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fimeronline-my.sharepoint.com/personal/rachakonda_akshay_fimer_com/Documents/Documents/Akshay Study - PPT and Excels/3 level inverter npc/Three level converter/"/>
    </mc:Choice>
  </mc:AlternateContent>
  <xr:revisionPtr revIDLastSave="2562" documentId="13_ncr:1_{CA7367F2-181A-4718-AE1E-ED1EE2CB2FF5}" xr6:coauthVersionLast="47" xr6:coauthVersionMax="47" xr10:uidLastSave="{9B8FF029-E417-467D-9509-6530303CE31D}"/>
  <bookViews>
    <workbookView xWindow="-108" yWindow="-108" windowWidth="23256" windowHeight="13896" firstSheet="6" activeTab="10" xr2:uid="{00000000-000D-0000-FFFF-FFFF00000000}"/>
  </bookViews>
  <sheets>
    <sheet name="Switching Combinations" sheetId="1" r:id="rId1"/>
    <sheet name="12 small vectors" sheetId="2" r:id="rId2"/>
    <sheet name="Switching based phase volt" sheetId="3" r:id="rId3"/>
    <sheet name="region " sheetId="6" r:id="rId4"/>
    <sheet name="Voltage Vector Region" sheetId="7" r:id="rId5"/>
    <sheet name="Dwell time calculation" sheetId="4" r:id="rId6"/>
    <sheet name="Model" sheetId="8" r:id="rId7"/>
    <sheet name="Symmetry Switch all region" sheetId="12" r:id="rId8"/>
    <sheet name="Switching Seq design" sheetId="5" r:id="rId9"/>
    <sheet name="Final Switching" sheetId="13" r:id="rId10"/>
    <sheet name="Parameters" sheetId="14" r:id="rId11"/>
  </sheets>
  <definedNames>
    <definedName name="_xlnm._FilterDatabase" localSheetId="6" hidden="1">Model!$K$1:$K$2003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I69" i="13"/>
  <c r="M77" i="13"/>
  <c r="O76" i="13"/>
  <c r="N76" i="13"/>
  <c r="M76" i="13"/>
  <c r="K75" i="13"/>
  <c r="M75" i="13" s="1"/>
  <c r="J75" i="13"/>
  <c r="N75" i="13" s="1"/>
  <c r="O74" i="13"/>
  <c r="N74" i="13"/>
  <c r="M74" i="13"/>
  <c r="L73" i="13"/>
  <c r="L77" i="13" s="1"/>
  <c r="J73" i="13"/>
  <c r="N73" i="13" s="1"/>
  <c r="O72" i="13"/>
  <c r="N72" i="13"/>
  <c r="M72" i="13"/>
  <c r="N71" i="13"/>
  <c r="L71" i="13"/>
  <c r="L75" i="13" s="1"/>
  <c r="K71" i="13"/>
  <c r="M71" i="13" s="1"/>
  <c r="I71" i="13"/>
  <c r="K73" i="13" s="1"/>
  <c r="M73" i="13" s="1"/>
  <c r="O70" i="13"/>
  <c r="N70" i="13"/>
  <c r="M70" i="13"/>
  <c r="N69" i="13"/>
  <c r="I73" i="13"/>
  <c r="O68" i="13"/>
  <c r="N68" i="13"/>
  <c r="M68" i="13"/>
  <c r="N67" i="13"/>
  <c r="M67" i="13"/>
  <c r="L67" i="13"/>
  <c r="I67" i="13"/>
  <c r="K69" i="13" s="1"/>
  <c r="M69" i="13" s="1"/>
  <c r="O66" i="13"/>
  <c r="N66" i="13"/>
  <c r="M66" i="13"/>
  <c r="L54" i="13"/>
  <c r="L58" i="13" s="1"/>
  <c r="L62" i="13" s="1"/>
  <c r="I54" i="13"/>
  <c r="I58" i="13" s="1"/>
  <c r="M64" i="13"/>
  <c r="O63" i="13"/>
  <c r="N63" i="13"/>
  <c r="M63" i="13"/>
  <c r="K62" i="13"/>
  <c r="M62" i="13" s="1"/>
  <c r="J62" i="13"/>
  <c r="N62" i="13" s="1"/>
  <c r="O61" i="13"/>
  <c r="N61" i="13"/>
  <c r="M61" i="13"/>
  <c r="L60" i="13"/>
  <c r="L64" i="13" s="1"/>
  <c r="J60" i="13"/>
  <c r="N60" i="13" s="1"/>
  <c r="O59" i="13"/>
  <c r="N59" i="13"/>
  <c r="M59" i="13"/>
  <c r="N58" i="13"/>
  <c r="K58" i="13"/>
  <c r="M58" i="13" s="1"/>
  <c r="O57" i="13"/>
  <c r="N57" i="13"/>
  <c r="M57" i="13"/>
  <c r="N56" i="13"/>
  <c r="K56" i="13"/>
  <c r="M56" i="13" s="1"/>
  <c r="I56" i="13"/>
  <c r="I60" i="13" s="1"/>
  <c r="O55" i="13"/>
  <c r="N55" i="13"/>
  <c r="M55" i="13"/>
  <c r="N54" i="13"/>
  <c r="M54" i="13"/>
  <c r="O53" i="13"/>
  <c r="N53" i="13"/>
  <c r="M53" i="13"/>
  <c r="M51" i="13"/>
  <c r="O50" i="13"/>
  <c r="N50" i="13"/>
  <c r="M50" i="13"/>
  <c r="K49" i="13"/>
  <c r="M49" i="13" s="1"/>
  <c r="J49" i="13"/>
  <c r="N49" i="13" s="1"/>
  <c r="O48" i="13"/>
  <c r="N48" i="13"/>
  <c r="M48" i="13"/>
  <c r="L47" i="13"/>
  <c r="L51" i="13" s="1"/>
  <c r="J47" i="13"/>
  <c r="N47" i="13" s="1"/>
  <c r="I47" i="13"/>
  <c r="I51" i="13" s="1"/>
  <c r="O51" i="13" s="1"/>
  <c r="O46" i="13"/>
  <c r="N46" i="13"/>
  <c r="M46" i="13"/>
  <c r="N45" i="13"/>
  <c r="L45" i="13"/>
  <c r="L49" i="13" s="1"/>
  <c r="K45" i="13"/>
  <c r="M45" i="13" s="1"/>
  <c r="I45" i="13"/>
  <c r="K47" i="13" s="1"/>
  <c r="M47" i="13" s="1"/>
  <c r="O44" i="13"/>
  <c r="N44" i="13"/>
  <c r="M44" i="13"/>
  <c r="N43" i="13"/>
  <c r="K43" i="13"/>
  <c r="M43" i="13" s="1"/>
  <c r="I43" i="13"/>
  <c r="O43" i="13" s="1"/>
  <c r="O42" i="13"/>
  <c r="N42" i="13"/>
  <c r="M42" i="13"/>
  <c r="O41" i="13"/>
  <c r="N41" i="13"/>
  <c r="M41" i="13"/>
  <c r="O40" i="13"/>
  <c r="N40" i="13"/>
  <c r="M40" i="13"/>
  <c r="L38" i="13"/>
  <c r="K36" i="13"/>
  <c r="J38" i="13"/>
  <c r="I38" i="13"/>
  <c r="L36" i="13"/>
  <c r="J36" i="13"/>
  <c r="I36" i="13"/>
  <c r="L34" i="13"/>
  <c r="K34" i="13"/>
  <c r="I34" i="13"/>
  <c r="L32" i="13"/>
  <c r="K32" i="13"/>
  <c r="M32" i="13" s="1"/>
  <c r="I32" i="13"/>
  <c r="K30" i="13"/>
  <c r="I30" i="13"/>
  <c r="O28" i="13"/>
  <c r="N28" i="13"/>
  <c r="M28" i="13"/>
  <c r="O38" i="13"/>
  <c r="M38" i="13"/>
  <c r="N38" i="13"/>
  <c r="O37" i="13"/>
  <c r="N37" i="13"/>
  <c r="M37" i="13"/>
  <c r="O36" i="13"/>
  <c r="N36" i="13"/>
  <c r="M36" i="13"/>
  <c r="O35" i="13"/>
  <c r="N35" i="13"/>
  <c r="M35" i="13"/>
  <c r="O34" i="13"/>
  <c r="N34" i="13"/>
  <c r="M34" i="13"/>
  <c r="J34" i="13"/>
  <c r="O33" i="13"/>
  <c r="N33" i="13"/>
  <c r="M33" i="13"/>
  <c r="O32" i="13"/>
  <c r="N32" i="13"/>
  <c r="O31" i="13"/>
  <c r="N31" i="13"/>
  <c r="M31" i="13"/>
  <c r="O30" i="13"/>
  <c r="N30" i="13"/>
  <c r="M30" i="13"/>
  <c r="O29" i="13"/>
  <c r="N29" i="13"/>
  <c r="M29" i="13"/>
  <c r="O27" i="13"/>
  <c r="N27" i="13"/>
  <c r="M27" i="13"/>
  <c r="L11" i="13"/>
  <c r="K11" i="13"/>
  <c r="I11" i="13"/>
  <c r="M11" i="13"/>
  <c r="N11" i="13"/>
  <c r="O11" i="13"/>
  <c r="O25" i="13"/>
  <c r="N25" i="13"/>
  <c r="M25" i="13"/>
  <c r="J25" i="13"/>
  <c r="O23" i="13"/>
  <c r="N23" i="13"/>
  <c r="M23" i="13"/>
  <c r="J21" i="13"/>
  <c r="N21" i="13" s="1"/>
  <c r="O21" i="13"/>
  <c r="M21" i="13"/>
  <c r="O19" i="13"/>
  <c r="N19" i="13"/>
  <c r="M19" i="13"/>
  <c r="O24" i="13"/>
  <c r="N24" i="13"/>
  <c r="M24" i="13"/>
  <c r="O22" i="13"/>
  <c r="N22" i="13"/>
  <c r="M22" i="13"/>
  <c r="O20" i="13"/>
  <c r="N20" i="13"/>
  <c r="M20" i="13"/>
  <c r="O18" i="13"/>
  <c r="N18" i="13"/>
  <c r="M18" i="13"/>
  <c r="O17" i="13"/>
  <c r="N17" i="13"/>
  <c r="M17" i="13"/>
  <c r="O16" i="13"/>
  <c r="N16" i="13"/>
  <c r="M16" i="13"/>
  <c r="O15" i="13"/>
  <c r="N15" i="13"/>
  <c r="M15" i="13"/>
  <c r="O14" i="13"/>
  <c r="N14" i="13"/>
  <c r="M14" i="13"/>
  <c r="O12" i="13"/>
  <c r="N12" i="13"/>
  <c r="M12" i="13"/>
  <c r="M9" i="13"/>
  <c r="N9" i="13"/>
  <c r="O9" i="13"/>
  <c r="M10" i="13"/>
  <c r="N10" i="13"/>
  <c r="O10" i="13"/>
  <c r="M7" i="13"/>
  <c r="N7" i="13"/>
  <c r="O7" i="13"/>
  <c r="M8" i="13"/>
  <c r="N8" i="13"/>
  <c r="O8" i="13"/>
  <c r="M5" i="13"/>
  <c r="N5" i="13"/>
  <c r="O5" i="13"/>
  <c r="M6" i="13"/>
  <c r="N6" i="13"/>
  <c r="O6" i="13"/>
  <c r="M3" i="13"/>
  <c r="N3" i="13"/>
  <c r="O3" i="13"/>
  <c r="M4" i="13"/>
  <c r="N4" i="13"/>
  <c r="O4" i="13"/>
  <c r="O1" i="13"/>
  <c r="N1" i="13"/>
  <c r="M1" i="13"/>
  <c r="O2" i="13"/>
  <c r="M2" i="13"/>
  <c r="N2" i="13"/>
  <c r="T56" i="12"/>
  <c r="T55" i="12"/>
  <c r="S56" i="12"/>
  <c r="S55" i="12"/>
  <c r="S63" i="12"/>
  <c r="T63" i="12"/>
  <c r="U63" i="12"/>
  <c r="S64" i="12"/>
  <c r="T64" i="12"/>
  <c r="U64" i="12"/>
  <c r="S65" i="12"/>
  <c r="T65" i="12"/>
  <c r="U65" i="12"/>
  <c r="S66" i="12"/>
  <c r="T66" i="12"/>
  <c r="U66" i="12"/>
  <c r="T61" i="12"/>
  <c r="S61" i="12"/>
  <c r="U61" i="12"/>
  <c r="U62" i="12"/>
  <c r="T62" i="12"/>
  <c r="S62" i="12"/>
  <c r="S59" i="12"/>
  <c r="T59" i="12"/>
  <c r="U59" i="12"/>
  <c r="S60" i="12"/>
  <c r="T60" i="12"/>
  <c r="U60" i="12"/>
  <c r="S57" i="12"/>
  <c r="T57" i="12"/>
  <c r="U57" i="12"/>
  <c r="S58" i="12"/>
  <c r="T58" i="12"/>
  <c r="U58" i="12"/>
  <c r="U55" i="12"/>
  <c r="U56" i="12"/>
  <c r="U54" i="12"/>
  <c r="T54" i="12"/>
  <c r="S54" i="12"/>
  <c r="U52" i="12"/>
  <c r="T52" i="12"/>
  <c r="S52" i="12"/>
  <c r="U53" i="12"/>
  <c r="T53" i="12"/>
  <c r="S53" i="12"/>
  <c r="I3" i="8"/>
  <c r="B35" i="4"/>
  <c r="B31" i="4"/>
  <c r="AB5" i="7"/>
  <c r="AB4" i="7"/>
  <c r="AB3" i="7"/>
  <c r="G3" i="8"/>
  <c r="S5" i="8"/>
  <c r="S8" i="8"/>
  <c r="S9" i="8"/>
  <c r="S47" i="8"/>
  <c r="S73" i="8"/>
  <c r="S77" i="8"/>
  <c r="S84" i="8"/>
  <c r="S326" i="8"/>
  <c r="S335" i="8"/>
  <c r="S336" i="8"/>
  <c r="S523" i="8"/>
  <c r="S524" i="8"/>
  <c r="S546" i="8"/>
  <c r="S572" i="8"/>
  <c r="S582" i="8"/>
  <c r="S614" i="8"/>
  <c r="S625" i="8"/>
  <c r="S783" i="8"/>
  <c r="S784" i="8"/>
  <c r="S808" i="8"/>
  <c r="S874" i="8"/>
  <c r="S875" i="8"/>
  <c r="S902" i="8"/>
  <c r="S912" i="8"/>
  <c r="S924" i="8"/>
  <c r="S925" i="8"/>
  <c r="S1002" i="8"/>
  <c r="S1076" i="8"/>
  <c r="S1077" i="8"/>
  <c r="S1088" i="8"/>
  <c r="S1176" i="8"/>
  <c r="S1177" i="8"/>
  <c r="S1198" i="8"/>
  <c r="S1208" i="8"/>
  <c r="S1222" i="8"/>
  <c r="S1223" i="8"/>
  <c r="S1238" i="8"/>
  <c r="S1343" i="8"/>
  <c r="S1347" i="8"/>
  <c r="S1366" i="8"/>
  <c r="S1406" i="8"/>
  <c r="S1416" i="8"/>
  <c r="S1427" i="8"/>
  <c r="S1428" i="8"/>
  <c r="S1444" i="8"/>
  <c r="S1499" i="8"/>
  <c r="S1512" i="8"/>
  <c r="S1570" i="8"/>
  <c r="S1580" i="8"/>
  <c r="S1583" i="8"/>
  <c r="S1660" i="8"/>
  <c r="S1679" i="8"/>
  <c r="S1688" i="8"/>
  <c r="S1699" i="8"/>
  <c r="S1700" i="8"/>
  <c r="S1713" i="8"/>
  <c r="S1714" i="8"/>
  <c r="S1804" i="8"/>
  <c r="S1805" i="8"/>
  <c r="S1824" i="8"/>
  <c r="S1856" i="8"/>
  <c r="S1857" i="8"/>
  <c r="S1870" i="8"/>
  <c r="S1874" i="8"/>
  <c r="S1907" i="8"/>
  <c r="S1908" i="8"/>
  <c r="S1909" i="8"/>
  <c r="S1958" i="8"/>
  <c r="S1971" i="8"/>
  <c r="S1974" i="8"/>
  <c r="S1" i="8"/>
  <c r="S268" i="8" s="1"/>
  <c r="F1258" i="8"/>
  <c r="F1259" i="8"/>
  <c r="H1259" i="8" s="1"/>
  <c r="F1699" i="8"/>
  <c r="E372" i="8"/>
  <c r="E555" i="8"/>
  <c r="E772" i="8"/>
  <c r="D205" i="8"/>
  <c r="F205" i="8" s="1"/>
  <c r="D212" i="8"/>
  <c r="D214" i="8"/>
  <c r="D216" i="8"/>
  <c r="D228" i="8"/>
  <c r="E228" i="8" s="1"/>
  <c r="D229" i="8"/>
  <c r="D233" i="8"/>
  <c r="D234" i="8"/>
  <c r="F234" i="8" s="1"/>
  <c r="D235" i="8"/>
  <c r="D236" i="8"/>
  <c r="D237" i="8"/>
  <c r="D240" i="8"/>
  <c r="D247" i="8"/>
  <c r="F247" i="8" s="1"/>
  <c r="D248" i="8"/>
  <c r="D249" i="8"/>
  <c r="D250" i="8"/>
  <c r="D252" i="8"/>
  <c r="D265" i="8"/>
  <c r="D270" i="8"/>
  <c r="D279" i="8"/>
  <c r="D280" i="8"/>
  <c r="D281" i="8"/>
  <c r="D283" i="8"/>
  <c r="D284" i="8"/>
  <c r="D285" i="8"/>
  <c r="D286" i="8"/>
  <c r="D294" i="8"/>
  <c r="F294" i="8" s="1"/>
  <c r="H294" i="8" s="1"/>
  <c r="D297" i="8"/>
  <c r="E297" i="8" s="1"/>
  <c r="D306" i="8"/>
  <c r="F306" i="8" s="1"/>
  <c r="D307" i="8"/>
  <c r="D309" i="8"/>
  <c r="F309" i="8" s="1"/>
  <c r="D311" i="8"/>
  <c r="F311" i="8" s="1"/>
  <c r="D318" i="8"/>
  <c r="D319" i="8"/>
  <c r="D321" i="8"/>
  <c r="D327" i="8"/>
  <c r="E327" i="8" s="1"/>
  <c r="D328" i="8"/>
  <c r="E328" i="8" s="1"/>
  <c r="D330" i="8"/>
  <c r="D345" i="8"/>
  <c r="D346" i="8"/>
  <c r="D347" i="8"/>
  <c r="D349" i="8"/>
  <c r="F349" i="8" s="1"/>
  <c r="D351" i="8"/>
  <c r="D353" i="8"/>
  <c r="D359" i="8"/>
  <c r="D365" i="8"/>
  <c r="D368" i="8"/>
  <c r="D369" i="8"/>
  <c r="D370" i="8"/>
  <c r="D372" i="8"/>
  <c r="F372" i="8" s="1"/>
  <c r="D373" i="8"/>
  <c r="D383" i="8"/>
  <c r="D388" i="8"/>
  <c r="D389" i="8"/>
  <c r="D390" i="8"/>
  <c r="D397" i="8"/>
  <c r="F397" i="8" s="1"/>
  <c r="G397" i="8" s="1"/>
  <c r="D399" i="8"/>
  <c r="F399" i="8" s="1"/>
  <c r="D406" i="8"/>
  <c r="D411" i="8"/>
  <c r="F411" i="8" s="1"/>
  <c r="D412" i="8"/>
  <c r="F412" i="8" s="1"/>
  <c r="D418" i="8"/>
  <c r="F418" i="8" s="1"/>
  <c r="D420" i="8"/>
  <c r="D423" i="8"/>
  <c r="F423" i="8" s="1"/>
  <c r="D424" i="8"/>
  <c r="E424" i="8" s="1"/>
  <c r="D425" i="8"/>
  <c r="D434" i="8"/>
  <c r="E434" i="8" s="1"/>
  <c r="D436" i="8"/>
  <c r="E436" i="8" s="1"/>
  <c r="D437" i="8"/>
  <c r="D439" i="8"/>
  <c r="F439" i="8" s="1"/>
  <c r="D444" i="8"/>
  <c r="F444" i="8" s="1"/>
  <c r="D445" i="8"/>
  <c r="D446" i="8"/>
  <c r="D448" i="8"/>
  <c r="D468" i="8"/>
  <c r="D469" i="8"/>
  <c r="E469" i="8" s="1"/>
  <c r="D470" i="8"/>
  <c r="D472" i="8"/>
  <c r="D473" i="8"/>
  <c r="D474" i="8"/>
  <c r="D475" i="8"/>
  <c r="D480" i="8"/>
  <c r="D484" i="8"/>
  <c r="F484" i="8" s="1"/>
  <c r="H484" i="8" s="1"/>
  <c r="D486" i="8"/>
  <c r="F486" i="8" s="1"/>
  <c r="D487" i="8"/>
  <c r="D495" i="8"/>
  <c r="D507" i="8"/>
  <c r="E507" i="8" s="1"/>
  <c r="D509" i="8"/>
  <c r="E509" i="8" s="1"/>
  <c r="D510" i="8"/>
  <c r="D511" i="8"/>
  <c r="F511" i="8" s="1"/>
  <c r="D514" i="8"/>
  <c r="E514" i="8" s="1"/>
  <c r="D515" i="8"/>
  <c r="E515" i="8" s="1"/>
  <c r="D517" i="8"/>
  <c r="D520" i="8"/>
  <c r="D521" i="8"/>
  <c r="D529" i="8"/>
  <c r="D538" i="8"/>
  <c r="E538" i="8" s="1"/>
  <c r="D540" i="8"/>
  <c r="D541" i="8"/>
  <c r="D543" i="8"/>
  <c r="D545" i="8"/>
  <c r="D555" i="8"/>
  <c r="F555" i="8" s="1"/>
  <c r="D556" i="8"/>
  <c r="D559" i="8"/>
  <c r="D560" i="8"/>
  <c r="D563" i="8"/>
  <c r="D576" i="8"/>
  <c r="F576" i="8" s="1"/>
  <c r="D577" i="8"/>
  <c r="E577" i="8" s="1"/>
  <c r="D578" i="8"/>
  <c r="E578" i="8" s="1"/>
  <c r="D579" i="8"/>
  <c r="D585" i="8"/>
  <c r="D586" i="8"/>
  <c r="D587" i="8"/>
  <c r="F587" i="8" s="1"/>
  <c r="D591" i="8"/>
  <c r="D593" i="8"/>
  <c r="D600" i="8"/>
  <c r="D604" i="8"/>
  <c r="F604" i="8" s="1"/>
  <c r="D612" i="8"/>
  <c r="D615" i="8"/>
  <c r="D616" i="8"/>
  <c r="D624" i="8"/>
  <c r="D625" i="8"/>
  <c r="D626" i="8"/>
  <c r="D627" i="8"/>
  <c r="F627" i="8" s="1"/>
  <c r="D629" i="8"/>
  <c r="D631" i="8"/>
  <c r="F631" i="8" s="1"/>
  <c r="D633" i="8"/>
  <c r="F633" i="8" s="1"/>
  <c r="D634" i="8"/>
  <c r="E634" i="8" s="1"/>
  <c r="D655" i="8"/>
  <c r="D656" i="8"/>
  <c r="D657" i="8"/>
  <c r="D658" i="8"/>
  <c r="D659" i="8"/>
  <c r="E659" i="8" s="1"/>
  <c r="D660" i="8"/>
  <c r="D663" i="8"/>
  <c r="E663" i="8" s="1"/>
  <c r="D668" i="8"/>
  <c r="D673" i="8"/>
  <c r="F673" i="8" s="1"/>
  <c r="D679" i="8"/>
  <c r="D680" i="8"/>
  <c r="D681" i="8"/>
  <c r="D691" i="8"/>
  <c r="D692" i="8"/>
  <c r="D696" i="8"/>
  <c r="F696" i="8" s="1"/>
  <c r="D698" i="8"/>
  <c r="E698" i="8" s="1"/>
  <c r="D701" i="8"/>
  <c r="D703" i="8"/>
  <c r="E703" i="8" s="1"/>
  <c r="D709" i="8"/>
  <c r="F709" i="8" s="1"/>
  <c r="D715" i="8"/>
  <c r="F715" i="8" s="1"/>
  <c r="D717" i="8"/>
  <c r="F717" i="8" s="1"/>
  <c r="D718" i="8"/>
  <c r="D719" i="8"/>
  <c r="D720" i="8"/>
  <c r="D728" i="8"/>
  <c r="D730" i="8"/>
  <c r="D732" i="8"/>
  <c r="F732" i="8" s="1"/>
  <c r="D745" i="8"/>
  <c r="D748" i="8"/>
  <c r="D749" i="8"/>
  <c r="D750" i="8"/>
  <c r="D752" i="8"/>
  <c r="E752" i="8" s="1"/>
  <c r="D753" i="8"/>
  <c r="E753" i="8" s="1"/>
  <c r="D754" i="8"/>
  <c r="E754" i="8" s="1"/>
  <c r="D766" i="8"/>
  <c r="D767" i="8"/>
  <c r="D772" i="8"/>
  <c r="F772" i="8" s="1"/>
  <c r="D773" i="8"/>
  <c r="D776" i="8"/>
  <c r="F776" i="8" s="1"/>
  <c r="D780" i="8"/>
  <c r="D786" i="8"/>
  <c r="F786" i="8" s="1"/>
  <c r="D787" i="8"/>
  <c r="D789" i="8"/>
  <c r="E789" i="8" s="1"/>
  <c r="D791" i="8"/>
  <c r="D804" i="8"/>
  <c r="D809" i="8"/>
  <c r="D813" i="8"/>
  <c r="D814" i="8"/>
  <c r="D816" i="8"/>
  <c r="E816" i="8" s="1"/>
  <c r="D817" i="8"/>
  <c r="D818" i="8"/>
  <c r="E818" i="8" s="1"/>
  <c r="D820" i="8"/>
  <c r="D823" i="8"/>
  <c r="E823" i="8" s="1"/>
  <c r="D824" i="8"/>
  <c r="E824" i="8" s="1"/>
  <c r="D827" i="8"/>
  <c r="E827" i="8" s="1"/>
  <c r="D835" i="8"/>
  <c r="D846" i="8"/>
  <c r="D847" i="8"/>
  <c r="D848" i="8"/>
  <c r="D849" i="8"/>
  <c r="D854" i="8"/>
  <c r="E854" i="8" s="1"/>
  <c r="D856" i="8"/>
  <c r="D858" i="8"/>
  <c r="D865" i="8"/>
  <c r="F865" i="8" s="1"/>
  <c r="D866" i="8"/>
  <c r="F866" i="8" s="1"/>
  <c r="D867" i="8"/>
  <c r="F867" i="8" s="1"/>
  <c r="D868" i="8"/>
  <c r="D869" i="8"/>
  <c r="E869" i="8" s="1"/>
  <c r="D881" i="8"/>
  <c r="D883" i="8"/>
  <c r="F883" i="8" s="1"/>
  <c r="D888" i="8"/>
  <c r="D889" i="8"/>
  <c r="D893" i="8"/>
  <c r="E893" i="8" s="1"/>
  <c r="D898" i="8"/>
  <c r="D899" i="8"/>
  <c r="D901" i="8"/>
  <c r="D903" i="8"/>
  <c r="F903" i="8" s="1"/>
  <c r="D904" i="8"/>
  <c r="F904" i="8" s="1"/>
  <c r="D914" i="8"/>
  <c r="F914" i="8" s="1"/>
  <c r="H914" i="8" s="1"/>
  <c r="D915" i="8"/>
  <c r="F915" i="8" s="1"/>
  <c r="H915" i="8" s="1"/>
  <c r="D921" i="8"/>
  <c r="D925" i="8"/>
  <c r="F925" i="8" s="1"/>
  <c r="D927" i="8"/>
  <c r="D930" i="8"/>
  <c r="E930" i="8" s="1"/>
  <c r="D932" i="8"/>
  <c r="F932" i="8" s="1"/>
  <c r="D934" i="8"/>
  <c r="E934" i="8" s="1"/>
  <c r="D935" i="8"/>
  <c r="D936" i="8"/>
  <c r="E936" i="8" s="1"/>
  <c r="D937" i="8"/>
  <c r="D946" i="8"/>
  <c r="F946" i="8" s="1"/>
  <c r="D955" i="8"/>
  <c r="E955" i="8" s="1"/>
  <c r="D956" i="8"/>
  <c r="D957" i="8"/>
  <c r="E957" i="8" s="1"/>
  <c r="D959" i="8"/>
  <c r="E959" i="8" s="1"/>
  <c r="D966" i="8"/>
  <c r="D968" i="8"/>
  <c r="D969" i="8"/>
  <c r="D971" i="8"/>
  <c r="D976" i="8"/>
  <c r="F976" i="8" s="1"/>
  <c r="D977" i="8"/>
  <c r="D981" i="8"/>
  <c r="D993" i="8"/>
  <c r="F993" i="8" s="1"/>
  <c r="D995" i="8"/>
  <c r="F995" i="8" s="1"/>
  <c r="D996" i="8"/>
  <c r="D997" i="8"/>
  <c r="D998" i="8"/>
  <c r="D999" i="8"/>
  <c r="E999" i="8" s="1"/>
  <c r="D1001" i="8"/>
  <c r="D1013" i="8"/>
  <c r="E1013" i="8" s="1"/>
  <c r="D1014" i="8"/>
  <c r="E1014" i="8" s="1"/>
  <c r="D1015" i="8"/>
  <c r="D1018" i="8"/>
  <c r="F1018" i="8" s="1"/>
  <c r="D1027" i="8"/>
  <c r="D1032" i="8"/>
  <c r="D1033" i="8"/>
  <c r="F1033" i="8" s="1"/>
  <c r="D1034" i="8"/>
  <c r="F1034" i="8" s="1"/>
  <c r="D1036" i="8"/>
  <c r="E1036" i="8" s="1"/>
  <c r="D1037" i="8"/>
  <c r="D1045" i="8"/>
  <c r="F1045" i="8" s="1"/>
  <c r="D1046" i="8"/>
  <c r="E1046" i="8" s="1"/>
  <c r="D1048" i="8"/>
  <c r="D1049" i="8"/>
  <c r="D1054" i="8"/>
  <c r="F1054" i="8" s="1"/>
  <c r="D1055" i="8"/>
  <c r="E1055" i="8" s="1"/>
  <c r="D1064" i="8"/>
  <c r="D1066" i="8"/>
  <c r="E1066" i="8" s="1"/>
  <c r="D1071" i="8"/>
  <c r="D1078" i="8"/>
  <c r="F1078" i="8" s="1"/>
  <c r="D1079" i="8"/>
  <c r="F1079" i="8" s="1"/>
  <c r="D1083" i="8"/>
  <c r="E1083" i="8" s="1"/>
  <c r="D1085" i="8"/>
  <c r="F1085" i="8" s="1"/>
  <c r="D1087" i="8"/>
  <c r="E1087" i="8" s="1"/>
  <c r="D1088" i="8"/>
  <c r="D1089" i="8"/>
  <c r="D1098" i="8"/>
  <c r="D1103" i="8"/>
  <c r="D1104" i="8"/>
  <c r="D1105" i="8"/>
  <c r="D1107" i="8"/>
  <c r="F1107" i="8" s="1"/>
  <c r="D1114" i="8"/>
  <c r="D1115" i="8"/>
  <c r="D1121" i="8"/>
  <c r="F1121" i="8" s="1"/>
  <c r="H1121" i="8" s="1"/>
  <c r="D1123" i="8"/>
  <c r="E1123" i="8" s="1"/>
  <c r="D1124" i="8"/>
  <c r="F1124" i="8" s="1"/>
  <c r="D1126" i="8"/>
  <c r="E1126" i="8" s="1"/>
  <c r="D1134" i="8"/>
  <c r="D1145" i="8"/>
  <c r="F1145" i="8" s="1"/>
  <c r="D1146" i="8"/>
  <c r="E1146" i="8" s="1"/>
  <c r="D1147" i="8"/>
  <c r="D1148" i="8"/>
  <c r="D1149" i="8"/>
  <c r="D1151" i="8"/>
  <c r="F1151" i="8" s="1"/>
  <c r="D1152" i="8"/>
  <c r="E1152" i="8" s="1"/>
  <c r="D1154" i="8"/>
  <c r="E1154" i="8" s="1"/>
  <c r="D1157" i="8"/>
  <c r="D1159" i="8"/>
  <c r="F1159" i="8" s="1"/>
  <c r="D1170" i="8"/>
  <c r="D1174" i="8"/>
  <c r="D1176" i="8"/>
  <c r="D1177" i="8"/>
  <c r="E1177" i="8" s="1"/>
  <c r="D1178" i="8"/>
  <c r="D1179" i="8"/>
  <c r="D1188" i="8"/>
  <c r="D1191" i="8"/>
  <c r="F1191" i="8" s="1"/>
  <c r="D1192" i="8"/>
  <c r="D1193" i="8"/>
  <c r="E1193" i="8" s="1"/>
  <c r="D1196" i="8"/>
  <c r="E1196" i="8" s="1"/>
  <c r="D1210" i="8"/>
  <c r="D1211" i="8"/>
  <c r="D1212" i="8"/>
  <c r="D1214" i="8"/>
  <c r="D1215" i="8"/>
  <c r="D1218" i="8"/>
  <c r="F1218" i="8" s="1"/>
  <c r="D1219" i="8"/>
  <c r="F1219" i="8" s="1"/>
  <c r="D1221" i="8"/>
  <c r="D1223" i="8"/>
  <c r="E1223" i="8" s="1"/>
  <c r="D1224" i="8"/>
  <c r="E1224" i="8" s="1"/>
  <c r="D1226" i="8"/>
  <c r="E1226" i="8" s="1"/>
  <c r="D1232" i="8"/>
  <c r="D1241" i="8"/>
  <c r="F1241" i="8" s="1"/>
  <c r="D1248" i="8"/>
  <c r="D1249" i="8"/>
  <c r="D1254" i="8"/>
  <c r="F1254" i="8" s="1"/>
  <c r="D1255" i="8"/>
  <c r="F1255" i="8" s="1"/>
  <c r="D1256" i="8"/>
  <c r="E1256" i="8" s="1"/>
  <c r="D1258" i="8"/>
  <c r="E1258" i="8" s="1"/>
  <c r="D1259" i="8"/>
  <c r="E1259" i="8" s="1"/>
  <c r="D1263" i="8"/>
  <c r="D1264" i="8"/>
  <c r="E1264" i="8" s="1"/>
  <c r="D1267" i="8"/>
  <c r="F1267" i="8" s="1"/>
  <c r="D1276" i="8"/>
  <c r="D1278" i="8"/>
  <c r="D1279" i="8"/>
  <c r="D1281" i="8"/>
  <c r="D1285" i="8"/>
  <c r="D1287" i="8"/>
  <c r="E1287" i="8" s="1"/>
  <c r="D1290" i="8"/>
  <c r="F1290" i="8" s="1"/>
  <c r="D1291" i="8"/>
  <c r="F1291" i="8" s="1"/>
  <c r="D1301" i="8"/>
  <c r="F1301" i="8" s="1"/>
  <c r="G1301" i="8" s="1"/>
  <c r="D1303" i="8"/>
  <c r="E1303" i="8" s="1"/>
  <c r="D1311" i="8"/>
  <c r="D1312" i="8"/>
  <c r="D1313" i="8"/>
  <c r="D1314" i="8"/>
  <c r="D1315" i="8"/>
  <c r="F1315" i="8" s="1"/>
  <c r="D1321" i="8"/>
  <c r="D1323" i="8"/>
  <c r="E1323" i="8" s="1"/>
  <c r="D1324" i="8"/>
  <c r="D1325" i="8"/>
  <c r="D1332" i="8"/>
  <c r="F1332" i="8" s="1"/>
  <c r="D1333" i="8"/>
  <c r="D1335" i="8"/>
  <c r="D1346" i="8"/>
  <c r="D1347" i="8"/>
  <c r="D1348" i="8"/>
  <c r="D1352" i="8"/>
  <c r="F1352" i="8" s="1"/>
  <c r="D1355" i="8"/>
  <c r="D1358" i="8"/>
  <c r="D1359" i="8"/>
  <c r="D1366" i="8"/>
  <c r="D1368" i="8"/>
  <c r="D1369" i="8"/>
  <c r="D1371" i="8"/>
  <c r="D1378" i="8"/>
  <c r="F1378" i="8" s="1"/>
  <c r="D1381" i="8"/>
  <c r="F1381" i="8" s="1"/>
  <c r="D1383" i="8"/>
  <c r="D1388" i="8"/>
  <c r="D1389" i="8"/>
  <c r="F1389" i="8" s="1"/>
  <c r="G1389" i="8" s="1"/>
  <c r="D1392" i="8"/>
  <c r="D1393" i="8"/>
  <c r="D1396" i="8"/>
  <c r="E1396" i="8" s="1"/>
  <c r="D1397" i="8"/>
  <c r="E1397" i="8" s="1"/>
  <c r="D1398" i="8"/>
  <c r="E1398" i="8" s="1"/>
  <c r="D1403" i="8"/>
  <c r="E1403" i="8" s="1"/>
  <c r="D1413" i="8"/>
  <c r="D1415" i="8"/>
  <c r="E1415" i="8" s="1"/>
  <c r="D1418" i="8"/>
  <c r="F1418" i="8" s="1"/>
  <c r="D1423" i="8"/>
  <c r="D1425" i="8"/>
  <c r="F1425" i="8" s="1"/>
  <c r="D1427" i="8"/>
  <c r="F1427" i="8" s="1"/>
  <c r="D1432" i="8"/>
  <c r="D1433" i="8"/>
  <c r="D1434" i="8"/>
  <c r="D1435" i="8"/>
  <c r="D1436" i="8"/>
  <c r="D1437" i="8"/>
  <c r="F1437" i="8" s="1"/>
  <c r="D1439" i="8"/>
  <c r="F1439" i="8" s="1"/>
  <c r="D1445" i="8"/>
  <c r="E1445" i="8" s="1"/>
  <c r="D1447" i="8"/>
  <c r="D1448" i="8"/>
  <c r="D1458" i="8"/>
  <c r="E1458" i="8" s="1"/>
  <c r="D1463" i="8"/>
  <c r="F1463" i="8" s="1"/>
  <c r="D1464" i="8"/>
  <c r="D1467" i="8"/>
  <c r="F1467" i="8" s="1"/>
  <c r="D1469" i="8"/>
  <c r="F1469" i="8" s="1"/>
  <c r="D1470" i="8"/>
  <c r="E1470" i="8" s="1"/>
  <c r="D1471" i="8"/>
  <c r="F1471" i="8" s="1"/>
  <c r="D1479" i="8"/>
  <c r="F1479" i="8" s="1"/>
  <c r="D1481" i="8"/>
  <c r="D1487" i="8"/>
  <c r="F1487" i="8" s="1"/>
  <c r="D1488" i="8"/>
  <c r="D1489" i="8"/>
  <c r="F1489" i="8" s="1"/>
  <c r="D1490" i="8"/>
  <c r="F1490" i="8" s="1"/>
  <c r="D1492" i="8"/>
  <c r="D1498" i="8"/>
  <c r="F1498" i="8" s="1"/>
  <c r="D1501" i="8"/>
  <c r="F1501" i="8" s="1"/>
  <c r="D1503" i="8"/>
  <c r="D1505" i="8"/>
  <c r="D1507" i="8"/>
  <c r="D1508" i="8"/>
  <c r="D1515" i="8"/>
  <c r="F1515" i="8" s="1"/>
  <c r="D1524" i="8"/>
  <c r="D1526" i="8"/>
  <c r="E1526" i="8" s="1"/>
  <c r="D1527" i="8"/>
  <c r="E1527" i="8" s="1"/>
  <c r="D1529" i="8"/>
  <c r="D1530" i="8"/>
  <c r="D1531" i="8"/>
  <c r="F1531" i="8" s="1"/>
  <c r="H1531" i="8" s="1"/>
  <c r="D1532" i="8"/>
  <c r="D1536" i="8"/>
  <c r="D1537" i="8"/>
  <c r="F1537" i="8" s="1"/>
  <c r="D1544" i="8"/>
  <c r="D1552" i="8"/>
  <c r="D1553" i="8"/>
  <c r="D1554" i="8"/>
  <c r="D1556" i="8"/>
  <c r="E1556" i="8" s="1"/>
  <c r="D1557" i="8"/>
  <c r="D1559" i="8"/>
  <c r="E1559" i="8" s="1"/>
  <c r="D1566" i="8"/>
  <c r="F1566" i="8" s="1"/>
  <c r="D1567" i="8"/>
  <c r="D1569" i="8"/>
  <c r="F1569" i="8" s="1"/>
  <c r="D1570" i="8"/>
  <c r="D1575" i="8"/>
  <c r="D1588" i="8"/>
  <c r="D1590" i="8"/>
  <c r="E1590" i="8" s="1"/>
  <c r="D1591" i="8"/>
  <c r="E1591" i="8" s="1"/>
  <c r="D1592" i="8"/>
  <c r="D1593" i="8"/>
  <c r="D1595" i="8"/>
  <c r="D1596" i="8"/>
  <c r="E1596" i="8" s="1"/>
  <c r="D1597" i="8"/>
  <c r="E1597" i="8" s="1"/>
  <c r="D1598" i="8"/>
  <c r="E1598" i="8" s="1"/>
  <c r="D1604" i="8"/>
  <c r="F1604" i="8" s="1"/>
  <c r="D1605" i="8"/>
  <c r="E1605" i="8" s="1"/>
  <c r="D1612" i="8"/>
  <c r="D1613" i="8"/>
  <c r="D1614" i="8"/>
  <c r="E1614" i="8" s="1"/>
  <c r="D1621" i="8"/>
  <c r="D1625" i="8"/>
  <c r="E1625" i="8" s="1"/>
  <c r="D1626" i="8"/>
  <c r="D1632" i="8"/>
  <c r="D1635" i="8"/>
  <c r="D1636" i="8"/>
  <c r="E1636" i="8" s="1"/>
  <c r="D1637" i="8"/>
  <c r="D1643" i="8"/>
  <c r="E1643" i="8" s="1"/>
  <c r="D1644" i="8"/>
  <c r="D1645" i="8"/>
  <c r="F1645" i="8" s="1"/>
  <c r="D1646" i="8"/>
  <c r="F1646" i="8" s="1"/>
  <c r="H1646" i="8" s="1"/>
  <c r="D1654" i="8"/>
  <c r="D1656" i="8"/>
  <c r="D1658" i="8"/>
  <c r="D1664" i="8"/>
  <c r="D1665" i="8"/>
  <c r="D1666" i="8"/>
  <c r="D1667" i="8"/>
  <c r="E1667" i="8" s="1"/>
  <c r="D1668" i="8"/>
  <c r="D1677" i="8"/>
  <c r="F1677" i="8" s="1"/>
  <c r="D1678" i="8"/>
  <c r="D1679" i="8"/>
  <c r="D1681" i="8"/>
  <c r="D1688" i="8"/>
  <c r="D1689" i="8"/>
  <c r="D1691" i="8"/>
  <c r="E1691" i="8" s="1"/>
  <c r="D1693" i="8"/>
  <c r="D1699" i="8"/>
  <c r="E1699" i="8" s="1"/>
  <c r="D1705" i="8"/>
  <c r="D1708" i="8"/>
  <c r="D1709" i="8"/>
  <c r="D1710" i="8"/>
  <c r="D1711" i="8"/>
  <c r="F1711" i="8" s="1"/>
  <c r="D1712" i="8"/>
  <c r="F1712" i="8" s="1"/>
  <c r="D1714" i="8"/>
  <c r="F1714" i="8" s="1"/>
  <c r="D1725" i="8"/>
  <c r="D1726" i="8"/>
  <c r="E1726" i="8" s="1"/>
  <c r="D1729" i="8"/>
  <c r="F1729" i="8" s="1"/>
  <c r="H1729" i="8" s="1"/>
  <c r="D1730" i="8"/>
  <c r="D1731" i="8"/>
  <c r="D1734" i="8"/>
  <c r="E1734" i="8" s="1"/>
  <c r="D1735" i="8"/>
  <c r="F1735" i="8" s="1"/>
  <c r="D1746" i="8"/>
  <c r="D1747" i="8"/>
  <c r="E1747" i="8" s="1"/>
  <c r="D1748" i="8"/>
  <c r="D1749" i="8"/>
  <c r="E1749" i="8" s="1"/>
  <c r="D1753" i="8"/>
  <c r="F1753" i="8" s="1"/>
  <c r="D1755" i="8"/>
  <c r="E1755" i="8" s="1"/>
  <c r="D1756" i="8"/>
  <c r="D1758" i="8"/>
  <c r="D1759" i="8"/>
  <c r="D1768" i="8"/>
  <c r="D1769" i="8"/>
  <c r="F1769" i="8" s="1"/>
  <c r="D1770" i="8"/>
  <c r="E1770" i="8" s="1"/>
  <c r="D1771" i="8"/>
  <c r="E1771" i="8" s="1"/>
  <c r="D1775" i="8"/>
  <c r="E1775" i="8" s="1"/>
  <c r="D1777" i="8"/>
  <c r="D1781" i="8"/>
  <c r="D1783" i="8"/>
  <c r="D1788" i="8"/>
  <c r="D1789" i="8"/>
  <c r="F1789" i="8" s="1"/>
  <c r="D1792" i="8"/>
  <c r="D1793" i="8"/>
  <c r="F1793" i="8" s="1"/>
  <c r="D1798" i="8"/>
  <c r="D1801" i="8"/>
  <c r="D1803" i="8"/>
  <c r="D1804" i="8"/>
  <c r="D1805" i="8"/>
  <c r="D1810" i="8"/>
  <c r="E1810" i="8" s="1"/>
  <c r="D1813" i="8"/>
  <c r="D1815" i="8"/>
  <c r="E1815" i="8" s="1"/>
  <c r="D1817" i="8"/>
  <c r="E1817" i="8" s="1"/>
  <c r="D1818" i="8"/>
  <c r="D1824" i="8"/>
  <c r="D1827" i="8"/>
  <c r="D1832" i="8"/>
  <c r="F1832" i="8" s="1"/>
  <c r="D1833" i="8"/>
  <c r="F1833" i="8" s="1"/>
  <c r="H1833" i="8" s="1"/>
  <c r="D1834" i="8"/>
  <c r="F1834" i="8" s="1"/>
  <c r="G1834" i="8" s="1"/>
  <c r="D1835" i="8"/>
  <c r="F1835" i="8" s="1"/>
  <c r="D1836" i="8"/>
  <c r="E1836" i="8" s="1"/>
  <c r="D1844" i="8"/>
  <c r="F1844" i="8" s="1"/>
  <c r="D1845" i="8"/>
  <c r="F1845" i="8" s="1"/>
  <c r="D1847" i="8"/>
  <c r="F1847" i="8" s="1"/>
  <c r="D1849" i="8"/>
  <c r="D1854" i="8"/>
  <c r="D1855" i="8"/>
  <c r="D1856" i="8"/>
  <c r="D1863" i="8"/>
  <c r="E1863" i="8" s="1"/>
  <c r="D1865" i="8"/>
  <c r="D1866" i="8"/>
  <c r="F1866" i="8" s="1"/>
  <c r="H1866" i="8" s="1"/>
  <c r="D1867" i="8"/>
  <c r="D1869" i="8"/>
  <c r="F1869" i="8" s="1"/>
  <c r="D1870" i="8"/>
  <c r="F1870" i="8" s="1"/>
  <c r="D1871" i="8"/>
  <c r="F1871" i="8" s="1"/>
  <c r="D1876" i="8"/>
  <c r="D1877" i="8"/>
  <c r="D1879" i="8"/>
  <c r="E1879" i="8" s="1"/>
  <c r="D1883" i="8"/>
  <c r="D1889" i="8"/>
  <c r="D1892" i="8"/>
  <c r="F1892" i="8" s="1"/>
  <c r="D1893" i="8"/>
  <c r="E1893" i="8" s="1"/>
  <c r="D1898" i="8"/>
  <c r="D1899" i="8"/>
  <c r="D1903" i="8"/>
  <c r="D1904" i="8"/>
  <c r="D1905" i="8"/>
  <c r="D1907" i="8"/>
  <c r="F1907" i="8" s="1"/>
  <c r="D1908" i="8"/>
  <c r="F1908" i="8" s="1"/>
  <c r="D1909" i="8"/>
  <c r="F1909" i="8" s="1"/>
  <c r="D1911" i="8"/>
  <c r="E1911" i="8" s="1"/>
  <c r="D1912" i="8"/>
  <c r="D1924" i="8"/>
  <c r="D1925" i="8"/>
  <c r="E1925" i="8" s="1"/>
  <c r="D1927" i="8"/>
  <c r="D1929" i="8"/>
  <c r="F1929" i="8" s="1"/>
  <c r="D1931" i="8"/>
  <c r="D1932" i="8"/>
  <c r="D1933" i="8"/>
  <c r="D1936" i="8"/>
  <c r="E1936" i="8" s="1"/>
  <c r="D1937" i="8"/>
  <c r="F1937" i="8" s="1"/>
  <c r="D1944" i="8"/>
  <c r="D1945" i="8"/>
  <c r="D1946" i="8"/>
  <c r="E1946" i="8" s="1"/>
  <c r="D1949" i="8"/>
  <c r="E1949" i="8" s="1"/>
  <c r="D1951" i="8"/>
  <c r="D1953" i="8"/>
  <c r="D1955" i="8"/>
  <c r="D1959" i="8"/>
  <c r="D1966" i="8"/>
  <c r="D1967" i="8"/>
  <c r="D1968" i="8"/>
  <c r="D1969" i="8"/>
  <c r="D1971" i="8"/>
  <c r="D1973" i="8"/>
  <c r="E1973" i="8" s="1"/>
  <c r="D1977" i="8"/>
  <c r="D1978" i="8"/>
  <c r="D1979" i="8"/>
  <c r="E1979" i="8" s="1"/>
  <c r="D1982" i="8"/>
  <c r="E1982" i="8" s="1"/>
  <c r="D1988" i="8"/>
  <c r="D1991" i="8"/>
  <c r="D1992" i="8"/>
  <c r="D1994" i="8"/>
  <c r="D1996" i="8"/>
  <c r="E1996" i="8" s="1"/>
  <c r="D1997" i="8"/>
  <c r="E1997" i="8" s="1"/>
  <c r="D1998" i="8"/>
  <c r="F1998" i="8" s="1"/>
  <c r="D2000" i="8"/>
  <c r="D7" i="8"/>
  <c r="D8" i="8"/>
  <c r="E8" i="8" s="1"/>
  <c r="D9" i="8"/>
  <c r="D10" i="8"/>
  <c r="D11" i="8"/>
  <c r="E11" i="8" s="1"/>
  <c r="D12" i="8"/>
  <c r="D14" i="8"/>
  <c r="E14" i="8" s="1"/>
  <c r="D15" i="8"/>
  <c r="D18" i="8"/>
  <c r="D19" i="8"/>
  <c r="E19" i="8" s="1"/>
  <c r="D20" i="8"/>
  <c r="E20" i="8" s="1"/>
  <c r="D21" i="8"/>
  <c r="E21" i="8" s="1"/>
  <c r="D22" i="8"/>
  <c r="E22" i="8" s="1"/>
  <c r="D30" i="8"/>
  <c r="E30" i="8" s="1"/>
  <c r="D32" i="8"/>
  <c r="F32" i="8" s="1"/>
  <c r="D35" i="8"/>
  <c r="F35" i="8" s="1"/>
  <c r="H35" i="8" s="1"/>
  <c r="D37" i="8"/>
  <c r="E37" i="8" s="1"/>
  <c r="D38" i="8"/>
  <c r="F38" i="8" s="1"/>
  <c r="H38" i="8" s="1"/>
  <c r="D39" i="8"/>
  <c r="E39" i="8" s="1"/>
  <c r="D40" i="8"/>
  <c r="E40" i="8" s="1"/>
  <c r="D41" i="8"/>
  <c r="E41" i="8" s="1"/>
  <c r="D42" i="8"/>
  <c r="E42" i="8" s="1"/>
  <c r="D47" i="8"/>
  <c r="E47" i="8" s="1"/>
  <c r="D49" i="8"/>
  <c r="E49" i="8" s="1"/>
  <c r="D50" i="8"/>
  <c r="D51" i="8"/>
  <c r="D54" i="8"/>
  <c r="F54" i="8" s="1"/>
  <c r="D57" i="8"/>
  <c r="E57" i="8" s="1"/>
  <c r="D59" i="8"/>
  <c r="E59" i="8" s="1"/>
  <c r="D60" i="8"/>
  <c r="E60" i="8" s="1"/>
  <c r="D61" i="8"/>
  <c r="E61" i="8" s="1"/>
  <c r="D68" i="8"/>
  <c r="E68" i="8" s="1"/>
  <c r="D69" i="8"/>
  <c r="E69" i="8" s="1"/>
  <c r="D71" i="8"/>
  <c r="E71" i="8" s="1"/>
  <c r="D72" i="8"/>
  <c r="D74" i="8"/>
  <c r="D75" i="8"/>
  <c r="E75" i="8" s="1"/>
  <c r="D76" i="8"/>
  <c r="E76" i="8" s="1"/>
  <c r="D79" i="8"/>
  <c r="E79" i="8" s="1"/>
  <c r="D80" i="8"/>
  <c r="E80" i="8" s="1"/>
  <c r="D81" i="8"/>
  <c r="D87" i="8"/>
  <c r="E87" i="8" s="1"/>
  <c r="D89" i="8"/>
  <c r="D90" i="8"/>
  <c r="D91" i="8"/>
  <c r="E91" i="8" s="1"/>
  <c r="D92" i="8"/>
  <c r="F92" i="8" s="1"/>
  <c r="D96" i="8"/>
  <c r="E96" i="8" s="1"/>
  <c r="D97" i="8"/>
  <c r="E97" i="8" s="1"/>
  <c r="D98" i="8"/>
  <c r="D100" i="8"/>
  <c r="E100" i="8" s="1"/>
  <c r="D102" i="8"/>
  <c r="E102" i="8" s="1"/>
  <c r="D108" i="8"/>
  <c r="E108" i="8" s="1"/>
  <c r="D109" i="8"/>
  <c r="E109" i="8" s="1"/>
  <c r="D111" i="8"/>
  <c r="E111" i="8" s="1"/>
  <c r="D114" i="8"/>
  <c r="D116" i="8"/>
  <c r="D117" i="8"/>
  <c r="F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8" i="8"/>
  <c r="E128" i="8" s="1"/>
  <c r="D129" i="8"/>
  <c r="E129" i="8" s="1"/>
  <c r="D130" i="8"/>
  <c r="E130" i="8" s="1"/>
  <c r="D134" i="8"/>
  <c r="D135" i="8"/>
  <c r="E135" i="8" s="1"/>
  <c r="D138" i="8"/>
  <c r="F138" i="8" s="1"/>
  <c r="H138" i="8" s="1"/>
  <c r="D142" i="8"/>
  <c r="E142" i="8" s="1"/>
  <c r="D147" i="8"/>
  <c r="F147" i="8" s="1"/>
  <c r="D148" i="8"/>
  <c r="F148" i="8" s="1"/>
  <c r="D149" i="8"/>
  <c r="D150" i="8"/>
  <c r="D151" i="8"/>
  <c r="E151" i="8" s="1"/>
  <c r="D152" i="8"/>
  <c r="E152" i="8" s="1"/>
  <c r="D154" i="8"/>
  <c r="D155" i="8"/>
  <c r="E155" i="8" s="1"/>
  <c r="D157" i="8"/>
  <c r="E157" i="8" s="1"/>
  <c r="D159" i="8"/>
  <c r="E159" i="8" s="1"/>
  <c r="D160" i="8"/>
  <c r="F160" i="8" s="1"/>
  <c r="D161" i="8"/>
  <c r="F161" i="8" s="1"/>
  <c r="D162" i="8"/>
  <c r="F162" i="8" s="1"/>
  <c r="G162" i="8" s="1"/>
  <c r="D167" i="8"/>
  <c r="F167" i="8" s="1"/>
  <c r="G167" i="8" s="1"/>
  <c r="D168" i="8"/>
  <c r="F168" i="8" s="1"/>
  <c r="D172" i="8"/>
  <c r="F172" i="8" s="1"/>
  <c r="H172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8" i="8"/>
  <c r="D190" i="8"/>
  <c r="E190" i="8" s="1"/>
  <c r="D191" i="8"/>
  <c r="E191" i="8" s="1"/>
  <c r="D192" i="8"/>
  <c r="E192" i="8" s="1"/>
  <c r="D194" i="8"/>
  <c r="F194" i="8" s="1"/>
  <c r="D195" i="8"/>
  <c r="E195" i="8" s="1"/>
  <c r="D197" i="8"/>
  <c r="F197" i="8" s="1"/>
  <c r="D199" i="8"/>
  <c r="E199" i="8" s="1"/>
  <c r="D200" i="8"/>
  <c r="E200" i="8" s="1"/>
  <c r="D201" i="8"/>
  <c r="E201" i="8" s="1"/>
  <c r="F111" i="8"/>
  <c r="D3" i="8"/>
  <c r="F3" i="8" s="1"/>
  <c r="B3" i="8"/>
  <c r="D277" i="8" s="1"/>
  <c r="F277" i="8" s="1"/>
  <c r="D2" i="7"/>
  <c r="E2" i="7"/>
  <c r="F2" i="7"/>
  <c r="D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E16" i="7"/>
  <c r="E18" i="7"/>
  <c r="E19" i="7"/>
  <c r="E20" i="7"/>
  <c r="E21" i="7"/>
  <c r="E22" i="7"/>
  <c r="E23" i="7"/>
  <c r="E24" i="7"/>
  <c r="E25" i="7"/>
  <c r="E17" i="7"/>
  <c r="E15" i="7"/>
  <c r="E6" i="7"/>
  <c r="E7" i="7"/>
  <c r="E8" i="7"/>
  <c r="E9" i="7"/>
  <c r="E10" i="7"/>
  <c r="E11" i="7"/>
  <c r="E12" i="7"/>
  <c r="E13" i="7"/>
  <c r="E14" i="7"/>
  <c r="E3" i="7"/>
  <c r="E4" i="7"/>
  <c r="E5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J29" i="3"/>
  <c r="E29" i="3"/>
  <c r="Z43" i="4"/>
  <c r="Z44" i="4" s="1"/>
  <c r="Y43" i="4"/>
  <c r="P5" i="3"/>
  <c r="P6" i="3"/>
  <c r="P4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7" i="3"/>
  <c r="O69" i="13" l="1"/>
  <c r="I77" i="13"/>
  <c r="O77" i="13" s="1"/>
  <c r="O73" i="13"/>
  <c r="I75" i="13"/>
  <c r="O75" i="13" s="1"/>
  <c r="O71" i="13"/>
  <c r="O67" i="13"/>
  <c r="J77" i="13"/>
  <c r="N77" i="13" s="1"/>
  <c r="O56" i="13"/>
  <c r="K60" i="13"/>
  <c r="M60" i="13" s="1"/>
  <c r="I62" i="13"/>
  <c r="O62" i="13" s="1"/>
  <c r="O54" i="13"/>
  <c r="I64" i="13"/>
  <c r="O64" i="13" s="1"/>
  <c r="O60" i="13"/>
  <c r="O58" i="13"/>
  <c r="J64" i="13"/>
  <c r="N64" i="13" s="1"/>
  <c r="O47" i="13"/>
  <c r="I49" i="13"/>
  <c r="O49" i="13" s="1"/>
  <c r="O45" i="13"/>
  <c r="J51" i="13"/>
  <c r="N51" i="13" s="1"/>
  <c r="S1659" i="8"/>
  <c r="S1173" i="8"/>
  <c r="S404" i="8"/>
  <c r="E168" i="8"/>
  <c r="S1655" i="8"/>
  <c r="S1116" i="8"/>
  <c r="S403" i="8"/>
  <c r="S1382" i="8"/>
  <c r="S385" i="8"/>
  <c r="F1046" i="8"/>
  <c r="S1837" i="8"/>
  <c r="S1405" i="8"/>
  <c r="S870" i="8"/>
  <c r="S1836" i="8"/>
  <c r="S1385" i="8"/>
  <c r="S849" i="8"/>
  <c r="S1976" i="8"/>
  <c r="S1835" i="8"/>
  <c r="S1604" i="8"/>
  <c r="S1094" i="8"/>
  <c r="S832" i="8"/>
  <c r="S1975" i="8"/>
  <c r="S1833" i="8"/>
  <c r="S1584" i="8"/>
  <c r="S1377" i="8"/>
  <c r="S1093" i="8"/>
  <c r="S817" i="8"/>
  <c r="S370" i="8"/>
  <c r="S1957" i="8"/>
  <c r="S1569" i="8"/>
  <c r="S1055" i="8"/>
  <c r="S1799" i="8"/>
  <c r="S684" i="8"/>
  <c r="S1945" i="8"/>
  <c r="S1263" i="8"/>
  <c r="S678" i="8"/>
  <c r="S1944" i="8"/>
  <c r="S1545" i="8"/>
  <c r="S244" i="8"/>
  <c r="S1802" i="8"/>
  <c r="S1339" i="8"/>
  <c r="S685" i="8"/>
  <c r="S304" i="8"/>
  <c r="S1946" i="8"/>
  <c r="S1550" i="8"/>
  <c r="S1282" i="8"/>
  <c r="S1053" i="8"/>
  <c r="S277" i="8"/>
  <c r="S1751" i="8"/>
  <c r="S1549" i="8"/>
  <c r="S1049" i="8"/>
  <c r="S257" i="8"/>
  <c r="S1734" i="8"/>
  <c r="S1262" i="8"/>
  <c r="S1029" i="8"/>
  <c r="S666" i="8"/>
  <c r="S1929" i="8"/>
  <c r="S1733" i="8"/>
  <c r="S1527" i="8"/>
  <c r="S1254" i="8"/>
  <c r="S1006" i="8"/>
  <c r="S638" i="8"/>
  <c r="S208" i="8"/>
  <c r="D170" i="8"/>
  <c r="E170" i="8" s="1"/>
  <c r="D131" i="8"/>
  <c r="D94" i="8"/>
  <c r="F94" i="8" s="1"/>
  <c r="H94" i="8" s="1"/>
  <c r="D55" i="8"/>
  <c r="E55" i="8" s="1"/>
  <c r="D17" i="8"/>
  <c r="D1981" i="8"/>
  <c r="D1934" i="8"/>
  <c r="D1890" i="8"/>
  <c r="E1890" i="8" s="1"/>
  <c r="D1837" i="8"/>
  <c r="E1837" i="8" s="1"/>
  <c r="D1791" i="8"/>
  <c r="D1745" i="8"/>
  <c r="F1745" i="8" s="1"/>
  <c r="H1745" i="8" s="1"/>
  <c r="D1683" i="8"/>
  <c r="F1683" i="8" s="1"/>
  <c r="D1634" i="8"/>
  <c r="F1634" i="8" s="1"/>
  <c r="D1571" i="8"/>
  <c r="F1571" i="8" s="1"/>
  <c r="D1525" i="8"/>
  <c r="E1525" i="8" s="1"/>
  <c r="D1466" i="8"/>
  <c r="F1466" i="8" s="1"/>
  <c r="D1404" i="8"/>
  <c r="E1404" i="8" s="1"/>
  <c r="D1349" i="8"/>
  <c r="F1349" i="8" s="1"/>
  <c r="D1289" i="8"/>
  <c r="D1225" i="8"/>
  <c r="E1225" i="8" s="1"/>
  <c r="D1175" i="8"/>
  <c r="D1110" i="8"/>
  <c r="E1110" i="8" s="1"/>
  <c r="D1047" i="8"/>
  <c r="F1047" i="8" s="1"/>
  <c r="G1047" i="8" s="1"/>
  <c r="D992" i="8"/>
  <c r="E992" i="8" s="1"/>
  <c r="D926" i="8"/>
  <c r="D859" i="8"/>
  <c r="D794" i="8"/>
  <c r="F794" i="8" s="1"/>
  <c r="D729" i="8"/>
  <c r="E729" i="8" s="1"/>
  <c r="D661" i="8"/>
  <c r="D599" i="8"/>
  <c r="D537" i="8"/>
  <c r="E537" i="8" s="1"/>
  <c r="D471" i="8"/>
  <c r="F471" i="8" s="1"/>
  <c r="D401" i="8"/>
  <c r="D333" i="8"/>
  <c r="E333" i="8" s="1"/>
  <c r="E1079" i="8"/>
  <c r="S1928" i="8"/>
  <c r="S1729" i="8"/>
  <c r="S1514" i="8"/>
  <c r="S1239" i="8"/>
  <c r="S1005" i="8"/>
  <c r="S637" i="8"/>
  <c r="S207" i="8"/>
  <c r="E1089" i="8"/>
  <c r="F1089" i="8"/>
  <c r="H1089" i="8" s="1"/>
  <c r="F847" i="8"/>
  <c r="H847" i="8" s="1"/>
  <c r="E847" i="8"/>
  <c r="E1032" i="8"/>
  <c r="F1032" i="8"/>
  <c r="F846" i="8"/>
  <c r="H846" i="8" s="1"/>
  <c r="E846" i="8"/>
  <c r="F773" i="8"/>
  <c r="G773" i="8" s="1"/>
  <c r="E773" i="8"/>
  <c r="F373" i="8"/>
  <c r="E373" i="8"/>
  <c r="F1556" i="8"/>
  <c r="H1556" i="8" s="1"/>
  <c r="S1936" i="8"/>
  <c r="S1822" i="8"/>
  <c r="S1680" i="8"/>
  <c r="S1528" i="8"/>
  <c r="S1368" i="8"/>
  <c r="S1201" i="8"/>
  <c r="S1030" i="8"/>
  <c r="S830" i="8"/>
  <c r="S578" i="8"/>
  <c r="F7" i="8"/>
  <c r="E7" i="8"/>
  <c r="S11" i="8"/>
  <c r="S31" i="8"/>
  <c r="S51" i="8"/>
  <c r="S71" i="8"/>
  <c r="S91" i="8"/>
  <c r="S111" i="8"/>
  <c r="S131" i="8"/>
  <c r="S151" i="8"/>
  <c r="S171" i="8"/>
  <c r="S191" i="8"/>
  <c r="S211" i="8"/>
  <c r="S231" i="8"/>
  <c r="S251" i="8"/>
  <c r="S271" i="8"/>
  <c r="S291" i="8"/>
  <c r="S311" i="8"/>
  <c r="S331" i="8"/>
  <c r="S351" i="8"/>
  <c r="S371" i="8"/>
  <c r="S391" i="8"/>
  <c r="S411" i="8"/>
  <c r="S431" i="8"/>
  <c r="S451" i="8"/>
  <c r="S471" i="8"/>
  <c r="S491" i="8"/>
  <c r="S511" i="8"/>
  <c r="S531" i="8"/>
  <c r="S551" i="8"/>
  <c r="S571" i="8"/>
  <c r="S591" i="8"/>
  <c r="S611" i="8"/>
  <c r="S631" i="8"/>
  <c r="S651" i="8"/>
  <c r="S671" i="8"/>
  <c r="S691" i="8"/>
  <c r="S711" i="8"/>
  <c r="S731" i="8"/>
  <c r="S751" i="8"/>
  <c r="S771" i="8"/>
  <c r="S791" i="8"/>
  <c r="S811" i="8"/>
  <c r="S831" i="8"/>
  <c r="S851" i="8"/>
  <c r="S871" i="8"/>
  <c r="S891" i="8"/>
  <c r="S911" i="8"/>
  <c r="S931" i="8"/>
  <c r="S951" i="8"/>
  <c r="S971" i="8"/>
  <c r="S991" i="8"/>
  <c r="S1011" i="8"/>
  <c r="S1031" i="8"/>
  <c r="S1051" i="8"/>
  <c r="S1071" i="8"/>
  <c r="S1091" i="8"/>
  <c r="S1111" i="8"/>
  <c r="S1131" i="8"/>
  <c r="S1151" i="8"/>
  <c r="S1171" i="8"/>
  <c r="S1191" i="8"/>
  <c r="S1211" i="8"/>
  <c r="S1231" i="8"/>
  <c r="S1251" i="8"/>
  <c r="S1271" i="8"/>
  <c r="S1291" i="8"/>
  <c r="S1311" i="8"/>
  <c r="S1331" i="8"/>
  <c r="S1351" i="8"/>
  <c r="S1371" i="8"/>
  <c r="S1391" i="8"/>
  <c r="S1411" i="8"/>
  <c r="S1431" i="8"/>
  <c r="S1451" i="8"/>
  <c r="S1471" i="8"/>
  <c r="S1491" i="8"/>
  <c r="S1511" i="8"/>
  <c r="S1531" i="8"/>
  <c r="S1551" i="8"/>
  <c r="S1571" i="8"/>
  <c r="S1591" i="8"/>
  <c r="S1611" i="8"/>
  <c r="S1631" i="8"/>
  <c r="S1651" i="8"/>
  <c r="S1671" i="8"/>
  <c r="S1691" i="8"/>
  <c r="S12" i="8"/>
  <c r="S32" i="8"/>
  <c r="S52" i="8"/>
  <c r="S72" i="8"/>
  <c r="S92" i="8"/>
  <c r="S112" i="8"/>
  <c r="S132" i="8"/>
  <c r="S152" i="8"/>
  <c r="S172" i="8"/>
  <c r="S192" i="8"/>
  <c r="S212" i="8"/>
  <c r="S232" i="8"/>
  <c r="S252" i="8"/>
  <c r="S272" i="8"/>
  <c r="S292" i="8"/>
  <c r="S312" i="8"/>
  <c r="S332" i="8"/>
  <c r="S352" i="8"/>
  <c r="S372" i="8"/>
  <c r="S20" i="8"/>
  <c r="S40" i="8"/>
  <c r="S60" i="8"/>
  <c r="S80" i="8"/>
  <c r="S100" i="8"/>
  <c r="S120" i="8"/>
  <c r="S140" i="8"/>
  <c r="S160" i="8"/>
  <c r="S180" i="8"/>
  <c r="S200" i="8"/>
  <c r="S220" i="8"/>
  <c r="S240" i="8"/>
  <c r="S260" i="8"/>
  <c r="S280" i="8"/>
  <c r="S300" i="8"/>
  <c r="S320" i="8"/>
  <c r="S340" i="8"/>
  <c r="S360" i="8"/>
  <c r="S380" i="8"/>
  <c r="S400" i="8"/>
  <c r="S420" i="8"/>
  <c r="S440" i="8"/>
  <c r="S460" i="8"/>
  <c r="S480" i="8"/>
  <c r="S500" i="8"/>
  <c r="S520" i="8"/>
  <c r="S540" i="8"/>
  <c r="S560" i="8"/>
  <c r="S580" i="8"/>
  <c r="S600" i="8"/>
  <c r="S620" i="8"/>
  <c r="S640" i="8"/>
  <c r="S660" i="8"/>
  <c r="S680" i="8"/>
  <c r="S700" i="8"/>
  <c r="S720" i="8"/>
  <c r="S740" i="8"/>
  <c r="S760" i="8"/>
  <c r="S780" i="8"/>
  <c r="S800" i="8"/>
  <c r="S820" i="8"/>
  <c r="S840" i="8"/>
  <c r="S860" i="8"/>
  <c r="S880" i="8"/>
  <c r="S900" i="8"/>
  <c r="S920" i="8"/>
  <c r="S940" i="8"/>
  <c r="S960" i="8"/>
  <c r="S980" i="8"/>
  <c r="S1000" i="8"/>
  <c r="S1020" i="8"/>
  <c r="S1040" i="8"/>
  <c r="S1060" i="8"/>
  <c r="S1080" i="8"/>
  <c r="S1100" i="8"/>
  <c r="S1120" i="8"/>
  <c r="S1140" i="8"/>
  <c r="S1160" i="8"/>
  <c r="S1180" i="8"/>
  <c r="S1200" i="8"/>
  <c r="S1220" i="8"/>
  <c r="S1240" i="8"/>
  <c r="S1260" i="8"/>
  <c r="S1280" i="8"/>
  <c r="S1300" i="8"/>
  <c r="S1320" i="8"/>
  <c r="S1340" i="8"/>
  <c r="S1360" i="8"/>
  <c r="S1380" i="8"/>
  <c r="S1400" i="8"/>
  <c r="S1420" i="8"/>
  <c r="S1440" i="8"/>
  <c r="S1460" i="8"/>
  <c r="S1480" i="8"/>
  <c r="S1500" i="8"/>
  <c r="S1520" i="8"/>
  <c r="S21" i="8"/>
  <c r="S41" i="8"/>
  <c r="S61" i="8"/>
  <c r="S81" i="8"/>
  <c r="S101" i="8"/>
  <c r="S121" i="8"/>
  <c r="S141" i="8"/>
  <c r="S161" i="8"/>
  <c r="S181" i="8"/>
  <c r="S201" i="8"/>
  <c r="S221" i="8"/>
  <c r="S241" i="8"/>
  <c r="S261" i="8"/>
  <c r="S281" i="8"/>
  <c r="S301" i="8"/>
  <c r="S321" i="8"/>
  <c r="S341" i="8"/>
  <c r="S361" i="8"/>
  <c r="S381" i="8"/>
  <c r="S401" i="8"/>
  <c r="S421" i="8"/>
  <c r="S441" i="8"/>
  <c r="S461" i="8"/>
  <c r="S481" i="8"/>
  <c r="S501" i="8"/>
  <c r="S521" i="8"/>
  <c r="S541" i="8"/>
  <c r="S561" i="8"/>
  <c r="S581" i="8"/>
  <c r="S601" i="8"/>
  <c r="S621" i="8"/>
  <c r="S641" i="8"/>
  <c r="S661" i="8"/>
  <c r="S681" i="8"/>
  <c r="S701" i="8"/>
  <c r="S721" i="8"/>
  <c r="S741" i="8"/>
  <c r="S761" i="8"/>
  <c r="S781" i="8"/>
  <c r="S801" i="8"/>
  <c r="S821" i="8"/>
  <c r="S841" i="8"/>
  <c r="S861" i="8"/>
  <c r="S881" i="8"/>
  <c r="S901" i="8"/>
  <c r="S921" i="8"/>
  <c r="S941" i="8"/>
  <c r="S961" i="8"/>
  <c r="S981" i="8"/>
  <c r="S1001" i="8"/>
  <c r="S1021" i="8"/>
  <c r="S1041" i="8"/>
  <c r="S13" i="8"/>
  <c r="S37" i="8"/>
  <c r="S63" i="8"/>
  <c r="S87" i="8"/>
  <c r="S113" i="8"/>
  <c r="S137" i="8"/>
  <c r="S163" i="8"/>
  <c r="S187" i="8"/>
  <c r="S213" i="8"/>
  <c r="S237" i="8"/>
  <c r="S263" i="8"/>
  <c r="S287" i="8"/>
  <c r="S313" i="8"/>
  <c r="S337" i="8"/>
  <c r="S363" i="8"/>
  <c r="S387" i="8"/>
  <c r="S410" i="8"/>
  <c r="S434" i="8"/>
  <c r="S457" i="8"/>
  <c r="S482" i="8"/>
  <c r="S505" i="8"/>
  <c r="S528" i="8"/>
  <c r="S552" i="8"/>
  <c r="S575" i="8"/>
  <c r="S598" i="8"/>
  <c r="S623" i="8"/>
  <c r="S646" i="8"/>
  <c r="S669" i="8"/>
  <c r="S693" i="8"/>
  <c r="S716" i="8"/>
  <c r="S739" i="8"/>
  <c r="S764" i="8"/>
  <c r="S787" i="8"/>
  <c r="S810" i="8"/>
  <c r="S834" i="8"/>
  <c r="S857" i="8"/>
  <c r="S882" i="8"/>
  <c r="S905" i="8"/>
  <c r="S928" i="8"/>
  <c r="S952" i="8"/>
  <c r="S975" i="8"/>
  <c r="S998" i="8"/>
  <c r="S1023" i="8"/>
  <c r="S1046" i="8"/>
  <c r="S1068" i="8"/>
  <c r="S1090" i="8"/>
  <c r="S1113" i="8"/>
  <c r="S1135" i="8"/>
  <c r="S1157" i="8"/>
  <c r="S1179" i="8"/>
  <c r="S1202" i="8"/>
  <c r="S1224" i="8"/>
  <c r="S1246" i="8"/>
  <c r="S1268" i="8"/>
  <c r="S1290" i="8"/>
  <c r="S1313" i="8"/>
  <c r="S1335" i="8"/>
  <c r="S1357" i="8"/>
  <c r="S1379" i="8"/>
  <c r="S1402" i="8"/>
  <c r="S1424" i="8"/>
  <c r="S1446" i="8"/>
  <c r="S1468" i="8"/>
  <c r="S1490" i="8"/>
  <c r="S1513" i="8"/>
  <c r="S1535" i="8"/>
  <c r="S1556" i="8"/>
  <c r="S1577" i="8"/>
  <c r="S1598" i="8"/>
  <c r="S1619" i="8"/>
  <c r="S1640" i="8"/>
  <c r="S1661" i="8"/>
  <c r="S1682" i="8"/>
  <c r="S1703" i="8"/>
  <c r="S1723" i="8"/>
  <c r="S1743" i="8"/>
  <c r="S1763" i="8"/>
  <c r="S1783" i="8"/>
  <c r="S1803" i="8"/>
  <c r="S1823" i="8"/>
  <c r="S1843" i="8"/>
  <c r="S1863" i="8"/>
  <c r="S1883" i="8"/>
  <c r="S1903" i="8"/>
  <c r="S1923" i="8"/>
  <c r="S1943" i="8"/>
  <c r="S1963" i="8"/>
  <c r="S1983" i="8"/>
  <c r="S2003" i="8"/>
  <c r="S553" i="8"/>
  <c r="S14" i="8"/>
  <c r="S38" i="8"/>
  <c r="S64" i="8"/>
  <c r="S88" i="8"/>
  <c r="S114" i="8"/>
  <c r="S138" i="8"/>
  <c r="S164" i="8"/>
  <c r="S188" i="8"/>
  <c r="S214" i="8"/>
  <c r="S238" i="8"/>
  <c r="S264" i="8"/>
  <c r="S288" i="8"/>
  <c r="S314" i="8"/>
  <c r="S338" i="8"/>
  <c r="S364" i="8"/>
  <c r="S388" i="8"/>
  <c r="S412" i="8"/>
  <c r="S435" i="8"/>
  <c r="S458" i="8"/>
  <c r="S483" i="8"/>
  <c r="S506" i="8"/>
  <c r="S529" i="8"/>
  <c r="S576" i="8"/>
  <c r="S599" i="8"/>
  <c r="S624" i="8"/>
  <c r="S647" i="8"/>
  <c r="S670" i="8"/>
  <c r="S694" i="8"/>
  <c r="S717" i="8"/>
  <c r="S742" i="8"/>
  <c r="S765" i="8"/>
  <c r="S812" i="8"/>
  <c r="S835" i="8"/>
  <c r="S858" i="8"/>
  <c r="S883" i="8"/>
  <c r="S15" i="8"/>
  <c r="S39" i="8"/>
  <c r="S65" i="8"/>
  <c r="S89" i="8"/>
  <c r="S115" i="8"/>
  <c r="S139" i="8"/>
  <c r="S165" i="8"/>
  <c r="S189" i="8"/>
  <c r="S215" i="8"/>
  <c r="S239" i="8"/>
  <c r="S265" i="8"/>
  <c r="S289" i="8"/>
  <c r="S315" i="8"/>
  <c r="S339" i="8"/>
  <c r="S365" i="8"/>
  <c r="S389" i="8"/>
  <c r="S413" i="8"/>
  <c r="S436" i="8"/>
  <c r="S459" i="8"/>
  <c r="S484" i="8"/>
  <c r="S507" i="8"/>
  <c r="S530" i="8"/>
  <c r="S554" i="8"/>
  <c r="S577" i="8"/>
  <c r="S602" i="8"/>
  <c r="S17" i="8"/>
  <c r="S43" i="8"/>
  <c r="S67" i="8"/>
  <c r="S93" i="8"/>
  <c r="S117" i="8"/>
  <c r="S143" i="8"/>
  <c r="S167" i="8"/>
  <c r="S193" i="8"/>
  <c r="S217" i="8"/>
  <c r="S243" i="8"/>
  <c r="S267" i="8"/>
  <c r="S293" i="8"/>
  <c r="S317" i="8"/>
  <c r="S343" i="8"/>
  <c r="S367" i="8"/>
  <c r="S392" i="8"/>
  <c r="S415" i="8"/>
  <c r="S438" i="8"/>
  <c r="S463" i="8"/>
  <c r="S486" i="8"/>
  <c r="S509" i="8"/>
  <c r="S533" i="8"/>
  <c r="S556" i="8"/>
  <c r="S579" i="8"/>
  <c r="S604" i="8"/>
  <c r="S24" i="8"/>
  <c r="S48" i="8"/>
  <c r="S74" i="8"/>
  <c r="S98" i="8"/>
  <c r="S124" i="8"/>
  <c r="S148" i="8"/>
  <c r="S174" i="8"/>
  <c r="S198" i="8"/>
  <c r="S224" i="8"/>
  <c r="S248" i="8"/>
  <c r="S274" i="8"/>
  <c r="S298" i="8"/>
  <c r="S324" i="8"/>
  <c r="S348" i="8"/>
  <c r="S374" i="8"/>
  <c r="S397" i="8"/>
  <c r="S422" i="8"/>
  <c r="S445" i="8"/>
  <c r="S468" i="8"/>
  <c r="S492" i="8"/>
  <c r="S515" i="8"/>
  <c r="S538" i="8"/>
  <c r="S563" i="8"/>
  <c r="S586" i="8"/>
  <c r="S609" i="8"/>
  <c r="S633" i="8"/>
  <c r="S656" i="8"/>
  <c r="S679" i="8"/>
  <c r="S704" i="8"/>
  <c r="S727" i="8"/>
  <c r="S750" i="8"/>
  <c r="S774" i="8"/>
  <c r="S797" i="8"/>
  <c r="S822" i="8"/>
  <c r="S845" i="8"/>
  <c r="S868" i="8"/>
  <c r="S892" i="8"/>
  <c r="S915" i="8"/>
  <c r="S938" i="8"/>
  <c r="S963" i="8"/>
  <c r="S986" i="8"/>
  <c r="S1009" i="8"/>
  <c r="S1033" i="8"/>
  <c r="S1056" i="8"/>
  <c r="S1078" i="8"/>
  <c r="S1101" i="8"/>
  <c r="S1123" i="8"/>
  <c r="S1145" i="8"/>
  <c r="S1167" i="8"/>
  <c r="S1189" i="8"/>
  <c r="S1212" i="8"/>
  <c r="S1234" i="8"/>
  <c r="S1256" i="8"/>
  <c r="S1278" i="8"/>
  <c r="S1301" i="8"/>
  <c r="S1323" i="8"/>
  <c r="S1345" i="8"/>
  <c r="S1367" i="8"/>
  <c r="S1389" i="8"/>
  <c r="S1412" i="8"/>
  <c r="S1434" i="8"/>
  <c r="S1456" i="8"/>
  <c r="S1478" i="8"/>
  <c r="S1501" i="8"/>
  <c r="S1523" i="8"/>
  <c r="S1544" i="8"/>
  <c r="S1565" i="8"/>
  <c r="S1586" i="8"/>
  <c r="S1607" i="8"/>
  <c r="S1628" i="8"/>
  <c r="S1649" i="8"/>
  <c r="S1670" i="8"/>
  <c r="S1692" i="8"/>
  <c r="S1712" i="8"/>
  <c r="S1732" i="8"/>
  <c r="S1752" i="8"/>
  <c r="S1772" i="8"/>
  <c r="S1792" i="8"/>
  <c r="S1812" i="8"/>
  <c r="S1832" i="8"/>
  <c r="S1852" i="8"/>
  <c r="S1872" i="8"/>
  <c r="S1892" i="8"/>
  <c r="S1912" i="8"/>
  <c r="S1932" i="8"/>
  <c r="S16" i="8"/>
  <c r="S49" i="8"/>
  <c r="S82" i="8"/>
  <c r="S116" i="8"/>
  <c r="S149" i="8"/>
  <c r="S182" i="8"/>
  <c r="S216" i="8"/>
  <c r="S249" i="8"/>
  <c r="S282" i="8"/>
  <c r="S316" i="8"/>
  <c r="S349" i="8"/>
  <c r="S382" i="8"/>
  <c r="S414" i="8"/>
  <c r="S446" i="8"/>
  <c r="S475" i="8"/>
  <c r="S508" i="8"/>
  <c r="S539" i="8"/>
  <c r="S569" i="8"/>
  <c r="S603" i="8"/>
  <c r="S630" i="8"/>
  <c r="S658" i="8"/>
  <c r="S686" i="8"/>
  <c r="S713" i="8"/>
  <c r="S743" i="8"/>
  <c r="S769" i="8"/>
  <c r="S795" i="8"/>
  <c r="S824" i="8"/>
  <c r="S850" i="8"/>
  <c r="S877" i="8"/>
  <c r="S906" i="8"/>
  <c r="S932" i="8"/>
  <c r="S957" i="8"/>
  <c r="S984" i="8"/>
  <c r="S1010" i="8"/>
  <c r="S1036" i="8"/>
  <c r="S1062" i="8"/>
  <c r="S1086" i="8"/>
  <c r="S1110" i="8"/>
  <c r="S1136" i="8"/>
  <c r="S1161" i="8"/>
  <c r="S1185" i="8"/>
  <c r="S1209" i="8"/>
  <c r="S1235" i="8"/>
  <c r="S1259" i="8"/>
  <c r="S1284" i="8"/>
  <c r="S1308" i="8"/>
  <c r="S1333" i="8"/>
  <c r="S1358" i="8"/>
  <c r="S1383" i="8"/>
  <c r="S1407" i="8"/>
  <c r="S1432" i="8"/>
  <c r="S1457" i="8"/>
  <c r="S1482" i="8"/>
  <c r="S1506" i="8"/>
  <c r="S1530" i="8"/>
  <c r="S1554" i="8"/>
  <c r="S1578" i="8"/>
  <c r="S1601" i="8"/>
  <c r="S1624" i="8"/>
  <c r="S1647" i="8"/>
  <c r="S1672" i="8"/>
  <c r="S1695" i="8"/>
  <c r="S1717" i="8"/>
  <c r="S1739" i="8"/>
  <c r="S1761" i="8"/>
  <c r="S1784" i="8"/>
  <c r="S1806" i="8"/>
  <c r="S1828" i="8"/>
  <c r="S1850" i="8"/>
  <c r="S1873" i="8"/>
  <c r="S1895" i="8"/>
  <c r="S1917" i="8"/>
  <c r="S1939" i="8"/>
  <c r="S1960" i="8"/>
  <c r="S1981" i="8"/>
  <c r="S2002" i="8"/>
  <c r="S18" i="8"/>
  <c r="S50" i="8"/>
  <c r="S83" i="8"/>
  <c r="S118" i="8"/>
  <c r="S150" i="8"/>
  <c r="S183" i="8"/>
  <c r="S218" i="8"/>
  <c r="S250" i="8"/>
  <c r="S283" i="8"/>
  <c r="S318" i="8"/>
  <c r="S350" i="8"/>
  <c r="S383" i="8"/>
  <c r="S416" i="8"/>
  <c r="S447" i="8"/>
  <c r="S476" i="8"/>
  <c r="S510" i="8"/>
  <c r="S542" i="8"/>
  <c r="S570" i="8"/>
  <c r="S605" i="8"/>
  <c r="S632" i="8"/>
  <c r="S659" i="8"/>
  <c r="S687" i="8"/>
  <c r="S714" i="8"/>
  <c r="S744" i="8"/>
  <c r="S770" i="8"/>
  <c r="S796" i="8"/>
  <c r="S825" i="8"/>
  <c r="S852" i="8"/>
  <c r="S878" i="8"/>
  <c r="S907" i="8"/>
  <c r="S933" i="8"/>
  <c r="S958" i="8"/>
  <c r="S985" i="8"/>
  <c r="S1012" i="8"/>
  <c r="S1037" i="8"/>
  <c r="S1063" i="8"/>
  <c r="S1087" i="8"/>
  <c r="S1112" i="8"/>
  <c r="S1137" i="8"/>
  <c r="S1162" i="8"/>
  <c r="S1186" i="8"/>
  <c r="S1210" i="8"/>
  <c r="S1236" i="8"/>
  <c r="S1261" i="8"/>
  <c r="S1285" i="8"/>
  <c r="S1309" i="8"/>
  <c r="S1334" i="8"/>
  <c r="S1359" i="8"/>
  <c r="S1384" i="8"/>
  <c r="S1408" i="8"/>
  <c r="S1433" i="8"/>
  <c r="S1458" i="8"/>
  <c r="S1483" i="8"/>
  <c r="S1507" i="8"/>
  <c r="S1532" i="8"/>
  <c r="S27" i="8"/>
  <c r="S58" i="8"/>
  <c r="S95" i="8"/>
  <c r="S127" i="8"/>
  <c r="S158" i="8"/>
  <c r="S195" i="8"/>
  <c r="S227" i="8"/>
  <c r="S258" i="8"/>
  <c r="S295" i="8"/>
  <c r="S327" i="8"/>
  <c r="S358" i="8"/>
  <c r="S394" i="8"/>
  <c r="S425" i="8"/>
  <c r="S454" i="8"/>
  <c r="S488" i="8"/>
  <c r="S518" i="8"/>
  <c r="S548" i="8"/>
  <c r="S583" i="8"/>
  <c r="S613" i="8"/>
  <c r="S29" i="8"/>
  <c r="S62" i="8"/>
  <c r="S97" i="8"/>
  <c r="S129" i="8"/>
  <c r="S162" i="8"/>
  <c r="S197" i="8"/>
  <c r="S229" i="8"/>
  <c r="S262" i="8"/>
  <c r="S297" i="8"/>
  <c r="S329" i="8"/>
  <c r="S362" i="8"/>
  <c r="S396" i="8"/>
  <c r="S427" i="8"/>
  <c r="S456" i="8"/>
  <c r="S490" i="8"/>
  <c r="S522" i="8"/>
  <c r="S550" i="8"/>
  <c r="S585" i="8"/>
  <c r="S615" i="8"/>
  <c r="S643" i="8"/>
  <c r="S672" i="8"/>
  <c r="S698" i="8"/>
  <c r="S726" i="8"/>
  <c r="S754" i="8"/>
  <c r="S782" i="8"/>
  <c r="S807" i="8"/>
  <c r="S836" i="8"/>
  <c r="S864" i="8"/>
  <c r="S890" i="8"/>
  <c r="S917" i="8"/>
  <c r="S944" i="8"/>
  <c r="S969" i="8"/>
  <c r="S995" i="8"/>
  <c r="S1022" i="8"/>
  <c r="S1048" i="8"/>
  <c r="S1073" i="8"/>
  <c r="S1097" i="8"/>
  <c r="S1122" i="8"/>
  <c r="S1147" i="8"/>
  <c r="S1172" i="8"/>
  <c r="S1196" i="8"/>
  <c r="S1221" i="8"/>
  <c r="S1245" i="8"/>
  <c r="S1270" i="8"/>
  <c r="S1295" i="8"/>
  <c r="S1319" i="8"/>
  <c r="S1344" i="8"/>
  <c r="S1369" i="8"/>
  <c r="S1394" i="8"/>
  <c r="S1418" i="8"/>
  <c r="S1443" i="8"/>
  <c r="S1467" i="8"/>
  <c r="S1493" i="8"/>
  <c r="S1517" i="8"/>
  <c r="S1541" i="8"/>
  <c r="S1564" i="8"/>
  <c r="S1588" i="8"/>
  <c r="S1612" i="8"/>
  <c r="S1635" i="8"/>
  <c r="S1658" i="8"/>
  <c r="S1681" i="8"/>
  <c r="S1705" i="8"/>
  <c r="S1727" i="8"/>
  <c r="S1749" i="8"/>
  <c r="S1771" i="8"/>
  <c r="S1794" i="8"/>
  <c r="S1816" i="8"/>
  <c r="S1838" i="8"/>
  <c r="S1860" i="8"/>
  <c r="S1882" i="8"/>
  <c r="S1905" i="8"/>
  <c r="S1927" i="8"/>
  <c r="S1949" i="8"/>
  <c r="S1970" i="8"/>
  <c r="S1991" i="8"/>
  <c r="S19" i="8"/>
  <c r="S57" i="8"/>
  <c r="S103" i="8"/>
  <c r="S144" i="8"/>
  <c r="S184" i="8"/>
  <c r="S226" i="8"/>
  <c r="S269" i="8"/>
  <c r="S307" i="8"/>
  <c r="S353" i="8"/>
  <c r="S393" i="8"/>
  <c r="S430" i="8"/>
  <c r="S470" i="8"/>
  <c r="S512" i="8"/>
  <c r="S547" i="8"/>
  <c r="S589" i="8"/>
  <c r="S626" i="8"/>
  <c r="S657" i="8"/>
  <c r="S690" i="8"/>
  <c r="S724" i="8"/>
  <c r="S756" i="8"/>
  <c r="S788" i="8"/>
  <c r="S818" i="8"/>
  <c r="S853" i="8"/>
  <c r="S886" i="8"/>
  <c r="S916" i="8"/>
  <c r="S947" i="8"/>
  <c r="S977" i="8"/>
  <c r="S1007" i="8"/>
  <c r="S1039" i="8"/>
  <c r="S1069" i="8"/>
  <c r="S1098" i="8"/>
  <c r="S1127" i="8"/>
  <c r="S1155" i="8"/>
  <c r="S1184" i="8"/>
  <c r="S1215" i="8"/>
  <c r="S1243" i="8"/>
  <c r="S1273" i="8"/>
  <c r="S1302" i="8"/>
  <c r="S1329" i="8"/>
  <c r="S1361" i="8"/>
  <c r="S1388" i="8"/>
  <c r="S1417" i="8"/>
  <c r="S1447" i="8"/>
  <c r="S1475" i="8"/>
  <c r="S1504" i="8"/>
  <c r="S1534" i="8"/>
  <c r="S1560" i="8"/>
  <c r="S1585" i="8"/>
  <c r="S1613" i="8"/>
  <c r="S1638" i="8"/>
  <c r="S1664" i="8"/>
  <c r="S1689" i="8"/>
  <c r="S1715" i="8"/>
  <c r="S1740" i="8"/>
  <c r="S1765" i="8"/>
  <c r="S1789" i="8"/>
  <c r="S1814" i="8"/>
  <c r="S1839" i="8"/>
  <c r="S1864" i="8"/>
  <c r="S1888" i="8"/>
  <c r="S1913" i="8"/>
  <c r="S1937" i="8"/>
  <c r="S1961" i="8"/>
  <c r="S1985" i="8"/>
  <c r="S692" i="8"/>
  <c r="S1008" i="8"/>
  <c r="S1187" i="8"/>
  <c r="S1419" i="8"/>
  <c r="S1716" i="8"/>
  <c r="S22" i="8"/>
  <c r="S59" i="8"/>
  <c r="S104" i="8"/>
  <c r="S145" i="8"/>
  <c r="S185" i="8"/>
  <c r="S228" i="8"/>
  <c r="S270" i="8"/>
  <c r="S308" i="8"/>
  <c r="S354" i="8"/>
  <c r="S395" i="8"/>
  <c r="S432" i="8"/>
  <c r="S472" i="8"/>
  <c r="S513" i="8"/>
  <c r="S549" i="8"/>
  <c r="S590" i="8"/>
  <c r="S627" i="8"/>
  <c r="S662" i="8"/>
  <c r="S725" i="8"/>
  <c r="S757" i="8"/>
  <c r="S789" i="8"/>
  <c r="S819" i="8"/>
  <c r="S854" i="8"/>
  <c r="S887" i="8"/>
  <c r="S918" i="8"/>
  <c r="S948" i="8"/>
  <c r="S978" i="8"/>
  <c r="S1042" i="8"/>
  <c r="S1070" i="8"/>
  <c r="S1099" i="8"/>
  <c r="S1128" i="8"/>
  <c r="S1156" i="8"/>
  <c r="S1216" i="8"/>
  <c r="S1244" i="8"/>
  <c r="S1274" i="8"/>
  <c r="S1303" i="8"/>
  <c r="S1330" i="8"/>
  <c r="S1362" i="8"/>
  <c r="S1390" i="8"/>
  <c r="S1448" i="8"/>
  <c r="S1476" i="8"/>
  <c r="S1505" i="8"/>
  <c r="S1536" i="8"/>
  <c r="S1561" i="8"/>
  <c r="S1587" i="8"/>
  <c r="S1614" i="8"/>
  <c r="S1639" i="8"/>
  <c r="S1665" i="8"/>
  <c r="S1690" i="8"/>
  <c r="S1741" i="8"/>
  <c r="S1766" i="8"/>
  <c r="S1790" i="8"/>
  <c r="S1815" i="8"/>
  <c r="S1840" i="8"/>
  <c r="S1865" i="8"/>
  <c r="S1889" i="8"/>
  <c r="S1914" i="8"/>
  <c r="S1938" i="8"/>
  <c r="S1962" i="8"/>
  <c r="S1986" i="8"/>
  <c r="S23" i="8"/>
  <c r="S66" i="8"/>
  <c r="S105" i="8"/>
  <c r="S146" i="8"/>
  <c r="S186" i="8"/>
  <c r="S230" i="8"/>
  <c r="S273" i="8"/>
  <c r="S309" i="8"/>
  <c r="S355" i="8"/>
  <c r="S398" i="8"/>
  <c r="S433" i="8"/>
  <c r="S473" i="8"/>
  <c r="S514" i="8"/>
  <c r="S555" i="8"/>
  <c r="S592" i="8"/>
  <c r="S628" i="8"/>
  <c r="S663" i="8"/>
  <c r="S695" i="8"/>
  <c r="S728" i="8"/>
  <c r="S758" i="8"/>
  <c r="S790" i="8"/>
  <c r="S823" i="8"/>
  <c r="S855" i="8"/>
  <c r="S888" i="8"/>
  <c r="S919" i="8"/>
  <c r="S949" i="8"/>
  <c r="S979" i="8"/>
  <c r="S1013" i="8"/>
  <c r="S1043" i="8"/>
  <c r="S1072" i="8"/>
  <c r="S1102" i="8"/>
  <c r="S1129" i="8"/>
  <c r="S1158" i="8"/>
  <c r="S1188" i="8"/>
  <c r="S1217" i="8"/>
  <c r="S1247" i="8"/>
  <c r="S1275" i="8"/>
  <c r="S1304" i="8"/>
  <c r="S1332" i="8"/>
  <c r="S1363" i="8"/>
  <c r="S1392" i="8"/>
  <c r="S1421" i="8"/>
  <c r="S1449" i="8"/>
  <c r="S1477" i="8"/>
  <c r="S1508" i="8"/>
  <c r="S1537" i="8"/>
  <c r="S1562" i="8"/>
  <c r="S1589" i="8"/>
  <c r="S1615" i="8"/>
  <c r="S1641" i="8"/>
  <c r="S1666" i="8"/>
  <c r="S1693" i="8"/>
  <c r="S1718" i="8"/>
  <c r="S1742" i="8"/>
  <c r="S1767" i="8"/>
  <c r="S1791" i="8"/>
  <c r="S1817" i="8"/>
  <c r="S1841" i="8"/>
  <c r="S1866" i="8"/>
  <c r="S1890" i="8"/>
  <c r="S1915" i="8"/>
  <c r="S1940" i="8"/>
  <c r="S1964" i="8"/>
  <c r="S1987" i="8"/>
  <c r="S25" i="8"/>
  <c r="S68" i="8"/>
  <c r="S106" i="8"/>
  <c r="S147" i="8"/>
  <c r="S190" i="8"/>
  <c r="S233" i="8"/>
  <c r="S275" i="8"/>
  <c r="S310" i="8"/>
  <c r="S356" i="8"/>
  <c r="S399" i="8"/>
  <c r="S437" i="8"/>
  <c r="S474" i="8"/>
  <c r="S516" i="8"/>
  <c r="S557" i="8"/>
  <c r="S593" i="8"/>
  <c r="S629" i="8"/>
  <c r="S664" i="8"/>
  <c r="S696" i="8"/>
  <c r="S729" i="8"/>
  <c r="S759" i="8"/>
  <c r="S792" i="8"/>
  <c r="S826" i="8"/>
  <c r="S856" i="8"/>
  <c r="S889" i="8"/>
  <c r="S922" i="8"/>
  <c r="S950" i="8"/>
  <c r="S982" i="8"/>
  <c r="S1014" i="8"/>
  <c r="S1044" i="8"/>
  <c r="S1074" i="8"/>
  <c r="S1103" i="8"/>
  <c r="S1130" i="8"/>
  <c r="S1159" i="8"/>
  <c r="S1190" i="8"/>
  <c r="S1218" i="8"/>
  <c r="S1248" i="8"/>
  <c r="S1276" i="8"/>
  <c r="S1305" i="8"/>
  <c r="S1336" i="8"/>
  <c r="S1364" i="8"/>
  <c r="S1393" i="8"/>
  <c r="S1422" i="8"/>
  <c r="S1450" i="8"/>
  <c r="S1479" i="8"/>
  <c r="S1509" i="8"/>
  <c r="S1538" i="8"/>
  <c r="S1563" i="8"/>
  <c r="S1590" i="8"/>
  <c r="S1616" i="8"/>
  <c r="S1642" i="8"/>
  <c r="S1667" i="8"/>
  <c r="S1694" i="8"/>
  <c r="S1719" i="8"/>
  <c r="S1744" i="8"/>
  <c r="S1768" i="8"/>
  <c r="S1793" i="8"/>
  <c r="S1818" i="8"/>
  <c r="S1842" i="8"/>
  <c r="S1867" i="8"/>
  <c r="S1891" i="8"/>
  <c r="S1916" i="8"/>
  <c r="S1941" i="8"/>
  <c r="S1965" i="8"/>
  <c r="S1988" i="8"/>
  <c r="S26" i="8"/>
  <c r="S69" i="8"/>
  <c r="S107" i="8"/>
  <c r="S153" i="8"/>
  <c r="S194" i="8"/>
  <c r="S234" i="8"/>
  <c r="S276" i="8"/>
  <c r="S319" i="8"/>
  <c r="S357" i="8"/>
  <c r="S402" i="8"/>
  <c r="S439" i="8"/>
  <c r="S477" i="8"/>
  <c r="S517" i="8"/>
  <c r="S558" i="8"/>
  <c r="S594" i="8"/>
  <c r="S634" i="8"/>
  <c r="S665" i="8"/>
  <c r="S697" i="8"/>
  <c r="S730" i="8"/>
  <c r="S762" i="8"/>
  <c r="S793" i="8"/>
  <c r="S827" i="8"/>
  <c r="S859" i="8"/>
  <c r="S893" i="8"/>
  <c r="S923" i="8"/>
  <c r="S953" i="8"/>
  <c r="S983" i="8"/>
  <c r="S1015" i="8"/>
  <c r="S1045" i="8"/>
  <c r="S1075" i="8"/>
  <c r="S1104" i="8"/>
  <c r="S1132" i="8"/>
  <c r="S1163" i="8"/>
  <c r="S1192" i="8"/>
  <c r="S1219" i="8"/>
  <c r="S1249" i="8"/>
  <c r="S1277" i="8"/>
  <c r="S1306" i="8"/>
  <c r="S1337" i="8"/>
  <c r="S1365" i="8"/>
  <c r="S1395" i="8"/>
  <c r="S1423" i="8"/>
  <c r="S1452" i="8"/>
  <c r="S1481" i="8"/>
  <c r="S1510" i="8"/>
  <c r="S1539" i="8"/>
  <c r="S1566" i="8"/>
  <c r="S1592" i="8"/>
  <c r="S1617" i="8"/>
  <c r="S1643" i="8"/>
  <c r="S1668" i="8"/>
  <c r="S1696" i="8"/>
  <c r="S1720" i="8"/>
  <c r="S1745" i="8"/>
  <c r="S1769" i="8"/>
  <c r="S1795" i="8"/>
  <c r="S1819" i="8"/>
  <c r="S1844" i="8"/>
  <c r="S1868" i="8"/>
  <c r="S1893" i="8"/>
  <c r="S1918" i="8"/>
  <c r="S36" i="8"/>
  <c r="S78" i="8"/>
  <c r="S123" i="8"/>
  <c r="S166" i="8"/>
  <c r="S205" i="8"/>
  <c r="S246" i="8"/>
  <c r="S286" i="8"/>
  <c r="S330" i="8"/>
  <c r="S373" i="8"/>
  <c r="S408" i="8"/>
  <c r="S450" i="8"/>
  <c r="S493" i="8"/>
  <c r="S527" i="8"/>
  <c r="S567" i="8"/>
  <c r="S608" i="8"/>
  <c r="S642" i="8"/>
  <c r="S675" i="8"/>
  <c r="S707" i="8"/>
  <c r="S737" i="8"/>
  <c r="S773" i="8"/>
  <c r="S804" i="8"/>
  <c r="S837" i="8"/>
  <c r="S869" i="8"/>
  <c r="S899" i="8"/>
  <c r="S930" i="8"/>
  <c r="S964" i="8"/>
  <c r="S993" i="8"/>
  <c r="S1025" i="8"/>
  <c r="S1054" i="8"/>
  <c r="S1083" i="8"/>
  <c r="S1114" i="8"/>
  <c r="S1142" i="8"/>
  <c r="S1170" i="8"/>
  <c r="S1199" i="8"/>
  <c r="S1228" i="8"/>
  <c r="S1257" i="8"/>
  <c r="S1287" i="8"/>
  <c r="S1316" i="8"/>
  <c r="S1346" i="8"/>
  <c r="S1374" i="8"/>
  <c r="S1403" i="8"/>
  <c r="S1430" i="8"/>
  <c r="S1462" i="8"/>
  <c r="S1489" i="8"/>
  <c r="S1519" i="8"/>
  <c r="S1547" i="8"/>
  <c r="S1573" i="8"/>
  <c r="S1599" i="8"/>
  <c r="S1625" i="8"/>
  <c r="S1652" i="8"/>
  <c r="S1677" i="8"/>
  <c r="S1702" i="8"/>
  <c r="S1728" i="8"/>
  <c r="S1753" i="8"/>
  <c r="S1777" i="8"/>
  <c r="S1801" i="8"/>
  <c r="S1826" i="8"/>
  <c r="S1851" i="8"/>
  <c r="S1876" i="8"/>
  <c r="S1900" i="8"/>
  <c r="S1925" i="8"/>
  <c r="S1950" i="8"/>
  <c r="S1973" i="8"/>
  <c r="S1996" i="8"/>
  <c r="S42" i="8"/>
  <c r="S79" i="8"/>
  <c r="S125" i="8"/>
  <c r="S168" i="8"/>
  <c r="S206" i="8"/>
  <c r="S247" i="8"/>
  <c r="S290" i="8"/>
  <c r="S333" i="8"/>
  <c r="S375" i="8"/>
  <c r="S409" i="8"/>
  <c r="S452" i="8"/>
  <c r="S494" i="8"/>
  <c r="S532" i="8"/>
  <c r="S568" i="8"/>
  <c r="S610" i="8"/>
  <c r="S644" i="8"/>
  <c r="S676" i="8"/>
  <c r="S708" i="8"/>
  <c r="S738" i="8"/>
  <c r="S28" i="8"/>
  <c r="S86" i="8"/>
  <c r="S155" i="8"/>
  <c r="S210" i="8"/>
  <c r="S279" i="8"/>
  <c r="S344" i="8"/>
  <c r="S406" i="8"/>
  <c r="S466" i="8"/>
  <c r="S526" i="8"/>
  <c r="S587" i="8"/>
  <c r="S645" i="8"/>
  <c r="S689" i="8"/>
  <c r="S746" i="8"/>
  <c r="S786" i="8"/>
  <c r="S838" i="8"/>
  <c r="S879" i="8"/>
  <c r="S927" i="8"/>
  <c r="S970" i="8"/>
  <c r="S1017" i="8"/>
  <c r="S1058" i="8"/>
  <c r="S1096" i="8"/>
  <c r="S1143" i="8"/>
  <c r="S1181" i="8"/>
  <c r="S1226" i="8"/>
  <c r="S1265" i="8"/>
  <c r="S1310" i="8"/>
  <c r="S1349" i="8"/>
  <c r="S1387" i="8"/>
  <c r="S1435" i="8"/>
  <c r="S1472" i="8"/>
  <c r="S1516" i="8"/>
  <c r="S1553" i="8"/>
  <c r="S1594" i="8"/>
  <c r="S1629" i="8"/>
  <c r="S1663" i="8"/>
  <c r="S1704" i="8"/>
  <c r="S1736" i="8"/>
  <c r="S1775" i="8"/>
  <c r="S1808" i="8"/>
  <c r="S1846" i="8"/>
  <c r="S1879" i="8"/>
  <c r="S1911" i="8"/>
  <c r="S1948" i="8"/>
  <c r="S1978" i="8"/>
  <c r="S30" i="8"/>
  <c r="S90" i="8"/>
  <c r="S156" i="8"/>
  <c r="S219" i="8"/>
  <c r="S284" i="8"/>
  <c r="S345" i="8"/>
  <c r="S407" i="8"/>
  <c r="S467" i="8"/>
  <c r="S534" i="8"/>
  <c r="S588" i="8"/>
  <c r="S648" i="8"/>
  <c r="S699" i="8"/>
  <c r="S747" i="8"/>
  <c r="S794" i="8"/>
  <c r="S839" i="8"/>
  <c r="S884" i="8"/>
  <c r="S929" i="8"/>
  <c r="S972" i="8"/>
  <c r="S1018" i="8"/>
  <c r="S1059" i="8"/>
  <c r="S1105" i="8"/>
  <c r="S1144" i="8"/>
  <c r="S1182" i="8"/>
  <c r="S1227" i="8"/>
  <c r="S1266" i="8"/>
  <c r="S1312" i="8"/>
  <c r="S1350" i="8"/>
  <c r="S1396" i="8"/>
  <c r="S1436" i="8"/>
  <c r="S1473" i="8"/>
  <c r="S1518" i="8"/>
  <c r="S1555" i="8"/>
  <c r="S1595" i="8"/>
  <c r="S1630" i="8"/>
  <c r="S1669" i="8"/>
  <c r="S1706" i="8"/>
  <c r="S1737" i="8"/>
  <c r="S1776" i="8"/>
  <c r="S1809" i="8"/>
  <c r="S1847" i="8"/>
  <c r="S1880" i="8"/>
  <c r="S1919" i="8"/>
  <c r="S1951" i="8"/>
  <c r="S1979" i="8"/>
  <c r="S33" i="8"/>
  <c r="S94" i="8"/>
  <c r="S157" i="8"/>
  <c r="S222" i="8"/>
  <c r="S285" i="8"/>
  <c r="S346" i="8"/>
  <c r="S417" i="8"/>
  <c r="S469" i="8"/>
  <c r="S535" i="8"/>
  <c r="S595" i="8"/>
  <c r="S649" i="8"/>
  <c r="S702" i="8"/>
  <c r="S748" i="8"/>
  <c r="S798" i="8"/>
  <c r="S842" i="8"/>
  <c r="S885" i="8"/>
  <c r="S934" i="8"/>
  <c r="S973" i="8"/>
  <c r="S1019" i="8"/>
  <c r="S1061" i="8"/>
  <c r="S1106" i="8"/>
  <c r="S1146" i="8"/>
  <c r="S1183" i="8"/>
  <c r="S1229" i="8"/>
  <c r="S1267" i="8"/>
  <c r="S1314" i="8"/>
  <c r="S1352" i="8"/>
  <c r="S1397" i="8"/>
  <c r="S1437" i="8"/>
  <c r="S1474" i="8"/>
  <c r="S1521" i="8"/>
  <c r="S1557" i="8"/>
  <c r="S1596" i="8"/>
  <c r="S1632" i="8"/>
  <c r="S1673" i="8"/>
  <c r="S1707" i="8"/>
  <c r="S1738" i="8"/>
  <c r="S1778" i="8"/>
  <c r="S1810" i="8"/>
  <c r="S1848" i="8"/>
  <c r="S1881" i="8"/>
  <c r="S1920" i="8"/>
  <c r="S1952" i="8"/>
  <c r="S1980" i="8"/>
  <c r="S347" i="8"/>
  <c r="S1269" i="8"/>
  <c r="S1558" i="8"/>
  <c r="S1884" i="8"/>
  <c r="S366" i="8"/>
  <c r="S753" i="8"/>
  <c r="S987" i="8"/>
  <c r="S1233" i="8"/>
  <c r="S1486" i="8"/>
  <c r="S1710" i="8"/>
  <c r="S1886" i="8"/>
  <c r="S236" i="8"/>
  <c r="S424" i="8"/>
  <c r="S654" i="8"/>
  <c r="S847" i="8"/>
  <c r="S1028" i="8"/>
  <c r="S1115" i="8"/>
  <c r="S1321" i="8"/>
  <c r="S1404" i="8"/>
  <c r="S1442" i="8"/>
  <c r="S1568" i="8"/>
  <c r="S1637" i="8"/>
  <c r="S1711" i="8"/>
  <c r="S1821" i="8"/>
  <c r="S1887" i="8"/>
  <c r="S1956" i="8"/>
  <c r="S612" i="8"/>
  <c r="S1746" i="8"/>
  <c r="S299" i="8"/>
  <c r="S606" i="8"/>
  <c r="S937" i="8"/>
  <c r="S1150" i="8"/>
  <c r="S1401" i="8"/>
  <c r="S1636" i="8"/>
  <c r="S1854" i="8"/>
  <c r="S108" i="8"/>
  <c r="S368" i="8"/>
  <c r="S607" i="8"/>
  <c r="S709" i="8"/>
  <c r="S897" i="8"/>
  <c r="S1067" i="8"/>
  <c r="S1197" i="8"/>
  <c r="S1356" i="8"/>
  <c r="S1603" i="8"/>
  <c r="S1855" i="8"/>
  <c r="S109" i="8"/>
  <c r="S489" i="8"/>
  <c r="S806" i="8"/>
  <c r="S1982" i="8"/>
  <c r="S235" i="8"/>
  <c r="S543" i="8"/>
  <c r="S803" i="8"/>
  <c r="S1066" i="8"/>
  <c r="S1318" i="8"/>
  <c r="S1567" i="8"/>
  <c r="S1748" i="8"/>
  <c r="S1989" i="8"/>
  <c r="S45" i="8"/>
  <c r="S173" i="8"/>
  <c r="S302" i="8"/>
  <c r="S544" i="8"/>
  <c r="S755" i="8"/>
  <c r="S988" i="8"/>
  <c r="S1237" i="8"/>
  <c r="S1526" i="8"/>
  <c r="S1750" i="8"/>
  <c r="S1990" i="8"/>
  <c r="S46" i="8"/>
  <c r="S175" i="8"/>
  <c r="S303" i="8"/>
  <c r="S369" i="8"/>
  <c r="S545" i="8"/>
  <c r="S763" i="8"/>
  <c r="S848" i="8"/>
  <c r="S34" i="8"/>
  <c r="S96" i="8"/>
  <c r="S159" i="8"/>
  <c r="S223" i="8"/>
  <c r="S294" i="8"/>
  <c r="S418" i="8"/>
  <c r="S478" i="8"/>
  <c r="S536" i="8"/>
  <c r="S596" i="8"/>
  <c r="S650" i="8"/>
  <c r="S703" i="8"/>
  <c r="S749" i="8"/>
  <c r="S799" i="8"/>
  <c r="S843" i="8"/>
  <c r="S894" i="8"/>
  <c r="S935" i="8"/>
  <c r="S974" i="8"/>
  <c r="S1024" i="8"/>
  <c r="S1064" i="8"/>
  <c r="S1107" i="8"/>
  <c r="S1148" i="8"/>
  <c r="S1193" i="8"/>
  <c r="S1230" i="8"/>
  <c r="S1315" i="8"/>
  <c r="S1353" i="8"/>
  <c r="S1398" i="8"/>
  <c r="S1438" i="8"/>
  <c r="S1484" i="8"/>
  <c r="S1522" i="8"/>
  <c r="S1597" i="8"/>
  <c r="S1633" i="8"/>
  <c r="S1674" i="8"/>
  <c r="S1708" i="8"/>
  <c r="S1779" i="8"/>
  <c r="S1811" i="8"/>
  <c r="S1849" i="8"/>
  <c r="S1921" i="8"/>
  <c r="S1953" i="8"/>
  <c r="S102" i="8"/>
  <c r="S423" i="8"/>
  <c r="S653" i="8"/>
  <c r="S896" i="8"/>
  <c r="S1109" i="8"/>
  <c r="S1279" i="8"/>
  <c r="S1441" i="8"/>
  <c r="S1602" i="8"/>
  <c r="S1781" i="8"/>
  <c r="S1924" i="8"/>
  <c r="S487" i="8"/>
  <c r="S939" i="8"/>
  <c r="S1152" i="8"/>
  <c r="S1487" i="8"/>
  <c r="S1782" i="8"/>
  <c r="S242" i="8"/>
  <c r="S426" i="8"/>
  <c r="S710" i="8"/>
  <c r="S942" i="8"/>
  <c r="S35" i="8"/>
  <c r="S99" i="8"/>
  <c r="S169" i="8"/>
  <c r="S225" i="8"/>
  <c r="S296" i="8"/>
  <c r="S359" i="8"/>
  <c r="S419" i="8"/>
  <c r="S479" i="8"/>
  <c r="S537" i="8"/>
  <c r="S597" i="8"/>
  <c r="S652" i="8"/>
  <c r="S705" i="8"/>
  <c r="S752" i="8"/>
  <c r="S802" i="8"/>
  <c r="S844" i="8"/>
  <c r="S895" i="8"/>
  <c r="S936" i="8"/>
  <c r="S976" i="8"/>
  <c r="S1026" i="8"/>
  <c r="S1065" i="8"/>
  <c r="S1108" i="8"/>
  <c r="S1149" i="8"/>
  <c r="S1194" i="8"/>
  <c r="S1232" i="8"/>
  <c r="S1272" i="8"/>
  <c r="S1317" i="8"/>
  <c r="S1354" i="8"/>
  <c r="S1399" i="8"/>
  <c r="S1439" i="8"/>
  <c r="S1485" i="8"/>
  <c r="S1524" i="8"/>
  <c r="S1559" i="8"/>
  <c r="S1600" i="8"/>
  <c r="S1634" i="8"/>
  <c r="S1675" i="8"/>
  <c r="S1709" i="8"/>
  <c r="S1747" i="8"/>
  <c r="S1780" i="8"/>
  <c r="S1813" i="8"/>
  <c r="S1853" i="8"/>
  <c r="S1885" i="8"/>
  <c r="S1922" i="8"/>
  <c r="S1954" i="8"/>
  <c r="S1984" i="8"/>
  <c r="S44" i="8"/>
  <c r="S170" i="8"/>
  <c r="S485" i="8"/>
  <c r="S706" i="8"/>
  <c r="S846" i="8"/>
  <c r="S1027" i="8"/>
  <c r="S1195" i="8"/>
  <c r="S1355" i="8"/>
  <c r="S1525" i="8"/>
  <c r="S1676" i="8"/>
  <c r="S1820" i="8"/>
  <c r="S1955" i="8"/>
  <c r="S805" i="8"/>
  <c r="S1281" i="8"/>
  <c r="S1678" i="8"/>
  <c r="S1926" i="8"/>
  <c r="S655" i="8"/>
  <c r="S898" i="8"/>
  <c r="S53" i="8"/>
  <c r="S119" i="8"/>
  <c r="S177" i="8"/>
  <c r="S245" i="8"/>
  <c r="S305" i="8"/>
  <c r="S376" i="8"/>
  <c r="S429" i="8"/>
  <c r="S496" i="8"/>
  <c r="S559" i="8"/>
  <c r="S616" i="8"/>
  <c r="S667" i="8"/>
  <c r="S715" i="8"/>
  <c r="S767" i="8"/>
  <c r="S809" i="8"/>
  <c r="S862" i="8"/>
  <c r="S903" i="8"/>
  <c r="S945" i="8"/>
  <c r="S992" i="8"/>
  <c r="S1032" i="8"/>
  <c r="S1079" i="8"/>
  <c r="S1118" i="8"/>
  <c r="S1164" i="8"/>
  <c r="S1203" i="8"/>
  <c r="S1241" i="8"/>
  <c r="S1286" i="8"/>
  <c r="S1325" i="8"/>
  <c r="S1370" i="8"/>
  <c r="S1409" i="8"/>
  <c r="S1453" i="8"/>
  <c r="S1494" i="8"/>
  <c r="S1529" i="8"/>
  <c r="S1572" i="8"/>
  <c r="S1606" i="8"/>
  <c r="S1646" i="8"/>
  <c r="S1683" i="8"/>
  <c r="S1721" i="8"/>
  <c r="S1755" i="8"/>
  <c r="S1787" i="8"/>
  <c r="S1825" i="8"/>
  <c r="S1858" i="8"/>
  <c r="S1897" i="8"/>
  <c r="S1930" i="8"/>
  <c r="S1959" i="8"/>
  <c r="S1994" i="8"/>
  <c r="S54" i="8"/>
  <c r="S122" i="8"/>
  <c r="S178" i="8"/>
  <c r="S253" i="8"/>
  <c r="S306" i="8"/>
  <c r="S377" i="8"/>
  <c r="S442" i="8"/>
  <c r="S497" i="8"/>
  <c r="S562" i="8"/>
  <c r="S617" i="8"/>
  <c r="S668" i="8"/>
  <c r="S718" i="8"/>
  <c r="S768" i="8"/>
  <c r="S813" i="8"/>
  <c r="S863" i="8"/>
  <c r="S904" i="8"/>
  <c r="S946" i="8"/>
  <c r="S994" i="8"/>
  <c r="S1034" i="8"/>
  <c r="S1081" i="8"/>
  <c r="S1119" i="8"/>
  <c r="S1165" i="8"/>
  <c r="S1204" i="8"/>
  <c r="S1242" i="8"/>
  <c r="S1288" i="8"/>
  <c r="S1326" i="8"/>
  <c r="S1372" i="8"/>
  <c r="S1410" i="8"/>
  <c r="S1454" i="8"/>
  <c r="S1495" i="8"/>
  <c r="S1533" i="8"/>
  <c r="S1574" i="8"/>
  <c r="S1608" i="8"/>
  <c r="S1648" i="8"/>
  <c r="S1684" i="8"/>
  <c r="S1722" i="8"/>
  <c r="S1756" i="8"/>
  <c r="S1788" i="8"/>
  <c r="S1827" i="8"/>
  <c r="S1859" i="8"/>
  <c r="S1898" i="8"/>
  <c r="S1931" i="8"/>
  <c r="S1966" i="8"/>
  <c r="S1995" i="8"/>
  <c r="S865" i="8"/>
  <c r="S996" i="8"/>
  <c r="S1035" i="8"/>
  <c r="S1121" i="8"/>
  <c r="S1166" i="8"/>
  <c r="S1205" i="8"/>
  <c r="S1250" i="8"/>
  <c r="S1327" i="8"/>
  <c r="S1373" i="8"/>
  <c r="S1413" i="8"/>
  <c r="S1455" i="8"/>
  <c r="S1496" i="8"/>
  <c r="S1575" i="8"/>
  <c r="S1609" i="8"/>
  <c r="S1685" i="8"/>
  <c r="S1757" i="8"/>
  <c r="S1829" i="8"/>
  <c r="S1899" i="8"/>
  <c r="S1967" i="8"/>
  <c r="S997" i="8"/>
  <c r="S1797" i="8"/>
  <c r="S1901" i="8"/>
  <c r="S1968" i="8"/>
  <c r="S1998" i="8"/>
  <c r="S4" i="8"/>
  <c r="S70" i="8"/>
  <c r="S130" i="8"/>
  <c r="S199" i="8"/>
  <c r="S256" i="8"/>
  <c r="S325" i="8"/>
  <c r="S384" i="8"/>
  <c r="S448" i="8"/>
  <c r="S502" i="8"/>
  <c r="S566" i="8"/>
  <c r="S622" i="8"/>
  <c r="S677" i="8"/>
  <c r="S723" i="8"/>
  <c r="S776" i="8"/>
  <c r="S816" i="8"/>
  <c r="S867" i="8"/>
  <c r="S910" i="8"/>
  <c r="S956" i="8"/>
  <c r="S1047" i="8"/>
  <c r="S1125" i="8"/>
  <c r="S1169" i="8"/>
  <c r="S1207" i="8"/>
  <c r="S1253" i="8"/>
  <c r="S1293" i="8"/>
  <c r="S1338" i="8"/>
  <c r="S1461" i="8"/>
  <c r="S1498" i="8"/>
  <c r="S1543" i="8"/>
  <c r="S1579" i="8"/>
  <c r="S1654" i="8"/>
  <c r="S1687" i="8"/>
  <c r="S1726" i="8"/>
  <c r="S1759" i="8"/>
  <c r="S1831" i="8"/>
  <c r="S1902" i="8"/>
  <c r="S1935" i="8"/>
  <c r="S1969" i="8"/>
  <c r="S1999" i="8"/>
  <c r="S55" i="8"/>
  <c r="S126" i="8"/>
  <c r="S179" i="8"/>
  <c r="S254" i="8"/>
  <c r="S322" i="8"/>
  <c r="S378" i="8"/>
  <c r="S443" i="8"/>
  <c r="S498" i="8"/>
  <c r="S564" i="8"/>
  <c r="S618" i="8"/>
  <c r="S673" i="8"/>
  <c r="S719" i="8"/>
  <c r="S772" i="8"/>
  <c r="S814" i="8"/>
  <c r="S908" i="8"/>
  <c r="S954" i="8"/>
  <c r="S1082" i="8"/>
  <c r="S1289" i="8"/>
  <c r="S1540" i="8"/>
  <c r="S1650" i="8"/>
  <c r="S1724" i="8"/>
  <c r="S1796" i="8"/>
  <c r="S1861" i="8"/>
  <c r="S1933" i="8"/>
  <c r="S1997" i="8"/>
  <c r="S1375" i="8"/>
  <c r="S999" i="8"/>
  <c r="S1376" i="8"/>
  <c r="S1618" i="8"/>
  <c r="S1869" i="8"/>
  <c r="S56" i="8"/>
  <c r="S128" i="8"/>
  <c r="S196" i="8"/>
  <c r="S255" i="8"/>
  <c r="S323" i="8"/>
  <c r="S379" i="8"/>
  <c r="S444" i="8"/>
  <c r="S499" i="8"/>
  <c r="S565" i="8"/>
  <c r="S619" i="8"/>
  <c r="S674" i="8"/>
  <c r="S722" i="8"/>
  <c r="S775" i="8"/>
  <c r="S815" i="8"/>
  <c r="S866" i="8"/>
  <c r="S909" i="8"/>
  <c r="S955" i="8"/>
  <c r="S1038" i="8"/>
  <c r="S1084" i="8"/>
  <c r="S1124" i="8"/>
  <c r="S1168" i="8"/>
  <c r="S1206" i="8"/>
  <c r="S1252" i="8"/>
  <c r="S1292" i="8"/>
  <c r="S1328" i="8"/>
  <c r="S1414" i="8"/>
  <c r="S1459" i="8"/>
  <c r="S1497" i="8"/>
  <c r="S1542" i="8"/>
  <c r="S1576" i="8"/>
  <c r="S1610" i="8"/>
  <c r="S1653" i="8"/>
  <c r="S1686" i="8"/>
  <c r="S1725" i="8"/>
  <c r="S1758" i="8"/>
  <c r="S1830" i="8"/>
  <c r="S1862" i="8"/>
  <c r="S1934" i="8"/>
  <c r="S1085" i="8"/>
  <c r="S1415" i="8"/>
  <c r="S1798" i="8"/>
  <c r="S6" i="8"/>
  <c r="S75" i="8"/>
  <c r="S134" i="8"/>
  <c r="S203" i="8"/>
  <c r="S259" i="8"/>
  <c r="S328" i="8"/>
  <c r="S386" i="8"/>
  <c r="S453" i="8"/>
  <c r="S504" i="8"/>
  <c r="S573" i="8"/>
  <c r="S635" i="8"/>
  <c r="S682" i="8"/>
  <c r="S733" i="8"/>
  <c r="S778" i="8"/>
  <c r="S828" i="8"/>
  <c r="S872" i="8"/>
  <c r="S913" i="8"/>
  <c r="S962" i="8"/>
  <c r="S1003" i="8"/>
  <c r="S1050" i="8"/>
  <c r="S1089" i="8"/>
  <c r="S1133" i="8"/>
  <c r="S1174" i="8"/>
  <c r="S1213" i="8"/>
  <c r="S1255" i="8"/>
  <c r="S1296" i="8"/>
  <c r="S1341" i="8"/>
  <c r="S1378" i="8"/>
  <c r="S1425" i="8"/>
  <c r="S1464" i="8"/>
  <c r="S1502" i="8"/>
  <c r="S1546" i="8"/>
  <c r="S1581" i="8"/>
  <c r="S1621" i="8"/>
  <c r="S1656" i="8"/>
  <c r="S1697" i="8"/>
  <c r="S1730" i="8"/>
  <c r="S1762" i="8"/>
  <c r="S1800" i="8"/>
  <c r="S1834" i="8"/>
  <c r="S1871" i="8"/>
  <c r="S1906" i="8"/>
  <c r="S1942" i="8"/>
  <c r="S1972" i="8"/>
  <c r="S2001" i="8"/>
  <c r="S7" i="8"/>
  <c r="S76" i="8"/>
  <c r="S135" i="8"/>
  <c r="S204" i="8"/>
  <c r="S266" i="8"/>
  <c r="S334" i="8"/>
  <c r="S390" i="8"/>
  <c r="S455" i="8"/>
  <c r="S519" i="8"/>
  <c r="S574" i="8"/>
  <c r="S636" i="8"/>
  <c r="S683" i="8"/>
  <c r="S734" i="8"/>
  <c r="S779" i="8"/>
  <c r="S829" i="8"/>
  <c r="S873" i="8"/>
  <c r="S914" i="8"/>
  <c r="S965" i="8"/>
  <c r="S1004" i="8"/>
  <c r="S1052" i="8"/>
  <c r="S1092" i="8"/>
  <c r="S1134" i="8"/>
  <c r="S1175" i="8"/>
  <c r="S1214" i="8"/>
  <c r="S1258" i="8"/>
  <c r="S1297" i="8"/>
  <c r="S1342" i="8"/>
  <c r="S1381" i="8"/>
  <c r="S1426" i="8"/>
  <c r="S1465" i="8"/>
  <c r="S1503" i="8"/>
  <c r="S1548" i="8"/>
  <c r="S1582" i="8"/>
  <c r="S1622" i="8"/>
  <c r="S1657" i="8"/>
  <c r="S1698" i="8"/>
  <c r="S1731" i="8"/>
  <c r="S1764" i="8"/>
  <c r="S10" i="8"/>
  <c r="S85" i="8"/>
  <c r="S154" i="8"/>
  <c r="S209" i="8"/>
  <c r="S278" i="8"/>
  <c r="S342" i="8"/>
  <c r="S405" i="8"/>
  <c r="S465" i="8"/>
  <c r="S525" i="8"/>
  <c r="S584" i="8"/>
  <c r="S639" i="8"/>
  <c r="S688" i="8"/>
  <c r="S745" i="8"/>
  <c r="S785" i="8"/>
  <c r="S833" i="8"/>
  <c r="S876" i="8"/>
  <c r="S926" i="8"/>
  <c r="S968" i="8"/>
  <c r="S1016" i="8"/>
  <c r="S1057" i="8"/>
  <c r="S1095" i="8"/>
  <c r="S1141" i="8"/>
  <c r="S1178" i="8"/>
  <c r="S1225" i="8"/>
  <c r="S1264" i="8"/>
  <c r="S1307" i="8"/>
  <c r="S1348" i="8"/>
  <c r="S1386" i="8"/>
  <c r="S1429" i="8"/>
  <c r="S1470" i="8"/>
  <c r="S1515" i="8"/>
  <c r="S1552" i="8"/>
  <c r="S1593" i="8"/>
  <c r="S1627" i="8"/>
  <c r="S1662" i="8"/>
  <c r="S1701" i="8"/>
  <c r="S1735" i="8"/>
  <c r="S1774" i="8"/>
  <c r="S1807" i="8"/>
  <c r="S1845" i="8"/>
  <c r="S1878" i="8"/>
  <c r="S1910" i="8"/>
  <c r="S1947" i="8"/>
  <c r="S1977" i="8"/>
  <c r="S1324" i="8"/>
  <c r="S1785" i="8"/>
  <c r="S1488" i="8"/>
  <c r="S1153" i="8"/>
  <c r="S766" i="8"/>
  <c r="S176" i="8"/>
  <c r="S3" i="8"/>
  <c r="S1469" i="8"/>
  <c r="S2000" i="8"/>
  <c r="S1770" i="8"/>
  <c r="S1466" i="8"/>
  <c r="S1298" i="8"/>
  <c r="S462" i="8"/>
  <c r="S136" i="8"/>
  <c r="E1693" i="8"/>
  <c r="F1693" i="8"/>
  <c r="H1693" i="8" s="1"/>
  <c r="S1993" i="8"/>
  <c r="S1877" i="8"/>
  <c r="S1760" i="8"/>
  <c r="S1620" i="8"/>
  <c r="S1463" i="8"/>
  <c r="S1294" i="8"/>
  <c r="S1126" i="8"/>
  <c r="S959" i="8"/>
  <c r="S732" i="8"/>
  <c r="S449" i="8"/>
  <c r="S133" i="8"/>
  <c r="S1786" i="8"/>
  <c r="S1645" i="8"/>
  <c r="S1492" i="8"/>
  <c r="S1154" i="8"/>
  <c r="S990" i="8"/>
  <c r="S777" i="8"/>
  <c r="S503" i="8"/>
  <c r="S202" i="8"/>
  <c r="S1904" i="8"/>
  <c r="S1644" i="8"/>
  <c r="S1322" i="8"/>
  <c r="S989" i="8"/>
  <c r="S495" i="8"/>
  <c r="S1896" i="8"/>
  <c r="S1773" i="8"/>
  <c r="S1626" i="8"/>
  <c r="S1299" i="8"/>
  <c r="S1139" i="8"/>
  <c r="S967" i="8"/>
  <c r="S736" i="8"/>
  <c r="S464" i="8"/>
  <c r="S142" i="8"/>
  <c r="S1894" i="8"/>
  <c r="S1623" i="8"/>
  <c r="S1138" i="8"/>
  <c r="S966" i="8"/>
  <c r="S735" i="8"/>
  <c r="S1992" i="8"/>
  <c r="S1875" i="8"/>
  <c r="S1754" i="8"/>
  <c r="S1605" i="8"/>
  <c r="S1445" i="8"/>
  <c r="S1283" i="8"/>
  <c r="S1117" i="8"/>
  <c r="S943" i="8"/>
  <c r="S712" i="8"/>
  <c r="S428" i="8"/>
  <c r="S110" i="8"/>
  <c r="E1352" i="8"/>
  <c r="E732" i="8"/>
  <c r="E625" i="8"/>
  <c r="F625" i="8"/>
  <c r="G625" i="8" s="1"/>
  <c r="E1705" i="8"/>
  <c r="F1705" i="8"/>
  <c r="G1793" i="8"/>
  <c r="I1793" i="8" s="1"/>
  <c r="J1793" i="8" s="1"/>
  <c r="K1793" i="8" s="1"/>
  <c r="H1793" i="8"/>
  <c r="E1793" i="8"/>
  <c r="F1415" i="8"/>
  <c r="H1415" i="8" s="1"/>
  <c r="F1746" i="8"/>
  <c r="G1746" i="8" s="1"/>
  <c r="E1746" i="8"/>
  <c r="F30" i="8"/>
  <c r="H30" i="8" s="1"/>
  <c r="E1745" i="8"/>
  <c r="E1646" i="8"/>
  <c r="F1256" i="8"/>
  <c r="H1256" i="8" s="1"/>
  <c r="F1783" i="8"/>
  <c r="E1783" i="8"/>
  <c r="E1515" i="8"/>
  <c r="F90" i="8"/>
  <c r="H90" i="8" s="1"/>
  <c r="E90" i="8"/>
  <c r="D241" i="8"/>
  <c r="E241" i="8" s="1"/>
  <c r="D258" i="8"/>
  <c r="F258" i="8" s="1"/>
  <c r="H258" i="8" s="1"/>
  <c r="D320" i="8"/>
  <c r="E320" i="8" s="1"/>
  <c r="D381" i="8"/>
  <c r="D438" i="8"/>
  <c r="D498" i="8"/>
  <c r="F498" i="8" s="1"/>
  <c r="H498" i="8" s="1"/>
  <c r="D557" i="8"/>
  <c r="D621" i="8"/>
  <c r="F621" i="8" s="1"/>
  <c r="D675" i="8"/>
  <c r="E675" i="8" s="1"/>
  <c r="D731" i="8"/>
  <c r="F731" i="8" s="1"/>
  <c r="D793" i="8"/>
  <c r="E793" i="8" s="1"/>
  <c r="D855" i="8"/>
  <c r="F855" i="8" s="1"/>
  <c r="D907" i="8"/>
  <c r="F907" i="8" s="1"/>
  <c r="G907" i="8" s="1"/>
  <c r="D967" i="8"/>
  <c r="E967" i="8" s="1"/>
  <c r="D1026" i="8"/>
  <c r="F1026" i="8" s="1"/>
  <c r="H1026" i="8" s="1"/>
  <c r="D1081" i="8"/>
  <c r="D1135" i="8"/>
  <c r="F1135" i="8" s="1"/>
  <c r="D1190" i="8"/>
  <c r="F1190" i="8" s="1"/>
  <c r="H1190" i="8" s="1"/>
  <c r="D1245" i="8"/>
  <c r="F1245" i="8" s="1"/>
  <c r="D1292" i="8"/>
  <c r="E1292" i="8" s="1"/>
  <c r="D1351" i="8"/>
  <c r="D1401" i="8"/>
  <c r="F1401" i="8" s="1"/>
  <c r="H1401" i="8" s="1"/>
  <c r="D1456" i="8"/>
  <c r="D1504" i="8"/>
  <c r="D1555" i="8"/>
  <c r="D1599" i="8"/>
  <c r="F1599" i="8" s="1"/>
  <c r="D1655" i="8"/>
  <c r="F1655" i="8" s="1"/>
  <c r="D1707" i="8"/>
  <c r="E1707" i="8" s="1"/>
  <c r="D1752" i="8"/>
  <c r="E1752" i="8" s="1"/>
  <c r="D1797" i="8"/>
  <c r="D1843" i="8"/>
  <c r="F1843" i="8" s="1"/>
  <c r="H1843" i="8" s="1"/>
  <c r="D1886" i="8"/>
  <c r="E1886" i="8" s="1"/>
  <c r="D1930" i="8"/>
  <c r="D1970" i="8"/>
  <c r="E1970" i="8" s="1"/>
  <c r="D36" i="8"/>
  <c r="F36" i="8" s="1"/>
  <c r="G36" i="8" s="1"/>
  <c r="D70" i="8"/>
  <c r="E70" i="8" s="1"/>
  <c r="D101" i="8"/>
  <c r="E101" i="8" s="1"/>
  <c r="D137" i="8"/>
  <c r="F137" i="8" s="1"/>
  <c r="H137" i="8" s="1"/>
  <c r="D175" i="8"/>
  <c r="E175" i="8" s="1"/>
  <c r="D176" i="8"/>
  <c r="D136" i="8"/>
  <c r="F136" i="8" s="1"/>
  <c r="H136" i="8" s="1"/>
  <c r="D99" i="8"/>
  <c r="E99" i="8" s="1"/>
  <c r="D67" i="8"/>
  <c r="E67" i="8" s="1"/>
  <c r="D28" i="8"/>
  <c r="E28" i="8" s="1"/>
  <c r="D1999" i="8"/>
  <c r="E1999" i="8" s="1"/>
  <c r="D1958" i="8"/>
  <c r="F1958" i="8" s="1"/>
  <c r="D1910" i="8"/>
  <c r="F1910" i="8" s="1"/>
  <c r="G1910" i="8" s="1"/>
  <c r="D1868" i="8"/>
  <c r="F1868" i="8" s="1"/>
  <c r="D1821" i="8"/>
  <c r="F1821" i="8" s="1"/>
  <c r="D1773" i="8"/>
  <c r="E1773" i="8" s="1"/>
  <c r="D1727" i="8"/>
  <c r="E1727" i="8" s="1"/>
  <c r="D1676" i="8"/>
  <c r="E1676" i="8" s="1"/>
  <c r="D1624" i="8"/>
  <c r="E1624" i="8" s="1"/>
  <c r="D1568" i="8"/>
  <c r="F1568" i="8" s="1"/>
  <c r="D1523" i="8"/>
  <c r="D1465" i="8"/>
  <c r="F1465" i="8" s="1"/>
  <c r="D1412" i="8"/>
  <c r="F1412" i="8" s="1"/>
  <c r="G1412" i="8" s="1"/>
  <c r="D1354" i="8"/>
  <c r="F1354" i="8" s="1"/>
  <c r="G1354" i="8" s="1"/>
  <c r="D1299" i="8"/>
  <c r="D1243" i="8"/>
  <c r="F1243" i="8" s="1"/>
  <c r="H1243" i="8" s="1"/>
  <c r="D1181" i="8"/>
  <c r="D1125" i="8"/>
  <c r="D1070" i="8"/>
  <c r="D1003" i="8"/>
  <c r="E1003" i="8" s="1"/>
  <c r="D954" i="8"/>
  <c r="E954" i="8" s="1"/>
  <c r="D892" i="8"/>
  <c r="E892" i="8" s="1"/>
  <c r="D825" i="8"/>
  <c r="E825" i="8" s="1"/>
  <c r="D768" i="8"/>
  <c r="E768" i="8" s="1"/>
  <c r="D708" i="8"/>
  <c r="F708" i="8" s="1"/>
  <c r="D637" i="8"/>
  <c r="D580" i="8"/>
  <c r="F580" i="8" s="1"/>
  <c r="D516" i="8"/>
  <c r="E516" i="8" s="1"/>
  <c r="D460" i="8"/>
  <c r="E460" i="8" s="1"/>
  <c r="D391" i="8"/>
  <c r="D329" i="8"/>
  <c r="E329" i="8" s="1"/>
  <c r="D275" i="8"/>
  <c r="F275" i="8" s="1"/>
  <c r="D204" i="8"/>
  <c r="F204" i="8" s="1"/>
  <c r="H204" i="8" s="1"/>
  <c r="E1912" i="8"/>
  <c r="F1912" i="8"/>
  <c r="H1912" i="8" s="1"/>
  <c r="E1537" i="8"/>
  <c r="E1991" i="8"/>
  <c r="F1991" i="8"/>
  <c r="G1991" i="8" s="1"/>
  <c r="E1552" i="8"/>
  <c r="F1552" i="8"/>
  <c r="H1552" i="8" s="1"/>
  <c r="E1346" i="8"/>
  <c r="F1346" i="8"/>
  <c r="G1346" i="8" s="1"/>
  <c r="E1645" i="8"/>
  <c r="F81" i="8"/>
  <c r="H81" i="8" s="1"/>
  <c r="E81" i="8"/>
  <c r="F369" i="8"/>
  <c r="H369" i="8" s="1"/>
  <c r="E369" i="8"/>
  <c r="F1179" i="8"/>
  <c r="G1179" i="8" s="1"/>
  <c r="E1179" i="8"/>
  <c r="F1071" i="8"/>
  <c r="H1071" i="8" s="1"/>
  <c r="E1071" i="8"/>
  <c r="F1644" i="8"/>
  <c r="H1644" i="8" s="1"/>
  <c r="E1644" i="8"/>
  <c r="E543" i="8"/>
  <c r="F543" i="8"/>
  <c r="F898" i="8"/>
  <c r="H898" i="8" s="1"/>
  <c r="E898" i="8"/>
  <c r="F1635" i="8"/>
  <c r="H1635" i="8" s="1"/>
  <c r="E1635" i="8"/>
  <c r="E657" i="8"/>
  <c r="F657" i="8"/>
  <c r="G657" i="8" s="1"/>
  <c r="E591" i="8"/>
  <c r="F591" i="8"/>
  <c r="H591" i="8" s="1"/>
  <c r="F1626" i="8"/>
  <c r="H1626" i="8" s="1"/>
  <c r="E1626" i="8"/>
  <c r="E1371" i="8"/>
  <c r="F1371" i="8"/>
  <c r="H1371" i="8" s="1"/>
  <c r="F585" i="8"/>
  <c r="G585" i="8" s="1"/>
  <c r="E585" i="8"/>
  <c r="E233" i="8"/>
  <c r="F233" i="8"/>
  <c r="G233" i="8" s="1"/>
  <c r="F1637" i="8"/>
  <c r="H1637" i="8" s="1"/>
  <c r="E1637" i="8"/>
  <c r="F1536" i="8"/>
  <c r="G1536" i="8" s="1"/>
  <c r="E1536" i="8"/>
  <c r="F1176" i="8"/>
  <c r="G1176" i="8" s="1"/>
  <c r="E1176" i="8"/>
  <c r="F659" i="8"/>
  <c r="E1532" i="8"/>
  <c r="F1532" i="8"/>
  <c r="H1532" i="8" s="1"/>
  <c r="E1175" i="8"/>
  <c r="F1175" i="8"/>
  <c r="H1175" i="8" s="1"/>
  <c r="E658" i="8"/>
  <c r="F658" i="8"/>
  <c r="G658" i="8" s="1"/>
  <c r="E593" i="8"/>
  <c r="F593" i="8"/>
  <c r="H593" i="8" s="1"/>
  <c r="E1951" i="8"/>
  <c r="F1951" i="8"/>
  <c r="G1951" i="8" s="1"/>
  <c r="E235" i="8"/>
  <c r="F235" i="8"/>
  <c r="G235" i="8" s="1"/>
  <c r="F89" i="8"/>
  <c r="H89" i="8" s="1"/>
  <c r="E89" i="8"/>
  <c r="F1992" i="8"/>
  <c r="E1992" i="8"/>
  <c r="F586" i="8"/>
  <c r="E586" i="8"/>
  <c r="F12" i="8"/>
  <c r="H12" i="8" s="1"/>
  <c r="E12" i="8"/>
  <c r="E150" i="8"/>
  <c r="F150" i="8"/>
  <c r="G150" i="8" s="1"/>
  <c r="F10" i="8"/>
  <c r="H10" i="8" s="1"/>
  <c r="E10" i="8"/>
  <c r="E116" i="8"/>
  <c r="F116" i="8"/>
  <c r="H116" i="8" s="1"/>
  <c r="E149" i="8"/>
  <c r="F149" i="8"/>
  <c r="H149" i="8" s="1"/>
  <c r="F9" i="8"/>
  <c r="G9" i="8" s="1"/>
  <c r="E9" i="8"/>
  <c r="E1104" i="8"/>
  <c r="F1104" i="8"/>
  <c r="H1104" i="8" s="1"/>
  <c r="E1103" i="8"/>
  <c r="F1103" i="8"/>
  <c r="H1103" i="8" s="1"/>
  <c r="E1855" i="8"/>
  <c r="F1855" i="8"/>
  <c r="F71" i="8"/>
  <c r="G71" i="8" s="1"/>
  <c r="F1813" i="8"/>
  <c r="E1813" i="8"/>
  <c r="F1726" i="8"/>
  <c r="G1726" i="8" s="1"/>
  <c r="E138" i="8"/>
  <c r="E1210" i="8"/>
  <c r="F1210" i="8"/>
  <c r="H1210" i="8" s="1"/>
  <c r="F228" i="8"/>
  <c r="H228" i="8" s="1"/>
  <c r="F1366" i="8"/>
  <c r="H1366" i="8" s="1"/>
  <c r="E1366" i="8"/>
  <c r="E1211" i="8"/>
  <c r="F1211" i="8"/>
  <c r="H1211" i="8" s="1"/>
  <c r="F8" i="8"/>
  <c r="G8" i="8" s="1"/>
  <c r="F1931" i="8"/>
  <c r="E1931" i="8"/>
  <c r="E1349" i="8"/>
  <c r="F559" i="8"/>
  <c r="E559" i="8"/>
  <c r="F1969" i="8"/>
  <c r="H1969" i="8" s="1"/>
  <c r="E1969" i="8"/>
  <c r="E1554" i="8"/>
  <c r="F1554" i="8"/>
  <c r="H1554" i="8" s="1"/>
  <c r="E791" i="8"/>
  <c r="F791" i="8"/>
  <c r="H791" i="8" s="1"/>
  <c r="F1968" i="8"/>
  <c r="H1968" i="8" s="1"/>
  <c r="E1968" i="8"/>
  <c r="E1015" i="8"/>
  <c r="F1015" i="8"/>
  <c r="H1015" i="8" s="1"/>
  <c r="E849" i="8"/>
  <c r="F849" i="8"/>
  <c r="H849" i="8" s="1"/>
  <c r="F1879" i="8"/>
  <c r="H1879" i="8" s="1"/>
  <c r="D189" i="8"/>
  <c r="E189" i="8" s="1"/>
  <c r="D156" i="8"/>
  <c r="E156" i="8" s="1"/>
  <c r="D127" i="8"/>
  <c r="E127" i="8" s="1"/>
  <c r="D95" i="8"/>
  <c r="F95" i="8" s="1"/>
  <c r="D62" i="8"/>
  <c r="E62" i="8" s="1"/>
  <c r="D34" i="8"/>
  <c r="E34" i="8" s="1"/>
  <c r="D1995" i="8"/>
  <c r="E1995" i="8" s="1"/>
  <c r="D1957" i="8"/>
  <c r="D1921" i="8"/>
  <c r="F1921" i="8" s="1"/>
  <c r="D1878" i="8"/>
  <c r="F1878" i="8" s="1"/>
  <c r="D1841" i="8"/>
  <c r="D1799" i="8"/>
  <c r="E1799" i="8" s="1"/>
  <c r="D1757" i="8"/>
  <c r="E1757" i="8" s="1"/>
  <c r="D1713" i="8"/>
  <c r="F1713" i="8" s="1"/>
  <c r="H1713" i="8" s="1"/>
  <c r="D1671" i="8"/>
  <c r="F1671" i="8" s="1"/>
  <c r="H1671" i="8" s="1"/>
  <c r="D1627" i="8"/>
  <c r="D1589" i="8"/>
  <c r="E1589" i="8" s="1"/>
  <c r="D1534" i="8"/>
  <c r="E1534" i="8" s="1"/>
  <c r="D1491" i="8"/>
  <c r="F1491" i="8" s="1"/>
  <c r="D1446" i="8"/>
  <c r="F1446" i="8" s="1"/>
  <c r="D1399" i="8"/>
  <c r="E1399" i="8" s="1"/>
  <c r="D1353" i="8"/>
  <c r="D1310" i="8"/>
  <c r="F1310" i="8" s="1"/>
  <c r="D1257" i="8"/>
  <c r="D1213" i="8"/>
  <c r="D1158" i="8"/>
  <c r="F1158" i="8" s="1"/>
  <c r="D1112" i="8"/>
  <c r="D1063" i="8"/>
  <c r="F1063" i="8" s="1"/>
  <c r="D1004" i="8"/>
  <c r="F1004" i="8" s="1"/>
  <c r="G1004" i="8" s="1"/>
  <c r="D958" i="8"/>
  <c r="E958" i="8" s="1"/>
  <c r="D905" i="8"/>
  <c r="D857" i="8"/>
  <c r="E857" i="8" s="1"/>
  <c r="D810" i="8"/>
  <c r="F810" i="8" s="1"/>
  <c r="D751" i="8"/>
  <c r="F751" i="8" s="1"/>
  <c r="D700" i="8"/>
  <c r="F700" i="8" s="1"/>
  <c r="D639" i="8"/>
  <c r="F639" i="8" s="1"/>
  <c r="D589" i="8"/>
  <c r="F589" i="8" s="1"/>
  <c r="H589" i="8" s="1"/>
  <c r="D539" i="8"/>
  <c r="F539" i="8" s="1"/>
  <c r="D481" i="8"/>
  <c r="F481" i="8" s="1"/>
  <c r="D435" i="8"/>
  <c r="E435" i="8" s="1"/>
  <c r="D380" i="8"/>
  <c r="E380" i="8" s="1"/>
  <c r="D323" i="8"/>
  <c r="F323" i="8" s="1"/>
  <c r="D276" i="8"/>
  <c r="F276" i="8" s="1"/>
  <c r="D215" i="8"/>
  <c r="E215" i="8" s="1"/>
  <c r="D202" i="8"/>
  <c r="E202" i="8" s="1"/>
  <c r="D174" i="8"/>
  <c r="E174" i="8" s="1"/>
  <c r="D140" i="8"/>
  <c r="D110" i="8"/>
  <c r="E110" i="8" s="1"/>
  <c r="D77" i="8"/>
  <c r="E77" i="8" s="1"/>
  <c r="D48" i="8"/>
  <c r="E48" i="8" s="1"/>
  <c r="D16" i="8"/>
  <c r="F16" i="8" s="1"/>
  <c r="H16" i="8" s="1"/>
  <c r="D1974" i="8"/>
  <c r="E1974" i="8" s="1"/>
  <c r="D1935" i="8"/>
  <c r="E1935" i="8" s="1"/>
  <c r="D1901" i="8"/>
  <c r="F1901" i="8" s="1"/>
  <c r="D1864" i="8"/>
  <c r="F1864" i="8" s="1"/>
  <c r="H1864" i="8" s="1"/>
  <c r="D1819" i="8"/>
  <c r="F1819" i="8" s="1"/>
  <c r="D1779" i="8"/>
  <c r="F1779" i="8" s="1"/>
  <c r="D1737" i="8"/>
  <c r="D1692" i="8"/>
  <c r="E1692" i="8" s="1"/>
  <c r="D1647" i="8"/>
  <c r="F1647" i="8" s="1"/>
  <c r="H1647" i="8" s="1"/>
  <c r="D1603" i="8"/>
  <c r="F1603" i="8" s="1"/>
  <c r="H1603" i="8" s="1"/>
  <c r="D1558" i="8"/>
  <c r="E1558" i="8" s="1"/>
  <c r="D1521" i="8"/>
  <c r="F1521" i="8" s="1"/>
  <c r="G1521" i="8" s="1"/>
  <c r="D1468" i="8"/>
  <c r="F1468" i="8" s="1"/>
  <c r="D1426" i="8"/>
  <c r="F1426" i="8" s="1"/>
  <c r="D1379" i="8"/>
  <c r="F1379" i="8" s="1"/>
  <c r="D1330" i="8"/>
  <c r="E1330" i="8" s="1"/>
  <c r="D1283" i="8"/>
  <c r="E1283" i="8" s="1"/>
  <c r="D1227" i="8"/>
  <c r="F1227" i="8" s="1"/>
  <c r="D1183" i="8"/>
  <c r="D1136" i="8"/>
  <c r="F1136" i="8" s="1"/>
  <c r="D1086" i="8"/>
  <c r="F1086" i="8" s="1"/>
  <c r="H1086" i="8" s="1"/>
  <c r="D1035" i="8"/>
  <c r="F1035" i="8" s="1"/>
  <c r="G1035" i="8" s="1"/>
  <c r="D991" i="8"/>
  <c r="E991" i="8" s="1"/>
  <c r="D933" i="8"/>
  <c r="F933" i="8" s="1"/>
  <c r="H933" i="8" s="1"/>
  <c r="D886" i="8"/>
  <c r="F886" i="8" s="1"/>
  <c r="D826" i="8"/>
  <c r="F826" i="8" s="1"/>
  <c r="D778" i="8"/>
  <c r="E778" i="8" s="1"/>
  <c r="D727" i="8"/>
  <c r="E727" i="8" s="1"/>
  <c r="D669" i="8"/>
  <c r="F669" i="8" s="1"/>
  <c r="H669" i="8" s="1"/>
  <c r="D623" i="8"/>
  <c r="F623" i="8" s="1"/>
  <c r="D561" i="8"/>
  <c r="F561" i="8" s="1"/>
  <c r="D513" i="8"/>
  <c r="F513" i="8" s="1"/>
  <c r="H513" i="8" s="1"/>
  <c r="D463" i="8"/>
  <c r="F463" i="8" s="1"/>
  <c r="D404" i="8"/>
  <c r="E404" i="8" s="1"/>
  <c r="D350" i="8"/>
  <c r="D296" i="8"/>
  <c r="H715" i="8"/>
  <c r="G715" i="8"/>
  <c r="F691" i="8"/>
  <c r="H691" i="8" s="1"/>
  <c r="E691" i="8"/>
  <c r="E399" i="8"/>
  <c r="F1530" i="8"/>
  <c r="E1530" i="8"/>
  <c r="F1447" i="8"/>
  <c r="G1447" i="8" s="1"/>
  <c r="E1447" i="8"/>
  <c r="F1529" i="8"/>
  <c r="E1529" i="8"/>
  <c r="E1531" i="8"/>
  <c r="F869" i="8"/>
  <c r="F1314" i="8"/>
  <c r="G1314" i="8" s="1"/>
  <c r="E1314" i="8"/>
  <c r="E624" i="8"/>
  <c r="F624" i="8"/>
  <c r="F1911" i="8"/>
  <c r="F1933" i="8"/>
  <c r="E1933" i="8"/>
  <c r="F813" i="8"/>
  <c r="H813" i="8" s="1"/>
  <c r="E813" i="8"/>
  <c r="F563" i="8"/>
  <c r="H563" i="8" s="1"/>
  <c r="E563" i="8"/>
  <c r="E867" i="8"/>
  <c r="F1470" i="8"/>
  <c r="G1470" i="8" s="1"/>
  <c r="E899" i="8"/>
  <c r="F899" i="8"/>
  <c r="G899" i="8" s="1"/>
  <c r="F1013" i="8"/>
  <c r="F818" i="8"/>
  <c r="H818" i="8" s="1"/>
  <c r="F1930" i="8"/>
  <c r="H1930" i="8" s="1"/>
  <c r="E1930" i="8"/>
  <c r="E809" i="8"/>
  <c r="F809" i="8"/>
  <c r="H809" i="8" s="1"/>
  <c r="E615" i="8"/>
  <c r="F615" i="8"/>
  <c r="H615" i="8" s="1"/>
  <c r="E865" i="8"/>
  <c r="E715" i="8"/>
  <c r="E277" i="8"/>
  <c r="F1691" i="8"/>
  <c r="H1691" i="8" s="1"/>
  <c r="F1959" i="8"/>
  <c r="G1959" i="8" s="1"/>
  <c r="E1959" i="8"/>
  <c r="E1907" i="8"/>
  <c r="E1471" i="8"/>
  <c r="E709" i="8"/>
  <c r="F1667" i="8"/>
  <c r="F999" i="8"/>
  <c r="E35" i="8"/>
  <c r="F1504" i="8"/>
  <c r="H1504" i="8" s="1"/>
  <c r="E1504" i="8"/>
  <c r="F1957" i="8"/>
  <c r="E1957" i="8"/>
  <c r="F1665" i="8"/>
  <c r="G1665" i="8" s="1"/>
  <c r="E1665" i="8"/>
  <c r="E1115" i="8"/>
  <c r="F1115" i="8"/>
  <c r="G1115" i="8" s="1"/>
  <c r="E656" i="8"/>
  <c r="F656" i="8"/>
  <c r="E633" i="8"/>
  <c r="F1817" i="8"/>
  <c r="E1664" i="8"/>
  <c r="F1664" i="8"/>
  <c r="H1664" i="8" s="1"/>
  <c r="E1157" i="8"/>
  <c r="F1157" i="8"/>
  <c r="G1157" i="8" s="1"/>
  <c r="E1114" i="8"/>
  <c r="F1114" i="8"/>
  <c r="H1114" i="8" s="1"/>
  <c r="F1070" i="8"/>
  <c r="H1070" i="8" s="1"/>
  <c r="E1070" i="8"/>
  <c r="E655" i="8"/>
  <c r="F655" i="8"/>
  <c r="E1871" i="8"/>
  <c r="E1439" i="8"/>
  <c r="E1219" i="8"/>
  <c r="E631" i="8"/>
  <c r="E444" i="8"/>
  <c r="E247" i="8"/>
  <c r="F1815" i="8"/>
  <c r="H1815" i="8" s="1"/>
  <c r="F1636" i="8"/>
  <c r="F1403" i="8"/>
  <c r="H1403" i="8" s="1"/>
  <c r="F1196" i="8"/>
  <c r="D208" i="8"/>
  <c r="E208" i="8" s="1"/>
  <c r="D238" i="8"/>
  <c r="F238" i="8" s="1"/>
  <c r="D271" i="8"/>
  <c r="F271" i="8" s="1"/>
  <c r="D303" i="8"/>
  <c r="F303" i="8" s="1"/>
  <c r="D331" i="8"/>
  <c r="F331" i="8" s="1"/>
  <c r="D366" i="8"/>
  <c r="D395" i="8"/>
  <c r="D426" i="8"/>
  <c r="F426" i="8" s="1"/>
  <c r="D458" i="8"/>
  <c r="D490" i="8"/>
  <c r="E490" i="8" s="1"/>
  <c r="D518" i="8"/>
  <c r="E518" i="8" s="1"/>
  <c r="D553" i="8"/>
  <c r="F553" i="8" s="1"/>
  <c r="D583" i="8"/>
  <c r="F583" i="8" s="1"/>
  <c r="D613" i="8"/>
  <c r="F613" i="8" s="1"/>
  <c r="D646" i="8"/>
  <c r="D677" i="8"/>
  <c r="D706" i="8"/>
  <c r="D740" i="8"/>
  <c r="F740" i="8" s="1"/>
  <c r="D770" i="8"/>
  <c r="E770" i="8" s="1"/>
  <c r="D799" i="8"/>
  <c r="E799" i="8" s="1"/>
  <c r="D833" i="8"/>
  <c r="E833" i="8" s="1"/>
  <c r="D863" i="8"/>
  <c r="F863" i="8" s="1"/>
  <c r="D890" i="8"/>
  <c r="E890" i="8" s="1"/>
  <c r="D923" i="8"/>
  <c r="E923" i="8" s="1"/>
  <c r="D951" i="8"/>
  <c r="F951" i="8" s="1"/>
  <c r="D978" i="8"/>
  <c r="D1011" i="8"/>
  <c r="F1011" i="8" s="1"/>
  <c r="D1039" i="8"/>
  <c r="D1068" i="8"/>
  <c r="D1099" i="8"/>
  <c r="D1129" i="8"/>
  <c r="D1156" i="8"/>
  <c r="F1156" i="8" s="1"/>
  <c r="D1189" i="8"/>
  <c r="E1189" i="8" s="1"/>
  <c r="D1217" i="8"/>
  <c r="D1246" i="8"/>
  <c r="E1246" i="8" s="1"/>
  <c r="D1277" i="8"/>
  <c r="D1307" i="8"/>
  <c r="F1307" i="8" s="1"/>
  <c r="D1334" i="8"/>
  <c r="D1367" i="8"/>
  <c r="E1367" i="8" s="1"/>
  <c r="D1395" i="8"/>
  <c r="E1395" i="8" s="1"/>
  <c r="D1424" i="8"/>
  <c r="F1424" i="8" s="1"/>
  <c r="D1455" i="8"/>
  <c r="E1455" i="8" s="1"/>
  <c r="D1485" i="8"/>
  <c r="E1485" i="8" s="1"/>
  <c r="D1512" i="8"/>
  <c r="E1512" i="8" s="1"/>
  <c r="D1545" i="8"/>
  <c r="F1545" i="8" s="1"/>
  <c r="D1573" i="8"/>
  <c r="F1573" i="8" s="1"/>
  <c r="D1601" i="8"/>
  <c r="D1633" i="8"/>
  <c r="F1633" i="8" s="1"/>
  <c r="D1663" i="8"/>
  <c r="D1690" i="8"/>
  <c r="F1690" i="8" s="1"/>
  <c r="D1723" i="8"/>
  <c r="E1723" i="8" s="1"/>
  <c r="D1751" i="8"/>
  <c r="F1751" i="8" s="1"/>
  <c r="D1778" i="8"/>
  <c r="F1778" i="8" s="1"/>
  <c r="D1811" i="8"/>
  <c r="E1811" i="8" s="1"/>
  <c r="D1839" i="8"/>
  <c r="D210" i="8"/>
  <c r="F210" i="8" s="1"/>
  <c r="H210" i="8" s="1"/>
  <c r="D239" i="8"/>
  <c r="D273" i="8"/>
  <c r="D304" i="8"/>
  <c r="D332" i="8"/>
  <c r="D367" i="8"/>
  <c r="D396" i="8"/>
  <c r="F396" i="8" s="1"/>
  <c r="D427" i="8"/>
  <c r="E427" i="8" s="1"/>
  <c r="D459" i="8"/>
  <c r="D491" i="8"/>
  <c r="D519" i="8"/>
  <c r="D554" i="8"/>
  <c r="D584" i="8"/>
  <c r="F584" i="8" s="1"/>
  <c r="G584" i="8" s="1"/>
  <c r="D614" i="8"/>
  <c r="F614" i="8" s="1"/>
  <c r="D647" i="8"/>
  <c r="E647" i="8" s="1"/>
  <c r="D678" i="8"/>
  <c r="D707" i="8"/>
  <c r="D741" i="8"/>
  <c r="F741" i="8" s="1"/>
  <c r="D771" i="8"/>
  <c r="D801" i="8"/>
  <c r="D834" i="8"/>
  <c r="D864" i="8"/>
  <c r="D891" i="8"/>
  <c r="D924" i="8"/>
  <c r="D952" i="8"/>
  <c r="D979" i="8"/>
  <c r="D1012" i="8"/>
  <c r="D1041" i="8"/>
  <c r="F1041" i="8" s="1"/>
  <c r="D1069" i="8"/>
  <c r="D1101" i="8"/>
  <c r="D1130" i="8"/>
  <c r="F1130" i="8" s="1"/>
  <c r="H1130" i="8" s="1"/>
  <c r="D218" i="8"/>
  <c r="D256" i="8"/>
  <c r="D287" i="8"/>
  <c r="E287" i="8" s="1"/>
  <c r="D324" i="8"/>
  <c r="E324" i="8" s="1"/>
  <c r="D355" i="8"/>
  <c r="F355" i="8" s="1"/>
  <c r="H355" i="8" s="1"/>
  <c r="D392" i="8"/>
  <c r="D428" i="8"/>
  <c r="F428" i="8" s="1"/>
  <c r="D465" i="8"/>
  <c r="D496" i="8"/>
  <c r="F496" i="8" s="1"/>
  <c r="H496" i="8" s="1"/>
  <c r="D533" i="8"/>
  <c r="D565" i="8"/>
  <c r="D601" i="8"/>
  <c r="D635" i="8"/>
  <c r="D670" i="8"/>
  <c r="D704" i="8"/>
  <c r="E704" i="8" s="1"/>
  <c r="D743" i="8"/>
  <c r="D774" i="8"/>
  <c r="D811" i="8"/>
  <c r="D844" i="8"/>
  <c r="F844" i="8" s="1"/>
  <c r="D877" i="8"/>
  <c r="F877" i="8" s="1"/>
  <c r="D909" i="8"/>
  <c r="D944" i="8"/>
  <c r="D974" i="8"/>
  <c r="D1005" i="8"/>
  <c r="D1043" i="8"/>
  <c r="D1076" i="8"/>
  <c r="D1108" i="8"/>
  <c r="F1108" i="8" s="1"/>
  <c r="D1137" i="8"/>
  <c r="F1137" i="8" s="1"/>
  <c r="D1171" i="8"/>
  <c r="D1201" i="8"/>
  <c r="F1201" i="8" s="1"/>
  <c r="G1201" i="8" s="1"/>
  <c r="D1234" i="8"/>
  <c r="E1234" i="8" s="1"/>
  <c r="D1265" i="8"/>
  <c r="F1265" i="8" s="1"/>
  <c r="D1293" i="8"/>
  <c r="D1327" i="8"/>
  <c r="D1356" i="8"/>
  <c r="F1356" i="8" s="1"/>
  <c r="D1390" i="8"/>
  <c r="E1390" i="8" s="1"/>
  <c r="D1419" i="8"/>
  <c r="F1419" i="8" s="1"/>
  <c r="G1419" i="8" s="1"/>
  <c r="D1449" i="8"/>
  <c r="D1483" i="8"/>
  <c r="D1513" i="8"/>
  <c r="D1547" i="8"/>
  <c r="D1576" i="8"/>
  <c r="D1610" i="8"/>
  <c r="D1639" i="8"/>
  <c r="D1669" i="8"/>
  <c r="D1703" i="8"/>
  <c r="D1732" i="8"/>
  <c r="D1766" i="8"/>
  <c r="F1766" i="8" s="1"/>
  <c r="D1795" i="8"/>
  <c r="D1825" i="8"/>
  <c r="D1857" i="8"/>
  <c r="D1887" i="8"/>
  <c r="D1914" i="8"/>
  <c r="D1947" i="8"/>
  <c r="F1947" i="8" s="1"/>
  <c r="D1975" i="8"/>
  <c r="F1975" i="8" s="1"/>
  <c r="H1975" i="8" s="1"/>
  <c r="D2001" i="8"/>
  <c r="D224" i="8"/>
  <c r="F224" i="8" s="1"/>
  <c r="G224" i="8" s="1"/>
  <c r="D257" i="8"/>
  <c r="D288" i="8"/>
  <c r="D326" i="8"/>
  <c r="E326" i="8" s="1"/>
  <c r="D357" i="8"/>
  <c r="E357" i="8" s="1"/>
  <c r="D393" i="8"/>
  <c r="D429" i="8"/>
  <c r="D467" i="8"/>
  <c r="D497" i="8"/>
  <c r="D534" i="8"/>
  <c r="D566" i="8"/>
  <c r="D603" i="8"/>
  <c r="F603" i="8" s="1"/>
  <c r="H603" i="8" s="1"/>
  <c r="D636" i="8"/>
  <c r="D671" i="8"/>
  <c r="F671" i="8" s="1"/>
  <c r="D705" i="8"/>
  <c r="D744" i="8"/>
  <c r="D775" i="8"/>
  <c r="D812" i="8"/>
  <c r="D845" i="8"/>
  <c r="D878" i="8"/>
  <c r="F878" i="8" s="1"/>
  <c r="G878" i="8" s="1"/>
  <c r="D910" i="8"/>
  <c r="E910" i="8" s="1"/>
  <c r="D945" i="8"/>
  <c r="E945" i="8" s="1"/>
  <c r="D975" i="8"/>
  <c r="D1010" i="8"/>
  <c r="D1044" i="8"/>
  <c r="D1077" i="8"/>
  <c r="D1109" i="8"/>
  <c r="F1109" i="8" s="1"/>
  <c r="D1144" i="8"/>
  <c r="D1173" i="8"/>
  <c r="F1173" i="8" s="1"/>
  <c r="H1173" i="8" s="1"/>
  <c r="D1203" i="8"/>
  <c r="F1203" i="8" s="1"/>
  <c r="G1203" i="8" s="1"/>
  <c r="D1235" i="8"/>
  <c r="E1235" i="8" s="1"/>
  <c r="D1266" i="8"/>
  <c r="D1298" i="8"/>
  <c r="D1329" i="8"/>
  <c r="D1357" i="8"/>
  <c r="E1357" i="8" s="1"/>
  <c r="D1391" i="8"/>
  <c r="D1421" i="8"/>
  <c r="F1421" i="8" s="1"/>
  <c r="D1454" i="8"/>
  <c r="E1454" i="8" s="1"/>
  <c r="D1486" i="8"/>
  <c r="D1514" i="8"/>
  <c r="D1548" i="8"/>
  <c r="F1548" i="8" s="1"/>
  <c r="D1577" i="8"/>
  <c r="D1611" i="8"/>
  <c r="D1641" i="8"/>
  <c r="D1670" i="8"/>
  <c r="D1704" i="8"/>
  <c r="D1733" i="8"/>
  <c r="E1733" i="8" s="1"/>
  <c r="D1767" i="8"/>
  <c r="D1796" i="8"/>
  <c r="D1826" i="8"/>
  <c r="F1826" i="8" s="1"/>
  <c r="G1826" i="8" s="1"/>
  <c r="D1858" i="8"/>
  <c r="E1858" i="8" s="1"/>
  <c r="D1888" i="8"/>
  <c r="E1888" i="8" s="1"/>
  <c r="D1915" i="8"/>
  <c r="F1915" i="8" s="1"/>
  <c r="D1948" i="8"/>
  <c r="E1948" i="8" s="1"/>
  <c r="D1976" i="8"/>
  <c r="F1976" i="8" s="1"/>
  <c r="D2002" i="8"/>
  <c r="D217" i="8"/>
  <c r="D259" i="8"/>
  <c r="F259" i="8" s="1"/>
  <c r="D298" i="8"/>
  <c r="F298" i="8" s="1"/>
  <c r="D334" i="8"/>
  <c r="D374" i="8"/>
  <c r="D413" i="8"/>
  <c r="D449" i="8"/>
  <c r="D488" i="8"/>
  <c r="D530" i="8"/>
  <c r="D564" i="8"/>
  <c r="D606" i="8"/>
  <c r="D645" i="8"/>
  <c r="E645" i="8" s="1"/>
  <c r="D683" i="8"/>
  <c r="F683" i="8" s="1"/>
  <c r="G683" i="8" s="1"/>
  <c r="D721" i="8"/>
  <c r="F721" i="8" s="1"/>
  <c r="D755" i="8"/>
  <c r="D795" i="8"/>
  <c r="E795" i="8" s="1"/>
  <c r="D836" i="8"/>
  <c r="D870" i="8"/>
  <c r="D908" i="8"/>
  <c r="F908" i="8" s="1"/>
  <c r="D947" i="8"/>
  <c r="D983" i="8"/>
  <c r="D1019" i="8"/>
  <c r="D1056" i="8"/>
  <c r="E1056" i="8" s="1"/>
  <c r="D1090" i="8"/>
  <c r="E1090" i="8" s="1"/>
  <c r="D1127" i="8"/>
  <c r="F1127" i="8" s="1"/>
  <c r="D1166" i="8"/>
  <c r="D1197" i="8"/>
  <c r="D1233" i="8"/>
  <c r="E1233" i="8" s="1"/>
  <c r="D1268" i="8"/>
  <c r="D1304" i="8"/>
  <c r="D1336" i="8"/>
  <c r="D1373" i="8"/>
  <c r="D1405" i="8"/>
  <c r="D1441" i="8"/>
  <c r="D1476" i="8"/>
  <c r="D1509" i="8"/>
  <c r="D1546" i="8"/>
  <c r="D1579" i="8"/>
  <c r="D1615" i="8"/>
  <c r="D1648" i="8"/>
  <c r="E1648" i="8" s="1"/>
  <c r="D1685" i="8"/>
  <c r="D1715" i="8"/>
  <c r="F1715" i="8" s="1"/>
  <c r="G1715" i="8" s="1"/>
  <c r="D225" i="8"/>
  <c r="E225" i="8" s="1"/>
  <c r="D260" i="8"/>
  <c r="F260" i="8" s="1"/>
  <c r="D299" i="8"/>
  <c r="D341" i="8"/>
  <c r="E341" i="8" s="1"/>
  <c r="D375" i="8"/>
  <c r="D414" i="8"/>
  <c r="F414" i="8" s="1"/>
  <c r="D450" i="8"/>
  <c r="D492" i="8"/>
  <c r="D531" i="8"/>
  <c r="D568" i="8"/>
  <c r="D607" i="8"/>
  <c r="F607" i="8" s="1"/>
  <c r="H607" i="8" s="1"/>
  <c r="D648" i="8"/>
  <c r="F648" i="8" s="1"/>
  <c r="D684" i="8"/>
  <c r="F684" i="8" s="1"/>
  <c r="D724" i="8"/>
  <c r="D763" i="8"/>
  <c r="D796" i="8"/>
  <c r="D837" i="8"/>
  <c r="D871" i="8"/>
  <c r="D911" i="8"/>
  <c r="D948" i="8"/>
  <c r="D988" i="8"/>
  <c r="F988" i="8" s="1"/>
  <c r="D1021" i="8"/>
  <c r="F1021" i="8" s="1"/>
  <c r="D1057" i="8"/>
  <c r="F1057" i="8" s="1"/>
  <c r="D1091" i="8"/>
  <c r="D1131" i="8"/>
  <c r="F1131" i="8" s="1"/>
  <c r="D1167" i="8"/>
  <c r="D1198" i="8"/>
  <c r="D1236" i="8"/>
  <c r="F1236" i="8" s="1"/>
  <c r="D1269" i="8"/>
  <c r="D1305" i="8"/>
  <c r="F1305" i="8" s="1"/>
  <c r="D1337" i="8"/>
  <c r="D1374" i="8"/>
  <c r="F1374" i="8" s="1"/>
  <c r="H1374" i="8" s="1"/>
  <c r="D1410" i="8"/>
  <c r="F1410" i="8" s="1"/>
  <c r="D1443" i="8"/>
  <c r="D1477" i="8"/>
  <c r="D1510" i="8"/>
  <c r="D1549" i="8"/>
  <c r="D1581" i="8"/>
  <c r="F1581" i="8" s="1"/>
  <c r="D1617" i="8"/>
  <c r="D1649" i="8"/>
  <c r="D1686" i="8"/>
  <c r="F1686" i="8" s="1"/>
  <c r="G1686" i="8" s="1"/>
  <c r="D1721" i="8"/>
  <c r="F1721" i="8" s="1"/>
  <c r="D1754" i="8"/>
  <c r="D1790" i="8"/>
  <c r="F1790" i="8" s="1"/>
  <c r="D1823" i="8"/>
  <c r="F1823" i="8" s="1"/>
  <c r="D1859" i="8"/>
  <c r="D1891" i="8"/>
  <c r="D1926" i="8"/>
  <c r="D1956" i="8"/>
  <c r="D1990" i="8"/>
  <c r="D27" i="8"/>
  <c r="E27" i="8" s="1"/>
  <c r="D52" i="8"/>
  <c r="F52" i="8" s="1"/>
  <c r="G52" i="8" s="1"/>
  <c r="D78" i="8"/>
  <c r="E78" i="8" s="1"/>
  <c r="D107" i="8"/>
  <c r="E107" i="8" s="1"/>
  <c r="D132" i="8"/>
  <c r="D158" i="8"/>
  <c r="D187" i="8"/>
  <c r="F187" i="8" s="1"/>
  <c r="G187" i="8" s="1"/>
  <c r="D1411" i="8"/>
  <c r="F1411" i="8" s="1"/>
  <c r="D226" i="8"/>
  <c r="E226" i="8" s="1"/>
  <c r="D261" i="8"/>
  <c r="E261" i="8" s="1"/>
  <c r="D300" i="8"/>
  <c r="D343" i="8"/>
  <c r="D376" i="8"/>
  <c r="D415" i="8"/>
  <c r="D451" i="8"/>
  <c r="D493" i="8"/>
  <c r="D532" i="8"/>
  <c r="D570" i="8"/>
  <c r="D608" i="8"/>
  <c r="F608" i="8" s="1"/>
  <c r="D649" i="8"/>
  <c r="E649" i="8" s="1"/>
  <c r="D685" i="8"/>
  <c r="F685" i="8" s="1"/>
  <c r="D725" i="8"/>
  <c r="D764" i="8"/>
  <c r="F764" i="8" s="1"/>
  <c r="G764" i="8" s="1"/>
  <c r="D797" i="8"/>
  <c r="F797" i="8" s="1"/>
  <c r="D839" i="8"/>
  <c r="D876" i="8"/>
  <c r="F876" i="8" s="1"/>
  <c r="D912" i="8"/>
  <c r="D949" i="8"/>
  <c r="D989" i="8"/>
  <c r="E989" i="8" s="1"/>
  <c r="D1023" i="8"/>
  <c r="F1023" i="8" s="1"/>
  <c r="D1058" i="8"/>
  <c r="E1058" i="8" s="1"/>
  <c r="D1092" i="8"/>
  <c r="D1132" i="8"/>
  <c r="D1168" i="8"/>
  <c r="E1168" i="8" s="1"/>
  <c r="D1199" i="8"/>
  <c r="D1237" i="8"/>
  <c r="F1237" i="8" s="1"/>
  <c r="D1270" i="8"/>
  <c r="D1308" i="8"/>
  <c r="D1344" i="8"/>
  <c r="D1375" i="8"/>
  <c r="F1375" i="8" s="1"/>
  <c r="H1375" i="8" s="1"/>
  <c r="D1444" i="8"/>
  <c r="D1478" i="8"/>
  <c r="D1511" i="8"/>
  <c r="E1511" i="8" s="1"/>
  <c r="D1551" i="8"/>
  <c r="D1583" i="8"/>
  <c r="E1583" i="8" s="1"/>
  <c r="D1618" i="8"/>
  <c r="D1687" i="8"/>
  <c r="D1724" i="8"/>
  <c r="D227" i="8"/>
  <c r="F227" i="8" s="1"/>
  <c r="G227" i="8" s="1"/>
  <c r="D263" i="8"/>
  <c r="D305" i="8"/>
  <c r="D344" i="8"/>
  <c r="E344" i="8" s="1"/>
  <c r="D378" i="8"/>
  <c r="E378" i="8" s="1"/>
  <c r="D416" i="8"/>
  <c r="D452" i="8"/>
  <c r="F452" i="8" s="1"/>
  <c r="D494" i="8"/>
  <c r="D536" i="8"/>
  <c r="D575" i="8"/>
  <c r="D610" i="8"/>
  <c r="F610" i="8" s="1"/>
  <c r="H610" i="8" s="1"/>
  <c r="D650" i="8"/>
  <c r="E650" i="8" s="1"/>
  <c r="D686" i="8"/>
  <c r="E686" i="8" s="1"/>
  <c r="D726" i="8"/>
  <c r="E726" i="8" s="1"/>
  <c r="D765" i="8"/>
  <c r="F765" i="8" s="1"/>
  <c r="H765" i="8" s="1"/>
  <c r="D803" i="8"/>
  <c r="D841" i="8"/>
  <c r="D879" i="8"/>
  <c r="D913" i="8"/>
  <c r="D953" i="8"/>
  <c r="D990" i="8"/>
  <c r="E990" i="8" s="1"/>
  <c r="D1024" i="8"/>
  <c r="D1059" i="8"/>
  <c r="E1059" i="8" s="1"/>
  <c r="D1093" i="8"/>
  <c r="D1133" i="8"/>
  <c r="D1169" i="8"/>
  <c r="D1204" i="8"/>
  <c r="D1239" i="8"/>
  <c r="E1239" i="8" s="1"/>
  <c r="D1271" i="8"/>
  <c r="D1309" i="8"/>
  <c r="D1345" i="8"/>
  <c r="D1376" i="8"/>
  <c r="F1376" i="8" s="1"/>
  <c r="G1376" i="8" s="1"/>
  <c r="D198" i="8"/>
  <c r="F198" i="8" s="1"/>
  <c r="G198" i="8" s="1"/>
  <c r="D171" i="8"/>
  <c r="E171" i="8" s="1"/>
  <c r="D141" i="8"/>
  <c r="E141" i="8" s="1"/>
  <c r="D115" i="8"/>
  <c r="D88" i="8"/>
  <c r="D58" i="8"/>
  <c r="D31" i="8"/>
  <c r="E194" i="8"/>
  <c r="D1989" i="8"/>
  <c r="D1954" i="8"/>
  <c r="D1923" i="8"/>
  <c r="E1923" i="8" s="1"/>
  <c r="D1885" i="8"/>
  <c r="D1848" i="8"/>
  <c r="F1848" i="8" s="1"/>
  <c r="D1814" i="8"/>
  <c r="D1776" i="8"/>
  <c r="D1744" i="8"/>
  <c r="D1701" i="8"/>
  <c r="D1659" i="8"/>
  <c r="D1623" i="8"/>
  <c r="D1578" i="8"/>
  <c r="D1535" i="8"/>
  <c r="D1499" i="8"/>
  <c r="F1499" i="8" s="1"/>
  <c r="H1499" i="8" s="1"/>
  <c r="D1459" i="8"/>
  <c r="E1459" i="8" s="1"/>
  <c r="D1417" i="8"/>
  <c r="F1417" i="8" s="1"/>
  <c r="G1417" i="8" s="1"/>
  <c r="D1377" i="8"/>
  <c r="D1331" i="8"/>
  <c r="D1288" i="8"/>
  <c r="F1288" i="8" s="1"/>
  <c r="D1247" i="8"/>
  <c r="E1247" i="8" s="1"/>
  <c r="D1205" i="8"/>
  <c r="D1155" i="8"/>
  <c r="E1155" i="8" s="1"/>
  <c r="D1113" i="8"/>
  <c r="D1067" i="8"/>
  <c r="E1067" i="8" s="1"/>
  <c r="D1025" i="8"/>
  <c r="D973" i="8"/>
  <c r="D931" i="8"/>
  <c r="E931" i="8" s="1"/>
  <c r="D887" i="8"/>
  <c r="D843" i="8"/>
  <c r="D790" i="8"/>
  <c r="D747" i="8"/>
  <c r="D697" i="8"/>
  <c r="D654" i="8"/>
  <c r="F654" i="8" s="1"/>
  <c r="G654" i="8" s="1"/>
  <c r="D598" i="8"/>
  <c r="D552" i="8"/>
  <c r="F552" i="8" s="1"/>
  <c r="G552" i="8" s="1"/>
  <c r="D508" i="8"/>
  <c r="F508" i="8" s="1"/>
  <c r="D457" i="8"/>
  <c r="E457" i="8" s="1"/>
  <c r="D405" i="8"/>
  <c r="E405" i="8" s="1"/>
  <c r="D354" i="8"/>
  <c r="D310" i="8"/>
  <c r="E310" i="8" s="1"/>
  <c r="D264" i="8"/>
  <c r="F264" i="8" s="1"/>
  <c r="H264" i="8" s="1"/>
  <c r="D213" i="8"/>
  <c r="E1870" i="8"/>
  <c r="E1712" i="8"/>
  <c r="E1218" i="8"/>
  <c r="E1045" i="8"/>
  <c r="E439" i="8"/>
  <c r="F1614" i="8"/>
  <c r="F955" i="8"/>
  <c r="H955" i="8" s="1"/>
  <c r="F434" i="8"/>
  <c r="H434" i="8" s="1"/>
  <c r="E1805" i="8"/>
  <c r="F1805" i="8"/>
  <c r="H1805" i="8" s="1"/>
  <c r="E926" i="8"/>
  <c r="F926" i="8"/>
  <c r="H926" i="8" s="1"/>
  <c r="F495" i="8"/>
  <c r="G495" i="8" s="1"/>
  <c r="E495" i="8"/>
  <c r="E1844" i="8"/>
  <c r="F1612" i="8"/>
  <c r="H1612" i="8" s="1"/>
  <c r="E1612" i="8"/>
  <c r="E162" i="8"/>
  <c r="E161" i="8"/>
  <c r="H1871" i="8"/>
  <c r="G1871" i="8"/>
  <c r="I1871" i="8" s="1"/>
  <c r="F1278" i="8"/>
  <c r="H1278" i="8" s="1"/>
  <c r="E1278" i="8"/>
  <c r="H776" i="8"/>
  <c r="G776" i="8"/>
  <c r="F679" i="8"/>
  <c r="G679" i="8" s="1"/>
  <c r="E679" i="8"/>
  <c r="F629" i="8"/>
  <c r="H629" i="8" s="1"/>
  <c r="E629" i="8"/>
  <c r="F389" i="8"/>
  <c r="H389" i="8" s="1"/>
  <c r="E389" i="8"/>
  <c r="E914" i="8"/>
  <c r="F634" i="8"/>
  <c r="G634" i="8" s="1"/>
  <c r="F1936" i="8"/>
  <c r="G1936" i="8" s="1"/>
  <c r="E998" i="8"/>
  <c r="F998" i="8"/>
  <c r="H998" i="8" s="1"/>
  <c r="E1489" i="8"/>
  <c r="F1264" i="8"/>
  <c r="H1264" i="8" s="1"/>
  <c r="F1934" i="8"/>
  <c r="E1934" i="8"/>
  <c r="E1487" i="8"/>
  <c r="F1134" i="8"/>
  <c r="G1134" i="8" s="1"/>
  <c r="E1134" i="8"/>
  <c r="F814" i="8"/>
  <c r="H814" i="8" s="1"/>
  <c r="E814" i="8"/>
  <c r="E1479" i="8"/>
  <c r="E1085" i="8"/>
  <c r="F1014" i="8"/>
  <c r="H1014" i="8" s="1"/>
  <c r="F823" i="8"/>
  <c r="G823" i="8" s="1"/>
  <c r="E1593" i="8"/>
  <c r="F1593" i="8"/>
  <c r="E1432" i="8"/>
  <c r="F1432" i="8"/>
  <c r="G1432" i="8" s="1"/>
  <c r="E937" i="8"/>
  <c r="F937" i="8"/>
  <c r="G937" i="8" s="1"/>
  <c r="E866" i="8"/>
  <c r="F1966" i="8"/>
  <c r="G1966" i="8" s="1"/>
  <c r="E1966" i="8"/>
  <c r="E1908" i="8"/>
  <c r="E1729" i="8"/>
  <c r="E1267" i="8"/>
  <c r="F1666" i="8"/>
  <c r="E1666" i="8"/>
  <c r="E1254" i="8"/>
  <c r="E1604" i="8"/>
  <c r="F754" i="8"/>
  <c r="H754" i="8" s="1"/>
  <c r="E1953" i="8"/>
  <c r="F1953" i="8"/>
  <c r="G1953" i="8" s="1"/>
  <c r="E1112" i="8"/>
  <c r="F1112" i="8"/>
  <c r="H1112" i="8" s="1"/>
  <c r="E545" i="8"/>
  <c r="F545" i="8"/>
  <c r="H545" i="8" s="1"/>
  <c r="E167" i="8"/>
  <c r="F1404" i="8"/>
  <c r="E1149" i="8"/>
  <c r="F1149" i="8"/>
  <c r="F1279" i="8"/>
  <c r="H1279" i="8" s="1"/>
  <c r="E1279" i="8"/>
  <c r="F347" i="8"/>
  <c r="H347" i="8" s="1"/>
  <c r="E347" i="8"/>
  <c r="E925" i="8"/>
  <c r="F1734" i="8"/>
  <c r="F1801" i="8"/>
  <c r="H1801" i="8" s="1"/>
  <c r="E1801" i="8"/>
  <c r="F346" i="8"/>
  <c r="G346" i="8" s="1"/>
  <c r="E346" i="8"/>
  <c r="E915" i="8"/>
  <c r="F1949" i="8"/>
  <c r="F297" i="8"/>
  <c r="G297" i="8" s="1"/>
  <c r="F1798" i="8"/>
  <c r="E1798" i="8"/>
  <c r="E1313" i="8"/>
  <c r="F1313" i="8"/>
  <c r="H1313" i="8" s="1"/>
  <c r="F529" i="8"/>
  <c r="H529" i="8" s="1"/>
  <c r="E529" i="8"/>
  <c r="E240" i="8"/>
  <c r="F240" i="8"/>
  <c r="E306" i="8"/>
  <c r="F1178" i="8"/>
  <c r="G1178" i="8" s="1"/>
  <c r="E1178" i="8"/>
  <c r="E1315" i="8"/>
  <c r="E731" i="8"/>
  <c r="F1932" i="8"/>
  <c r="H1932" i="8" s="1"/>
  <c r="E1932" i="8"/>
  <c r="F1824" i="8"/>
  <c r="E1824" i="8"/>
  <c r="F1710" i="8"/>
  <c r="E1710" i="8"/>
  <c r="E1553" i="8"/>
  <c r="F1553" i="8"/>
  <c r="H1553" i="8" s="1"/>
  <c r="E1507" i="8"/>
  <c r="F1507" i="8"/>
  <c r="F229" i="8"/>
  <c r="E229" i="8"/>
  <c r="F1224" i="8"/>
  <c r="G1224" i="8" s="1"/>
  <c r="F816" i="8"/>
  <c r="H816" i="8" s="1"/>
  <c r="E486" i="8"/>
  <c r="F1223" i="8"/>
  <c r="H1223" i="8" s="1"/>
  <c r="E1892" i="8"/>
  <c r="E1854" i="8"/>
  <c r="F1854" i="8"/>
  <c r="H1854" i="8" s="1"/>
  <c r="F1249" i="8"/>
  <c r="E1249" i="8"/>
  <c r="E117" i="8"/>
  <c r="E32" i="8"/>
  <c r="F114" i="8"/>
  <c r="G114" i="8" s="1"/>
  <c r="E114" i="8"/>
  <c r="E1658" i="8"/>
  <c r="F1658" i="8"/>
  <c r="H1658" i="8" s="1"/>
  <c r="F1575" i="8"/>
  <c r="G1575" i="8" s="1"/>
  <c r="E1575" i="8"/>
  <c r="F745" i="8"/>
  <c r="E745" i="8"/>
  <c r="E1869" i="8"/>
  <c r="E1711" i="8"/>
  <c r="F1997" i="8"/>
  <c r="G1997" i="8" s="1"/>
  <c r="F1605" i="8"/>
  <c r="F1398" i="8"/>
  <c r="H1398" i="8" s="1"/>
  <c r="F1193" i="8"/>
  <c r="G1193" i="8" s="1"/>
  <c r="F178" i="8"/>
  <c r="H178" i="8" s="1"/>
  <c r="D196" i="8"/>
  <c r="D169" i="8"/>
  <c r="D139" i="8"/>
  <c r="D112" i="8"/>
  <c r="D82" i="8"/>
  <c r="E82" i="8" s="1"/>
  <c r="D56" i="8"/>
  <c r="E56" i="8" s="1"/>
  <c r="D29" i="8"/>
  <c r="D1987" i="8"/>
  <c r="F1987" i="8" s="1"/>
  <c r="D1952" i="8"/>
  <c r="D1913" i="8"/>
  <c r="F1913" i="8" s="1"/>
  <c r="H1913" i="8" s="1"/>
  <c r="D1881" i="8"/>
  <c r="D1846" i="8"/>
  <c r="D1812" i="8"/>
  <c r="D1774" i="8"/>
  <c r="D1736" i="8"/>
  <c r="E1736" i="8" s="1"/>
  <c r="D1698" i="8"/>
  <c r="D1657" i="8"/>
  <c r="F1657" i="8" s="1"/>
  <c r="D1619" i="8"/>
  <c r="D1574" i="8"/>
  <c r="D1533" i="8"/>
  <c r="D1493" i="8"/>
  <c r="F1493" i="8" s="1"/>
  <c r="D1457" i="8"/>
  <c r="D1414" i="8"/>
  <c r="D1370" i="8"/>
  <c r="D1326" i="8"/>
  <c r="E1326" i="8" s="1"/>
  <c r="D1286" i="8"/>
  <c r="F1286" i="8" s="1"/>
  <c r="D1244" i="8"/>
  <c r="F1244" i="8" s="1"/>
  <c r="G1244" i="8" s="1"/>
  <c r="D1195" i="8"/>
  <c r="D1153" i="8"/>
  <c r="D1111" i="8"/>
  <c r="D1065" i="8"/>
  <c r="D1017" i="8"/>
  <c r="E1017" i="8" s="1"/>
  <c r="D970" i="8"/>
  <c r="D929" i="8"/>
  <c r="D885" i="8"/>
  <c r="F885" i="8" s="1"/>
  <c r="D832" i="8"/>
  <c r="E832" i="8" s="1"/>
  <c r="D788" i="8"/>
  <c r="E788" i="8" s="1"/>
  <c r="D739" i="8"/>
  <c r="E739" i="8" s="1"/>
  <c r="D694" i="8"/>
  <c r="D638" i="8"/>
  <c r="D592" i="8"/>
  <c r="D544" i="8"/>
  <c r="D505" i="8"/>
  <c r="E505" i="8" s="1"/>
  <c r="D447" i="8"/>
  <c r="E447" i="8" s="1"/>
  <c r="D403" i="8"/>
  <c r="D352" i="8"/>
  <c r="F352" i="8" s="1"/>
  <c r="D308" i="8"/>
  <c r="E308" i="8" s="1"/>
  <c r="D254" i="8"/>
  <c r="E254" i="8" s="1"/>
  <c r="D206" i="8"/>
  <c r="F206" i="8" s="1"/>
  <c r="E1191" i="8"/>
  <c r="F1996" i="8"/>
  <c r="F1747" i="8"/>
  <c r="G1747" i="8" s="1"/>
  <c r="F1559" i="8"/>
  <c r="H1559" i="8" s="1"/>
  <c r="F1397" i="8"/>
  <c r="G1397" i="8" s="1"/>
  <c r="F893" i="8"/>
  <c r="G893" i="8" s="1"/>
  <c r="G1121" i="8"/>
  <c r="F1613" i="8"/>
  <c r="H1613" i="8" s="1"/>
  <c r="E1613" i="8"/>
  <c r="E1731" i="8"/>
  <c r="F1731" i="8"/>
  <c r="F1232" i="8"/>
  <c r="E1232" i="8"/>
  <c r="E1730" i="8"/>
  <c r="F1730" i="8"/>
  <c r="H1730" i="8" s="1"/>
  <c r="F1049" i="8"/>
  <c r="G1049" i="8" s="1"/>
  <c r="E1049" i="8"/>
  <c r="F390" i="8"/>
  <c r="G390" i="8" s="1"/>
  <c r="E390" i="8"/>
  <c r="E160" i="8"/>
  <c r="F345" i="8"/>
  <c r="G345" i="8" s="1"/>
  <c r="E345" i="8"/>
  <c r="F1946" i="8"/>
  <c r="H1946" i="8" s="1"/>
  <c r="F1797" i="8"/>
  <c r="G1797" i="8" s="1"/>
  <c r="E1797" i="8"/>
  <c r="F956" i="8"/>
  <c r="E956" i="8"/>
  <c r="E1107" i="8"/>
  <c r="F1221" i="8"/>
  <c r="E1221" i="8"/>
  <c r="E767" i="8"/>
  <c r="F767" i="8"/>
  <c r="G767" i="8" s="1"/>
  <c r="E236" i="8"/>
  <c r="F236" i="8"/>
  <c r="H236" i="8" s="1"/>
  <c r="F824" i="8"/>
  <c r="H824" i="8" s="1"/>
  <c r="E1433" i="8"/>
  <c r="F1433" i="8"/>
  <c r="G1433" i="8" s="1"/>
  <c r="E1967" i="8"/>
  <c r="F1967" i="8"/>
  <c r="E616" i="8"/>
  <c r="F616" i="8"/>
  <c r="E1909" i="8"/>
  <c r="E294" i="8"/>
  <c r="F1299" i="8"/>
  <c r="H1299" i="8" s="1"/>
  <c r="E1299" i="8"/>
  <c r="H1255" i="8"/>
  <c r="G1255" i="8"/>
  <c r="H1254" i="8"/>
  <c r="G1254" i="8"/>
  <c r="E1212" i="8"/>
  <c r="F1212" i="8"/>
  <c r="E275" i="8"/>
  <c r="F1643" i="8"/>
  <c r="F177" i="8"/>
  <c r="E1413" i="8"/>
  <c r="F1413" i="8"/>
  <c r="F1369" i="8"/>
  <c r="G1369" i="8" s="1"/>
  <c r="E1369" i="8"/>
  <c r="E1285" i="8"/>
  <c r="F1285" i="8"/>
  <c r="E927" i="8"/>
  <c r="F927" i="8"/>
  <c r="H927" i="8" s="1"/>
  <c r="F692" i="8"/>
  <c r="E692" i="8"/>
  <c r="F637" i="8"/>
  <c r="E637" i="8"/>
  <c r="F446" i="8"/>
  <c r="G446" i="8" s="1"/>
  <c r="E446" i="8"/>
  <c r="E1845" i="8"/>
  <c r="E995" i="8"/>
  <c r="E587" i="8"/>
  <c r="F1995" i="8"/>
  <c r="G1995" i="8" s="1"/>
  <c r="F1396" i="8"/>
  <c r="F1177" i="8"/>
  <c r="G1177" i="8" s="1"/>
  <c r="F892" i="8"/>
  <c r="H892" i="8" s="1"/>
  <c r="H1753" i="8"/>
  <c r="G1753" i="8"/>
  <c r="G1425" i="8"/>
  <c r="H1425" i="8"/>
  <c r="F1955" i="8"/>
  <c r="E1955" i="8"/>
  <c r="F1867" i="8"/>
  <c r="E1867" i="8"/>
  <c r="F1837" i="8"/>
  <c r="F1393" i="8"/>
  <c r="E1393" i="8"/>
  <c r="F1215" i="8"/>
  <c r="E1215" i="8"/>
  <c r="E1037" i="8"/>
  <c r="F1037" i="8"/>
  <c r="E425" i="8"/>
  <c r="F425" i="8"/>
  <c r="H673" i="8"/>
  <c r="G673" i="8"/>
  <c r="H1892" i="8"/>
  <c r="G1892" i="8"/>
  <c r="I1892" i="8" s="1"/>
  <c r="H1479" i="8"/>
  <c r="G1479" i="8"/>
  <c r="F1810" i="8"/>
  <c r="G1267" i="8"/>
  <c r="H1267" i="8"/>
  <c r="G236" i="8"/>
  <c r="H1418" i="8"/>
  <c r="G1418" i="8"/>
  <c r="H1034" i="8"/>
  <c r="G1034" i="8"/>
  <c r="H946" i="8"/>
  <c r="G946" i="8"/>
  <c r="G1705" i="8"/>
  <c r="H1705" i="8"/>
  <c r="H1033" i="8"/>
  <c r="G1033" i="8"/>
  <c r="H576" i="8"/>
  <c r="G576" i="8"/>
  <c r="F1988" i="8"/>
  <c r="E1988" i="8"/>
  <c r="F1899" i="8"/>
  <c r="E1899" i="8"/>
  <c r="F1217" i="8"/>
  <c r="E1217" i="8"/>
  <c r="E1927" i="8"/>
  <c r="F1927" i="8"/>
  <c r="F1333" i="8"/>
  <c r="E1333" i="8"/>
  <c r="F237" i="8"/>
  <c r="E237" i="8"/>
  <c r="H659" i="8"/>
  <c r="G659" i="8"/>
  <c r="H696" i="8"/>
  <c r="G696" i="8"/>
  <c r="F131" i="8"/>
  <c r="G131" i="8" s="1"/>
  <c r="E131" i="8"/>
  <c r="H631" i="8"/>
  <c r="G631" i="8"/>
  <c r="F50" i="8"/>
  <c r="G50" i="8" s="1"/>
  <c r="E50" i="8"/>
  <c r="F1749" i="8"/>
  <c r="H1224" i="8"/>
  <c r="F770" i="8"/>
  <c r="E613" i="8"/>
  <c r="F1777" i="8"/>
  <c r="E1777" i="8"/>
  <c r="F1689" i="8"/>
  <c r="E1689" i="8"/>
  <c r="E1632" i="8"/>
  <c r="F1632" i="8"/>
  <c r="F1544" i="8"/>
  <c r="E1544" i="8"/>
  <c r="F1423" i="8"/>
  <c r="E1423" i="8"/>
  <c r="F1276" i="8"/>
  <c r="E1276" i="8"/>
  <c r="E1098" i="8"/>
  <c r="F1098" i="8"/>
  <c r="F921" i="8"/>
  <c r="E921" i="8"/>
  <c r="F612" i="8"/>
  <c r="E612" i="8"/>
  <c r="H1032" i="8"/>
  <c r="G1032" i="8"/>
  <c r="E54" i="8"/>
  <c r="H1471" i="8"/>
  <c r="G1471" i="8"/>
  <c r="I1471" i="8" s="1"/>
  <c r="H1439" i="8"/>
  <c r="G1439" i="8"/>
  <c r="H1085" i="8"/>
  <c r="G1085" i="8"/>
  <c r="H786" i="8"/>
  <c r="G786" i="8"/>
  <c r="G1855" i="8"/>
  <c r="H1855" i="8"/>
  <c r="H903" i="8"/>
  <c r="G903" i="8"/>
  <c r="H1047" i="8"/>
  <c r="I1047" i="8" s="1"/>
  <c r="H1426" i="8"/>
  <c r="G1426" i="8"/>
  <c r="H1869" i="8"/>
  <c r="G1869" i="8"/>
  <c r="G1929" i="8"/>
  <c r="H1929" i="8"/>
  <c r="F889" i="8"/>
  <c r="E889" i="8"/>
  <c r="E517" i="8"/>
  <c r="F517" i="8"/>
  <c r="F365" i="8"/>
  <c r="E365" i="8"/>
  <c r="F270" i="8"/>
  <c r="E270" i="8"/>
  <c r="E1929" i="8"/>
  <c r="F188" i="8"/>
  <c r="G188" i="8" s="1"/>
  <c r="E188" i="8"/>
  <c r="F132" i="8"/>
  <c r="H132" i="8" s="1"/>
  <c r="E132" i="8"/>
  <c r="H633" i="8"/>
  <c r="G633" i="8"/>
  <c r="G1913" i="8"/>
  <c r="H1290" i="8"/>
  <c r="G1290" i="8"/>
  <c r="G629" i="8"/>
  <c r="H772" i="8"/>
  <c r="G772" i="8"/>
  <c r="H904" i="8"/>
  <c r="G904" i="8"/>
  <c r="H1219" i="8"/>
  <c r="G1219" i="8"/>
  <c r="E1334" i="8"/>
  <c r="F1334" i="8"/>
  <c r="F1129" i="8"/>
  <c r="E1129" i="8"/>
  <c r="E677" i="8"/>
  <c r="F677" i="8"/>
  <c r="F1898" i="8"/>
  <c r="E1898" i="8"/>
  <c r="F1188" i="8"/>
  <c r="E1188" i="8"/>
  <c r="F977" i="8"/>
  <c r="E977" i="8"/>
  <c r="E859" i="8"/>
  <c r="F859" i="8"/>
  <c r="E330" i="8"/>
  <c r="F330" i="8"/>
  <c r="E206" i="8"/>
  <c r="H976" i="8"/>
  <c r="G976" i="8"/>
  <c r="H511" i="8"/>
  <c r="G511" i="8"/>
  <c r="F134" i="8"/>
  <c r="G134" i="8" s="1"/>
  <c r="E134" i="8"/>
  <c r="E187" i="8"/>
  <c r="E51" i="8"/>
  <c r="F51" i="8"/>
  <c r="G51" i="8" s="1"/>
  <c r="H1291" i="8"/>
  <c r="G1291" i="8"/>
  <c r="H1115" i="8"/>
  <c r="H932" i="8"/>
  <c r="G932" i="8"/>
  <c r="H657" i="8"/>
  <c r="G1537" i="8"/>
  <c r="H1537" i="8"/>
  <c r="E265" i="8"/>
  <c r="F265" i="8"/>
  <c r="G867" i="8"/>
  <c r="H867" i="8"/>
  <c r="H373" i="8"/>
  <c r="G373" i="8"/>
  <c r="H1835" i="8"/>
  <c r="G1835" i="8"/>
  <c r="H1569" i="8"/>
  <c r="G1569" i="8"/>
  <c r="F1358" i="8"/>
  <c r="E1358" i="8"/>
  <c r="E1125" i="8"/>
  <c r="F1125" i="8"/>
  <c r="E766" i="8"/>
  <c r="F766" i="8"/>
  <c r="H423" i="8"/>
  <c r="G423" i="8"/>
  <c r="F1597" i="8"/>
  <c r="F1924" i="8"/>
  <c r="E1924" i="8"/>
  <c r="F1803" i="8"/>
  <c r="E1803" i="8"/>
  <c r="F1357" i="8"/>
  <c r="H1124" i="8"/>
  <c r="G1124" i="8"/>
  <c r="E730" i="8"/>
  <c r="F730" i="8"/>
  <c r="G1866" i="8"/>
  <c r="I1866" i="8" s="1"/>
  <c r="F17" i="8"/>
  <c r="H17" i="8" s="1"/>
  <c r="E17" i="8"/>
  <c r="E148" i="8"/>
  <c r="E1978" i="8"/>
  <c r="F1978" i="8"/>
  <c r="H1712" i="8"/>
  <c r="G1712" i="8"/>
  <c r="E1655" i="8"/>
  <c r="F1595" i="8"/>
  <c r="E1595" i="8"/>
  <c r="F1567" i="8"/>
  <c r="E1567" i="8"/>
  <c r="H1151" i="8"/>
  <c r="G1151" i="8"/>
  <c r="E1063" i="8"/>
  <c r="F1001" i="8"/>
  <c r="E1001" i="8"/>
  <c r="F729" i="8"/>
  <c r="F541" i="8"/>
  <c r="E541" i="8"/>
  <c r="H418" i="8"/>
  <c r="G418" i="8"/>
  <c r="E296" i="8"/>
  <c r="F296" i="8"/>
  <c r="E1833" i="8"/>
  <c r="E1569" i="8"/>
  <c r="E1389" i="8"/>
  <c r="E1124" i="8"/>
  <c r="E576" i="8"/>
  <c r="F1890" i="8"/>
  <c r="G1552" i="8"/>
  <c r="F1303" i="8"/>
  <c r="F1154" i="8"/>
  <c r="F753" i="8"/>
  <c r="F703" i="8"/>
  <c r="F538" i="8"/>
  <c r="G1531" i="8"/>
  <c r="I1531" i="8" s="1"/>
  <c r="J1531" i="8" s="1"/>
  <c r="F75" i="8"/>
  <c r="H75" i="8" s="1"/>
  <c r="E16" i="8"/>
  <c r="E147" i="8"/>
  <c r="E38" i="8"/>
  <c r="E1977" i="8"/>
  <c r="F1977" i="8"/>
  <c r="F1889" i="8"/>
  <c r="E1889" i="8"/>
  <c r="G1832" i="8"/>
  <c r="H1832" i="8"/>
  <c r="H1711" i="8"/>
  <c r="G1711" i="8"/>
  <c r="E1683" i="8"/>
  <c r="F1654" i="8"/>
  <c r="E1654" i="8"/>
  <c r="G1566" i="8"/>
  <c r="H1566" i="8"/>
  <c r="E1505" i="8"/>
  <c r="F1505" i="8"/>
  <c r="F1388" i="8"/>
  <c r="E1388" i="8"/>
  <c r="E1355" i="8"/>
  <c r="F1355" i="8"/>
  <c r="E971" i="8"/>
  <c r="F971" i="8"/>
  <c r="F911" i="8"/>
  <c r="E911" i="8"/>
  <c r="H883" i="8"/>
  <c r="G883" i="8"/>
  <c r="F728" i="8"/>
  <c r="E728" i="8"/>
  <c r="F668" i="8"/>
  <c r="E668" i="8"/>
  <c r="H604" i="8"/>
  <c r="G604" i="8"/>
  <c r="F540" i="8"/>
  <c r="E540" i="8"/>
  <c r="F480" i="8"/>
  <c r="E480" i="8"/>
  <c r="F448" i="8"/>
  <c r="E448" i="8"/>
  <c r="F388" i="8"/>
  <c r="E388" i="8"/>
  <c r="F353" i="8"/>
  <c r="E353" i="8"/>
  <c r="E1998" i="8"/>
  <c r="E1832" i="8"/>
  <c r="E1566" i="8"/>
  <c r="E1437" i="8"/>
  <c r="E993" i="8"/>
  <c r="E904" i="8"/>
  <c r="E627" i="8"/>
  <c r="F1591" i="8"/>
  <c r="F1110" i="8"/>
  <c r="F1055" i="8"/>
  <c r="F959" i="8"/>
  <c r="F854" i="8"/>
  <c r="F752" i="8"/>
  <c r="F424" i="8"/>
  <c r="G1864" i="8"/>
  <c r="F68" i="8"/>
  <c r="F15" i="8"/>
  <c r="G15" i="8" s="1"/>
  <c r="E15" i="8"/>
  <c r="F1888" i="8"/>
  <c r="F1827" i="8"/>
  <c r="E1827" i="8"/>
  <c r="H1710" i="8"/>
  <c r="G1710" i="8"/>
  <c r="F1681" i="8"/>
  <c r="E1681" i="8"/>
  <c r="F1621" i="8"/>
  <c r="E1621" i="8"/>
  <c r="F1592" i="8"/>
  <c r="E1592" i="8"/>
  <c r="F1383" i="8"/>
  <c r="E1383" i="8"/>
  <c r="F1326" i="8"/>
  <c r="F1148" i="8"/>
  <c r="E1148" i="8"/>
  <c r="F1088" i="8"/>
  <c r="E1088" i="8"/>
  <c r="F1027" i="8"/>
  <c r="E1027" i="8"/>
  <c r="F881" i="8"/>
  <c r="E881" i="8"/>
  <c r="F820" i="8"/>
  <c r="E820" i="8"/>
  <c r="G603" i="8"/>
  <c r="F510" i="8"/>
  <c r="E510" i="8"/>
  <c r="F475" i="8"/>
  <c r="E475" i="8"/>
  <c r="E383" i="8"/>
  <c r="F383" i="8"/>
  <c r="E1301" i="8"/>
  <c r="E1121" i="8"/>
  <c r="E1078" i="8"/>
  <c r="E946" i="8"/>
  <c r="E903" i="8"/>
  <c r="F1590" i="8"/>
  <c r="G1487" i="8"/>
  <c r="H1487" i="8"/>
  <c r="F1445" i="8"/>
  <c r="H1397" i="8"/>
  <c r="F1152" i="8"/>
  <c r="G1104" i="8"/>
  <c r="F957" i="8"/>
  <c r="F698" i="8"/>
  <c r="F469" i="8"/>
  <c r="H275" i="8"/>
  <c r="G275" i="8"/>
  <c r="G1646" i="8"/>
  <c r="I1646" i="8" s="1"/>
  <c r="E1392" i="8"/>
  <c r="F1392" i="8"/>
  <c r="F1359" i="8"/>
  <c r="E1359" i="8"/>
  <c r="E1214" i="8"/>
  <c r="F1214" i="8"/>
  <c r="F888" i="8"/>
  <c r="E888" i="8"/>
  <c r="H732" i="8"/>
  <c r="G732" i="8"/>
  <c r="F359" i="8"/>
  <c r="E359" i="8"/>
  <c r="E673" i="8"/>
  <c r="F1893" i="8"/>
  <c r="F1804" i="8"/>
  <c r="E1804" i="8"/>
  <c r="F1448" i="8"/>
  <c r="E1448" i="8"/>
  <c r="F1213" i="8"/>
  <c r="E1213" i="8"/>
  <c r="F391" i="8"/>
  <c r="E391" i="8"/>
  <c r="H1699" i="8"/>
  <c r="G1699" i="8"/>
  <c r="H372" i="8"/>
  <c r="G372" i="8"/>
  <c r="F1656" i="8"/>
  <c r="E1656" i="8"/>
  <c r="H794" i="8"/>
  <c r="G794" i="8"/>
  <c r="F701" i="8"/>
  <c r="E701" i="8"/>
  <c r="G1745" i="8"/>
  <c r="F1596" i="8"/>
  <c r="E1679" i="8"/>
  <c r="F1679" i="8"/>
  <c r="E1147" i="8"/>
  <c r="F1147" i="8"/>
  <c r="H446" i="8"/>
  <c r="E351" i="8"/>
  <c r="F351" i="8"/>
  <c r="H227" i="8"/>
  <c r="E1034" i="8"/>
  <c r="E423" i="8"/>
  <c r="H1046" i="8"/>
  <c r="G1046" i="8"/>
  <c r="H1536" i="8"/>
  <c r="H1469" i="8"/>
  <c r="G1469" i="8"/>
  <c r="H1352" i="8"/>
  <c r="G1352" i="8"/>
  <c r="F1324" i="8"/>
  <c r="E1324" i="8"/>
  <c r="F935" i="8"/>
  <c r="E935" i="8"/>
  <c r="F600" i="8"/>
  <c r="E600" i="8"/>
  <c r="E1033" i="8"/>
  <c r="F1836" i="8"/>
  <c r="H1149" i="8"/>
  <c r="G1149" i="8"/>
  <c r="H899" i="8"/>
  <c r="G1833" i="8"/>
  <c r="I1833" i="8" s="1"/>
  <c r="J1833" i="8" s="1"/>
  <c r="H1677" i="8"/>
  <c r="G1677" i="8"/>
  <c r="F472" i="8"/>
  <c r="E472" i="8"/>
  <c r="F285" i="8"/>
  <c r="E285" i="8"/>
  <c r="F1292" i="8"/>
  <c r="F1146" i="8"/>
  <c r="F1588" i="8"/>
  <c r="E1588" i="8"/>
  <c r="G1467" i="8"/>
  <c r="H1467" i="8"/>
  <c r="F966" i="8"/>
  <c r="E966" i="8"/>
  <c r="G814" i="8"/>
  <c r="H627" i="8"/>
  <c r="G627" i="8"/>
  <c r="H439" i="8"/>
  <c r="G439" i="8"/>
  <c r="F284" i="8"/>
  <c r="E284" i="8"/>
  <c r="E1469" i="8"/>
  <c r="F1775" i="8"/>
  <c r="F1234" i="8"/>
  <c r="H625" i="8"/>
  <c r="H1937" i="8"/>
  <c r="G1937" i="8"/>
  <c r="E1792" i="8"/>
  <c r="F1792" i="8"/>
  <c r="E1347" i="8"/>
  <c r="F1347" i="8"/>
  <c r="F958" i="8"/>
  <c r="E264" i="8"/>
  <c r="G1847" i="8"/>
  <c r="H1847" i="8"/>
  <c r="F1524" i="8"/>
  <c r="E1524" i="8"/>
  <c r="H1078" i="8"/>
  <c r="G1078" i="8"/>
  <c r="F901" i="8"/>
  <c r="E901" i="8"/>
  <c r="F748" i="8"/>
  <c r="E748" i="8"/>
  <c r="F718" i="8"/>
  <c r="E718" i="8"/>
  <c r="F560" i="8"/>
  <c r="E560" i="8"/>
  <c r="F468" i="8"/>
  <c r="E468" i="8"/>
  <c r="F404" i="8"/>
  <c r="H309" i="8"/>
  <c r="G309" i="8"/>
  <c r="E280" i="8"/>
  <c r="F280" i="8"/>
  <c r="F249" i="8"/>
  <c r="E249" i="8"/>
  <c r="F216" i="8"/>
  <c r="E216" i="8"/>
  <c r="E1937" i="8"/>
  <c r="E1243" i="8"/>
  <c r="E932" i="8"/>
  <c r="E794" i="8"/>
  <c r="E696" i="8"/>
  <c r="E604" i="8"/>
  <c r="E511" i="8"/>
  <c r="E311" i="8"/>
  <c r="H1870" i="8"/>
  <c r="G1870" i="8"/>
  <c r="F1624" i="8"/>
  <c r="F1526" i="8"/>
  <c r="H1285" i="8"/>
  <c r="G1285" i="8"/>
  <c r="F990" i="8"/>
  <c r="F934" i="8"/>
  <c r="F509" i="8"/>
  <c r="F328" i="8"/>
  <c r="G1729" i="8"/>
  <c r="G915" i="8"/>
  <c r="H1746" i="8"/>
  <c r="F1481" i="8"/>
  <c r="E1481" i="8"/>
  <c r="H205" i="8"/>
  <c r="G205" i="8"/>
  <c r="H1845" i="8"/>
  <c r="G1845" i="8"/>
  <c r="G709" i="8"/>
  <c r="H709" i="8"/>
  <c r="E1865" i="8"/>
  <c r="F1865" i="8"/>
  <c r="E1391" i="8"/>
  <c r="F1391" i="8"/>
  <c r="H731" i="8"/>
  <c r="G731" i="8"/>
  <c r="H486" i="8"/>
  <c r="G486" i="8"/>
  <c r="E1835" i="8"/>
  <c r="G1554" i="8"/>
  <c r="H543" i="8"/>
  <c r="G543" i="8"/>
  <c r="F72" i="8"/>
  <c r="G72" i="8" s="1"/>
  <c r="E72" i="8"/>
  <c r="E1064" i="8"/>
  <c r="F1064" i="8"/>
  <c r="E1834" i="8"/>
  <c r="H1381" i="8"/>
  <c r="G1381" i="8"/>
  <c r="E1325" i="8"/>
  <c r="F1325" i="8"/>
  <c r="F997" i="8"/>
  <c r="E997" i="8"/>
  <c r="F661" i="8"/>
  <c r="E661" i="8"/>
  <c r="F381" i="8"/>
  <c r="E381" i="8"/>
  <c r="E1381" i="8"/>
  <c r="F578" i="8"/>
  <c r="H1735" i="8"/>
  <c r="G1735" i="8"/>
  <c r="E1678" i="8"/>
  <c r="F1678" i="8"/>
  <c r="H1501" i="8"/>
  <c r="G1501" i="8"/>
  <c r="H1379" i="8"/>
  <c r="G1379" i="8"/>
  <c r="E1174" i="8"/>
  <c r="F1174" i="8"/>
  <c r="F968" i="8"/>
  <c r="E968" i="8"/>
  <c r="E908" i="8"/>
  <c r="F817" i="8"/>
  <c r="E817" i="8"/>
  <c r="F660" i="8"/>
  <c r="E660" i="8"/>
  <c r="F793" i="8"/>
  <c r="F577" i="8"/>
  <c r="G484" i="8"/>
  <c r="H1378" i="8"/>
  <c r="G1378" i="8"/>
  <c r="H995" i="8"/>
  <c r="G995" i="8"/>
  <c r="F787" i="8"/>
  <c r="E787" i="8"/>
  <c r="H412" i="8"/>
  <c r="G412" i="8"/>
  <c r="F319" i="8"/>
  <c r="E319" i="8"/>
  <c r="E227" i="8"/>
  <c r="F1973" i="8"/>
  <c r="F1925" i="8"/>
  <c r="H399" i="8"/>
  <c r="G399" i="8"/>
  <c r="G1998" i="8"/>
  <c r="H1998" i="8"/>
  <c r="H1766" i="8"/>
  <c r="G1766" i="8"/>
  <c r="H1437" i="8"/>
  <c r="G1437" i="8"/>
  <c r="F1289" i="8"/>
  <c r="E1289" i="8"/>
  <c r="H1054" i="8"/>
  <c r="G1054" i="8"/>
  <c r="E1290" i="8"/>
  <c r="G1089" i="8"/>
  <c r="H1910" i="8"/>
  <c r="F1849" i="8"/>
  <c r="E1849" i="8"/>
  <c r="F1759" i="8"/>
  <c r="E1759" i="8"/>
  <c r="H1466" i="8"/>
  <c r="G1466" i="8"/>
  <c r="E1436" i="8"/>
  <c r="F1436" i="8"/>
  <c r="F1348" i="8"/>
  <c r="E1348" i="8"/>
  <c r="E1288" i="8"/>
  <c r="E1170" i="8"/>
  <c r="F1170" i="8"/>
  <c r="F1081" i="8"/>
  <c r="E1081" i="8"/>
  <c r="F750" i="8"/>
  <c r="E750" i="8"/>
  <c r="F686" i="8"/>
  <c r="F470" i="8"/>
  <c r="E470" i="8"/>
  <c r="E406" i="8"/>
  <c r="F406" i="8"/>
  <c r="H311" i="8"/>
  <c r="G311" i="8"/>
  <c r="G294" i="8"/>
  <c r="G1969" i="8"/>
  <c r="H1079" i="8"/>
  <c r="G1079" i="8"/>
  <c r="F1048" i="8"/>
  <c r="E1048" i="8"/>
  <c r="F719" i="8"/>
  <c r="E719" i="8"/>
  <c r="F250" i="8"/>
  <c r="E250" i="8"/>
  <c r="F1773" i="8"/>
  <c r="F1625" i="8"/>
  <c r="F1464" i="8"/>
  <c r="E1464" i="8"/>
  <c r="G1907" i="8"/>
  <c r="H1907" i="8"/>
  <c r="H1789" i="8"/>
  <c r="G1789" i="8"/>
  <c r="H683" i="8"/>
  <c r="E1847" i="8"/>
  <c r="E1766" i="8"/>
  <c r="E1501" i="8"/>
  <c r="E1151" i="8"/>
  <c r="E976" i="8"/>
  <c r="E786" i="8"/>
  <c r="E412" i="8"/>
  <c r="E309" i="8"/>
  <c r="F1863" i="8"/>
  <c r="F1771" i="8"/>
  <c r="F1330" i="8"/>
  <c r="F1036" i="8"/>
  <c r="F827" i="8"/>
  <c r="F507" i="8"/>
  <c r="F327" i="8"/>
  <c r="G1259" i="8"/>
  <c r="G914" i="8"/>
  <c r="H1332" i="8"/>
  <c r="G1332" i="8"/>
  <c r="G1714" i="8"/>
  <c r="H1714" i="8"/>
  <c r="H1844" i="8"/>
  <c r="G1844" i="8"/>
  <c r="G1258" i="8"/>
  <c r="H1258" i="8"/>
  <c r="F1066" i="8"/>
  <c r="F98" i="8"/>
  <c r="G98" i="8" s="1"/>
  <c r="E98" i="8"/>
  <c r="H1241" i="8"/>
  <c r="G1241" i="8"/>
  <c r="F856" i="8"/>
  <c r="E856" i="8"/>
  <c r="H637" i="8"/>
  <c r="G637" i="8"/>
  <c r="F420" i="8"/>
  <c r="E420" i="8"/>
  <c r="H234" i="8"/>
  <c r="G234" i="8"/>
  <c r="E234" i="8"/>
  <c r="H1769" i="8"/>
  <c r="G1769" i="8"/>
  <c r="G258" i="8"/>
  <c r="G1196" i="8"/>
  <c r="H1196" i="8"/>
  <c r="F2000" i="8"/>
  <c r="E2000" i="8"/>
  <c r="F1768" i="8"/>
  <c r="E1768" i="8"/>
  <c r="F1708" i="8"/>
  <c r="E1708" i="8"/>
  <c r="E1557" i="8"/>
  <c r="F1557" i="8"/>
  <c r="H1412" i="8"/>
  <c r="E508" i="8"/>
  <c r="E473" i="8"/>
  <c r="F473" i="8"/>
  <c r="F445" i="8"/>
  <c r="E445" i="8"/>
  <c r="E350" i="8"/>
  <c r="F350" i="8"/>
  <c r="F320" i="8"/>
  <c r="E286" i="8"/>
  <c r="F286" i="8"/>
  <c r="F226" i="8"/>
  <c r="H1834" i="8"/>
  <c r="I1834" i="8" s="1"/>
  <c r="F1945" i="8"/>
  <c r="E1945" i="8"/>
  <c r="H1201" i="8"/>
  <c r="H349" i="8"/>
  <c r="G349" i="8"/>
  <c r="E1735" i="8"/>
  <c r="E1378" i="8"/>
  <c r="E1291" i="8"/>
  <c r="E418" i="8"/>
  <c r="G791" i="8"/>
  <c r="E172" i="8"/>
  <c r="F1971" i="8"/>
  <c r="E1971" i="8"/>
  <c r="E1883" i="8"/>
  <c r="F1883" i="8"/>
  <c r="F1321" i="8"/>
  <c r="E1321" i="8"/>
  <c r="H993" i="8"/>
  <c r="G993" i="8"/>
  <c r="F318" i="8"/>
  <c r="E318" i="8"/>
  <c r="E607" i="8"/>
  <c r="H1191" i="8"/>
  <c r="G1191" i="8"/>
  <c r="F945" i="8"/>
  <c r="F515" i="8"/>
  <c r="F780" i="8"/>
  <c r="E780" i="8"/>
  <c r="G498" i="8"/>
  <c r="F252" i="8"/>
  <c r="E252" i="8"/>
  <c r="E1418" i="8"/>
  <c r="F789" i="8"/>
  <c r="F1791" i="8"/>
  <c r="E1791" i="8"/>
  <c r="F1758" i="8"/>
  <c r="E1758" i="8"/>
  <c r="H1465" i="8"/>
  <c r="G1465" i="8"/>
  <c r="F1435" i="8"/>
  <c r="E1435" i="8"/>
  <c r="F749" i="8"/>
  <c r="E749" i="8"/>
  <c r="F1287" i="8"/>
  <c r="F936" i="8"/>
  <c r="H1908" i="8"/>
  <c r="G1908" i="8"/>
  <c r="I1908" i="8" s="1"/>
  <c r="E1878" i="8"/>
  <c r="F1818" i="8"/>
  <c r="E1818" i="8"/>
  <c r="F1434" i="8"/>
  <c r="E1434" i="8"/>
  <c r="E92" i="8"/>
  <c r="E1412" i="8"/>
  <c r="E1241" i="8"/>
  <c r="E1018" i="8"/>
  <c r="E411" i="8"/>
  <c r="E258" i="8"/>
  <c r="E205" i="8"/>
  <c r="H1813" i="8"/>
  <c r="G1813" i="8"/>
  <c r="F1770" i="8"/>
  <c r="G1667" i="8"/>
  <c r="H1667" i="8"/>
  <c r="F1226" i="8"/>
  <c r="F1126" i="8"/>
  <c r="F1083" i="8"/>
  <c r="F436" i="8"/>
  <c r="F1748" i="8"/>
  <c r="E1748" i="8"/>
  <c r="F1688" i="8"/>
  <c r="E1688" i="8"/>
  <c r="E1570" i="8"/>
  <c r="F1570" i="8"/>
  <c r="E858" i="8"/>
  <c r="F858" i="8"/>
  <c r="H639" i="8"/>
  <c r="G639" i="8"/>
  <c r="F579" i="8"/>
  <c r="E579" i="8"/>
  <c r="E487" i="8"/>
  <c r="F487" i="8"/>
  <c r="F1598" i="8"/>
  <c r="F154" i="8"/>
  <c r="E154" i="8"/>
  <c r="F74" i="8"/>
  <c r="H74" i="8" s="1"/>
  <c r="E74" i="8"/>
  <c r="F1981" i="8"/>
  <c r="E1981" i="8"/>
  <c r="E1687" i="8"/>
  <c r="F1687" i="8"/>
  <c r="E1004" i="8"/>
  <c r="G1403" i="8"/>
  <c r="H866" i="8"/>
  <c r="G866" i="8"/>
  <c r="F18" i="8"/>
  <c r="E18" i="8"/>
  <c r="E1535" i="8"/>
  <c r="F1535" i="8"/>
  <c r="F1508" i="8"/>
  <c r="E1508" i="8"/>
  <c r="E484" i="8"/>
  <c r="F1709" i="8"/>
  <c r="E1709" i="8"/>
  <c r="E1503" i="8"/>
  <c r="F1503" i="8"/>
  <c r="E969" i="8"/>
  <c r="F969" i="8"/>
  <c r="F848" i="8"/>
  <c r="E848" i="8"/>
  <c r="E474" i="8"/>
  <c r="F474" i="8"/>
  <c r="E321" i="8"/>
  <c r="F321" i="8"/>
  <c r="F1982" i="8"/>
  <c r="F1856" i="8"/>
  <c r="E1856" i="8"/>
  <c r="F996" i="8"/>
  <c r="E996" i="8"/>
  <c r="E1379" i="8"/>
  <c r="F1979" i="8"/>
  <c r="H1634" i="8"/>
  <c r="G1634" i="8"/>
  <c r="F1263" i="8"/>
  <c r="E1263" i="8"/>
  <c r="H1145" i="8"/>
  <c r="G1145" i="8"/>
  <c r="I1145" i="8" s="1"/>
  <c r="F599" i="8"/>
  <c r="E599" i="8"/>
  <c r="G444" i="8"/>
  <c r="H444" i="8"/>
  <c r="I444" i="8" s="1"/>
  <c r="E1866" i="8"/>
  <c r="E1944" i="8"/>
  <c r="F1944" i="8"/>
  <c r="H1645" i="8"/>
  <c r="G1645" i="8"/>
  <c r="H1498" i="8"/>
  <c r="G1498" i="8"/>
  <c r="G1349" i="8"/>
  <c r="H1349" i="8"/>
  <c r="E876" i="8"/>
  <c r="H411" i="8"/>
  <c r="G411" i="8"/>
  <c r="H1315" i="8"/>
  <c r="G1315" i="8"/>
  <c r="F720" i="8"/>
  <c r="E720" i="8"/>
  <c r="F626" i="8"/>
  <c r="E626" i="8"/>
  <c r="F438" i="8"/>
  <c r="E438" i="8"/>
  <c r="F283" i="8"/>
  <c r="E283" i="8"/>
  <c r="E1677" i="8"/>
  <c r="E1467" i="8"/>
  <c r="E883" i="8"/>
  <c r="G1967" i="8"/>
  <c r="H1967" i="8"/>
  <c r="F1087" i="8"/>
  <c r="F514" i="8"/>
  <c r="H1909" i="8"/>
  <c r="G1909" i="8"/>
  <c r="E1581" i="8"/>
  <c r="F1492" i="8"/>
  <c r="E1492" i="8"/>
  <c r="F437" i="8"/>
  <c r="E437" i="8"/>
  <c r="E281" i="8"/>
  <c r="F281" i="8"/>
  <c r="E1769" i="8"/>
  <c r="E1466" i="8"/>
  <c r="E1332" i="8"/>
  <c r="E933" i="8"/>
  <c r="F1527" i="8"/>
  <c r="G1612" i="8"/>
  <c r="H1018" i="8"/>
  <c r="G1018" i="8"/>
  <c r="E94" i="8"/>
  <c r="E3" i="8"/>
  <c r="E197" i="8"/>
  <c r="H306" i="8"/>
  <c r="G306" i="8"/>
  <c r="E1714" i="8"/>
  <c r="E1498" i="8"/>
  <c r="E1145" i="8"/>
  <c r="E1054" i="8"/>
  <c r="E776" i="8"/>
  <c r="E496" i="8"/>
  <c r="E349" i="8"/>
  <c r="F1323" i="8"/>
  <c r="F1225" i="8"/>
  <c r="F1123" i="8"/>
  <c r="F930" i="8"/>
  <c r="F663" i="8"/>
  <c r="H616" i="8"/>
  <c r="G616" i="8"/>
  <c r="H1389" i="8"/>
  <c r="I1389" i="8" s="1"/>
  <c r="H1301" i="8"/>
  <c r="F1994" i="8"/>
  <c r="E1994" i="8"/>
  <c r="E1877" i="8"/>
  <c r="F1877" i="8"/>
  <c r="F1756" i="8"/>
  <c r="E1756" i="8"/>
  <c r="F1668" i="8"/>
  <c r="E1668" i="8"/>
  <c r="H1490" i="8"/>
  <c r="G1490" i="8"/>
  <c r="H1463" i="8"/>
  <c r="G1463" i="8"/>
  <c r="F1312" i="8"/>
  <c r="E1312" i="8"/>
  <c r="H1134" i="8"/>
  <c r="H1107" i="8"/>
  <c r="G1107" i="8"/>
  <c r="H956" i="8"/>
  <c r="G956" i="8"/>
  <c r="F868" i="8"/>
  <c r="E868" i="8"/>
  <c r="G717" i="8"/>
  <c r="H717" i="8"/>
  <c r="H559" i="8"/>
  <c r="G559" i="8"/>
  <c r="F530" i="8"/>
  <c r="E530" i="8"/>
  <c r="F279" i="8"/>
  <c r="E279" i="8"/>
  <c r="F248" i="8"/>
  <c r="E248" i="8"/>
  <c r="E1427" i="8"/>
  <c r="E654" i="8"/>
  <c r="F989" i="8"/>
  <c r="H397" i="8"/>
  <c r="I397" i="8" s="1"/>
  <c r="H1992" i="8"/>
  <c r="G1992" i="8"/>
  <c r="F1905" i="8"/>
  <c r="E1905" i="8"/>
  <c r="F1876" i="8"/>
  <c r="E1876" i="8"/>
  <c r="F1788" i="8"/>
  <c r="E1788" i="8"/>
  <c r="H1489" i="8"/>
  <c r="G1489" i="8"/>
  <c r="E1311" i="8"/>
  <c r="F1311" i="8"/>
  <c r="E1105" i="8"/>
  <c r="F1105" i="8"/>
  <c r="H1045" i="8"/>
  <c r="G1045" i="8"/>
  <c r="F681" i="8"/>
  <c r="E681" i="8"/>
  <c r="H587" i="8"/>
  <c r="G587" i="8"/>
  <c r="F401" i="8"/>
  <c r="E401" i="8"/>
  <c r="E370" i="8"/>
  <c r="F370" i="8"/>
  <c r="F307" i="8"/>
  <c r="E307" i="8"/>
  <c r="H277" i="8"/>
  <c r="G277" i="8"/>
  <c r="H247" i="8"/>
  <c r="G247" i="8"/>
  <c r="F214" i="8"/>
  <c r="E214" i="8"/>
  <c r="E1789" i="8"/>
  <c r="E1463" i="8"/>
  <c r="E1426" i="8"/>
  <c r="E397" i="8"/>
  <c r="G1401" i="8"/>
  <c r="E1904" i="8"/>
  <c r="F1904" i="8"/>
  <c r="H1515" i="8"/>
  <c r="G1515" i="8"/>
  <c r="F1488" i="8"/>
  <c r="E1488" i="8"/>
  <c r="H1427" i="8"/>
  <c r="G1427" i="8"/>
  <c r="F1281" i="8"/>
  <c r="E1281" i="8"/>
  <c r="F1192" i="8"/>
  <c r="E1192" i="8"/>
  <c r="H1159" i="8"/>
  <c r="G1159" i="8"/>
  <c r="E804" i="8"/>
  <c r="F804" i="8"/>
  <c r="F680" i="8"/>
  <c r="E680" i="8"/>
  <c r="H586" i="8"/>
  <c r="G586" i="8"/>
  <c r="F556" i="8"/>
  <c r="E556" i="8"/>
  <c r="F521" i="8"/>
  <c r="E521" i="8"/>
  <c r="E1753" i="8"/>
  <c r="E1425" i="8"/>
  <c r="E1159" i="8"/>
  <c r="F1755" i="8"/>
  <c r="E1958" i="8"/>
  <c r="F1903" i="8"/>
  <c r="E1903" i="8"/>
  <c r="F1781" i="8"/>
  <c r="E1781" i="8"/>
  <c r="E1725" i="8"/>
  <c r="F1725" i="8"/>
  <c r="H1604" i="8"/>
  <c r="G1604" i="8"/>
  <c r="H1575" i="8"/>
  <c r="E1547" i="8"/>
  <c r="F1547" i="8"/>
  <c r="F1248" i="8"/>
  <c r="E1248" i="8"/>
  <c r="H1158" i="8"/>
  <c r="G1158" i="8"/>
  <c r="F981" i="8"/>
  <c r="E981" i="8"/>
  <c r="H925" i="8"/>
  <c r="G925" i="8"/>
  <c r="H865" i="8"/>
  <c r="G865" i="8"/>
  <c r="F835" i="8"/>
  <c r="E835" i="8"/>
  <c r="H585" i="8"/>
  <c r="H555" i="8"/>
  <c r="G555" i="8"/>
  <c r="F520" i="8"/>
  <c r="E520" i="8"/>
  <c r="F460" i="8"/>
  <c r="J397" i="8"/>
  <c r="F368" i="8"/>
  <c r="E368" i="8"/>
  <c r="F212" i="8"/>
  <c r="E212" i="8"/>
  <c r="E1158" i="8"/>
  <c r="E717" i="8"/>
  <c r="E683" i="8"/>
  <c r="F1458" i="8"/>
  <c r="F1841" i="8"/>
  <c r="E1841" i="8"/>
  <c r="F1368" i="8"/>
  <c r="E1368" i="8"/>
  <c r="F1335" i="8"/>
  <c r="E1335" i="8"/>
  <c r="F1308" i="8"/>
  <c r="E1308" i="8"/>
  <c r="G1218" i="8"/>
  <c r="H1218" i="8"/>
  <c r="E1490" i="8"/>
  <c r="E1255" i="8"/>
  <c r="D222" i="8"/>
  <c r="D242" i="8"/>
  <c r="D262" i="8"/>
  <c r="D282" i="8"/>
  <c r="D302" i="8"/>
  <c r="D322" i="8"/>
  <c r="D342" i="8"/>
  <c r="D362" i="8"/>
  <c r="D382" i="8"/>
  <c r="D402" i="8"/>
  <c r="D422" i="8"/>
  <c r="D442" i="8"/>
  <c r="D462" i="8"/>
  <c r="D482" i="8"/>
  <c r="D502" i="8"/>
  <c r="D522" i="8"/>
  <c r="D542" i="8"/>
  <c r="D562" i="8"/>
  <c r="D582" i="8"/>
  <c r="D602" i="8"/>
  <c r="D622" i="8"/>
  <c r="D642" i="8"/>
  <c r="D662" i="8"/>
  <c r="D682" i="8"/>
  <c r="D702" i="8"/>
  <c r="D722" i="8"/>
  <c r="D742" i="8"/>
  <c r="D762" i="8"/>
  <c r="D782" i="8"/>
  <c r="D802" i="8"/>
  <c r="D822" i="8"/>
  <c r="D209" i="8"/>
  <c r="D230" i="8"/>
  <c r="D251" i="8"/>
  <c r="D272" i="8"/>
  <c r="D293" i="8"/>
  <c r="D314" i="8"/>
  <c r="D335" i="8"/>
  <c r="D356" i="8"/>
  <c r="D377" i="8"/>
  <c r="D398" i="8"/>
  <c r="D419" i="8"/>
  <c r="D440" i="8"/>
  <c r="D461" i="8"/>
  <c r="D483" i="8"/>
  <c r="D504" i="8"/>
  <c r="D525" i="8"/>
  <c r="D546" i="8"/>
  <c r="D567" i="8"/>
  <c r="D588" i="8"/>
  <c r="D609" i="8"/>
  <c r="D630" i="8"/>
  <c r="D651" i="8"/>
  <c r="D672" i="8"/>
  <c r="D693" i="8"/>
  <c r="D714" i="8"/>
  <c r="D735" i="8"/>
  <c r="D756" i="8"/>
  <c r="D777" i="8"/>
  <c r="D798" i="8"/>
  <c r="D819" i="8"/>
  <c r="D840" i="8"/>
  <c r="D860" i="8"/>
  <c r="D880" i="8"/>
  <c r="D900" i="8"/>
  <c r="D920" i="8"/>
  <c r="D940" i="8"/>
  <c r="D960" i="8"/>
  <c r="D980" i="8"/>
  <c r="D1000" i="8"/>
  <c r="D1020" i="8"/>
  <c r="D1040" i="8"/>
  <c r="D1060" i="8"/>
  <c r="D1080" i="8"/>
  <c r="D1100" i="8"/>
  <c r="D1120" i="8"/>
  <c r="D1140" i="8"/>
  <c r="D1160" i="8"/>
  <c r="D1180" i="8"/>
  <c r="D1200" i="8"/>
  <c r="D1220" i="8"/>
  <c r="D1240" i="8"/>
  <c r="D1260" i="8"/>
  <c r="D1280" i="8"/>
  <c r="D1300" i="8"/>
  <c r="D1320" i="8"/>
  <c r="D1340" i="8"/>
  <c r="D1360" i="8"/>
  <c r="D1380" i="8"/>
  <c r="D1400" i="8"/>
  <c r="D1420" i="8"/>
  <c r="D1440" i="8"/>
  <c r="D1460" i="8"/>
  <c r="D1480" i="8"/>
  <c r="D1500" i="8"/>
  <c r="D1520" i="8"/>
  <c r="D1540" i="8"/>
  <c r="D1560" i="8"/>
  <c r="D1580" i="8"/>
  <c r="D1600" i="8"/>
  <c r="D1620" i="8"/>
  <c r="D1640" i="8"/>
  <c r="D1660" i="8"/>
  <c r="D1680" i="8"/>
  <c r="D1700" i="8"/>
  <c r="D1720" i="8"/>
  <c r="D1740" i="8"/>
  <c r="D1760" i="8"/>
  <c r="D1780" i="8"/>
  <c r="D1800" i="8"/>
  <c r="D1820" i="8"/>
  <c r="D1840" i="8"/>
  <c r="D1860" i="8"/>
  <c r="D1880" i="8"/>
  <c r="D1900" i="8"/>
  <c r="D1920" i="8"/>
  <c r="D1940" i="8"/>
  <c r="D1960" i="8"/>
  <c r="D1980" i="8"/>
  <c r="D211" i="8"/>
  <c r="D232" i="8"/>
  <c r="D253" i="8"/>
  <c r="D274" i="8"/>
  <c r="D295" i="8"/>
  <c r="D316" i="8"/>
  <c r="D337" i="8"/>
  <c r="D358" i="8"/>
  <c r="D379" i="8"/>
  <c r="D400" i="8"/>
  <c r="D421" i="8"/>
  <c r="D443" i="8"/>
  <c r="D464" i="8"/>
  <c r="D485" i="8"/>
  <c r="D506" i="8"/>
  <c r="D527" i="8"/>
  <c r="D548" i="8"/>
  <c r="D569" i="8"/>
  <c r="D590" i="8"/>
  <c r="D611" i="8"/>
  <c r="D632" i="8"/>
  <c r="D653" i="8"/>
  <c r="D674" i="8"/>
  <c r="D695" i="8"/>
  <c r="D716" i="8"/>
  <c r="D737" i="8"/>
  <c r="D758" i="8"/>
  <c r="D779" i="8"/>
  <c r="D800" i="8"/>
  <c r="D821" i="8"/>
  <c r="D842" i="8"/>
  <c r="D862" i="8"/>
  <c r="D882" i="8"/>
  <c r="D902" i="8"/>
  <c r="D922" i="8"/>
  <c r="D942" i="8"/>
  <c r="D962" i="8"/>
  <c r="D982" i="8"/>
  <c r="D1002" i="8"/>
  <c r="D1022" i="8"/>
  <c r="D1042" i="8"/>
  <c r="D1062" i="8"/>
  <c r="D1082" i="8"/>
  <c r="D1102" i="8"/>
  <c r="D1122" i="8"/>
  <c r="D1142" i="8"/>
  <c r="D1162" i="8"/>
  <c r="D1182" i="8"/>
  <c r="D1202" i="8"/>
  <c r="D1222" i="8"/>
  <c r="D1242" i="8"/>
  <c r="D1262" i="8"/>
  <c r="D1282" i="8"/>
  <c r="D1302" i="8"/>
  <c r="D1322" i="8"/>
  <c r="D1342" i="8"/>
  <c r="D1362" i="8"/>
  <c r="D1382" i="8"/>
  <c r="D1402" i="8"/>
  <c r="D1422" i="8"/>
  <c r="D1442" i="8"/>
  <c r="D1462" i="8"/>
  <c r="D1482" i="8"/>
  <c r="D1502" i="8"/>
  <c r="D1522" i="8"/>
  <c r="D1542" i="8"/>
  <c r="D1562" i="8"/>
  <c r="D1582" i="8"/>
  <c r="D1602" i="8"/>
  <c r="D1622" i="8"/>
  <c r="D1642" i="8"/>
  <c r="D1662" i="8"/>
  <c r="D1682" i="8"/>
  <c r="D1702" i="8"/>
  <c r="D1722" i="8"/>
  <c r="D1742" i="8"/>
  <c r="D1762" i="8"/>
  <c r="D1782" i="8"/>
  <c r="D1802" i="8"/>
  <c r="D1822" i="8"/>
  <c r="D1842" i="8"/>
  <c r="D1862" i="8"/>
  <c r="D1882" i="8"/>
  <c r="D1902" i="8"/>
  <c r="D1922" i="8"/>
  <c r="D1942" i="8"/>
  <c r="D1962" i="8"/>
  <c r="D193" i="8"/>
  <c r="D173" i="8"/>
  <c r="E173" i="8" s="1"/>
  <c r="D153" i="8"/>
  <c r="D133" i="8"/>
  <c r="D113" i="8"/>
  <c r="D93" i="8"/>
  <c r="D73" i="8"/>
  <c r="D53" i="8"/>
  <c r="D33" i="8"/>
  <c r="E33" i="8" s="1"/>
  <c r="D13" i="8"/>
  <c r="D1993" i="8"/>
  <c r="D1972" i="8"/>
  <c r="D1950" i="8"/>
  <c r="D1928" i="8"/>
  <c r="D1906" i="8"/>
  <c r="D1884" i="8"/>
  <c r="D1861" i="8"/>
  <c r="D1838" i="8"/>
  <c r="D1816" i="8"/>
  <c r="D1794" i="8"/>
  <c r="D1772" i="8"/>
  <c r="D1750" i="8"/>
  <c r="D1728" i="8"/>
  <c r="D1706" i="8"/>
  <c r="D1684" i="8"/>
  <c r="D1661" i="8"/>
  <c r="D1638" i="8"/>
  <c r="D1616" i="8"/>
  <c r="D1594" i="8"/>
  <c r="D1572" i="8"/>
  <c r="D1550" i="8"/>
  <c r="D1528" i="8"/>
  <c r="D1506" i="8"/>
  <c r="D1484" i="8"/>
  <c r="D1461" i="8"/>
  <c r="D1438" i="8"/>
  <c r="D1416" i="8"/>
  <c r="D1394" i="8"/>
  <c r="D1372" i="8"/>
  <c r="D1350" i="8"/>
  <c r="D1328" i="8"/>
  <c r="D1306" i="8"/>
  <c r="D1284" i="8"/>
  <c r="D1261" i="8"/>
  <c r="D1238" i="8"/>
  <c r="D1216" i="8"/>
  <c r="D1194" i="8"/>
  <c r="D1172" i="8"/>
  <c r="D1150" i="8"/>
  <c r="D1128" i="8"/>
  <c r="D1106" i="8"/>
  <c r="D1084" i="8"/>
  <c r="D1061" i="8"/>
  <c r="D1038" i="8"/>
  <c r="D1016" i="8"/>
  <c r="D994" i="8"/>
  <c r="D972" i="8"/>
  <c r="D950" i="8"/>
  <c r="D928" i="8"/>
  <c r="D906" i="8"/>
  <c r="D884" i="8"/>
  <c r="D861" i="8"/>
  <c r="D838" i="8"/>
  <c r="D815" i="8"/>
  <c r="D792" i="8"/>
  <c r="D769" i="8"/>
  <c r="D746" i="8"/>
  <c r="D723" i="8"/>
  <c r="D699" i="8"/>
  <c r="D676" i="8"/>
  <c r="D652" i="8"/>
  <c r="D628" i="8"/>
  <c r="D605" i="8"/>
  <c r="D581" i="8"/>
  <c r="D558" i="8"/>
  <c r="D535" i="8"/>
  <c r="D512" i="8"/>
  <c r="D489" i="8"/>
  <c r="D466" i="8"/>
  <c r="D441" i="8"/>
  <c r="D417" i="8"/>
  <c r="D394" i="8"/>
  <c r="D371" i="8"/>
  <c r="D348" i="8"/>
  <c r="D325" i="8"/>
  <c r="D301" i="8"/>
  <c r="D278" i="8"/>
  <c r="D255" i="8"/>
  <c r="D231" i="8"/>
  <c r="D207" i="8"/>
  <c r="D66" i="8"/>
  <c r="E66" i="8" s="1"/>
  <c r="D1965" i="8"/>
  <c r="D1875" i="8"/>
  <c r="D1809" i="8"/>
  <c r="D1743" i="8"/>
  <c r="D1675" i="8"/>
  <c r="D1609" i="8"/>
  <c r="D1587" i="8"/>
  <c r="D1565" i="8"/>
  <c r="D1543" i="8"/>
  <c r="D1519" i="8"/>
  <c r="D1497" i="8"/>
  <c r="D1475" i="8"/>
  <c r="D1453" i="8"/>
  <c r="D1387" i="8"/>
  <c r="D1365" i="8"/>
  <c r="D1343" i="8"/>
  <c r="D1319" i="8"/>
  <c r="D1297" i="8"/>
  <c r="D1275" i="8"/>
  <c r="D1253" i="8"/>
  <c r="D1231" i="8"/>
  <c r="D1209" i="8"/>
  <c r="D1187" i="8"/>
  <c r="D1165" i="8"/>
  <c r="D1143" i="8"/>
  <c r="D1119" i="8"/>
  <c r="D1097" i="8"/>
  <c r="D1075" i="8"/>
  <c r="D1053" i="8"/>
  <c r="D1031" i="8"/>
  <c r="D1009" i="8"/>
  <c r="D987" i="8"/>
  <c r="D965" i="8"/>
  <c r="D943" i="8"/>
  <c r="D919" i="8"/>
  <c r="D897" i="8"/>
  <c r="D875" i="8"/>
  <c r="D853" i="8"/>
  <c r="D831" i="8"/>
  <c r="D808" i="8"/>
  <c r="D785" i="8"/>
  <c r="D761" i="8"/>
  <c r="D738" i="8"/>
  <c r="D713" i="8"/>
  <c r="D690" i="8"/>
  <c r="D667" i="8"/>
  <c r="D644" i="8"/>
  <c r="D620" i="8"/>
  <c r="D597" i="8"/>
  <c r="D574" i="8"/>
  <c r="D551" i="8"/>
  <c r="D528" i="8"/>
  <c r="D503" i="8"/>
  <c r="D479" i="8"/>
  <c r="D456" i="8"/>
  <c r="D433" i="8"/>
  <c r="D410" i="8"/>
  <c r="D387" i="8"/>
  <c r="D364" i="8"/>
  <c r="D340" i="8"/>
  <c r="D317" i="8"/>
  <c r="D292" i="8"/>
  <c r="D269" i="8"/>
  <c r="D246" i="8"/>
  <c r="D223" i="8"/>
  <c r="D166" i="8"/>
  <c r="E166" i="8" s="1"/>
  <c r="D126" i="8"/>
  <c r="D106" i="8"/>
  <c r="E106" i="8" s="1"/>
  <c r="D46" i="8"/>
  <c r="E46" i="8" s="1"/>
  <c r="D6" i="8"/>
  <c r="D1986" i="8"/>
  <c r="D1919" i="8"/>
  <c r="D1897" i="8"/>
  <c r="D1831" i="8"/>
  <c r="D1765" i="8"/>
  <c r="D1697" i="8"/>
  <c r="D1631" i="8"/>
  <c r="D1409" i="8"/>
  <c r="D185" i="8"/>
  <c r="D165" i="8"/>
  <c r="E165" i="8" s="1"/>
  <c r="D145" i="8"/>
  <c r="D125" i="8"/>
  <c r="E125" i="8" s="1"/>
  <c r="D105" i="8"/>
  <c r="E105" i="8" s="1"/>
  <c r="D85" i="8"/>
  <c r="D65" i="8"/>
  <c r="D45" i="8"/>
  <c r="E45" i="8" s="1"/>
  <c r="D25" i="8"/>
  <c r="E25" i="8" s="1"/>
  <c r="D5" i="8"/>
  <c r="D1985" i="8"/>
  <c r="D1964" i="8"/>
  <c r="D1941" i="8"/>
  <c r="D1918" i="8"/>
  <c r="D1896" i="8"/>
  <c r="D1874" i="8"/>
  <c r="D1852" i="8"/>
  <c r="D1830" i="8"/>
  <c r="D1808" i="8"/>
  <c r="D1786" i="8"/>
  <c r="D1764" i="8"/>
  <c r="D1741" i="8"/>
  <c r="D1718" i="8"/>
  <c r="D1696" i="8"/>
  <c r="D1674" i="8"/>
  <c r="D1652" i="8"/>
  <c r="D1630" i="8"/>
  <c r="D1608" i="8"/>
  <c r="D1586" i="8"/>
  <c r="D1564" i="8"/>
  <c r="D1541" i="8"/>
  <c r="D1518" i="8"/>
  <c r="D1496" i="8"/>
  <c r="D1474" i="8"/>
  <c r="D1452" i="8"/>
  <c r="D1430" i="8"/>
  <c r="D1408" i="8"/>
  <c r="D1386" i="8"/>
  <c r="D1364" i="8"/>
  <c r="D1341" i="8"/>
  <c r="D1318" i="8"/>
  <c r="D1296" i="8"/>
  <c r="D1274" i="8"/>
  <c r="D1252" i="8"/>
  <c r="D1230" i="8"/>
  <c r="D1208" i="8"/>
  <c r="D1186" i="8"/>
  <c r="D1164" i="8"/>
  <c r="D1141" i="8"/>
  <c r="D1118" i="8"/>
  <c r="D1096" i="8"/>
  <c r="D1074" i="8"/>
  <c r="D1052" i="8"/>
  <c r="D1030" i="8"/>
  <c r="D1008" i="8"/>
  <c r="D986" i="8"/>
  <c r="D964" i="8"/>
  <c r="D941" i="8"/>
  <c r="D918" i="8"/>
  <c r="D896" i="8"/>
  <c r="D874" i="8"/>
  <c r="D852" i="8"/>
  <c r="D830" i="8"/>
  <c r="D807" i="8"/>
  <c r="D784" i="8"/>
  <c r="D760" i="8"/>
  <c r="D736" i="8"/>
  <c r="D712" i="8"/>
  <c r="D689" i="8"/>
  <c r="D666" i="8"/>
  <c r="D643" i="8"/>
  <c r="D619" i="8"/>
  <c r="D596" i="8"/>
  <c r="D573" i="8"/>
  <c r="D550" i="8"/>
  <c r="D526" i="8"/>
  <c r="D501" i="8"/>
  <c r="D478" i="8"/>
  <c r="D455" i="8"/>
  <c r="D432" i="8"/>
  <c r="D409" i="8"/>
  <c r="D386" i="8"/>
  <c r="D363" i="8"/>
  <c r="D339" i="8"/>
  <c r="D315" i="8"/>
  <c r="D291" i="8"/>
  <c r="D268" i="8"/>
  <c r="D245" i="8"/>
  <c r="D221" i="8"/>
  <c r="D186" i="8"/>
  <c r="D146" i="8"/>
  <c r="D86" i="8"/>
  <c r="D26" i="8"/>
  <c r="D1943" i="8"/>
  <c r="D1853" i="8"/>
  <c r="D1787" i="8"/>
  <c r="D1719" i="8"/>
  <c r="D1653" i="8"/>
  <c r="D1431" i="8"/>
  <c r="D184" i="8"/>
  <c r="E184" i="8" s="1"/>
  <c r="D164" i="8"/>
  <c r="D144" i="8"/>
  <c r="E144" i="8" s="1"/>
  <c r="D124" i="8"/>
  <c r="E124" i="8" s="1"/>
  <c r="D104" i="8"/>
  <c r="E104" i="8" s="1"/>
  <c r="D84" i="8"/>
  <c r="D64" i="8"/>
  <c r="E64" i="8" s="1"/>
  <c r="D44" i="8"/>
  <c r="E44" i="8" s="1"/>
  <c r="D24" i="8"/>
  <c r="E24" i="8" s="1"/>
  <c r="D4" i="8"/>
  <c r="D1984" i="8"/>
  <c r="D1963" i="8"/>
  <c r="D1939" i="8"/>
  <c r="D1917" i="8"/>
  <c r="D1895" i="8"/>
  <c r="D1873" i="8"/>
  <c r="D1851" i="8"/>
  <c r="D1829" i="8"/>
  <c r="D1807" i="8"/>
  <c r="D1785" i="8"/>
  <c r="D1763" i="8"/>
  <c r="D1739" i="8"/>
  <c r="D1717" i="8"/>
  <c r="D1695" i="8"/>
  <c r="D1673" i="8"/>
  <c r="D1651" i="8"/>
  <c r="D1629" i="8"/>
  <c r="D1607" i="8"/>
  <c r="D1585" i="8"/>
  <c r="D1563" i="8"/>
  <c r="D1539" i="8"/>
  <c r="D1517" i="8"/>
  <c r="D1495" i="8"/>
  <c r="D1473" i="8"/>
  <c r="D1451" i="8"/>
  <c r="D1429" i="8"/>
  <c r="D1407" i="8"/>
  <c r="D1385" i="8"/>
  <c r="D1363" i="8"/>
  <c r="D1339" i="8"/>
  <c r="D1317" i="8"/>
  <c r="D1295" i="8"/>
  <c r="D1273" i="8"/>
  <c r="D1251" i="8"/>
  <c r="D1229" i="8"/>
  <c r="D1207" i="8"/>
  <c r="D1185" i="8"/>
  <c r="D1163" i="8"/>
  <c r="D1139" i="8"/>
  <c r="D1117" i="8"/>
  <c r="D1095" i="8"/>
  <c r="D1073" i="8"/>
  <c r="D1051" i="8"/>
  <c r="D1029" i="8"/>
  <c r="D1007" i="8"/>
  <c r="D985" i="8"/>
  <c r="D963" i="8"/>
  <c r="D939" i="8"/>
  <c r="D917" i="8"/>
  <c r="D895" i="8"/>
  <c r="D873" i="8"/>
  <c r="D851" i="8"/>
  <c r="D829" i="8"/>
  <c r="D806" i="8"/>
  <c r="D783" i="8"/>
  <c r="D759" i="8"/>
  <c r="D734" i="8"/>
  <c r="D711" i="8"/>
  <c r="D688" i="8"/>
  <c r="D665" i="8"/>
  <c r="D641" i="8"/>
  <c r="D618" i="8"/>
  <c r="D595" i="8"/>
  <c r="D572" i="8"/>
  <c r="D549" i="8"/>
  <c r="D524" i="8"/>
  <c r="D500" i="8"/>
  <c r="D477" i="8"/>
  <c r="D454" i="8"/>
  <c r="D431" i="8"/>
  <c r="D408" i="8"/>
  <c r="D385" i="8"/>
  <c r="D361" i="8"/>
  <c r="D338" i="8"/>
  <c r="D313" i="8"/>
  <c r="D290" i="8"/>
  <c r="D267" i="8"/>
  <c r="D244" i="8"/>
  <c r="D220" i="8"/>
  <c r="D203" i="8"/>
  <c r="E203" i="8" s="1"/>
  <c r="D183" i="8"/>
  <c r="E183" i="8" s="1"/>
  <c r="D163" i="8"/>
  <c r="D143" i="8"/>
  <c r="E143" i="8" s="1"/>
  <c r="D123" i="8"/>
  <c r="E123" i="8" s="1"/>
  <c r="D103" i="8"/>
  <c r="E103" i="8" s="1"/>
  <c r="D83" i="8"/>
  <c r="D63" i="8"/>
  <c r="D43" i="8"/>
  <c r="D23" i="8"/>
  <c r="D2003" i="8"/>
  <c r="D1983" i="8"/>
  <c r="D1961" i="8"/>
  <c r="D1938" i="8"/>
  <c r="D1916" i="8"/>
  <c r="D1894" i="8"/>
  <c r="D1872" i="8"/>
  <c r="D1850" i="8"/>
  <c r="D1828" i="8"/>
  <c r="D1806" i="8"/>
  <c r="D1784" i="8"/>
  <c r="D1761" i="8"/>
  <c r="D1738" i="8"/>
  <c r="D1716" i="8"/>
  <c r="D1694" i="8"/>
  <c r="D1672" i="8"/>
  <c r="D1650" i="8"/>
  <c r="D1628" i="8"/>
  <c r="D1606" i="8"/>
  <c r="D1584" i="8"/>
  <c r="D1561" i="8"/>
  <c r="D1538" i="8"/>
  <c r="D1516" i="8"/>
  <c r="D1494" i="8"/>
  <c r="D1472" i="8"/>
  <c r="D1450" i="8"/>
  <c r="D1428" i="8"/>
  <c r="D1406" i="8"/>
  <c r="D1384" i="8"/>
  <c r="D1361" i="8"/>
  <c r="D1338" i="8"/>
  <c r="D1316" i="8"/>
  <c r="D1294" i="8"/>
  <c r="D1272" i="8"/>
  <c r="D1250" i="8"/>
  <c r="D1228" i="8"/>
  <c r="D1206" i="8"/>
  <c r="D1184" i="8"/>
  <c r="D1161" i="8"/>
  <c r="D1138" i="8"/>
  <c r="D1116" i="8"/>
  <c r="D1094" i="8"/>
  <c r="D1072" i="8"/>
  <c r="D1050" i="8"/>
  <c r="D1028" i="8"/>
  <c r="D1006" i="8"/>
  <c r="D984" i="8"/>
  <c r="D961" i="8"/>
  <c r="D938" i="8"/>
  <c r="D916" i="8"/>
  <c r="D894" i="8"/>
  <c r="D872" i="8"/>
  <c r="D850" i="8"/>
  <c r="D828" i="8"/>
  <c r="D805" i="8"/>
  <c r="D781" i="8"/>
  <c r="D757" i="8"/>
  <c r="D733" i="8"/>
  <c r="D710" i="8"/>
  <c r="D687" i="8"/>
  <c r="D664" i="8"/>
  <c r="D640" i="8"/>
  <c r="D617" i="8"/>
  <c r="D594" i="8"/>
  <c r="D571" i="8"/>
  <c r="D547" i="8"/>
  <c r="D523" i="8"/>
  <c r="D499" i="8"/>
  <c r="D476" i="8"/>
  <c r="D453" i="8"/>
  <c r="D430" i="8"/>
  <c r="D407" i="8"/>
  <c r="D384" i="8"/>
  <c r="D360" i="8"/>
  <c r="D336" i="8"/>
  <c r="D312" i="8"/>
  <c r="D289" i="8"/>
  <c r="D266" i="8"/>
  <c r="D243" i="8"/>
  <c r="D219" i="8"/>
  <c r="I627" i="8"/>
  <c r="J627" i="8"/>
  <c r="G92" i="8"/>
  <c r="H92" i="8"/>
  <c r="F200" i="8"/>
  <c r="H200" i="8" s="1"/>
  <c r="G136" i="8"/>
  <c r="F79" i="8"/>
  <c r="H79" i="8" s="1"/>
  <c r="F76" i="8"/>
  <c r="H76" i="8" s="1"/>
  <c r="F37" i="8"/>
  <c r="G37" i="8" s="1"/>
  <c r="F192" i="8"/>
  <c r="G192" i="8" s="1"/>
  <c r="F157" i="8"/>
  <c r="G157" i="8" s="1"/>
  <c r="F70" i="8"/>
  <c r="G70" i="8" s="1"/>
  <c r="F99" i="8"/>
  <c r="G99" i="8" s="1"/>
  <c r="F97" i="8"/>
  <c r="H97" i="8" s="1"/>
  <c r="G38" i="8"/>
  <c r="I38" i="8" s="1"/>
  <c r="J38" i="8" s="1"/>
  <c r="F96" i="8"/>
  <c r="H96" i="8" s="1"/>
  <c r="G35" i="8"/>
  <c r="I35" i="8" s="1"/>
  <c r="J35" i="8" s="1"/>
  <c r="G200" i="8"/>
  <c r="F108" i="8"/>
  <c r="G108" i="8" s="1"/>
  <c r="F28" i="8"/>
  <c r="G28" i="8" s="1"/>
  <c r="F87" i="8"/>
  <c r="F47" i="8"/>
  <c r="H47" i="8" s="1"/>
  <c r="F128" i="8"/>
  <c r="G128" i="8" s="1"/>
  <c r="F183" i="8"/>
  <c r="F202" i="8"/>
  <c r="F142" i="8"/>
  <c r="G142" i="8" s="1"/>
  <c r="F122" i="8"/>
  <c r="H162" i="8"/>
  <c r="I162" i="8" s="1"/>
  <c r="J162" i="8" s="1"/>
  <c r="F181" i="8"/>
  <c r="F121" i="8"/>
  <c r="F61" i="8"/>
  <c r="F21" i="8"/>
  <c r="F42" i="8"/>
  <c r="G42" i="8" s="1"/>
  <c r="F180" i="8"/>
  <c r="G180" i="8" s="1"/>
  <c r="F60" i="8"/>
  <c r="F20" i="8"/>
  <c r="F41" i="8"/>
  <c r="H41" i="8" s="1"/>
  <c r="F40" i="8"/>
  <c r="H40" i="8" s="1"/>
  <c r="F100" i="8"/>
  <c r="G100" i="8" s="1"/>
  <c r="F201" i="8"/>
  <c r="G197" i="8"/>
  <c r="H197" i="8"/>
  <c r="F159" i="8"/>
  <c r="H159" i="8" s="1"/>
  <c r="G32" i="8"/>
  <c r="H32" i="8"/>
  <c r="F152" i="8"/>
  <c r="G172" i="8"/>
  <c r="I172" i="8" s="1"/>
  <c r="J172" i="8" s="1"/>
  <c r="F191" i="8"/>
  <c r="F151" i="8"/>
  <c r="G151" i="8" s="1"/>
  <c r="G111" i="8"/>
  <c r="H111" i="8"/>
  <c r="F11" i="8"/>
  <c r="G11" i="8" s="1"/>
  <c r="F190" i="8"/>
  <c r="F170" i="8"/>
  <c r="F110" i="8"/>
  <c r="F130" i="8"/>
  <c r="H130" i="8" s="1"/>
  <c r="F109" i="8"/>
  <c r="H109" i="8" s="1"/>
  <c r="F129" i="8"/>
  <c r="H129" i="8" s="1"/>
  <c r="F57" i="8"/>
  <c r="G138" i="8"/>
  <c r="I138" i="8" s="1"/>
  <c r="J138" i="8" s="1"/>
  <c r="H54" i="8"/>
  <c r="G54" i="8"/>
  <c r="F34" i="8"/>
  <c r="H168" i="8"/>
  <c r="G168" i="8"/>
  <c r="I168" i="8" s="1"/>
  <c r="J168" i="8" s="1"/>
  <c r="H148" i="8"/>
  <c r="G148" i="8"/>
  <c r="G68" i="8"/>
  <c r="H68" i="8"/>
  <c r="F199" i="8"/>
  <c r="G147" i="8"/>
  <c r="H147" i="8"/>
  <c r="G161" i="8"/>
  <c r="H161" i="8"/>
  <c r="G160" i="8"/>
  <c r="H160" i="8"/>
  <c r="G90" i="8"/>
  <c r="I90" i="8" s="1"/>
  <c r="J90" i="8" s="1"/>
  <c r="G194" i="8"/>
  <c r="H194" i="8"/>
  <c r="F174" i="8"/>
  <c r="G94" i="8"/>
  <c r="F14" i="8"/>
  <c r="F119" i="8"/>
  <c r="F59" i="8"/>
  <c r="F39" i="8"/>
  <c r="F118" i="8"/>
  <c r="F19" i="8"/>
  <c r="F179" i="8"/>
  <c r="H167" i="8"/>
  <c r="I167" i="8" s="1"/>
  <c r="J167" i="8" s="1"/>
  <c r="F195" i="8"/>
  <c r="F175" i="8"/>
  <c r="F155" i="8"/>
  <c r="F135" i="8"/>
  <c r="F91" i="8"/>
  <c r="G202" i="8"/>
  <c r="H202" i="8"/>
  <c r="I202" i="8" s="1"/>
  <c r="J202" i="8" s="1"/>
  <c r="K202" i="8" s="1"/>
  <c r="F69" i="8"/>
  <c r="F49" i="8"/>
  <c r="F182" i="8"/>
  <c r="F102" i="8"/>
  <c r="F22" i="8"/>
  <c r="G117" i="8"/>
  <c r="H117" i="8"/>
  <c r="F120" i="8"/>
  <c r="F80" i="8"/>
  <c r="G7" i="8"/>
  <c r="H7" i="8"/>
  <c r="I13" i="3"/>
  <c r="K13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4" i="3"/>
  <c r="H4" i="3"/>
  <c r="F5" i="3"/>
  <c r="F6" i="3"/>
  <c r="F7" i="3"/>
  <c r="F8" i="3"/>
  <c r="F9" i="3"/>
  <c r="F10" i="3"/>
  <c r="F11" i="3"/>
  <c r="F12" i="3"/>
  <c r="F13" i="3"/>
  <c r="F14" i="3"/>
  <c r="F15" i="3"/>
  <c r="F16" i="3"/>
  <c r="I16" i="3" s="1"/>
  <c r="F17" i="3"/>
  <c r="F18" i="3"/>
  <c r="F19" i="3"/>
  <c r="F20" i="3"/>
  <c r="F21" i="3"/>
  <c r="F22" i="3"/>
  <c r="F23" i="3"/>
  <c r="F24" i="3"/>
  <c r="I24" i="3" s="1"/>
  <c r="J24" i="3" s="1"/>
  <c r="F25" i="3"/>
  <c r="F26" i="3"/>
  <c r="I26" i="3" s="1"/>
  <c r="F27" i="3"/>
  <c r="F28" i="3"/>
  <c r="F29" i="3"/>
  <c r="F30" i="3"/>
  <c r="F4" i="3"/>
  <c r="E30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I1536" i="8" l="1"/>
  <c r="V1793" i="8"/>
  <c r="U1793" i="8"/>
  <c r="T1793" i="8"/>
  <c r="J7" i="8"/>
  <c r="K7" i="8" s="1"/>
  <c r="M7" i="8" s="1"/>
  <c r="Q7" i="8" s="1"/>
  <c r="J773" i="8"/>
  <c r="K773" i="8" s="1"/>
  <c r="J1677" i="8"/>
  <c r="I1746" i="8"/>
  <c r="I1315" i="8"/>
  <c r="I1149" i="8"/>
  <c r="J1149" i="8" s="1"/>
  <c r="K1149" i="8" s="1"/>
  <c r="I1425" i="8"/>
  <c r="J1425" i="8"/>
  <c r="I1489" i="8"/>
  <c r="J1489" i="8" s="1"/>
  <c r="K1489" i="8" s="1"/>
  <c r="J1047" i="8"/>
  <c r="J1746" i="8"/>
  <c r="K1746" i="8" s="1"/>
  <c r="N1746" i="8" s="1"/>
  <c r="R1746" i="8" s="1"/>
  <c r="J444" i="8"/>
  <c r="K444" i="8" s="1"/>
  <c r="J764" i="8"/>
  <c r="V202" i="8"/>
  <c r="U202" i="8"/>
  <c r="T202" i="8"/>
  <c r="J1389" i="8"/>
  <c r="K1389" i="8" s="1"/>
  <c r="G369" i="8"/>
  <c r="G898" i="8"/>
  <c r="I898" i="8" s="1"/>
  <c r="I633" i="8"/>
  <c r="J633" i="8" s="1"/>
  <c r="K633" i="8" s="1"/>
  <c r="E553" i="8"/>
  <c r="G1658" i="8"/>
  <c r="E621" i="8"/>
  <c r="I637" i="8"/>
  <c r="H773" i="8"/>
  <c r="I773" i="8" s="1"/>
  <c r="E1244" i="8"/>
  <c r="G1647" i="8"/>
  <c r="J1647" i="8" s="1"/>
  <c r="E260" i="8"/>
  <c r="E708" i="8"/>
  <c r="G1371" i="8"/>
  <c r="E1821" i="8"/>
  <c r="G1693" i="8"/>
  <c r="F324" i="8"/>
  <c r="E1571" i="8"/>
  <c r="H658" i="8"/>
  <c r="I658" i="8" s="1"/>
  <c r="G81" i="8"/>
  <c r="I81" i="8" s="1"/>
  <c r="J81" i="8" s="1"/>
  <c r="K81" i="8" s="1"/>
  <c r="G30" i="8"/>
  <c r="I30" i="8" s="1"/>
  <c r="J30" i="8" s="1"/>
  <c r="K30" i="8" s="1"/>
  <c r="G892" i="8"/>
  <c r="I892" i="8" s="1"/>
  <c r="F1886" i="8"/>
  <c r="E580" i="8"/>
  <c r="F333" i="8"/>
  <c r="H333" i="8" s="1"/>
  <c r="G1730" i="8"/>
  <c r="G1635" i="8"/>
  <c r="I1635" i="8" s="1"/>
  <c r="F1511" i="8"/>
  <c r="J1255" i="8"/>
  <c r="K1255" i="8" s="1"/>
  <c r="I814" i="8"/>
  <c r="J814" i="8" s="1"/>
  <c r="K814" i="8" s="1"/>
  <c r="F33" i="8"/>
  <c r="G33" i="8" s="1"/>
  <c r="F516" i="8"/>
  <c r="G516" i="8" s="1"/>
  <c r="F675" i="8"/>
  <c r="F1525" i="8"/>
  <c r="F768" i="8"/>
  <c r="E136" i="8"/>
  <c r="I625" i="8"/>
  <c r="J625" i="8" s="1"/>
  <c r="K625" i="8" s="1"/>
  <c r="F1752" i="8"/>
  <c r="G1752" i="8" s="1"/>
  <c r="H654" i="8"/>
  <c r="I654" i="8" s="1"/>
  <c r="G496" i="8"/>
  <c r="I496" i="8" s="1"/>
  <c r="J496" i="8" s="1"/>
  <c r="K496" i="8" s="1"/>
  <c r="E352" i="8"/>
  <c r="H1417" i="8"/>
  <c r="I1417" i="8" s="1"/>
  <c r="J1417" i="8" s="1"/>
  <c r="E1401" i="8"/>
  <c r="E1136" i="8"/>
  <c r="F726" i="8"/>
  <c r="E1227" i="8"/>
  <c r="E471" i="8"/>
  <c r="E886" i="8"/>
  <c r="F992" i="8"/>
  <c r="G1504" i="8"/>
  <c r="E885" i="8"/>
  <c r="G355" i="8"/>
  <c r="F518" i="8"/>
  <c r="G1912" i="8"/>
  <c r="I1912" i="8" s="1"/>
  <c r="F833" i="8"/>
  <c r="H1726" i="8"/>
  <c r="F1999" i="8"/>
  <c r="G1999" i="8" s="1"/>
  <c r="K90" i="8"/>
  <c r="L90" i="8" s="1"/>
  <c r="P90" i="8" s="1"/>
  <c r="F77" i="8"/>
  <c r="G77" i="8" s="1"/>
  <c r="G12" i="8"/>
  <c r="F184" i="8"/>
  <c r="F241" i="8"/>
  <c r="E1491" i="8"/>
  <c r="H1004" i="8"/>
  <c r="E603" i="8"/>
  <c r="F1583" i="8"/>
  <c r="G847" i="8"/>
  <c r="I847" i="8" s="1"/>
  <c r="J847" i="8" s="1"/>
  <c r="K847" i="8" s="1"/>
  <c r="F457" i="8"/>
  <c r="E1047" i="8"/>
  <c r="E1634" i="8"/>
  <c r="I1693" i="8"/>
  <c r="H198" i="8"/>
  <c r="I198" i="8" s="1"/>
  <c r="J198" i="8" s="1"/>
  <c r="F67" i="8"/>
  <c r="G67" i="8" s="1"/>
  <c r="F55" i="8"/>
  <c r="H52" i="8"/>
  <c r="I52" i="8" s="1"/>
  <c r="J52" i="8" s="1"/>
  <c r="E1137" i="8"/>
  <c r="G607" i="8"/>
  <c r="I607" i="8" s="1"/>
  <c r="F1727" i="8"/>
  <c r="G1727" i="8" s="1"/>
  <c r="E907" i="8"/>
  <c r="F537" i="8"/>
  <c r="H552" i="8"/>
  <c r="F56" i="8"/>
  <c r="H15" i="8"/>
  <c r="H1176" i="8"/>
  <c r="I1176" i="8" s="1"/>
  <c r="J1176" i="8" s="1"/>
  <c r="K1176" i="8" s="1"/>
  <c r="M1176" i="8" s="1"/>
  <c r="Q1176" i="8" s="1"/>
  <c r="G1243" i="8"/>
  <c r="F27" i="8"/>
  <c r="H27" i="8" s="1"/>
  <c r="E1864" i="8"/>
  <c r="G1015" i="8"/>
  <c r="J946" i="8"/>
  <c r="K946" i="8" s="1"/>
  <c r="G1135" i="8"/>
  <c r="H1135" i="8"/>
  <c r="H1921" i="8"/>
  <c r="G1921" i="8"/>
  <c r="I791" i="8"/>
  <c r="J791" i="8" s="1"/>
  <c r="K791" i="8" s="1"/>
  <c r="F171" i="8"/>
  <c r="G171" i="8" s="1"/>
  <c r="F78" i="8"/>
  <c r="G78" i="8" s="1"/>
  <c r="H907" i="8"/>
  <c r="I907" i="8" s="1"/>
  <c r="F329" i="8"/>
  <c r="H329" i="8" s="1"/>
  <c r="E751" i="8"/>
  <c r="H893" i="8"/>
  <c r="I893" i="8" s="1"/>
  <c r="F967" i="8"/>
  <c r="I1469" i="8"/>
  <c r="J1469" i="8" s="1"/>
  <c r="K1469" i="8" s="1"/>
  <c r="H1244" i="8"/>
  <c r="G1644" i="8"/>
  <c r="I1644" i="8" s="1"/>
  <c r="H1178" i="8"/>
  <c r="E463" i="8"/>
  <c r="I1290" i="8"/>
  <c r="J1290" i="8" s="1"/>
  <c r="K1290" i="8" s="1"/>
  <c r="F1707" i="8"/>
  <c r="H1707" i="8" s="1"/>
  <c r="G1026" i="8"/>
  <c r="F141" i="8"/>
  <c r="G141" i="8" s="1"/>
  <c r="E648" i="8"/>
  <c r="F1858" i="8"/>
  <c r="F1974" i="8"/>
  <c r="H1974" i="8" s="1"/>
  <c r="E1286" i="8"/>
  <c r="I1487" i="8"/>
  <c r="J1487" i="8" s="1"/>
  <c r="K1487" i="8" s="1"/>
  <c r="G563" i="8"/>
  <c r="I563" i="8" s="1"/>
  <c r="E1156" i="8"/>
  <c r="E623" i="8"/>
  <c r="K1531" i="8"/>
  <c r="L1531" i="8" s="1"/>
  <c r="P1531" i="8" s="1"/>
  <c r="G204" i="8"/>
  <c r="I204" i="8" s="1"/>
  <c r="J204" i="8" s="1"/>
  <c r="F1733" i="8"/>
  <c r="G1733" i="8" s="1"/>
  <c r="E1599" i="8"/>
  <c r="H1369" i="8"/>
  <c r="I1369" i="8" s="1"/>
  <c r="G926" i="8"/>
  <c r="I926" i="8" s="1"/>
  <c r="F954" i="8"/>
  <c r="F1799" i="8"/>
  <c r="G1799" i="8" s="1"/>
  <c r="H634" i="8"/>
  <c r="I634" i="8" s="1"/>
  <c r="E1523" i="8"/>
  <c r="F1523" i="8"/>
  <c r="G1783" i="8"/>
  <c r="H1783" i="8"/>
  <c r="I1783" i="8" s="1"/>
  <c r="I200" i="8"/>
  <c r="J200" i="8" s="1"/>
  <c r="K200" i="8" s="1"/>
  <c r="L200" i="8" s="1"/>
  <c r="P200" i="8" s="1"/>
  <c r="G1553" i="8"/>
  <c r="I1553" i="8" s="1"/>
  <c r="E137" i="8"/>
  <c r="E204" i="8"/>
  <c r="H36" i="8"/>
  <c r="I36" i="8" s="1"/>
  <c r="J36" i="8" s="1"/>
  <c r="K36" i="8" s="1"/>
  <c r="F857" i="8"/>
  <c r="E498" i="8"/>
  <c r="G1713" i="8"/>
  <c r="I1713" i="8" s="1"/>
  <c r="G333" i="8"/>
  <c r="F261" i="8"/>
  <c r="H261" i="8" s="1"/>
  <c r="E1190" i="8"/>
  <c r="I7" i="8"/>
  <c r="F62" i="8"/>
  <c r="H62" i="8" s="1"/>
  <c r="F1017" i="8"/>
  <c r="G1017" i="8" s="1"/>
  <c r="I586" i="8"/>
  <c r="E810" i="8"/>
  <c r="F1648" i="8"/>
  <c r="G1648" i="8" s="1"/>
  <c r="F1003" i="8"/>
  <c r="H1003" i="8" s="1"/>
  <c r="E298" i="8"/>
  <c r="E1868" i="8"/>
  <c r="J631" i="8"/>
  <c r="K631" i="8" s="1"/>
  <c r="M631" i="8" s="1"/>
  <c r="Q631" i="8" s="1"/>
  <c r="F1811" i="8"/>
  <c r="G1811" i="8" s="1"/>
  <c r="I1254" i="8"/>
  <c r="J1254" i="8" s="1"/>
  <c r="K1254" i="8" s="1"/>
  <c r="E36" i="8"/>
  <c r="E1354" i="8"/>
  <c r="G1103" i="8"/>
  <c r="G846" i="8"/>
  <c r="I846" i="8" s="1"/>
  <c r="J846" i="8" s="1"/>
  <c r="K846" i="8" s="1"/>
  <c r="I1835" i="8"/>
  <c r="J1835" i="8" s="1"/>
  <c r="K1835" i="8" s="1"/>
  <c r="G1313" i="8"/>
  <c r="I1313" i="8" s="1"/>
  <c r="G1532" i="8"/>
  <c r="E1468" i="8"/>
  <c r="E1499" i="8"/>
  <c r="H1826" i="8"/>
  <c r="E741" i="8"/>
  <c r="G955" i="8"/>
  <c r="I955" i="8" s="1"/>
  <c r="E684" i="8"/>
  <c r="G1843" i="8"/>
  <c r="F1056" i="8"/>
  <c r="E552" i="8"/>
  <c r="E1751" i="8"/>
  <c r="G1637" i="8"/>
  <c r="H764" i="8"/>
  <c r="I764" i="8" s="1"/>
  <c r="F490" i="8"/>
  <c r="G490" i="8" s="1"/>
  <c r="F557" i="8"/>
  <c r="E557" i="8"/>
  <c r="F189" i="8"/>
  <c r="G189" i="8" s="1"/>
  <c r="E1555" i="8"/>
  <c r="F1555" i="8"/>
  <c r="F1923" i="8"/>
  <c r="G1801" i="8"/>
  <c r="I1801" i="8" s="1"/>
  <c r="J1801" i="8" s="1"/>
  <c r="K1801" i="8" s="1"/>
  <c r="G389" i="8"/>
  <c r="I389" i="8" s="1"/>
  <c r="J389" i="8" s="1"/>
  <c r="K389" i="8" s="1"/>
  <c r="E797" i="8"/>
  <c r="E1843" i="8"/>
  <c r="E1086" i="8"/>
  <c r="E1456" i="8"/>
  <c r="F1456" i="8"/>
  <c r="F1235" i="8"/>
  <c r="E1135" i="8"/>
  <c r="F101" i="8"/>
  <c r="G101" i="8" s="1"/>
  <c r="G1975" i="8"/>
  <c r="I1975" i="8" s="1"/>
  <c r="H1999" i="8"/>
  <c r="F44" i="8"/>
  <c r="G44" i="8" s="1"/>
  <c r="E988" i="8"/>
  <c r="G1175" i="8"/>
  <c r="F1676" i="8"/>
  <c r="H1676" i="8" s="1"/>
  <c r="G137" i="8"/>
  <c r="I137" i="8" s="1"/>
  <c r="J137" i="8" s="1"/>
  <c r="G1499" i="8"/>
  <c r="I1499" i="8" s="1"/>
  <c r="J1499" i="8" s="1"/>
  <c r="K1499" i="8" s="1"/>
  <c r="J1866" i="8"/>
  <c r="K1866" i="8" s="1"/>
  <c r="F991" i="8"/>
  <c r="I639" i="8"/>
  <c r="J639" i="8" s="1"/>
  <c r="G1256" i="8"/>
  <c r="I1256" i="8" s="1"/>
  <c r="F106" i="8"/>
  <c r="G106" i="8" s="1"/>
  <c r="F104" i="8"/>
  <c r="H104" i="8" s="1"/>
  <c r="F215" i="8"/>
  <c r="G1190" i="8"/>
  <c r="H1049" i="8"/>
  <c r="I1049" i="8" s="1"/>
  <c r="E1374" i="8"/>
  <c r="F45" i="8"/>
  <c r="G45" i="8" s="1"/>
  <c r="J1145" i="8"/>
  <c r="F825" i="8"/>
  <c r="F1757" i="8"/>
  <c r="G1757" i="8" s="1"/>
  <c r="E1568" i="8"/>
  <c r="E1976" i="8"/>
  <c r="E1465" i="8"/>
  <c r="E1826" i="8"/>
  <c r="E95" i="8"/>
  <c r="H1346" i="8"/>
  <c r="I1346" i="8" s="1"/>
  <c r="E855" i="8"/>
  <c r="E1245" i="8"/>
  <c r="G1556" i="8"/>
  <c r="I1556" i="8" s="1"/>
  <c r="J1556" i="8" s="1"/>
  <c r="K1556" i="8" s="1"/>
  <c r="G1415" i="8"/>
  <c r="I576" i="8"/>
  <c r="E1921" i="8"/>
  <c r="F1181" i="8"/>
  <c r="E1181" i="8"/>
  <c r="F1351" i="8"/>
  <c r="E1351" i="8"/>
  <c r="I1575" i="8"/>
  <c r="E1026" i="8"/>
  <c r="G1374" i="8"/>
  <c r="J1374" i="8" s="1"/>
  <c r="K1374" i="8" s="1"/>
  <c r="F1970" i="8"/>
  <c r="H1970" i="8" s="1"/>
  <c r="G765" i="8"/>
  <c r="E1647" i="8"/>
  <c r="F1723" i="8"/>
  <c r="G109" i="8"/>
  <c r="I109" i="8" s="1"/>
  <c r="J109" i="8" s="1"/>
  <c r="K109" i="8" s="1"/>
  <c r="H150" i="8"/>
  <c r="I150" i="8" s="1"/>
  <c r="J150" i="8" s="1"/>
  <c r="K150" i="8" s="1"/>
  <c r="N150" i="8" s="1"/>
  <c r="R150" i="8" s="1"/>
  <c r="I1909" i="8"/>
  <c r="E1910" i="8"/>
  <c r="I1832" i="8"/>
  <c r="J1832" i="8" s="1"/>
  <c r="K1832" i="8" s="1"/>
  <c r="I1267" i="8"/>
  <c r="J1267" i="8" s="1"/>
  <c r="K1267" i="8" s="1"/>
  <c r="E176" i="8"/>
  <c r="F176" i="8"/>
  <c r="G1446" i="8"/>
  <c r="H1446" i="8"/>
  <c r="H276" i="8"/>
  <c r="G276" i="8"/>
  <c r="G1931" i="8"/>
  <c r="H1931" i="8"/>
  <c r="N202" i="8"/>
  <c r="R202" i="8" s="1"/>
  <c r="L202" i="8"/>
  <c r="P202" i="8" s="1"/>
  <c r="M202" i="8"/>
  <c r="Q202" i="8" s="1"/>
  <c r="E1310" i="8"/>
  <c r="E561" i="8"/>
  <c r="J1975" i="8"/>
  <c r="E323" i="8"/>
  <c r="F1067" i="8"/>
  <c r="F1485" i="8"/>
  <c r="F1058" i="8"/>
  <c r="G1058" i="8" s="1"/>
  <c r="F1090" i="8"/>
  <c r="H1090" i="8" s="1"/>
  <c r="F435" i="8"/>
  <c r="F1627" i="8"/>
  <c r="E1627" i="8"/>
  <c r="G89" i="8"/>
  <c r="I89" i="8" s="1"/>
  <c r="F832" i="8"/>
  <c r="G832" i="8" s="1"/>
  <c r="E639" i="8"/>
  <c r="E1686" i="8"/>
  <c r="G1264" i="8"/>
  <c r="H235" i="8"/>
  <c r="I235" i="8" s="1"/>
  <c r="E589" i="8"/>
  <c r="H8" i="8"/>
  <c r="I8" i="8" s="1"/>
  <c r="J8" i="8" s="1"/>
  <c r="K8" i="8" s="1"/>
  <c r="H9" i="8"/>
  <c r="I9" i="8" s="1"/>
  <c r="J9" i="8" s="1"/>
  <c r="K9" i="8" s="1"/>
  <c r="F378" i="8"/>
  <c r="H378" i="8" s="1"/>
  <c r="F1390" i="8"/>
  <c r="E1819" i="8"/>
  <c r="G691" i="8"/>
  <c r="I691" i="8" s="1"/>
  <c r="E1411" i="8"/>
  <c r="H1686" i="8"/>
  <c r="I1686" i="8" s="1"/>
  <c r="G1114" i="8"/>
  <c r="G1968" i="8"/>
  <c r="J1968" i="8" s="1"/>
  <c r="K1968" i="8" s="1"/>
  <c r="E1108" i="8"/>
  <c r="G1223" i="8"/>
  <c r="E52" i="8"/>
  <c r="E1127" i="8"/>
  <c r="E826" i="8"/>
  <c r="H134" i="8"/>
  <c r="I134" i="8" s="1"/>
  <c r="J134" i="8" s="1"/>
  <c r="I1255" i="8"/>
  <c r="E428" i="8"/>
  <c r="E1548" i="8"/>
  <c r="F1283" i="8"/>
  <c r="H1283" i="8" s="1"/>
  <c r="G933" i="8"/>
  <c r="G816" i="8"/>
  <c r="I816" i="8" s="1"/>
  <c r="E1421" i="8"/>
  <c r="E1203" i="8"/>
  <c r="E721" i="8"/>
  <c r="E1356" i="8"/>
  <c r="H1447" i="8"/>
  <c r="I1447" i="8" s="1"/>
  <c r="G1664" i="8"/>
  <c r="I1664" i="8" s="1"/>
  <c r="E583" i="8"/>
  <c r="G1805" i="8"/>
  <c r="I1805" i="8" s="1"/>
  <c r="J1805" i="8" s="1"/>
  <c r="K1805" i="8" s="1"/>
  <c r="F1692" i="8"/>
  <c r="G1692" i="8" s="1"/>
  <c r="E1671" i="8"/>
  <c r="H71" i="8"/>
  <c r="I71" i="8" s="1"/>
  <c r="J71" i="8" s="1"/>
  <c r="K71" i="8" s="1"/>
  <c r="G10" i="8"/>
  <c r="I10" i="8" s="1"/>
  <c r="F64" i="8"/>
  <c r="H64" i="8" s="1"/>
  <c r="G1603" i="8"/>
  <c r="I1603" i="8" s="1"/>
  <c r="F1459" i="8"/>
  <c r="E1848" i="8"/>
  <c r="E1057" i="8"/>
  <c r="I1332" i="8"/>
  <c r="E355" i="8"/>
  <c r="E844" i="8"/>
  <c r="F1736" i="8"/>
  <c r="H1736" i="8" s="1"/>
  <c r="H1936" i="8"/>
  <c r="I1936" i="8" s="1"/>
  <c r="G669" i="8"/>
  <c r="I669" i="8" s="1"/>
  <c r="G228" i="8"/>
  <c r="I228" i="8" s="1"/>
  <c r="G1366" i="8"/>
  <c r="E863" i="8"/>
  <c r="H390" i="8"/>
  <c r="I390" i="8" s="1"/>
  <c r="I1479" i="8"/>
  <c r="J1479" i="8" s="1"/>
  <c r="K1479" i="8" s="1"/>
  <c r="E1446" i="8"/>
  <c r="E276" i="8"/>
  <c r="F905" i="8"/>
  <c r="E905" i="8"/>
  <c r="I1439" i="8"/>
  <c r="J1439" i="8" s="1"/>
  <c r="K1439" i="8" s="1"/>
  <c r="F380" i="8"/>
  <c r="H380" i="8" s="1"/>
  <c r="G849" i="8"/>
  <c r="I849" i="8" s="1"/>
  <c r="J849" i="8" s="1"/>
  <c r="K849" i="8" s="1"/>
  <c r="N200" i="8"/>
  <c r="R200" i="8" s="1"/>
  <c r="E1657" i="8"/>
  <c r="E481" i="8"/>
  <c r="H1953" i="8"/>
  <c r="H1951" i="8"/>
  <c r="L1793" i="8"/>
  <c r="P1793" i="8" s="1"/>
  <c r="N1793" i="8"/>
  <c r="R1793" i="8" s="1"/>
  <c r="M1793" i="8"/>
  <c r="Q1793" i="8" s="1"/>
  <c r="H78" i="8"/>
  <c r="I78" i="8" s="1"/>
  <c r="J78" i="8" s="1"/>
  <c r="K78" i="8" s="1"/>
  <c r="F208" i="8"/>
  <c r="H208" i="8" s="1"/>
  <c r="H233" i="8"/>
  <c r="I233" i="8" s="1"/>
  <c r="J233" i="8" s="1"/>
  <c r="K233" i="8" s="1"/>
  <c r="E513" i="8"/>
  <c r="G513" i="8"/>
  <c r="I513" i="8" s="1"/>
  <c r="J513" i="8" s="1"/>
  <c r="E669" i="8"/>
  <c r="F1454" i="8"/>
  <c r="H1454" i="8" s="1"/>
  <c r="F1183" i="8"/>
  <c r="E1183" i="8"/>
  <c r="G116" i="8"/>
  <c r="I116" i="8" s="1"/>
  <c r="J116" i="8" s="1"/>
  <c r="K116" i="8" s="1"/>
  <c r="E396" i="8"/>
  <c r="H878" i="8"/>
  <c r="I878" i="8" s="1"/>
  <c r="E539" i="8"/>
  <c r="E765" i="8"/>
  <c r="J1658" i="8"/>
  <c r="K1658" i="8" s="1"/>
  <c r="G1071" i="8"/>
  <c r="I1071" i="8" s="1"/>
  <c r="G347" i="8"/>
  <c r="J347" i="8" s="1"/>
  <c r="K347" i="8" s="1"/>
  <c r="F1189" i="8"/>
  <c r="H1189" i="8" s="1"/>
  <c r="L1746" i="8"/>
  <c r="P1746" i="8" s="1"/>
  <c r="M1746" i="8"/>
  <c r="Q1746" i="8" s="1"/>
  <c r="G149" i="8"/>
  <c r="I149" i="8" s="1"/>
  <c r="J149" i="8" s="1"/>
  <c r="K149" i="8" s="1"/>
  <c r="E1975" i="8"/>
  <c r="G1173" i="8"/>
  <c r="I1173" i="8" s="1"/>
  <c r="H823" i="8"/>
  <c r="I823" i="8" s="1"/>
  <c r="E1778" i="8"/>
  <c r="E1424" i="8"/>
  <c r="G1210" i="8"/>
  <c r="I1210" i="8" s="1"/>
  <c r="F140" i="8"/>
  <c r="E140" i="8"/>
  <c r="F82" i="8"/>
  <c r="H82" i="8" s="1"/>
  <c r="G178" i="8"/>
  <c r="I178" i="8" s="1"/>
  <c r="J178" i="8" s="1"/>
  <c r="K178" i="8" s="1"/>
  <c r="F125" i="8"/>
  <c r="G210" i="8"/>
  <c r="I210" i="8" s="1"/>
  <c r="J210" i="8" s="1"/>
  <c r="E685" i="8"/>
  <c r="I498" i="8"/>
  <c r="J498" i="8" s="1"/>
  <c r="I715" i="8"/>
  <c r="J715" i="8" s="1"/>
  <c r="K715" i="8" s="1"/>
  <c r="I486" i="8"/>
  <c r="J486" i="8" s="1"/>
  <c r="K486" i="8" s="1"/>
  <c r="I1467" i="8"/>
  <c r="J1467" i="8" s="1"/>
  <c r="K1467" i="8" s="1"/>
  <c r="G589" i="8"/>
  <c r="E1035" i="8"/>
  <c r="E1173" i="8"/>
  <c r="G813" i="8"/>
  <c r="G1559" i="8"/>
  <c r="E238" i="8"/>
  <c r="E740" i="8"/>
  <c r="H1035" i="8"/>
  <c r="I1035" i="8" s="1"/>
  <c r="E1603" i="8"/>
  <c r="F1589" i="8"/>
  <c r="H1589" i="8" s="1"/>
  <c r="F1353" i="8"/>
  <c r="E1353" i="8"/>
  <c r="L444" i="8"/>
  <c r="P444" i="8" s="1"/>
  <c r="N444" i="8"/>
  <c r="R444" i="8" s="1"/>
  <c r="M444" i="8"/>
  <c r="Q444" i="8" s="1"/>
  <c r="G1613" i="8"/>
  <c r="G824" i="8"/>
  <c r="I824" i="8" s="1"/>
  <c r="J824" i="8" s="1"/>
  <c r="K824" i="8" s="1"/>
  <c r="F1737" i="8"/>
  <c r="E1737" i="8"/>
  <c r="G1211" i="8"/>
  <c r="F1059" i="8"/>
  <c r="G1059" i="8" s="1"/>
  <c r="G818" i="8"/>
  <c r="I818" i="8" s="1"/>
  <c r="J818" i="8" s="1"/>
  <c r="K818" i="8" s="1"/>
  <c r="E224" i="8"/>
  <c r="H1997" i="8"/>
  <c r="F310" i="8"/>
  <c r="H310" i="8" s="1"/>
  <c r="G1671" i="8"/>
  <c r="I1671" i="8" s="1"/>
  <c r="J1315" i="8"/>
  <c r="K1315" i="8" s="1"/>
  <c r="H1432" i="8"/>
  <c r="I1432" i="8" s="1"/>
  <c r="E700" i="8"/>
  <c r="F704" i="8"/>
  <c r="H704" i="8" s="1"/>
  <c r="G1626" i="8"/>
  <c r="I1626" i="8" s="1"/>
  <c r="E1130" i="8"/>
  <c r="E1265" i="8"/>
  <c r="I867" i="8"/>
  <c r="J867" i="8" s="1"/>
  <c r="K867" i="8" s="1"/>
  <c r="G1932" i="8"/>
  <c r="H1354" i="8"/>
  <c r="F127" i="8"/>
  <c r="G127" i="8" s="1"/>
  <c r="F427" i="8"/>
  <c r="H427" i="8" s="1"/>
  <c r="E1901" i="8"/>
  <c r="F308" i="8"/>
  <c r="G593" i="8"/>
  <c r="I593" i="8" s="1"/>
  <c r="F931" i="8"/>
  <c r="G931" i="8" s="1"/>
  <c r="E198" i="8"/>
  <c r="H1203" i="8"/>
  <c r="I1203" i="8" s="1"/>
  <c r="J1203" i="8" s="1"/>
  <c r="F778" i="8"/>
  <c r="G778" i="8" s="1"/>
  <c r="F254" i="8"/>
  <c r="G254" i="8" s="1"/>
  <c r="E1021" i="8"/>
  <c r="F727" i="8"/>
  <c r="G727" i="8" s="1"/>
  <c r="G591" i="8"/>
  <c r="G264" i="8"/>
  <c r="I264" i="8" s="1"/>
  <c r="G1086" i="8"/>
  <c r="I1086" i="8" s="1"/>
  <c r="H1470" i="8"/>
  <c r="I1470" i="8" s="1"/>
  <c r="J1470" i="8" s="1"/>
  <c r="K1470" i="8" s="1"/>
  <c r="E1545" i="8"/>
  <c r="H1179" i="8"/>
  <c r="I1179" i="8" s="1"/>
  <c r="F1935" i="8"/>
  <c r="G1935" i="8" s="1"/>
  <c r="E1713" i="8"/>
  <c r="M791" i="8"/>
  <c r="Q791" i="8" s="1"/>
  <c r="L791" i="8"/>
  <c r="P791" i="8" s="1"/>
  <c r="N791" i="8"/>
  <c r="R791" i="8" s="1"/>
  <c r="H1521" i="8"/>
  <c r="I1521" i="8" s="1"/>
  <c r="J1521" i="8" s="1"/>
  <c r="K1521" i="8" s="1"/>
  <c r="M1149" i="8"/>
  <c r="Q1149" i="8" s="1"/>
  <c r="N1149" i="8"/>
  <c r="R1149" i="8" s="1"/>
  <c r="L1149" i="8"/>
  <c r="P1149" i="8" s="1"/>
  <c r="H297" i="8"/>
  <c r="F910" i="8"/>
  <c r="H910" i="8" s="1"/>
  <c r="F739" i="8"/>
  <c r="G1879" i="8"/>
  <c r="I1879" i="8" s="1"/>
  <c r="J1879" i="8" s="1"/>
  <c r="K1879" i="8" s="1"/>
  <c r="E452" i="8"/>
  <c r="L7" i="8"/>
  <c r="P7" i="8" s="1"/>
  <c r="H51" i="8"/>
  <c r="I51" i="8" s="1"/>
  <c r="J51" i="8" s="1"/>
  <c r="K51" i="8" s="1"/>
  <c r="F1534" i="8"/>
  <c r="H1534" i="8" s="1"/>
  <c r="E1779" i="8"/>
  <c r="H1157" i="8"/>
  <c r="I1157" i="8" s="1"/>
  <c r="E764" i="8"/>
  <c r="K764" i="8" s="1"/>
  <c r="G1691" i="8"/>
  <c r="E1715" i="8"/>
  <c r="F405" i="8"/>
  <c r="G405" i="8" s="1"/>
  <c r="E1410" i="8"/>
  <c r="F344" i="8"/>
  <c r="H344" i="8" s="1"/>
  <c r="G754" i="8"/>
  <c r="F105" i="8"/>
  <c r="H105" i="8" s="1"/>
  <c r="E1521" i="8"/>
  <c r="G529" i="8"/>
  <c r="I529" i="8" s="1"/>
  <c r="J529" i="8" s="1"/>
  <c r="K529" i="8" s="1"/>
  <c r="H1747" i="8"/>
  <c r="I1747" i="8" s="1"/>
  <c r="F326" i="8"/>
  <c r="G326" i="8" s="1"/>
  <c r="J1646" i="8"/>
  <c r="K1646" i="8" s="1"/>
  <c r="F225" i="8"/>
  <c r="H225" i="8" s="1"/>
  <c r="G76" i="8"/>
  <c r="I76" i="8" s="1"/>
  <c r="J76" i="8" s="1"/>
  <c r="K76" i="8" s="1"/>
  <c r="I54" i="8"/>
  <c r="J54" i="8" s="1"/>
  <c r="K54" i="8" s="1"/>
  <c r="F46" i="8"/>
  <c r="G46" i="8" s="1"/>
  <c r="F156" i="8"/>
  <c r="H156" i="8" s="1"/>
  <c r="F1247" i="8"/>
  <c r="H1247" i="8" s="1"/>
  <c r="I587" i="8"/>
  <c r="F48" i="8"/>
  <c r="G48" i="8" s="1"/>
  <c r="E1201" i="8"/>
  <c r="H1991" i="8"/>
  <c r="I1991" i="8" s="1"/>
  <c r="E1913" i="8"/>
  <c r="F1558" i="8"/>
  <c r="H1558" i="8" s="1"/>
  <c r="F1399" i="8"/>
  <c r="G1399" i="8" s="1"/>
  <c r="E1257" i="8"/>
  <c r="F1257" i="8"/>
  <c r="F1990" i="8"/>
  <c r="E1990" i="8"/>
  <c r="F1144" i="8"/>
  <c r="E1144" i="8"/>
  <c r="E467" i="8"/>
  <c r="F467" i="8"/>
  <c r="E1005" i="8"/>
  <c r="F1005" i="8"/>
  <c r="G1005" i="8" s="1"/>
  <c r="F1099" i="8"/>
  <c r="H1099" i="8" s="1"/>
  <c r="E1099" i="8"/>
  <c r="F1610" i="8"/>
  <c r="E1610" i="8"/>
  <c r="F1663" i="8"/>
  <c r="H1663" i="8" s="1"/>
  <c r="E1663" i="8"/>
  <c r="F458" i="8"/>
  <c r="H458" i="8" s="1"/>
  <c r="E458" i="8"/>
  <c r="E1414" i="8"/>
  <c r="F1414" i="8"/>
  <c r="E790" i="8"/>
  <c r="F790" i="8"/>
  <c r="F1309" i="8"/>
  <c r="E1309" i="8"/>
  <c r="F570" i="8"/>
  <c r="H570" i="8" s="1"/>
  <c r="E570" i="8"/>
  <c r="F492" i="8"/>
  <c r="E492" i="8"/>
  <c r="F564" i="8"/>
  <c r="E564" i="8"/>
  <c r="E393" i="8"/>
  <c r="F393" i="8"/>
  <c r="G393" i="8" s="1"/>
  <c r="F944" i="8"/>
  <c r="E944" i="8"/>
  <c r="F1701" i="8"/>
  <c r="E1701" i="8"/>
  <c r="F536" i="8"/>
  <c r="E536" i="8"/>
  <c r="F1891" i="8"/>
  <c r="E1891" i="8"/>
  <c r="F1268" i="8"/>
  <c r="G1268" i="8" s="1"/>
  <c r="E1268" i="8"/>
  <c r="F1670" i="8"/>
  <c r="E1670" i="8"/>
  <c r="E1044" i="8"/>
  <c r="F1044" i="8"/>
  <c r="F488" i="8"/>
  <c r="H488" i="8" s="1"/>
  <c r="E488" i="8"/>
  <c r="F1641" i="8"/>
  <c r="E1641" i="8"/>
  <c r="E1513" i="8"/>
  <c r="F1513" i="8"/>
  <c r="E519" i="8"/>
  <c r="F519" i="8"/>
  <c r="F978" i="8"/>
  <c r="H978" i="8" s="1"/>
  <c r="E978" i="8"/>
  <c r="F366" i="8"/>
  <c r="H366" i="8" s="1"/>
  <c r="E366" i="8"/>
  <c r="G655" i="8"/>
  <c r="H655" i="8"/>
  <c r="G1946" i="8"/>
  <c r="I1946" i="8" s="1"/>
  <c r="F638" i="8"/>
  <c r="H638" i="8" s="1"/>
  <c r="E638" i="8"/>
  <c r="H1949" i="8"/>
  <c r="G1949" i="8"/>
  <c r="H1131" i="8"/>
  <c r="G1131" i="8"/>
  <c r="E1197" i="8"/>
  <c r="F1197" i="8"/>
  <c r="G1197" i="8" s="1"/>
  <c r="F1611" i="8"/>
  <c r="E1611" i="8"/>
  <c r="E288" i="8"/>
  <c r="F288" i="8"/>
  <c r="F1483" i="8"/>
  <c r="E1483" i="8"/>
  <c r="F1101" i="8"/>
  <c r="E1101" i="8"/>
  <c r="E491" i="8"/>
  <c r="F491" i="8"/>
  <c r="G491" i="8" s="1"/>
  <c r="E1109" i="8"/>
  <c r="F287" i="8"/>
  <c r="H287" i="8" s="1"/>
  <c r="F1166" i="8"/>
  <c r="E1166" i="8"/>
  <c r="F811" i="8"/>
  <c r="E811" i="8"/>
  <c r="F447" i="8"/>
  <c r="H447" i="8" s="1"/>
  <c r="H584" i="8"/>
  <c r="E1419" i="8"/>
  <c r="E1305" i="8"/>
  <c r="F165" i="8"/>
  <c r="G165" i="8" s="1"/>
  <c r="H1023" i="8"/>
  <c r="G1023" i="8"/>
  <c r="F948" i="8"/>
  <c r="H948" i="8" s="1"/>
  <c r="E948" i="8"/>
  <c r="F1019" i="8"/>
  <c r="E1019" i="8"/>
  <c r="E1327" i="8"/>
  <c r="F1327" i="8"/>
  <c r="H1327" i="8" s="1"/>
  <c r="E332" i="8"/>
  <c r="F332" i="8"/>
  <c r="I899" i="8"/>
  <c r="J899" i="8" s="1"/>
  <c r="K899" i="8" s="1"/>
  <c r="F647" i="8"/>
  <c r="G647" i="8" s="1"/>
  <c r="F799" i="8"/>
  <c r="H799" i="8" s="1"/>
  <c r="H1177" i="8"/>
  <c r="I1177" i="8" s="1"/>
  <c r="J1177" i="8" s="1"/>
  <c r="K1177" i="8" s="1"/>
  <c r="G434" i="8"/>
  <c r="F1512" i="8"/>
  <c r="H1512" i="8" s="1"/>
  <c r="H1976" i="8"/>
  <c r="G1976" i="8"/>
  <c r="I1403" i="8"/>
  <c r="J1403" i="8" s="1"/>
  <c r="K1403" i="8" s="1"/>
  <c r="F1155" i="8"/>
  <c r="G1155" i="8" s="1"/>
  <c r="E58" i="8"/>
  <c r="F58" i="8"/>
  <c r="G58" i="8" s="1"/>
  <c r="H1530" i="8"/>
  <c r="G1530" i="8"/>
  <c r="I1530" i="8" s="1"/>
  <c r="J1530" i="8" s="1"/>
  <c r="K1530" i="8" s="1"/>
  <c r="F124" i="8"/>
  <c r="H124" i="8" s="1"/>
  <c r="E186" i="8"/>
  <c r="F186" i="8"/>
  <c r="G186" i="8" s="1"/>
  <c r="H345" i="8"/>
  <c r="I345" i="8" s="1"/>
  <c r="E1236" i="8"/>
  <c r="E608" i="8"/>
  <c r="H1715" i="8"/>
  <c r="I1715" i="8" s="1"/>
  <c r="E951" i="8"/>
  <c r="H1692" i="8"/>
  <c r="E1111" i="8"/>
  <c r="F1111" i="8"/>
  <c r="G1507" i="8"/>
  <c r="H1507" i="8"/>
  <c r="H1666" i="8"/>
  <c r="G1666" i="8"/>
  <c r="H826" i="8"/>
  <c r="G826" i="8"/>
  <c r="F1377" i="8"/>
  <c r="E1377" i="8"/>
  <c r="E88" i="8"/>
  <c r="F88" i="8"/>
  <c r="H88" i="8" s="1"/>
  <c r="E841" i="8"/>
  <c r="F841" i="8"/>
  <c r="F1839" i="8"/>
  <c r="E1839" i="8"/>
  <c r="H346" i="8"/>
  <c r="I346" i="8" s="1"/>
  <c r="H1419" i="8"/>
  <c r="I1419" i="8" s="1"/>
  <c r="E671" i="8"/>
  <c r="G1815" i="8"/>
  <c r="I1815" i="8" s="1"/>
  <c r="G927" i="8"/>
  <c r="I927" i="8" s="1"/>
  <c r="E331" i="8"/>
  <c r="E303" i="8"/>
  <c r="G1221" i="8"/>
  <c r="H1221" i="8"/>
  <c r="E1153" i="8"/>
  <c r="F1153" i="8"/>
  <c r="G1153" i="8" s="1"/>
  <c r="E1952" i="8"/>
  <c r="F1952" i="8"/>
  <c r="E1370" i="8"/>
  <c r="F1370" i="8"/>
  <c r="E1623" i="8"/>
  <c r="F1623" i="8"/>
  <c r="H1623" i="8" s="1"/>
  <c r="F1956" i="8"/>
  <c r="H1956" i="8" s="1"/>
  <c r="E1956" i="8"/>
  <c r="F1269" i="8"/>
  <c r="E1269" i="8"/>
  <c r="F531" i="8"/>
  <c r="E531" i="8"/>
  <c r="F606" i="8"/>
  <c r="E606" i="8"/>
  <c r="E429" i="8"/>
  <c r="F429" i="8"/>
  <c r="G614" i="8"/>
  <c r="H614" i="8"/>
  <c r="E1068" i="8"/>
  <c r="F1068" i="8"/>
  <c r="G1068" i="8" s="1"/>
  <c r="G95" i="8"/>
  <c r="H95" i="8"/>
  <c r="E1659" i="8"/>
  <c r="F1659" i="8"/>
  <c r="E1304" i="8"/>
  <c r="F1304" i="8"/>
  <c r="H1304" i="8" s="1"/>
  <c r="F1077" i="8"/>
  <c r="E1077" i="8"/>
  <c r="F1576" i="8"/>
  <c r="E1576" i="8"/>
  <c r="F256" i="8"/>
  <c r="E256" i="8"/>
  <c r="J1210" i="8"/>
  <c r="K1210" i="8" s="1"/>
  <c r="E1633" i="8"/>
  <c r="F645" i="8"/>
  <c r="G645" i="8" s="1"/>
  <c r="G177" i="8"/>
  <c r="H177" i="8"/>
  <c r="E544" i="8"/>
  <c r="F544" i="8"/>
  <c r="H1798" i="8"/>
  <c r="G1798" i="8"/>
  <c r="F843" i="8"/>
  <c r="E843" i="8"/>
  <c r="F1271" i="8"/>
  <c r="E1271" i="8"/>
  <c r="F532" i="8"/>
  <c r="E532" i="8"/>
  <c r="F450" i="8"/>
  <c r="E450" i="8"/>
  <c r="F909" i="8"/>
  <c r="E909" i="8"/>
  <c r="F218" i="8"/>
  <c r="H218" i="8" s="1"/>
  <c r="E218" i="8"/>
  <c r="F554" i="8"/>
  <c r="E554" i="8"/>
  <c r="F1601" i="8"/>
  <c r="G1601" i="8" s="1"/>
  <c r="E1601" i="8"/>
  <c r="E395" i="8"/>
  <c r="F395" i="8"/>
  <c r="G395" i="8" s="1"/>
  <c r="G624" i="8"/>
  <c r="H624" i="8"/>
  <c r="H1934" i="8"/>
  <c r="G1934" i="8"/>
  <c r="E887" i="8"/>
  <c r="F887" i="8"/>
  <c r="H887" i="8" s="1"/>
  <c r="H414" i="8"/>
  <c r="G414" i="8"/>
  <c r="I1864" i="8"/>
  <c r="J1864" i="8" s="1"/>
  <c r="E1237" i="8"/>
  <c r="E1690" i="8"/>
  <c r="H452" i="8"/>
  <c r="G452" i="8"/>
  <c r="E975" i="8"/>
  <c r="F975" i="8"/>
  <c r="E1573" i="8"/>
  <c r="F694" i="8"/>
  <c r="E694" i="8"/>
  <c r="F1574" i="8"/>
  <c r="E1574" i="8"/>
  <c r="F415" i="8"/>
  <c r="E415" i="8"/>
  <c r="E1091" i="8"/>
  <c r="F1091" i="8"/>
  <c r="G1091" i="8" s="1"/>
  <c r="F413" i="8"/>
  <c r="E413" i="8"/>
  <c r="E1069" i="8"/>
  <c r="F1069" i="8"/>
  <c r="G954" i="8"/>
  <c r="H954" i="8"/>
  <c r="I1121" i="8"/>
  <c r="J1121" i="8" s="1"/>
  <c r="K1121" i="8" s="1"/>
  <c r="F1619" i="8"/>
  <c r="E1619" i="8"/>
  <c r="E376" i="8"/>
  <c r="F376" i="8"/>
  <c r="E1823" i="8"/>
  <c r="I1466" i="8"/>
  <c r="J1466" i="8" s="1"/>
  <c r="K1466" i="8" s="1"/>
  <c r="H1995" i="8"/>
  <c r="E1954" i="8"/>
  <c r="F1954" i="8"/>
  <c r="F1024" i="8"/>
  <c r="E1024" i="8"/>
  <c r="F263" i="8"/>
  <c r="H263" i="8" s="1"/>
  <c r="E263" i="8"/>
  <c r="F1649" i="8"/>
  <c r="E1649" i="8"/>
  <c r="G259" i="8"/>
  <c r="H259" i="8"/>
  <c r="F812" i="8"/>
  <c r="E812" i="8"/>
  <c r="F952" i="8"/>
  <c r="E952" i="8"/>
  <c r="H999" i="8"/>
  <c r="G999" i="8"/>
  <c r="F1774" i="8"/>
  <c r="E1774" i="8"/>
  <c r="E584" i="8"/>
  <c r="E259" i="8"/>
  <c r="H1376" i="8"/>
  <c r="I1376" i="8" s="1"/>
  <c r="F66" i="8"/>
  <c r="G66" i="8" s="1"/>
  <c r="F1233" i="8"/>
  <c r="G1233" i="8" s="1"/>
  <c r="H1797" i="8"/>
  <c r="E414" i="8"/>
  <c r="G809" i="8"/>
  <c r="I809" i="8" s="1"/>
  <c r="J809" i="8" s="1"/>
  <c r="K809" i="8" s="1"/>
  <c r="E1857" i="8"/>
  <c r="F1857" i="8"/>
  <c r="F565" i="8"/>
  <c r="E565" i="8"/>
  <c r="F239" i="8"/>
  <c r="H239" i="8" s="1"/>
  <c r="E239" i="8"/>
  <c r="E706" i="8"/>
  <c r="F706" i="8"/>
  <c r="H706" i="8" s="1"/>
  <c r="E146" i="8"/>
  <c r="F146" i="8"/>
  <c r="H146" i="8" s="1"/>
  <c r="E1041" i="8"/>
  <c r="J1871" i="8"/>
  <c r="K1871" i="8" s="1"/>
  <c r="E1065" i="8"/>
  <c r="F1065" i="8"/>
  <c r="G1065" i="8" s="1"/>
  <c r="G229" i="8"/>
  <c r="H229" i="8"/>
  <c r="H240" i="8"/>
  <c r="G240" i="8"/>
  <c r="E1618" i="8"/>
  <c r="F1618" i="8"/>
  <c r="H1618" i="8" s="1"/>
  <c r="F796" i="8"/>
  <c r="E796" i="8"/>
  <c r="H671" i="8"/>
  <c r="G671" i="8"/>
  <c r="F533" i="8"/>
  <c r="E533" i="8"/>
  <c r="E834" i="8"/>
  <c r="F834" i="8"/>
  <c r="F1277" i="8"/>
  <c r="E1277" i="8"/>
  <c r="H1193" i="8"/>
  <c r="I1193" i="8" s="1"/>
  <c r="J1193" i="8" s="1"/>
  <c r="K1193" i="8" s="1"/>
  <c r="E1947" i="8"/>
  <c r="H745" i="8"/>
  <c r="G745" i="8"/>
  <c r="F839" i="8"/>
  <c r="E839" i="8"/>
  <c r="F1477" i="8"/>
  <c r="E1477" i="8"/>
  <c r="F763" i="8"/>
  <c r="E763" i="8"/>
  <c r="F1546" i="8"/>
  <c r="E1546" i="8"/>
  <c r="F836" i="8"/>
  <c r="E836" i="8"/>
  <c r="F1298" i="8"/>
  <c r="E1298" i="8"/>
  <c r="F636" i="8"/>
  <c r="E636" i="8"/>
  <c r="F1795" i="8"/>
  <c r="E1795" i="8"/>
  <c r="F1171" i="8"/>
  <c r="E1171" i="8"/>
  <c r="E801" i="8"/>
  <c r="F801" i="8"/>
  <c r="H801" i="8" s="1"/>
  <c r="E646" i="8"/>
  <c r="F646" i="8"/>
  <c r="G646" i="8" s="1"/>
  <c r="G1930" i="8"/>
  <c r="I1930" i="8" s="1"/>
  <c r="F649" i="8"/>
  <c r="H649" i="8" s="1"/>
  <c r="F1168" i="8"/>
  <c r="H1168" i="8" s="1"/>
  <c r="F788" i="8"/>
  <c r="H788" i="8" s="1"/>
  <c r="H767" i="8"/>
  <c r="I767" i="8" s="1"/>
  <c r="E1915" i="8"/>
  <c r="F1239" i="8"/>
  <c r="H1239" i="8" s="1"/>
  <c r="G1070" i="8"/>
  <c r="F1246" i="8"/>
  <c r="G1246" i="8" s="1"/>
  <c r="E426" i="8"/>
  <c r="H1404" i="8"/>
  <c r="G1404" i="8"/>
  <c r="F697" i="8"/>
  <c r="E697" i="8"/>
  <c r="H1413" i="8"/>
  <c r="G1413" i="8"/>
  <c r="J776" i="8"/>
  <c r="K776" i="8" s="1"/>
  <c r="I776" i="8"/>
  <c r="F747" i="8"/>
  <c r="E747" i="8"/>
  <c r="E1345" i="8"/>
  <c r="F1345" i="8"/>
  <c r="E1344" i="8"/>
  <c r="F1344" i="8"/>
  <c r="E1336" i="8"/>
  <c r="F1336" i="8"/>
  <c r="H1933" i="8"/>
  <c r="G1933" i="8"/>
  <c r="H1396" i="8"/>
  <c r="G1396" i="8"/>
  <c r="H1232" i="8"/>
  <c r="G1232" i="8"/>
  <c r="F139" i="8"/>
  <c r="E139" i="8"/>
  <c r="E575" i="8"/>
  <c r="F575" i="8"/>
  <c r="E1704" i="8"/>
  <c r="F1704" i="8"/>
  <c r="E1039" i="8"/>
  <c r="F1039" i="8"/>
  <c r="G1039" i="8" s="1"/>
  <c r="H1911" i="8"/>
  <c r="G1911" i="8"/>
  <c r="H679" i="8"/>
  <c r="I679" i="8" s="1"/>
  <c r="H1731" i="8"/>
  <c r="G1731" i="8"/>
  <c r="E1457" i="8"/>
  <c r="F1457" i="8"/>
  <c r="H1457" i="8" s="1"/>
  <c r="E1198" i="8"/>
  <c r="F1198" i="8"/>
  <c r="H1198" i="8" s="1"/>
  <c r="E185" i="8"/>
  <c r="F185" i="8"/>
  <c r="G185" i="8" s="1"/>
  <c r="E13" i="8"/>
  <c r="F13" i="8"/>
  <c r="H13" i="8" s="1"/>
  <c r="J1998" i="8"/>
  <c r="K1998" i="8" s="1"/>
  <c r="E592" i="8"/>
  <c r="F592" i="8"/>
  <c r="F196" i="8"/>
  <c r="E196" i="8"/>
  <c r="H1614" i="8"/>
  <c r="G1614" i="8"/>
  <c r="E1744" i="8"/>
  <c r="F1744" i="8"/>
  <c r="F494" i="8"/>
  <c r="E494" i="8"/>
  <c r="F493" i="8"/>
  <c r="E493" i="8"/>
  <c r="F1167" i="8"/>
  <c r="E1167" i="8"/>
  <c r="F1010" i="8"/>
  <c r="E1010" i="8"/>
  <c r="K172" i="8"/>
  <c r="F144" i="8"/>
  <c r="G144" i="8" s="1"/>
  <c r="I484" i="8"/>
  <c r="J484" i="8"/>
  <c r="K484" i="8" s="1"/>
  <c r="E1533" i="8"/>
  <c r="F1533" i="8"/>
  <c r="G1676" i="8"/>
  <c r="F1776" i="8"/>
  <c r="E1776" i="8"/>
  <c r="F1199" i="8"/>
  <c r="G1199" i="8" s="1"/>
  <c r="E1199" i="8"/>
  <c r="E375" i="8"/>
  <c r="F375" i="8"/>
  <c r="H1665" i="8"/>
  <c r="J1665" i="8" s="1"/>
  <c r="K1665" i="8" s="1"/>
  <c r="H1966" i="8"/>
  <c r="E1814" i="8"/>
  <c r="F1814" i="8"/>
  <c r="F416" i="8"/>
  <c r="E416" i="8"/>
  <c r="F1577" i="8"/>
  <c r="E1577" i="8"/>
  <c r="E257" i="8"/>
  <c r="F257" i="8"/>
  <c r="H257" i="8" s="1"/>
  <c r="F1449" i="8"/>
  <c r="E1449" i="8"/>
  <c r="E459" i="8"/>
  <c r="F459" i="8"/>
  <c r="H303" i="8"/>
  <c r="G303" i="8"/>
  <c r="E1375" i="8"/>
  <c r="F1025" i="8"/>
  <c r="H1025" i="8" s="1"/>
  <c r="E1025" i="8"/>
  <c r="F1133" i="8"/>
  <c r="E1133" i="8"/>
  <c r="F1132" i="8"/>
  <c r="E1132" i="8"/>
  <c r="E374" i="8"/>
  <c r="F374" i="8"/>
  <c r="H869" i="8"/>
  <c r="G869" i="8"/>
  <c r="J1932" i="8"/>
  <c r="K1932" i="8" s="1"/>
  <c r="I92" i="8"/>
  <c r="J92" i="8" s="1"/>
  <c r="K92" i="8" s="1"/>
  <c r="F650" i="8"/>
  <c r="G650" i="8" s="1"/>
  <c r="H937" i="8"/>
  <c r="I937" i="8" s="1"/>
  <c r="G1529" i="8"/>
  <c r="H1529" i="8"/>
  <c r="G1734" i="8"/>
  <c r="H1734" i="8"/>
  <c r="E26" i="8"/>
  <c r="F26" i="8"/>
  <c r="G26" i="8" s="1"/>
  <c r="G1130" i="8"/>
  <c r="G132" i="8"/>
  <c r="I132" i="8" s="1"/>
  <c r="J132" i="8" s="1"/>
  <c r="K132" i="8" s="1"/>
  <c r="F890" i="8"/>
  <c r="G890" i="8" s="1"/>
  <c r="E271" i="8"/>
  <c r="E354" i="8"/>
  <c r="F354" i="8"/>
  <c r="E31" i="8"/>
  <c r="F31" i="8"/>
  <c r="F913" i="8"/>
  <c r="H913" i="8" s="1"/>
  <c r="E913" i="8"/>
  <c r="F912" i="8"/>
  <c r="H912" i="8" s="1"/>
  <c r="E912" i="8"/>
  <c r="F1549" i="8"/>
  <c r="E1549" i="8"/>
  <c r="F837" i="8"/>
  <c r="E837" i="8"/>
  <c r="F1615" i="8"/>
  <c r="E1615" i="8"/>
  <c r="F705" i="8"/>
  <c r="H705" i="8" s="1"/>
  <c r="E705" i="8"/>
  <c r="E864" i="8"/>
  <c r="F864" i="8"/>
  <c r="E614" i="8"/>
  <c r="G1854" i="8"/>
  <c r="I1854" i="8" s="1"/>
  <c r="F1881" i="8"/>
  <c r="H1881" i="8" s="1"/>
  <c r="E1881" i="8"/>
  <c r="F1331" i="8"/>
  <c r="E1331" i="8"/>
  <c r="E879" i="8"/>
  <c r="F879" i="8"/>
  <c r="E158" i="8"/>
  <c r="F158" i="8"/>
  <c r="H158" i="8" s="1"/>
  <c r="E1510" i="8"/>
  <c r="F1510" i="8"/>
  <c r="E1579" i="8"/>
  <c r="F1579" i="8"/>
  <c r="G1579" i="8" s="1"/>
  <c r="E870" i="8"/>
  <c r="F870" i="8"/>
  <c r="E1329" i="8"/>
  <c r="F1329" i="8"/>
  <c r="H1329" i="8" s="1"/>
  <c r="H1636" i="8"/>
  <c r="G1636" i="8"/>
  <c r="H1817" i="8"/>
  <c r="G1817" i="8"/>
  <c r="J1937" i="8"/>
  <c r="K1937" i="8" s="1"/>
  <c r="I1937" i="8"/>
  <c r="H189" i="8"/>
  <c r="E65" i="8"/>
  <c r="F65" i="8"/>
  <c r="H65" i="8" s="1"/>
  <c r="G615" i="8"/>
  <c r="E210" i="8"/>
  <c r="E1023" i="8"/>
  <c r="H154" i="8"/>
  <c r="G154" i="8"/>
  <c r="E877" i="8"/>
  <c r="H1314" i="8"/>
  <c r="I1314" i="8" s="1"/>
  <c r="G998" i="8"/>
  <c r="I998" i="8" s="1"/>
  <c r="G545" i="8"/>
  <c r="I545" i="8" s="1"/>
  <c r="F1948" i="8"/>
  <c r="H1948" i="8" s="1"/>
  <c r="G1398" i="8"/>
  <c r="G1299" i="8"/>
  <c r="I1537" i="8"/>
  <c r="J1537" i="8" s="1"/>
  <c r="K1537" i="8" s="1"/>
  <c r="G1014" i="8"/>
  <c r="I1014" i="8" s="1"/>
  <c r="E1307" i="8"/>
  <c r="F1395" i="8"/>
  <c r="G1395" i="8" s="1"/>
  <c r="I794" i="8"/>
  <c r="J794" i="8"/>
  <c r="K794" i="8" s="1"/>
  <c r="F1578" i="8"/>
  <c r="E1578" i="8"/>
  <c r="F568" i="8"/>
  <c r="G568" i="8" s="1"/>
  <c r="E568" i="8"/>
  <c r="E1373" i="8"/>
  <c r="F1373" i="8"/>
  <c r="F1767" i="8"/>
  <c r="E1767" i="8"/>
  <c r="F1639" i="8"/>
  <c r="E1639" i="8"/>
  <c r="E112" i="8"/>
  <c r="F112" i="8"/>
  <c r="I1134" i="8"/>
  <c r="J1134" i="8" s="1"/>
  <c r="K1134" i="8" s="1"/>
  <c r="H1109" i="8"/>
  <c r="G1109" i="8"/>
  <c r="I1109" i="8" s="1"/>
  <c r="E974" i="8"/>
  <c r="F974" i="8"/>
  <c r="E145" i="8"/>
  <c r="F145" i="8"/>
  <c r="G145" i="8" s="1"/>
  <c r="G1375" i="8"/>
  <c r="E1926" i="8"/>
  <c r="F1926" i="8"/>
  <c r="G1926" i="8" s="1"/>
  <c r="F169" i="8"/>
  <c r="E169" i="8"/>
  <c r="F1270" i="8"/>
  <c r="E1270" i="8"/>
  <c r="E164" i="8"/>
  <c r="F164" i="8"/>
  <c r="H164" i="8" s="1"/>
  <c r="F357" i="8"/>
  <c r="H1433" i="8"/>
  <c r="I1433" i="8" s="1"/>
  <c r="G1643" i="8"/>
  <c r="H1643" i="8"/>
  <c r="H1824" i="8"/>
  <c r="G1824" i="8"/>
  <c r="F1859" i="8"/>
  <c r="E1859" i="8"/>
  <c r="G877" i="8"/>
  <c r="H877" i="8"/>
  <c r="H623" i="8"/>
  <c r="G623" i="8"/>
  <c r="H1249" i="8"/>
  <c r="G1249" i="8"/>
  <c r="F1204" i="8"/>
  <c r="E1204" i="8"/>
  <c r="E451" i="8"/>
  <c r="F451" i="8"/>
  <c r="G451" i="8" s="1"/>
  <c r="F449" i="8"/>
  <c r="E449" i="8"/>
  <c r="F505" i="8"/>
  <c r="H505" i="8" s="1"/>
  <c r="H1212" i="8"/>
  <c r="G1212" i="8"/>
  <c r="E973" i="8"/>
  <c r="F973" i="8"/>
  <c r="F1169" i="8"/>
  <c r="E1169" i="8"/>
  <c r="H1957" i="8"/>
  <c r="G1957" i="8"/>
  <c r="F341" i="8"/>
  <c r="G341" i="8" s="1"/>
  <c r="E1790" i="8"/>
  <c r="E1754" i="8"/>
  <c r="F1754" i="8"/>
  <c r="G1754" i="8" s="1"/>
  <c r="F299" i="8"/>
  <c r="E299" i="8"/>
  <c r="F774" i="8"/>
  <c r="E774" i="8"/>
  <c r="E1493" i="8"/>
  <c r="H1605" i="8"/>
  <c r="G1605" i="8"/>
  <c r="G610" i="8"/>
  <c r="G1112" i="8"/>
  <c r="I1418" i="8"/>
  <c r="J1418" i="8" s="1"/>
  <c r="K1418" i="8" s="1"/>
  <c r="E213" i="8"/>
  <c r="F213" i="8"/>
  <c r="G213" i="8" s="1"/>
  <c r="F670" i="8"/>
  <c r="E670" i="8"/>
  <c r="E610" i="8"/>
  <c r="G1278" i="8"/>
  <c r="E929" i="8"/>
  <c r="F929" i="8"/>
  <c r="F923" i="8"/>
  <c r="H692" i="8"/>
  <c r="G692" i="8"/>
  <c r="F1825" i="8"/>
  <c r="E1825" i="8"/>
  <c r="E1131" i="8"/>
  <c r="E1011" i="8"/>
  <c r="H114" i="8"/>
  <c r="I114" i="8" s="1"/>
  <c r="J114" i="8" s="1"/>
  <c r="K114" i="8" s="1"/>
  <c r="G87" i="8"/>
  <c r="H87" i="8"/>
  <c r="E1376" i="8"/>
  <c r="H224" i="8"/>
  <c r="H495" i="8"/>
  <c r="I495" i="8" s="1"/>
  <c r="J495" i="8" s="1"/>
  <c r="K495" i="8" s="1"/>
  <c r="K38" i="8"/>
  <c r="H1996" i="8"/>
  <c r="G1996" i="8"/>
  <c r="F970" i="8"/>
  <c r="E970" i="8"/>
  <c r="F1812" i="8"/>
  <c r="E1812" i="8"/>
  <c r="H1593" i="8"/>
  <c r="G1593" i="8"/>
  <c r="F1205" i="8"/>
  <c r="E1205" i="8"/>
  <c r="F1989" i="8"/>
  <c r="E1989" i="8"/>
  <c r="F1617" i="8"/>
  <c r="E1617" i="8"/>
  <c r="F1685" i="8"/>
  <c r="E1685" i="8"/>
  <c r="F983" i="8"/>
  <c r="E983" i="8"/>
  <c r="E217" i="8"/>
  <c r="F217" i="8"/>
  <c r="G217" i="8" s="1"/>
  <c r="F775" i="8"/>
  <c r="E775" i="8"/>
  <c r="E1914" i="8"/>
  <c r="F1914" i="8"/>
  <c r="H1914" i="8" s="1"/>
  <c r="E1293" i="8"/>
  <c r="F1293" i="8"/>
  <c r="E635" i="8"/>
  <c r="F635" i="8"/>
  <c r="E924" i="8"/>
  <c r="F924" i="8"/>
  <c r="F304" i="8"/>
  <c r="E304" i="8"/>
  <c r="K397" i="8"/>
  <c r="I772" i="8"/>
  <c r="J772" i="8" s="1"/>
  <c r="K772" i="8" s="1"/>
  <c r="F1846" i="8"/>
  <c r="E1846" i="8"/>
  <c r="F953" i="8"/>
  <c r="E953" i="8"/>
  <c r="F1724" i="8"/>
  <c r="E1724" i="8"/>
  <c r="F949" i="8"/>
  <c r="H949" i="8" s="1"/>
  <c r="E949" i="8"/>
  <c r="F871" i="8"/>
  <c r="E871" i="8"/>
  <c r="E947" i="8"/>
  <c r="F947" i="8"/>
  <c r="E2002" i="8"/>
  <c r="F2002" i="8"/>
  <c r="F744" i="8"/>
  <c r="E744" i="8"/>
  <c r="E1887" i="8"/>
  <c r="F1887" i="8"/>
  <c r="H1887" i="8" s="1"/>
  <c r="F601" i="8"/>
  <c r="H601" i="8" s="1"/>
  <c r="E601" i="8"/>
  <c r="E891" i="8"/>
  <c r="F891" i="8"/>
  <c r="F273" i="8"/>
  <c r="E273" i="8"/>
  <c r="I1124" i="8"/>
  <c r="J1124" i="8" s="1"/>
  <c r="K1124" i="8" s="1"/>
  <c r="I786" i="8"/>
  <c r="J786" i="8" s="1"/>
  <c r="K786" i="8" s="1"/>
  <c r="I631" i="8"/>
  <c r="J603" i="8"/>
  <c r="K603" i="8" s="1"/>
  <c r="I1115" i="8"/>
  <c r="J1115" i="8" s="1"/>
  <c r="K1115" i="8" s="1"/>
  <c r="F1367" i="8"/>
  <c r="G1367" i="8" s="1"/>
  <c r="F1698" i="8"/>
  <c r="E1698" i="8"/>
  <c r="E1885" i="8"/>
  <c r="F1885" i="8"/>
  <c r="F1093" i="8"/>
  <c r="E1093" i="8"/>
  <c r="F1092" i="8"/>
  <c r="E1092" i="8"/>
  <c r="F343" i="8"/>
  <c r="E343" i="8"/>
  <c r="H1021" i="8"/>
  <c r="G1021" i="8"/>
  <c r="F334" i="8"/>
  <c r="E334" i="8"/>
  <c r="F1514" i="8"/>
  <c r="E1514" i="8"/>
  <c r="F2001" i="8"/>
  <c r="E2001" i="8"/>
  <c r="E743" i="8"/>
  <c r="F743" i="8"/>
  <c r="E1012" i="8"/>
  <c r="F1012" i="8"/>
  <c r="H396" i="8"/>
  <c r="G396" i="8"/>
  <c r="F107" i="8"/>
  <c r="G107" i="8" s="1"/>
  <c r="I932" i="8"/>
  <c r="J932" i="8" s="1"/>
  <c r="K932" i="8" s="1"/>
  <c r="E1113" i="8"/>
  <c r="F1113" i="8"/>
  <c r="F305" i="8"/>
  <c r="E305" i="8"/>
  <c r="E300" i="8"/>
  <c r="F300" i="8"/>
  <c r="E1486" i="8"/>
  <c r="F1486" i="8"/>
  <c r="F845" i="8"/>
  <c r="E845" i="8"/>
  <c r="F979" i="8"/>
  <c r="E979" i="8"/>
  <c r="F367" i="8"/>
  <c r="E367" i="8"/>
  <c r="H1013" i="8"/>
  <c r="G1013" i="8"/>
  <c r="E1195" i="8"/>
  <c r="F1195" i="8"/>
  <c r="F115" i="8"/>
  <c r="E115" i="8"/>
  <c r="F803" i="8"/>
  <c r="E803" i="8"/>
  <c r="E1551" i="8"/>
  <c r="F1551" i="8"/>
  <c r="F1443" i="8"/>
  <c r="E1443" i="8"/>
  <c r="F724" i="8"/>
  <c r="E724" i="8"/>
  <c r="E1509" i="8"/>
  <c r="F1509" i="8"/>
  <c r="E1266" i="8"/>
  <c r="F1266" i="8"/>
  <c r="F465" i="8"/>
  <c r="E465" i="8"/>
  <c r="F771" i="8"/>
  <c r="E771" i="8"/>
  <c r="I1026" i="8"/>
  <c r="E1417" i="8"/>
  <c r="F795" i="8"/>
  <c r="G795" i="8" s="1"/>
  <c r="E1987" i="8"/>
  <c r="E1721" i="8"/>
  <c r="F29" i="8"/>
  <c r="E29" i="8"/>
  <c r="F1476" i="8"/>
  <c r="E1476" i="8"/>
  <c r="E755" i="8"/>
  <c r="F755" i="8"/>
  <c r="F566" i="8"/>
  <c r="E566" i="8"/>
  <c r="E1732" i="8"/>
  <c r="F1732" i="8"/>
  <c r="G656" i="8"/>
  <c r="H656" i="8"/>
  <c r="J1552" i="8"/>
  <c r="K1552" i="8" s="1"/>
  <c r="H1959" i="8"/>
  <c r="G1279" i="8"/>
  <c r="E878" i="8"/>
  <c r="K1833" i="8"/>
  <c r="I15" i="8"/>
  <c r="J15" i="8" s="1"/>
  <c r="K15" i="8" s="1"/>
  <c r="F1455" i="8"/>
  <c r="H1455" i="8" s="1"/>
  <c r="E598" i="8"/>
  <c r="F598" i="8"/>
  <c r="F1478" i="8"/>
  <c r="E1478" i="8"/>
  <c r="F725" i="8"/>
  <c r="E725" i="8"/>
  <c r="F1441" i="8"/>
  <c r="E1441" i="8"/>
  <c r="F534" i="8"/>
  <c r="E534" i="8"/>
  <c r="E1703" i="8"/>
  <c r="F1703" i="8"/>
  <c r="F1076" i="8"/>
  <c r="E1076" i="8"/>
  <c r="F392" i="8"/>
  <c r="E392" i="8"/>
  <c r="E707" i="8"/>
  <c r="F707" i="8"/>
  <c r="H131" i="8"/>
  <c r="I131" i="8" s="1"/>
  <c r="J131" i="8" s="1"/>
  <c r="K131" i="8" s="1"/>
  <c r="I511" i="8"/>
  <c r="F403" i="8"/>
  <c r="E403" i="8"/>
  <c r="E1444" i="8"/>
  <c r="F1444" i="8"/>
  <c r="E1337" i="8"/>
  <c r="F1337" i="8"/>
  <c r="E1405" i="8"/>
  <c r="F1405" i="8"/>
  <c r="F1796" i="8"/>
  <c r="E1796" i="8"/>
  <c r="E497" i="8"/>
  <c r="F497" i="8"/>
  <c r="F1669" i="8"/>
  <c r="E1669" i="8"/>
  <c r="E1043" i="8"/>
  <c r="F1043" i="8"/>
  <c r="E678" i="8"/>
  <c r="F678" i="8"/>
  <c r="J1913" i="8"/>
  <c r="I1913" i="8"/>
  <c r="H1915" i="8"/>
  <c r="G1915" i="8"/>
  <c r="H1303" i="8"/>
  <c r="G1303" i="8"/>
  <c r="H1648" i="8"/>
  <c r="H1657" i="8"/>
  <c r="G1657" i="8"/>
  <c r="H844" i="8"/>
  <c r="G844" i="8"/>
  <c r="H1448" i="8"/>
  <c r="G1448" i="8"/>
  <c r="H1217" i="8"/>
  <c r="G1217" i="8"/>
  <c r="H1709" i="8"/>
  <c r="G1709" i="8"/>
  <c r="I914" i="8"/>
  <c r="J914" i="8"/>
  <c r="K914" i="8" s="1"/>
  <c r="H561" i="8"/>
  <c r="G561" i="8"/>
  <c r="J1536" i="8"/>
  <c r="K1536" i="8" s="1"/>
  <c r="H1597" i="8"/>
  <c r="G1597" i="8"/>
  <c r="I657" i="8"/>
  <c r="J657" i="8"/>
  <c r="K657" i="8" s="1"/>
  <c r="H1395" i="8"/>
  <c r="H1944" i="8"/>
  <c r="G1944" i="8"/>
  <c r="G1263" i="8"/>
  <c r="H1263" i="8"/>
  <c r="I1826" i="8"/>
  <c r="J1826" i="8" s="1"/>
  <c r="K1826" i="8" s="1"/>
  <c r="H1286" i="8"/>
  <c r="G1286" i="8"/>
  <c r="H1656" i="8"/>
  <c r="G1656" i="8"/>
  <c r="I1869" i="8"/>
  <c r="J1869" i="8" s="1"/>
  <c r="K1869" i="8" s="1"/>
  <c r="H1955" i="8"/>
  <c r="G1955" i="8"/>
  <c r="H508" i="8"/>
  <c r="G508" i="8"/>
  <c r="H381" i="8"/>
  <c r="G381" i="8"/>
  <c r="H1505" i="8"/>
  <c r="G1505" i="8"/>
  <c r="H1276" i="8"/>
  <c r="G1276" i="8"/>
  <c r="F1475" i="8"/>
  <c r="E1475" i="8"/>
  <c r="H1856" i="8"/>
  <c r="G1856" i="8"/>
  <c r="H1214" i="8"/>
  <c r="G1214" i="8"/>
  <c r="H437" i="8"/>
  <c r="G437" i="8"/>
  <c r="I372" i="8"/>
  <c r="J372" i="8" s="1"/>
  <c r="K372" i="8" s="1"/>
  <c r="H560" i="8"/>
  <c r="G560" i="8"/>
  <c r="H1804" i="8"/>
  <c r="G1804" i="8"/>
  <c r="I1301" i="8"/>
  <c r="J1301" i="8" s="1"/>
  <c r="K1301" i="8" s="1"/>
  <c r="H1323" i="8"/>
  <c r="G1323" i="8"/>
  <c r="I1612" i="8"/>
  <c r="J1612" i="8" s="1"/>
  <c r="K1612" i="8" s="1"/>
  <c r="H516" i="8"/>
  <c r="H833" i="8"/>
  <c r="G833" i="8"/>
  <c r="G16" i="8"/>
  <c r="I16" i="8" s="1"/>
  <c r="J16" i="8" s="1"/>
  <c r="K16" i="8" s="1"/>
  <c r="J1371" i="8"/>
  <c r="K1371" i="8" s="1"/>
  <c r="I1371" i="8"/>
  <c r="H1568" i="8"/>
  <c r="G1568" i="8"/>
  <c r="I1004" i="8"/>
  <c r="J1004" i="8"/>
  <c r="K1004" i="8" s="1"/>
  <c r="H684" i="8"/>
  <c r="G684" i="8"/>
  <c r="H541" i="8"/>
  <c r="G541" i="8"/>
  <c r="H1655" i="8"/>
  <c r="G1655" i="8"/>
  <c r="H1154" i="8"/>
  <c r="G1154" i="8"/>
  <c r="G1459" i="8"/>
  <c r="H1459" i="8"/>
  <c r="G307" i="8"/>
  <c r="H307" i="8"/>
  <c r="H795" i="8"/>
  <c r="F528" i="8"/>
  <c r="E528" i="8"/>
  <c r="G1136" i="8"/>
  <c r="H1136" i="8"/>
  <c r="I1634" i="8"/>
  <c r="J1634" i="8"/>
  <c r="K1634" i="8" s="1"/>
  <c r="H1063" i="8"/>
  <c r="G1063" i="8"/>
  <c r="I696" i="8"/>
  <c r="J696" i="8" s="1"/>
  <c r="K696" i="8" s="1"/>
  <c r="H730" i="8"/>
  <c r="G730" i="8"/>
  <c r="H1483" i="8"/>
  <c r="G1483" i="8"/>
  <c r="H583" i="8"/>
  <c r="G583" i="8"/>
  <c r="I1463" i="8"/>
  <c r="J1463" i="8" s="1"/>
  <c r="K1463" i="8" s="1"/>
  <c r="J717" i="8"/>
  <c r="K717" i="8" s="1"/>
  <c r="I717" i="8"/>
  <c r="J1686" i="8"/>
  <c r="K1686" i="8" s="1"/>
  <c r="I205" i="8"/>
  <c r="J205" i="8" s="1"/>
  <c r="K205" i="8" s="1"/>
  <c r="I915" i="8"/>
  <c r="J915" i="8" s="1"/>
  <c r="K915" i="8" s="1"/>
  <c r="I1870" i="8"/>
  <c r="J1870" i="8" s="1"/>
  <c r="K1870" i="8" s="1"/>
  <c r="H1056" i="8"/>
  <c r="G1056" i="8"/>
  <c r="H681" i="8"/>
  <c r="G681" i="8"/>
  <c r="H324" i="8"/>
  <c r="G324" i="8"/>
  <c r="E987" i="8"/>
  <c r="F987" i="8"/>
  <c r="I1259" i="8"/>
  <c r="J1259" i="8"/>
  <c r="K1259" i="8" s="1"/>
  <c r="H958" i="8"/>
  <c r="G958" i="8"/>
  <c r="J607" i="8"/>
  <c r="K607" i="8" s="1"/>
  <c r="H425" i="8"/>
  <c r="G425" i="8"/>
  <c r="H1524" i="8"/>
  <c r="G1524" i="8"/>
  <c r="I148" i="8"/>
  <c r="J148" i="8" s="1"/>
  <c r="K148" i="8" s="1"/>
  <c r="K627" i="8"/>
  <c r="H989" i="8"/>
  <c r="G989" i="8"/>
  <c r="I1490" i="8"/>
  <c r="J1490" i="8" s="1"/>
  <c r="K1490" i="8" s="1"/>
  <c r="I306" i="8"/>
  <c r="J306" i="8"/>
  <c r="K306" i="8" s="1"/>
  <c r="I1554" i="8"/>
  <c r="J1554" i="8" s="1"/>
  <c r="K1554" i="8" s="1"/>
  <c r="I1151" i="8"/>
  <c r="J1151" i="8" s="1"/>
  <c r="K1151" i="8" s="1"/>
  <c r="H270" i="8"/>
  <c r="G270" i="8"/>
  <c r="H951" i="8"/>
  <c r="G951" i="8"/>
  <c r="I160" i="8"/>
  <c r="J160" i="8" s="1"/>
  <c r="K160" i="8" s="1"/>
  <c r="H556" i="8"/>
  <c r="G556" i="8"/>
  <c r="J1667" i="8"/>
  <c r="K1667" i="8" s="1"/>
  <c r="I1667" i="8"/>
  <c r="I995" i="8"/>
  <c r="J995" i="8"/>
  <c r="K995" i="8" s="1"/>
  <c r="H661" i="8"/>
  <c r="G661" i="8"/>
  <c r="H1679" i="8"/>
  <c r="G1679" i="8"/>
  <c r="H911" i="8"/>
  <c r="G911" i="8"/>
  <c r="H936" i="8"/>
  <c r="G936" i="8"/>
  <c r="H252" i="8"/>
  <c r="G252" i="8"/>
  <c r="H677" i="8"/>
  <c r="G677" i="8"/>
  <c r="F664" i="8"/>
  <c r="E664" i="8"/>
  <c r="F1561" i="8"/>
  <c r="E1561" i="8"/>
  <c r="E431" i="8"/>
  <c r="F431" i="8"/>
  <c r="E1785" i="8"/>
  <c r="F1785" i="8"/>
  <c r="F455" i="8"/>
  <c r="E455" i="8"/>
  <c r="E1364" i="8"/>
  <c r="F1364" i="8"/>
  <c r="E1631" i="8"/>
  <c r="F1631" i="8"/>
  <c r="F875" i="8"/>
  <c r="E875" i="8"/>
  <c r="F255" i="8"/>
  <c r="E255" i="8"/>
  <c r="E1616" i="8"/>
  <c r="F1616" i="8"/>
  <c r="F1722" i="8"/>
  <c r="E1722" i="8"/>
  <c r="E922" i="8"/>
  <c r="F922" i="8"/>
  <c r="F1880" i="8"/>
  <c r="E1880" i="8"/>
  <c r="F1080" i="8"/>
  <c r="E1080" i="8"/>
  <c r="F672" i="8"/>
  <c r="E672" i="8"/>
  <c r="F482" i="8"/>
  <c r="E482" i="8"/>
  <c r="H1748" i="8"/>
  <c r="G1748" i="8"/>
  <c r="H1821" i="8"/>
  <c r="G1821" i="8"/>
  <c r="E687" i="8"/>
  <c r="F687" i="8"/>
  <c r="E1584" i="8"/>
  <c r="F1584" i="8"/>
  <c r="F454" i="8"/>
  <c r="E454" i="8"/>
  <c r="E1363" i="8"/>
  <c r="F1363" i="8"/>
  <c r="E1653" i="8"/>
  <c r="F1653" i="8"/>
  <c r="F941" i="8"/>
  <c r="E941" i="8"/>
  <c r="F1830" i="8"/>
  <c r="E1830" i="8"/>
  <c r="E433" i="8"/>
  <c r="F433" i="8"/>
  <c r="F278" i="8"/>
  <c r="E278" i="8"/>
  <c r="F1194" i="8"/>
  <c r="E1194" i="8"/>
  <c r="E73" i="8"/>
  <c r="F73" i="8"/>
  <c r="G73" i="8" s="1"/>
  <c r="F1302" i="8"/>
  <c r="E1302" i="8"/>
  <c r="F485" i="8"/>
  <c r="E485" i="8"/>
  <c r="F1460" i="8"/>
  <c r="E1460" i="8"/>
  <c r="F651" i="8"/>
  <c r="E651" i="8"/>
  <c r="E462" i="8"/>
  <c r="F462" i="8"/>
  <c r="G708" i="8"/>
  <c r="H708" i="8"/>
  <c r="J1575" i="8"/>
  <c r="K1575" i="8" s="1"/>
  <c r="G330" i="8"/>
  <c r="H330" i="8"/>
  <c r="E710" i="8"/>
  <c r="F710" i="8"/>
  <c r="F1161" i="8"/>
  <c r="E1161" i="8"/>
  <c r="E1606" i="8"/>
  <c r="F1606" i="8"/>
  <c r="E43" i="8"/>
  <c r="F43" i="8"/>
  <c r="H43" i="8" s="1"/>
  <c r="E477" i="8"/>
  <c r="F477" i="8"/>
  <c r="F939" i="8"/>
  <c r="E939" i="8"/>
  <c r="E1385" i="8"/>
  <c r="F1385" i="8"/>
  <c r="E1829" i="8"/>
  <c r="F1829" i="8"/>
  <c r="E1719" i="8"/>
  <c r="F1719" i="8"/>
  <c r="F501" i="8"/>
  <c r="E501" i="8"/>
  <c r="E964" i="8"/>
  <c r="F964" i="8"/>
  <c r="F1408" i="8"/>
  <c r="E1408" i="8"/>
  <c r="E1852" i="8"/>
  <c r="F1852" i="8"/>
  <c r="F456" i="8"/>
  <c r="E456" i="8"/>
  <c r="E919" i="8"/>
  <c r="F919" i="8"/>
  <c r="E1365" i="8"/>
  <c r="F1365" i="8"/>
  <c r="E301" i="8"/>
  <c r="F301" i="8"/>
  <c r="F769" i="8"/>
  <c r="E769" i="8"/>
  <c r="E1216" i="8"/>
  <c r="F1216" i="8"/>
  <c r="F1661" i="8"/>
  <c r="E1661" i="8"/>
  <c r="F93" i="8"/>
  <c r="E93" i="8"/>
  <c r="F1682" i="8"/>
  <c r="E1682" i="8"/>
  <c r="F1282" i="8"/>
  <c r="E1282" i="8"/>
  <c r="F882" i="8"/>
  <c r="E882" i="8"/>
  <c r="E464" i="8"/>
  <c r="F464" i="8"/>
  <c r="F1840" i="8"/>
  <c r="E1840" i="8"/>
  <c r="F1440" i="8"/>
  <c r="E1440" i="8"/>
  <c r="F1040" i="8"/>
  <c r="E1040" i="8"/>
  <c r="F630" i="8"/>
  <c r="E630" i="8"/>
  <c r="F209" i="8"/>
  <c r="E209" i="8"/>
  <c r="F442" i="8"/>
  <c r="E442" i="8"/>
  <c r="H1779" i="8"/>
  <c r="G1779" i="8"/>
  <c r="G329" i="8"/>
  <c r="J294" i="8"/>
  <c r="K294" i="8" s="1"/>
  <c r="I294" i="8"/>
  <c r="G1849" i="8"/>
  <c r="H1849" i="8"/>
  <c r="I1378" i="8"/>
  <c r="J1378" i="8" s="1"/>
  <c r="K1378" i="8" s="1"/>
  <c r="H285" i="8"/>
  <c r="G285" i="8"/>
  <c r="H539" i="8"/>
  <c r="G539" i="8"/>
  <c r="G1188" i="8"/>
  <c r="H1188" i="8"/>
  <c r="I1178" i="8"/>
  <c r="J1178" i="8" s="1"/>
  <c r="K1178" i="8" s="1"/>
  <c r="I1769" i="8"/>
  <c r="J1769" i="8" s="1"/>
  <c r="K1769" i="8" s="1"/>
  <c r="H752" i="8"/>
  <c r="G752" i="8"/>
  <c r="G1547" i="8"/>
  <c r="H1547" i="8"/>
  <c r="H1945" i="8"/>
  <c r="G1945" i="8"/>
  <c r="H353" i="8"/>
  <c r="G353" i="8"/>
  <c r="H1811" i="8"/>
  <c r="H1770" i="8"/>
  <c r="G1770" i="8"/>
  <c r="H854" i="8"/>
  <c r="G854" i="8"/>
  <c r="F1339" i="8"/>
  <c r="E1339" i="8"/>
  <c r="F723" i="8"/>
  <c r="E723" i="8"/>
  <c r="G212" i="8"/>
  <c r="H212" i="8"/>
  <c r="H1281" i="8"/>
  <c r="G1281" i="8"/>
  <c r="G1287" i="8"/>
  <c r="H1287" i="8"/>
  <c r="I1735" i="8"/>
  <c r="J1735" i="8" s="1"/>
  <c r="K1735" i="8" s="1"/>
  <c r="H510" i="8"/>
  <c r="G510" i="8"/>
  <c r="H206" i="8"/>
  <c r="G206" i="8"/>
  <c r="F1343" i="8"/>
  <c r="E1343" i="8"/>
  <c r="H750" i="8"/>
  <c r="G750" i="8"/>
  <c r="H660" i="8"/>
  <c r="G660" i="8"/>
  <c r="I1843" i="8"/>
  <c r="J1843" i="8" s="1"/>
  <c r="K1843" i="8" s="1"/>
  <c r="G1027" i="8"/>
  <c r="H1027" i="8"/>
  <c r="F1765" i="8"/>
  <c r="E1765" i="8"/>
  <c r="F266" i="8"/>
  <c r="E266" i="8"/>
  <c r="E733" i="8"/>
  <c r="F733" i="8"/>
  <c r="E1184" i="8"/>
  <c r="F1184" i="8"/>
  <c r="F1628" i="8"/>
  <c r="E1628" i="8"/>
  <c r="E63" i="8"/>
  <c r="F63" i="8"/>
  <c r="G63" i="8" s="1"/>
  <c r="E963" i="8"/>
  <c r="F963" i="8"/>
  <c r="F1407" i="8"/>
  <c r="E1407" i="8"/>
  <c r="F1851" i="8"/>
  <c r="E1851" i="8"/>
  <c r="E1787" i="8"/>
  <c r="F1787" i="8"/>
  <c r="F526" i="8"/>
  <c r="E526" i="8"/>
  <c r="F986" i="8"/>
  <c r="E986" i="8"/>
  <c r="F1430" i="8"/>
  <c r="E1430" i="8"/>
  <c r="F1874" i="8"/>
  <c r="E1874" i="8"/>
  <c r="F1831" i="8"/>
  <c r="E1831" i="8"/>
  <c r="E479" i="8"/>
  <c r="F479" i="8"/>
  <c r="F943" i="8"/>
  <c r="E943" i="8"/>
  <c r="F1387" i="8"/>
  <c r="E1387" i="8"/>
  <c r="E325" i="8"/>
  <c r="F325" i="8"/>
  <c r="F792" i="8"/>
  <c r="E792" i="8"/>
  <c r="F1238" i="8"/>
  <c r="E1238" i="8"/>
  <c r="F1684" i="8"/>
  <c r="E1684" i="8"/>
  <c r="E113" i="8"/>
  <c r="F113" i="8"/>
  <c r="E1662" i="8"/>
  <c r="F1662" i="8"/>
  <c r="E1262" i="8"/>
  <c r="F1262" i="8"/>
  <c r="F862" i="8"/>
  <c r="E862" i="8"/>
  <c r="F443" i="8"/>
  <c r="E443" i="8"/>
  <c r="F1820" i="8"/>
  <c r="E1820" i="8"/>
  <c r="F1420" i="8"/>
  <c r="E1420" i="8"/>
  <c r="F1020" i="8"/>
  <c r="E1020" i="8"/>
  <c r="E609" i="8"/>
  <c r="F609" i="8"/>
  <c r="E822" i="8"/>
  <c r="F822" i="8"/>
  <c r="E422" i="8"/>
  <c r="F422" i="8"/>
  <c r="H1041" i="8"/>
  <c r="G1041" i="8"/>
  <c r="G487" i="8"/>
  <c r="H487" i="8"/>
  <c r="H1625" i="8"/>
  <c r="G1625" i="8"/>
  <c r="H1081" i="8"/>
  <c r="G1081" i="8"/>
  <c r="G1234" i="8"/>
  <c r="H1234" i="8"/>
  <c r="H888" i="8"/>
  <c r="G888" i="8"/>
  <c r="G1147" i="8"/>
  <c r="H1147" i="8"/>
  <c r="I883" i="8"/>
  <c r="J883" i="8" s="1"/>
  <c r="K883" i="8" s="1"/>
  <c r="J1635" i="8"/>
  <c r="K1635" i="8" s="1"/>
  <c r="H1755" i="8"/>
  <c r="G1755" i="8"/>
  <c r="H1435" i="8"/>
  <c r="G1435" i="8"/>
  <c r="H1678" i="8"/>
  <c r="G1678" i="8"/>
  <c r="J1046" i="8"/>
  <c r="K1046" i="8" s="1"/>
  <c r="I1046" i="8"/>
  <c r="H1423" i="8"/>
  <c r="G1423" i="8"/>
  <c r="I1401" i="8"/>
  <c r="J1401" i="8"/>
  <c r="K1401" i="8" s="1"/>
  <c r="I1465" i="8"/>
  <c r="J1465" i="8" s="1"/>
  <c r="K1465" i="8" s="1"/>
  <c r="H318" i="8"/>
  <c r="G318" i="8"/>
  <c r="G380" i="8"/>
  <c r="H966" i="8"/>
  <c r="G966" i="8"/>
  <c r="G1948" i="8"/>
  <c r="F1116" i="8"/>
  <c r="E1116" i="8"/>
  <c r="E2003" i="8"/>
  <c r="F2003" i="8"/>
  <c r="E895" i="8"/>
  <c r="F895" i="8"/>
  <c r="F1431" i="8"/>
  <c r="E1431" i="8"/>
  <c r="F918" i="8"/>
  <c r="E918" i="8"/>
  <c r="F1808" i="8"/>
  <c r="E1808" i="8"/>
  <c r="F410" i="8"/>
  <c r="E410" i="8"/>
  <c r="E1319" i="8"/>
  <c r="F1319" i="8"/>
  <c r="E1172" i="8"/>
  <c r="F1172" i="8"/>
  <c r="E53" i="8"/>
  <c r="F53" i="8"/>
  <c r="G53" i="8" s="1"/>
  <c r="E1322" i="8"/>
  <c r="F1322" i="8"/>
  <c r="E506" i="8"/>
  <c r="F506" i="8"/>
  <c r="F1480" i="8"/>
  <c r="E1480" i="8"/>
  <c r="F251" i="8"/>
  <c r="E251" i="8"/>
  <c r="J586" i="8"/>
  <c r="K586" i="8" s="1"/>
  <c r="I1813" i="8"/>
  <c r="J1813" i="8" s="1"/>
  <c r="K1813" i="8" s="1"/>
  <c r="H959" i="8"/>
  <c r="G959" i="8"/>
  <c r="F219" i="8"/>
  <c r="E219" i="8"/>
  <c r="E1138" i="8"/>
  <c r="F1138" i="8"/>
  <c r="E23" i="8"/>
  <c r="F23" i="8"/>
  <c r="F917" i="8"/>
  <c r="E917" i="8"/>
  <c r="F1807" i="8"/>
  <c r="E1807" i="8"/>
  <c r="E478" i="8"/>
  <c r="F478" i="8"/>
  <c r="F1386" i="8"/>
  <c r="E1386" i="8"/>
  <c r="F1697" i="8"/>
  <c r="E1697" i="8"/>
  <c r="E897" i="8"/>
  <c r="F897" i="8"/>
  <c r="F746" i="8"/>
  <c r="E746" i="8"/>
  <c r="F1638" i="8"/>
  <c r="E1638" i="8"/>
  <c r="E1702" i="8"/>
  <c r="F1702" i="8"/>
  <c r="E902" i="8"/>
  <c r="F902" i="8"/>
  <c r="F1860" i="8"/>
  <c r="E1860" i="8"/>
  <c r="F1060" i="8"/>
  <c r="E1060" i="8"/>
  <c r="E230" i="8"/>
  <c r="F230" i="8"/>
  <c r="I1969" i="8"/>
  <c r="J1969" i="8"/>
  <c r="K1969" i="8" s="1"/>
  <c r="I399" i="8"/>
  <c r="J399" i="8"/>
  <c r="K399" i="8" s="1"/>
  <c r="H1152" i="8"/>
  <c r="G1152" i="8"/>
  <c r="H1592" i="8"/>
  <c r="G1592" i="8"/>
  <c r="E243" i="8"/>
  <c r="F243" i="8"/>
  <c r="F500" i="8"/>
  <c r="E500" i="8"/>
  <c r="F289" i="8"/>
  <c r="E289" i="8"/>
  <c r="F757" i="8"/>
  <c r="E757" i="8"/>
  <c r="F1206" i="8"/>
  <c r="E1206" i="8"/>
  <c r="F1650" i="8"/>
  <c r="E1650" i="8"/>
  <c r="E83" i="8"/>
  <c r="F83" i="8"/>
  <c r="G83" i="8" s="1"/>
  <c r="E524" i="8"/>
  <c r="F524" i="8"/>
  <c r="F985" i="8"/>
  <c r="E985" i="8"/>
  <c r="F1429" i="8"/>
  <c r="E1429" i="8"/>
  <c r="F1873" i="8"/>
  <c r="E1873" i="8"/>
  <c r="F1853" i="8"/>
  <c r="E1853" i="8"/>
  <c r="E550" i="8"/>
  <c r="F550" i="8"/>
  <c r="F1008" i="8"/>
  <c r="E1008" i="8"/>
  <c r="E1452" i="8"/>
  <c r="F1452" i="8"/>
  <c r="F1896" i="8"/>
  <c r="E1896" i="8"/>
  <c r="F1897" i="8"/>
  <c r="E1897" i="8"/>
  <c r="F503" i="8"/>
  <c r="E503" i="8"/>
  <c r="E965" i="8"/>
  <c r="F965" i="8"/>
  <c r="F1453" i="8"/>
  <c r="E1453" i="8"/>
  <c r="E348" i="8"/>
  <c r="F348" i="8"/>
  <c r="F815" i="8"/>
  <c r="E815" i="8"/>
  <c r="F1261" i="8"/>
  <c r="E1261" i="8"/>
  <c r="E1706" i="8"/>
  <c r="F1706" i="8"/>
  <c r="E133" i="8"/>
  <c r="F133" i="8"/>
  <c r="G133" i="8" s="1"/>
  <c r="F1642" i="8"/>
  <c r="E1642" i="8"/>
  <c r="F1242" i="8"/>
  <c r="E1242" i="8"/>
  <c r="F842" i="8"/>
  <c r="E842" i="8"/>
  <c r="F421" i="8"/>
  <c r="E421" i="8"/>
  <c r="F1800" i="8"/>
  <c r="E1800" i="8"/>
  <c r="F1400" i="8"/>
  <c r="E1400" i="8"/>
  <c r="F1000" i="8"/>
  <c r="E1000" i="8"/>
  <c r="F588" i="8"/>
  <c r="E588" i="8"/>
  <c r="F802" i="8"/>
  <c r="E802" i="8"/>
  <c r="F402" i="8"/>
  <c r="E402" i="8"/>
  <c r="G18" i="8"/>
  <c r="H18" i="8"/>
  <c r="H1773" i="8"/>
  <c r="G1773" i="8"/>
  <c r="H1170" i="8"/>
  <c r="G1170" i="8"/>
  <c r="I1170" i="8" s="1"/>
  <c r="J1170" i="8" s="1"/>
  <c r="K1170" i="8" s="1"/>
  <c r="I1910" i="8"/>
  <c r="J1910" i="8" s="1"/>
  <c r="K1910" i="8" s="1"/>
  <c r="H471" i="8"/>
  <c r="G471" i="8"/>
  <c r="I275" i="8"/>
  <c r="J275" i="8" s="1"/>
  <c r="K275" i="8" s="1"/>
  <c r="E1895" i="8"/>
  <c r="F1895" i="8"/>
  <c r="F1474" i="8"/>
  <c r="E1474" i="8"/>
  <c r="F838" i="8"/>
  <c r="E838" i="8"/>
  <c r="F1222" i="8"/>
  <c r="E1222" i="8"/>
  <c r="F1380" i="8"/>
  <c r="E1380" i="8"/>
  <c r="E782" i="8"/>
  <c r="F782" i="8"/>
  <c r="H1310" i="8"/>
  <c r="G1310" i="8"/>
  <c r="H308" i="8"/>
  <c r="G308" i="8"/>
  <c r="J1256" i="8"/>
  <c r="K1256" i="8" s="1"/>
  <c r="H1982" i="8"/>
  <c r="G1982" i="8"/>
  <c r="H216" i="8"/>
  <c r="G216" i="8"/>
  <c r="G1790" i="8"/>
  <c r="H1790" i="8"/>
  <c r="H1775" i="8"/>
  <c r="G1775" i="8"/>
  <c r="G344" i="8"/>
  <c r="I1397" i="8"/>
  <c r="J1397" i="8" s="1"/>
  <c r="K1397" i="8" s="1"/>
  <c r="H1055" i="8"/>
  <c r="G1055" i="8"/>
  <c r="H971" i="8"/>
  <c r="G971" i="8"/>
  <c r="I1712" i="8"/>
  <c r="J1712" i="8" s="1"/>
  <c r="K1712" i="8" s="1"/>
  <c r="I373" i="8"/>
  <c r="J373" i="8"/>
  <c r="K373" i="8" s="1"/>
  <c r="H1245" i="8"/>
  <c r="G1245" i="8"/>
  <c r="I1219" i="8"/>
  <c r="J1219" i="8" s="1"/>
  <c r="K1219" i="8" s="1"/>
  <c r="I1426" i="8"/>
  <c r="J1426" i="8" s="1"/>
  <c r="K1426" i="8" s="1"/>
  <c r="H1127" i="8"/>
  <c r="G1127" i="8"/>
  <c r="E1917" i="8"/>
  <c r="F1917" i="8"/>
  <c r="E1986" i="8"/>
  <c r="F1986" i="8"/>
  <c r="E379" i="8"/>
  <c r="F379" i="8"/>
  <c r="E546" i="8"/>
  <c r="F546" i="8"/>
  <c r="H1841" i="8"/>
  <c r="G1841" i="8"/>
  <c r="H491" i="8"/>
  <c r="H988" i="8"/>
  <c r="G988" i="8"/>
  <c r="H810" i="8"/>
  <c r="G810" i="8"/>
  <c r="I993" i="8"/>
  <c r="J993" i="8" s="1"/>
  <c r="K993" i="8" s="1"/>
  <c r="I1243" i="8"/>
  <c r="H327" i="8"/>
  <c r="G327" i="8"/>
  <c r="H1973" i="8"/>
  <c r="G1973" i="8"/>
  <c r="H1836" i="8"/>
  <c r="G1836" i="8"/>
  <c r="I1699" i="8"/>
  <c r="J1699" i="8" s="1"/>
  <c r="K1699" i="8" s="1"/>
  <c r="H1359" i="8"/>
  <c r="G1359" i="8"/>
  <c r="H469" i="8"/>
  <c r="G469" i="8"/>
  <c r="H388" i="8"/>
  <c r="G388" i="8"/>
  <c r="J1346" i="8"/>
  <c r="K1346" i="8" s="1"/>
  <c r="G923" i="8"/>
  <c r="H923" i="8"/>
  <c r="I1232" i="8"/>
  <c r="G1307" i="8"/>
  <c r="H1307" i="8"/>
  <c r="F828" i="8"/>
  <c r="E828" i="8"/>
  <c r="E1716" i="8"/>
  <c r="F1716" i="8"/>
  <c r="E595" i="8"/>
  <c r="F595" i="8"/>
  <c r="E86" i="8"/>
  <c r="F86" i="8"/>
  <c r="F1518" i="8"/>
  <c r="E1518" i="8"/>
  <c r="F574" i="8"/>
  <c r="E574" i="8"/>
  <c r="F417" i="8"/>
  <c r="E417" i="8"/>
  <c r="F1328" i="8"/>
  <c r="E1328" i="8"/>
  <c r="F193" i="8"/>
  <c r="E193" i="8"/>
  <c r="F1182" i="8"/>
  <c r="E1182" i="8"/>
  <c r="F358" i="8"/>
  <c r="E358" i="8"/>
  <c r="F1340" i="8"/>
  <c r="E1340" i="8"/>
  <c r="F940" i="8"/>
  <c r="E940" i="8"/>
  <c r="F742" i="8"/>
  <c r="E742" i="8"/>
  <c r="F342" i="8"/>
  <c r="E342" i="8"/>
  <c r="H835" i="8"/>
  <c r="G835" i="8"/>
  <c r="I1665" i="8"/>
  <c r="H680" i="8"/>
  <c r="G680" i="8"/>
  <c r="H507" i="8"/>
  <c r="G507" i="8"/>
  <c r="E312" i="8"/>
  <c r="F312" i="8"/>
  <c r="F781" i="8"/>
  <c r="E781" i="8"/>
  <c r="F1228" i="8"/>
  <c r="E1228" i="8"/>
  <c r="E1672" i="8"/>
  <c r="F1672" i="8"/>
  <c r="F549" i="8"/>
  <c r="E549" i="8"/>
  <c r="F1007" i="8"/>
  <c r="E1007" i="8"/>
  <c r="F1451" i="8"/>
  <c r="E1451" i="8"/>
  <c r="F1943" i="8"/>
  <c r="E1943" i="8"/>
  <c r="E573" i="8"/>
  <c r="F573" i="8"/>
  <c r="F1030" i="8"/>
  <c r="E1030" i="8"/>
  <c r="F1919" i="8"/>
  <c r="E1919" i="8"/>
  <c r="F371" i="8"/>
  <c r="E371" i="8"/>
  <c r="F1284" i="8"/>
  <c r="E1284" i="8"/>
  <c r="F1728" i="8"/>
  <c r="E1728" i="8"/>
  <c r="F153" i="8"/>
  <c r="E153" i="8"/>
  <c r="F1622" i="8"/>
  <c r="E1622" i="8"/>
  <c r="F821" i="8"/>
  <c r="E821" i="8"/>
  <c r="F400" i="8"/>
  <c r="E400" i="8"/>
  <c r="F1780" i="8"/>
  <c r="E1780" i="8"/>
  <c r="F980" i="8"/>
  <c r="E980" i="8"/>
  <c r="F567" i="8"/>
  <c r="E567" i="8"/>
  <c r="F382" i="8"/>
  <c r="E382" i="8"/>
  <c r="I1190" i="8"/>
  <c r="J1190" i="8" s="1"/>
  <c r="K1190" i="8" s="1"/>
  <c r="G368" i="8"/>
  <c r="H368" i="8"/>
  <c r="I1604" i="8"/>
  <c r="J1604" i="8"/>
  <c r="K1604" i="8" s="1"/>
  <c r="H370" i="8"/>
  <c r="G370" i="8"/>
  <c r="G1979" i="8"/>
  <c r="H1979" i="8"/>
  <c r="G1687" i="8"/>
  <c r="H1687" i="8"/>
  <c r="I1196" i="8"/>
  <c r="J1196" i="8" s="1"/>
  <c r="K1196" i="8" s="1"/>
  <c r="H1925" i="8"/>
  <c r="G1925" i="8"/>
  <c r="I1729" i="8"/>
  <c r="J1729" i="8"/>
  <c r="K1729" i="8" s="1"/>
  <c r="H1137" i="8"/>
  <c r="G1137" i="8"/>
  <c r="H1621" i="8"/>
  <c r="G1621" i="8"/>
  <c r="H1533" i="8"/>
  <c r="G1533" i="8"/>
  <c r="H1544" i="8"/>
  <c r="G1544" i="8"/>
  <c r="H1899" i="8"/>
  <c r="G1899" i="8"/>
  <c r="J1834" i="8"/>
  <c r="K1834" i="8" s="1"/>
  <c r="H797" i="8"/>
  <c r="G797" i="8"/>
  <c r="F166" i="8"/>
  <c r="F336" i="8"/>
  <c r="E336" i="8"/>
  <c r="E805" i="8"/>
  <c r="F805" i="8"/>
  <c r="F1250" i="8"/>
  <c r="E1250" i="8"/>
  <c r="E1694" i="8"/>
  <c r="F1694" i="8"/>
  <c r="E572" i="8"/>
  <c r="F572" i="8"/>
  <c r="E1029" i="8"/>
  <c r="F1029" i="8"/>
  <c r="F1473" i="8"/>
  <c r="E1473" i="8"/>
  <c r="E596" i="8"/>
  <c r="F596" i="8"/>
  <c r="F1052" i="8"/>
  <c r="E1052" i="8"/>
  <c r="F1496" i="8"/>
  <c r="E1496" i="8"/>
  <c r="F1941" i="8"/>
  <c r="E1941" i="8"/>
  <c r="F551" i="8"/>
  <c r="E551" i="8"/>
  <c r="F1009" i="8"/>
  <c r="E1009" i="8"/>
  <c r="F1497" i="8"/>
  <c r="E1497" i="8"/>
  <c r="F394" i="8"/>
  <c r="E394" i="8"/>
  <c r="F861" i="8"/>
  <c r="E861" i="8"/>
  <c r="F1306" i="8"/>
  <c r="E1306" i="8"/>
  <c r="E1750" i="8"/>
  <c r="F1750" i="8"/>
  <c r="F1602" i="8"/>
  <c r="E1602" i="8"/>
  <c r="E1202" i="8"/>
  <c r="F1202" i="8"/>
  <c r="F800" i="8"/>
  <c r="E800" i="8"/>
  <c r="F1760" i="8"/>
  <c r="E1760" i="8"/>
  <c r="F1360" i="8"/>
  <c r="E1360" i="8"/>
  <c r="F960" i="8"/>
  <c r="E960" i="8"/>
  <c r="F762" i="8"/>
  <c r="E762" i="8"/>
  <c r="E362" i="8"/>
  <c r="F362" i="8"/>
  <c r="H283" i="8"/>
  <c r="G283" i="8"/>
  <c r="H579" i="8"/>
  <c r="G579" i="8"/>
  <c r="H751" i="8"/>
  <c r="G751" i="8"/>
  <c r="H997" i="8"/>
  <c r="G997" i="8"/>
  <c r="H718" i="8"/>
  <c r="G718" i="8"/>
  <c r="H472" i="8"/>
  <c r="G472" i="8"/>
  <c r="H1445" i="8"/>
  <c r="G1445" i="8"/>
  <c r="H1088" i="8"/>
  <c r="G1088" i="8"/>
  <c r="H1110" i="8"/>
  <c r="G1110" i="8"/>
  <c r="I423" i="8"/>
  <c r="J423" i="8"/>
  <c r="K423" i="8" s="1"/>
  <c r="H365" i="8"/>
  <c r="G365" i="8"/>
  <c r="J1912" i="8"/>
  <c r="K1912" i="8" s="1"/>
  <c r="H1037" i="8"/>
  <c r="G1037" i="8"/>
  <c r="G75" i="8"/>
  <c r="I75" i="8" s="1"/>
  <c r="J75" i="8" s="1"/>
  <c r="K75" i="8" s="1"/>
  <c r="F360" i="8"/>
  <c r="E360" i="8"/>
  <c r="F1272" i="8"/>
  <c r="E1272" i="8"/>
  <c r="F1051" i="8"/>
  <c r="E1051" i="8"/>
  <c r="E1495" i="8"/>
  <c r="F1495" i="8"/>
  <c r="F1939" i="8"/>
  <c r="E1939" i="8"/>
  <c r="E619" i="8"/>
  <c r="F619" i="8"/>
  <c r="F1074" i="8"/>
  <c r="E1074" i="8"/>
  <c r="F1964" i="8"/>
  <c r="E1964" i="8"/>
  <c r="E6" i="8"/>
  <c r="F6" i="8"/>
  <c r="E1031" i="8"/>
  <c r="F1031" i="8"/>
  <c r="F1519" i="8"/>
  <c r="E1519" i="8"/>
  <c r="E884" i="8"/>
  <c r="F884" i="8"/>
  <c r="E1772" i="8"/>
  <c r="F1772" i="8"/>
  <c r="E1582" i="8"/>
  <c r="F1582" i="8"/>
  <c r="E779" i="8"/>
  <c r="F779" i="8"/>
  <c r="F1740" i="8"/>
  <c r="E1740" i="8"/>
  <c r="F525" i="8"/>
  <c r="E525" i="8"/>
  <c r="I1427" i="8"/>
  <c r="J1427" i="8" s="1"/>
  <c r="K1427" i="8" s="1"/>
  <c r="H215" i="8"/>
  <c r="G215" i="8"/>
  <c r="G1668" i="8"/>
  <c r="H1668" i="8"/>
  <c r="G1492" i="8"/>
  <c r="H1492" i="8"/>
  <c r="I411" i="8"/>
  <c r="J411" i="8" s="1"/>
  <c r="K411" i="8" s="1"/>
  <c r="H1434" i="8"/>
  <c r="G1434" i="8"/>
  <c r="G1758" i="8"/>
  <c r="H1758" i="8"/>
  <c r="I258" i="8"/>
  <c r="J258" i="8" s="1"/>
  <c r="K258" i="8" s="1"/>
  <c r="I234" i="8"/>
  <c r="J234" i="8" s="1"/>
  <c r="K234" i="8" s="1"/>
  <c r="H250" i="8"/>
  <c r="G250" i="8"/>
  <c r="H1227" i="8"/>
  <c r="G1227" i="8"/>
  <c r="H817" i="8"/>
  <c r="G817" i="8"/>
  <c r="I817" i="8" s="1"/>
  <c r="J817" i="8" s="1"/>
  <c r="K817" i="8" s="1"/>
  <c r="H886" i="8"/>
  <c r="G886" i="8"/>
  <c r="I610" i="8"/>
  <c r="H249" i="8"/>
  <c r="G249" i="8"/>
  <c r="H1347" i="8"/>
  <c r="G1347" i="8"/>
  <c r="H1588" i="8"/>
  <c r="G1588" i="8"/>
  <c r="H1596" i="8"/>
  <c r="G1596" i="8"/>
  <c r="H1392" i="8"/>
  <c r="G1392" i="8"/>
  <c r="I603" i="8"/>
  <c r="H1357" i="8"/>
  <c r="G1357" i="8"/>
  <c r="H580" i="8"/>
  <c r="G580" i="8"/>
  <c r="H393" i="8"/>
  <c r="I1085" i="8"/>
  <c r="J1085" i="8" s="1"/>
  <c r="K1085" i="8" s="1"/>
  <c r="J1032" i="8"/>
  <c r="K1032" i="8" s="1"/>
  <c r="I1032" i="8"/>
  <c r="G1599" i="8"/>
  <c r="H1599" i="8"/>
  <c r="J390" i="8"/>
  <c r="K390" i="8" s="1"/>
  <c r="H1068" i="8"/>
  <c r="K1425" i="8"/>
  <c r="G74" i="8"/>
  <c r="I74" i="8" s="1"/>
  <c r="J74" i="8" s="1"/>
  <c r="K74" i="8" s="1"/>
  <c r="H99" i="8"/>
  <c r="I99" i="8" s="1"/>
  <c r="J99" i="8" s="1"/>
  <c r="K99" i="8" s="1"/>
  <c r="H37" i="8"/>
  <c r="I37" i="8" s="1"/>
  <c r="J893" i="8"/>
  <c r="K893" i="8" s="1"/>
  <c r="F384" i="8"/>
  <c r="E384" i="8"/>
  <c r="F850" i="8"/>
  <c r="E850" i="8"/>
  <c r="E1294" i="8"/>
  <c r="F1294" i="8"/>
  <c r="F1738" i="8"/>
  <c r="E1738" i="8"/>
  <c r="F163" i="8"/>
  <c r="E163" i="8"/>
  <c r="F618" i="8"/>
  <c r="E618" i="8"/>
  <c r="E1073" i="8"/>
  <c r="F1073" i="8"/>
  <c r="F1517" i="8"/>
  <c r="E1517" i="8"/>
  <c r="F1963" i="8"/>
  <c r="E1963" i="8"/>
  <c r="E643" i="8"/>
  <c r="F643" i="8"/>
  <c r="F1096" i="8"/>
  <c r="E1096" i="8"/>
  <c r="F1541" i="8"/>
  <c r="E1541" i="8"/>
  <c r="F1985" i="8"/>
  <c r="E1985" i="8"/>
  <c r="E597" i="8"/>
  <c r="F597" i="8"/>
  <c r="F1053" i="8"/>
  <c r="E1053" i="8"/>
  <c r="E1543" i="8"/>
  <c r="F1543" i="8"/>
  <c r="F441" i="8"/>
  <c r="E441" i="8"/>
  <c r="F906" i="8"/>
  <c r="E906" i="8"/>
  <c r="E1350" i="8"/>
  <c r="F1350" i="8"/>
  <c r="E1794" i="8"/>
  <c r="F1794" i="8"/>
  <c r="F1962" i="8"/>
  <c r="E1962" i="8"/>
  <c r="E1562" i="8"/>
  <c r="F1562" i="8"/>
  <c r="E1162" i="8"/>
  <c r="F1162" i="8"/>
  <c r="E758" i="8"/>
  <c r="F758" i="8"/>
  <c r="F337" i="8"/>
  <c r="E337" i="8"/>
  <c r="F1720" i="8"/>
  <c r="E1720" i="8"/>
  <c r="F1320" i="8"/>
  <c r="E1320" i="8"/>
  <c r="F920" i="8"/>
  <c r="E920" i="8"/>
  <c r="F504" i="8"/>
  <c r="E504" i="8"/>
  <c r="F722" i="8"/>
  <c r="E722" i="8"/>
  <c r="F322" i="8"/>
  <c r="E322" i="8"/>
  <c r="I1218" i="8"/>
  <c r="J1218" i="8" s="1"/>
  <c r="K1218" i="8" s="1"/>
  <c r="H1901" i="8"/>
  <c r="G1901" i="8"/>
  <c r="H804" i="8"/>
  <c r="G804" i="8"/>
  <c r="G1247" i="8"/>
  <c r="H401" i="8"/>
  <c r="G401" i="8"/>
  <c r="I1045" i="8"/>
  <c r="J1045" i="8"/>
  <c r="K1045" i="8" s="1"/>
  <c r="G868" i="8"/>
  <c r="H868" i="8"/>
  <c r="G1707" i="8"/>
  <c r="H438" i="8"/>
  <c r="G438" i="8"/>
  <c r="H876" i="8"/>
  <c r="G876" i="8"/>
  <c r="H321" i="8"/>
  <c r="G321" i="8"/>
  <c r="I866" i="8"/>
  <c r="J866" i="8" s="1"/>
  <c r="K866" i="8" s="1"/>
  <c r="H780" i="8"/>
  <c r="G780" i="8"/>
  <c r="I349" i="8"/>
  <c r="J349" i="8" s="1"/>
  <c r="K349" i="8" s="1"/>
  <c r="H827" i="8"/>
  <c r="G827" i="8"/>
  <c r="I1789" i="8"/>
  <c r="J1789" i="8" s="1"/>
  <c r="K1789" i="8" s="1"/>
  <c r="I1054" i="8"/>
  <c r="J1054" i="8" s="1"/>
  <c r="K1054" i="8" s="1"/>
  <c r="H1064" i="8"/>
  <c r="G1064" i="8"/>
  <c r="H328" i="8"/>
  <c r="G328" i="8"/>
  <c r="H280" i="8"/>
  <c r="G280" i="8"/>
  <c r="H748" i="8"/>
  <c r="G748" i="8"/>
  <c r="I1847" i="8"/>
  <c r="J1847" i="8" s="1"/>
  <c r="K1847" i="8" s="1"/>
  <c r="H1493" i="8"/>
  <c r="G1493" i="8"/>
  <c r="H323" i="8"/>
  <c r="G323" i="8"/>
  <c r="H448" i="8"/>
  <c r="G448" i="8"/>
  <c r="I1566" i="8"/>
  <c r="J1566" i="8" s="1"/>
  <c r="K1566" i="8" s="1"/>
  <c r="G225" i="8"/>
  <c r="G700" i="8"/>
  <c r="H700" i="8"/>
  <c r="G675" i="8"/>
  <c r="H675" i="8"/>
  <c r="H1156" i="8"/>
  <c r="G1156" i="8"/>
  <c r="H1632" i="8"/>
  <c r="G1632" i="8"/>
  <c r="H1424" i="8"/>
  <c r="G1424" i="8"/>
  <c r="H1333" i="8"/>
  <c r="G1333" i="8"/>
  <c r="H72" i="8"/>
  <c r="I72" i="8" s="1"/>
  <c r="J72" i="8" s="1"/>
  <c r="K72" i="8" s="1"/>
  <c r="H50" i="8"/>
  <c r="I50" i="8" s="1"/>
  <c r="J50" i="8" s="1"/>
  <c r="K50" i="8" s="1"/>
  <c r="F25" i="8"/>
  <c r="I136" i="8"/>
  <c r="J136" i="8" s="1"/>
  <c r="K136" i="8" s="1"/>
  <c r="E407" i="8"/>
  <c r="F407" i="8"/>
  <c r="E872" i="8"/>
  <c r="F872" i="8"/>
  <c r="F1316" i="8"/>
  <c r="E1316" i="8"/>
  <c r="F1761" i="8"/>
  <c r="E1761" i="8"/>
  <c r="F641" i="8"/>
  <c r="E641" i="8"/>
  <c r="E1095" i="8"/>
  <c r="F1095" i="8"/>
  <c r="F1539" i="8"/>
  <c r="E1539" i="8"/>
  <c r="F1984" i="8"/>
  <c r="E1984" i="8"/>
  <c r="F666" i="8"/>
  <c r="E666" i="8"/>
  <c r="E1118" i="8"/>
  <c r="F1118" i="8"/>
  <c r="F1564" i="8"/>
  <c r="E1564" i="8"/>
  <c r="E5" i="8"/>
  <c r="F5" i="8"/>
  <c r="F620" i="8"/>
  <c r="E620" i="8"/>
  <c r="F1075" i="8"/>
  <c r="E1075" i="8"/>
  <c r="F1565" i="8"/>
  <c r="E1565" i="8"/>
  <c r="F466" i="8"/>
  <c r="E466" i="8"/>
  <c r="F928" i="8"/>
  <c r="E928" i="8"/>
  <c r="E1372" i="8"/>
  <c r="F1372" i="8"/>
  <c r="E1816" i="8"/>
  <c r="F1816" i="8"/>
  <c r="F1942" i="8"/>
  <c r="E1942" i="8"/>
  <c r="F1542" i="8"/>
  <c r="E1542" i="8"/>
  <c r="F1142" i="8"/>
  <c r="E1142" i="8"/>
  <c r="E737" i="8"/>
  <c r="F737" i="8"/>
  <c r="F316" i="8"/>
  <c r="E316" i="8"/>
  <c r="F1700" i="8"/>
  <c r="E1700" i="8"/>
  <c r="F1300" i="8"/>
  <c r="E1300" i="8"/>
  <c r="F900" i="8"/>
  <c r="E900" i="8"/>
  <c r="F483" i="8"/>
  <c r="E483" i="8"/>
  <c r="E702" i="8"/>
  <c r="F702" i="8"/>
  <c r="F302" i="8"/>
  <c r="E302" i="8"/>
  <c r="H428" i="8"/>
  <c r="G428" i="8"/>
  <c r="I865" i="8"/>
  <c r="J865" i="8" s="1"/>
  <c r="K865" i="8" s="1"/>
  <c r="H1725" i="8"/>
  <c r="G1725" i="8"/>
  <c r="H1756" i="8"/>
  <c r="G1756" i="8"/>
  <c r="G1527" i="8"/>
  <c r="H1527" i="8"/>
  <c r="H1581" i="8"/>
  <c r="G1581" i="8"/>
  <c r="H1981" i="8"/>
  <c r="G1981" i="8"/>
  <c r="G858" i="8"/>
  <c r="H858" i="8"/>
  <c r="H1491" i="8"/>
  <c r="G1491" i="8"/>
  <c r="H1791" i="8"/>
  <c r="G1791" i="8"/>
  <c r="H1321" i="8"/>
  <c r="G1321" i="8"/>
  <c r="H226" i="8"/>
  <c r="G226" i="8"/>
  <c r="I1412" i="8"/>
  <c r="J1412" i="8" s="1"/>
  <c r="K1412" i="8" s="1"/>
  <c r="H1066" i="8"/>
  <c r="G1066" i="8"/>
  <c r="I1714" i="8"/>
  <c r="J1714" i="8" s="1"/>
  <c r="K1714" i="8" s="1"/>
  <c r="H719" i="8"/>
  <c r="G719" i="8"/>
  <c r="H1288" i="8"/>
  <c r="G1288" i="8"/>
  <c r="H908" i="8"/>
  <c r="G908" i="8"/>
  <c r="H578" i="8"/>
  <c r="G578" i="8"/>
  <c r="H1265" i="8"/>
  <c r="G1265" i="8"/>
  <c r="H509" i="8"/>
  <c r="G509" i="8"/>
  <c r="I1745" i="8"/>
  <c r="J1745" i="8" s="1"/>
  <c r="K1745" i="8" s="1"/>
  <c r="H1590" i="8"/>
  <c r="G1590" i="8"/>
  <c r="H1148" i="8"/>
  <c r="G1148" i="8"/>
  <c r="H1681" i="8"/>
  <c r="G1681" i="8"/>
  <c r="I1552" i="8"/>
  <c r="G729" i="8"/>
  <c r="H729" i="8"/>
  <c r="H608" i="8"/>
  <c r="G608" i="8"/>
  <c r="G1898" i="8"/>
  <c r="H1898" i="8"/>
  <c r="H517" i="8"/>
  <c r="G517" i="8"/>
  <c r="G271" i="8"/>
  <c r="H271" i="8"/>
  <c r="I659" i="8"/>
  <c r="J659" i="8" s="1"/>
  <c r="K659" i="8" s="1"/>
  <c r="G1988" i="8"/>
  <c r="H1988" i="8"/>
  <c r="H1215" i="8"/>
  <c r="G1215" i="8"/>
  <c r="H1277" i="8"/>
  <c r="G1277" i="8"/>
  <c r="E894" i="8"/>
  <c r="F894" i="8"/>
  <c r="E665" i="8"/>
  <c r="F665" i="8"/>
  <c r="E689" i="8"/>
  <c r="F689" i="8"/>
  <c r="F1097" i="8"/>
  <c r="E1097" i="8"/>
  <c r="F1922" i="8"/>
  <c r="E1922" i="8"/>
  <c r="F880" i="8"/>
  <c r="E880" i="8"/>
  <c r="H248" i="8"/>
  <c r="G248" i="8"/>
  <c r="I731" i="8"/>
  <c r="J731" i="8" s="1"/>
  <c r="K731" i="8" s="1"/>
  <c r="H841" i="8"/>
  <c r="G841" i="8"/>
  <c r="J1644" i="8"/>
  <c r="K1644" i="8" s="1"/>
  <c r="H727" i="8"/>
  <c r="H1654" i="8"/>
  <c r="G1654" i="8"/>
  <c r="H331" i="8"/>
  <c r="G331" i="8"/>
  <c r="F916" i="8"/>
  <c r="E916" i="8"/>
  <c r="E220" i="8"/>
  <c r="F220" i="8"/>
  <c r="F1585" i="8"/>
  <c r="E1585" i="8"/>
  <c r="E1164" i="8"/>
  <c r="F1164" i="8"/>
  <c r="E1609" i="8"/>
  <c r="F1609" i="8"/>
  <c r="F1102" i="8"/>
  <c r="E1102" i="8"/>
  <c r="H460" i="8"/>
  <c r="G460" i="8"/>
  <c r="H1488" i="8"/>
  <c r="G1488" i="8"/>
  <c r="J1909" i="8"/>
  <c r="K1909" i="8" s="1"/>
  <c r="H1036" i="8"/>
  <c r="G1036" i="8"/>
  <c r="G1348" i="8"/>
  <c r="H1348" i="8"/>
  <c r="H1733" i="8"/>
  <c r="G1893" i="8"/>
  <c r="H1893" i="8"/>
  <c r="I1710" i="8"/>
  <c r="J1710" i="8" s="1"/>
  <c r="K1710" i="8" s="1"/>
  <c r="I1953" i="8"/>
  <c r="J1953" i="8"/>
  <c r="K1953" i="8" s="1"/>
  <c r="I1753" i="8"/>
  <c r="J1753" i="8"/>
  <c r="K1753" i="8" s="1"/>
  <c r="E476" i="8"/>
  <c r="F476" i="8"/>
  <c r="F244" i="8"/>
  <c r="E244" i="8"/>
  <c r="E1607" i="8"/>
  <c r="F1607" i="8"/>
  <c r="F736" i="8"/>
  <c r="E736" i="8"/>
  <c r="F223" i="8"/>
  <c r="E223" i="8"/>
  <c r="F1675" i="8"/>
  <c r="E1675" i="8"/>
  <c r="F1884" i="8"/>
  <c r="E1884" i="8"/>
  <c r="F674" i="8"/>
  <c r="E674" i="8"/>
  <c r="F840" i="8"/>
  <c r="E840" i="8"/>
  <c r="E642" i="8"/>
  <c r="F642" i="8"/>
  <c r="H720" i="8"/>
  <c r="G720" i="8"/>
  <c r="H320" i="8"/>
  <c r="G320" i="8"/>
  <c r="H577" i="8"/>
  <c r="G577" i="8"/>
  <c r="H1421" i="8"/>
  <c r="G1421" i="8"/>
  <c r="H1792" i="8"/>
  <c r="G1792" i="8"/>
  <c r="I227" i="8"/>
  <c r="J227" i="8" s="1"/>
  <c r="K227" i="8" s="1"/>
  <c r="H540" i="8"/>
  <c r="G540" i="8"/>
  <c r="H1803" i="8"/>
  <c r="G1803" i="8"/>
  <c r="I629" i="8"/>
  <c r="J629" i="8"/>
  <c r="K629" i="8" s="1"/>
  <c r="G1927" i="8"/>
  <c r="H1927" i="8"/>
  <c r="F103" i="8"/>
  <c r="H103" i="8" s="1"/>
  <c r="E85" i="8"/>
  <c r="F85" i="8"/>
  <c r="I604" i="8"/>
  <c r="J604" i="8" s="1"/>
  <c r="K604" i="8" s="1"/>
  <c r="I1711" i="8"/>
  <c r="J1711" i="8" s="1"/>
  <c r="K1711" i="8" s="1"/>
  <c r="H885" i="8"/>
  <c r="G885" i="8"/>
  <c r="H188" i="8"/>
  <c r="I188" i="8" s="1"/>
  <c r="J188" i="8" s="1"/>
  <c r="K188" i="8" s="1"/>
  <c r="I956" i="8"/>
  <c r="J956" i="8" s="1"/>
  <c r="K956" i="8" s="1"/>
  <c r="I1258" i="8"/>
  <c r="J1258" i="8" s="1"/>
  <c r="K1258" i="8" s="1"/>
  <c r="E547" i="8"/>
  <c r="F547" i="8"/>
  <c r="E1894" i="8"/>
  <c r="F1894" i="8"/>
  <c r="F1673" i="8"/>
  <c r="E1673" i="8"/>
  <c r="F1209" i="8"/>
  <c r="E1209" i="8"/>
  <c r="F1061" i="8"/>
  <c r="E1061" i="8"/>
  <c r="F1822" i="8"/>
  <c r="E1822" i="8"/>
  <c r="F1980" i="8"/>
  <c r="E1980" i="8"/>
  <c r="E356" i="8"/>
  <c r="F356" i="8"/>
  <c r="H663" i="8"/>
  <c r="G663" i="8"/>
  <c r="H749" i="8"/>
  <c r="G749" i="8"/>
  <c r="I1089" i="8"/>
  <c r="J1089" i="8" s="1"/>
  <c r="K1089" i="8" s="1"/>
  <c r="G1591" i="8"/>
  <c r="H1591" i="8"/>
  <c r="G753" i="8"/>
  <c r="H753" i="8"/>
  <c r="H187" i="8"/>
  <c r="I187" i="8" s="1"/>
  <c r="J187" i="8" s="1"/>
  <c r="K187" i="8" s="1"/>
  <c r="J1332" i="8"/>
  <c r="K1332" i="8" s="1"/>
  <c r="E571" i="8"/>
  <c r="F571" i="8"/>
  <c r="F1028" i="8"/>
  <c r="E1028" i="8"/>
  <c r="F1472" i="8"/>
  <c r="E1472" i="8"/>
  <c r="E1916" i="8"/>
  <c r="F1916" i="8"/>
  <c r="F338" i="8"/>
  <c r="E338" i="8"/>
  <c r="E806" i="8"/>
  <c r="F806" i="8"/>
  <c r="F1251" i="8"/>
  <c r="E1251" i="8"/>
  <c r="F1695" i="8"/>
  <c r="E1695" i="8"/>
  <c r="F363" i="8"/>
  <c r="E363" i="8"/>
  <c r="E830" i="8"/>
  <c r="F830" i="8"/>
  <c r="F1274" i="8"/>
  <c r="E1274" i="8"/>
  <c r="E1718" i="8"/>
  <c r="F1718" i="8"/>
  <c r="E317" i="8"/>
  <c r="F317" i="8"/>
  <c r="E785" i="8"/>
  <c r="F785" i="8"/>
  <c r="F1231" i="8"/>
  <c r="E1231" i="8"/>
  <c r="E1965" i="8"/>
  <c r="F1965" i="8"/>
  <c r="F628" i="8"/>
  <c r="E628" i="8"/>
  <c r="F1084" i="8"/>
  <c r="E1084" i="8"/>
  <c r="F1528" i="8"/>
  <c r="E1528" i="8"/>
  <c r="E1972" i="8"/>
  <c r="F1972" i="8"/>
  <c r="E1802" i="8"/>
  <c r="F1802" i="8"/>
  <c r="F1402" i="8"/>
  <c r="E1402" i="8"/>
  <c r="E1002" i="8"/>
  <c r="F1002" i="8"/>
  <c r="F590" i="8"/>
  <c r="E590" i="8"/>
  <c r="F1960" i="8"/>
  <c r="E1960" i="8"/>
  <c r="F1560" i="8"/>
  <c r="E1560" i="8"/>
  <c r="F1160" i="8"/>
  <c r="E1160" i="8"/>
  <c r="E756" i="8"/>
  <c r="F756" i="8"/>
  <c r="E335" i="8"/>
  <c r="F335" i="8"/>
  <c r="F562" i="8"/>
  <c r="E562" i="8"/>
  <c r="H1458" i="8"/>
  <c r="G1458" i="8"/>
  <c r="I585" i="8"/>
  <c r="J585" i="8" s="1"/>
  <c r="K585" i="8" s="1"/>
  <c r="I1159" i="8"/>
  <c r="J1159" i="8" s="1"/>
  <c r="K1159" i="8" s="1"/>
  <c r="H214" i="8"/>
  <c r="G214" i="8"/>
  <c r="J587" i="8"/>
  <c r="K587" i="8" s="1"/>
  <c r="H1994" i="8"/>
  <c r="G1994" i="8"/>
  <c r="H825" i="8"/>
  <c r="G825" i="8"/>
  <c r="H281" i="8"/>
  <c r="G281" i="8"/>
  <c r="I1645" i="8"/>
  <c r="J1645" i="8"/>
  <c r="K1645" i="8" s="1"/>
  <c r="H1508" i="8"/>
  <c r="G1508" i="8"/>
  <c r="G1598" i="8"/>
  <c r="H1598" i="8"/>
  <c r="H1570" i="8"/>
  <c r="G1570" i="8"/>
  <c r="H1126" i="8"/>
  <c r="G1126" i="8"/>
  <c r="H1878" i="8"/>
  <c r="G1878" i="8"/>
  <c r="H1971" i="8"/>
  <c r="G1971" i="8"/>
  <c r="G1411" i="8"/>
  <c r="H1411" i="8"/>
  <c r="I1437" i="8"/>
  <c r="J1437" i="8" s="1"/>
  <c r="K1437" i="8" s="1"/>
  <c r="I543" i="8"/>
  <c r="J543" i="8"/>
  <c r="K543" i="8" s="1"/>
  <c r="H1526" i="8"/>
  <c r="G1526" i="8"/>
  <c r="H468" i="8"/>
  <c r="G468" i="8"/>
  <c r="H1108" i="8"/>
  <c r="G1108" i="8"/>
  <c r="H721" i="8"/>
  <c r="G721" i="8"/>
  <c r="H1146" i="8"/>
  <c r="G1146" i="8"/>
  <c r="I446" i="8"/>
  <c r="J446" i="8" s="1"/>
  <c r="K446" i="8" s="1"/>
  <c r="H1213" i="8"/>
  <c r="G1213" i="8"/>
  <c r="H957" i="8"/>
  <c r="G957" i="8"/>
  <c r="H424" i="8"/>
  <c r="G424" i="8"/>
  <c r="I1637" i="8"/>
  <c r="G668" i="8"/>
  <c r="H668" i="8"/>
  <c r="H1355" i="8"/>
  <c r="G1355" i="8"/>
  <c r="H1890" i="8"/>
  <c r="G1890" i="8"/>
  <c r="I1291" i="8"/>
  <c r="J1291" i="8" s="1"/>
  <c r="K1291" i="8" s="1"/>
  <c r="G1334" i="8"/>
  <c r="H1334" i="8"/>
  <c r="I904" i="8"/>
  <c r="J904" i="8" s="1"/>
  <c r="K904" i="8" s="1"/>
  <c r="H889" i="8"/>
  <c r="G889" i="8"/>
  <c r="I903" i="8"/>
  <c r="J903" i="8" s="1"/>
  <c r="K903" i="8" s="1"/>
  <c r="I1855" i="8"/>
  <c r="J1855" i="8" s="1"/>
  <c r="K1855" i="8" s="1"/>
  <c r="H613" i="8"/>
  <c r="G613" i="8"/>
  <c r="G237" i="8"/>
  <c r="H237" i="8"/>
  <c r="J1892" i="8"/>
  <c r="K1892" i="8" s="1"/>
  <c r="E430" i="8"/>
  <c r="F430" i="8"/>
  <c r="F1563" i="8"/>
  <c r="E1563" i="8"/>
  <c r="E221" i="8"/>
  <c r="F221" i="8"/>
  <c r="E1586" i="8"/>
  <c r="F1586" i="8"/>
  <c r="F126" i="8"/>
  <c r="E126" i="8"/>
  <c r="E1587" i="8"/>
  <c r="F1587" i="8"/>
  <c r="E950" i="8"/>
  <c r="F950" i="8"/>
  <c r="F1522" i="8"/>
  <c r="E1522" i="8"/>
  <c r="F716" i="8"/>
  <c r="E716" i="8"/>
  <c r="F1280" i="8"/>
  <c r="E1280" i="8"/>
  <c r="E682" i="8"/>
  <c r="F682" i="8"/>
  <c r="G1308" i="8"/>
  <c r="H1308" i="8"/>
  <c r="I925" i="8"/>
  <c r="J925" i="8" s="1"/>
  <c r="K925" i="8" s="1"/>
  <c r="H241" i="8"/>
  <c r="G241" i="8"/>
  <c r="H1788" i="8"/>
  <c r="G1788" i="8"/>
  <c r="H515" i="8"/>
  <c r="G515" i="8"/>
  <c r="H286" i="8"/>
  <c r="G286" i="8"/>
  <c r="I309" i="8"/>
  <c r="J309" i="8"/>
  <c r="K309" i="8" s="1"/>
  <c r="H600" i="8"/>
  <c r="G600" i="8"/>
  <c r="H480" i="8"/>
  <c r="G480" i="8"/>
  <c r="G1978" i="8"/>
  <c r="H1978" i="8"/>
  <c r="E453" i="8"/>
  <c r="F453" i="8"/>
  <c r="F688" i="8"/>
  <c r="E688" i="8"/>
  <c r="F245" i="8"/>
  <c r="E245" i="8"/>
  <c r="E1119" i="8"/>
  <c r="F1119" i="8"/>
  <c r="F1861" i="8"/>
  <c r="E1861" i="8"/>
  <c r="E274" i="8"/>
  <c r="F274" i="8"/>
  <c r="F440" i="8"/>
  <c r="E440" i="8"/>
  <c r="H1105" i="8"/>
  <c r="G1105" i="8"/>
  <c r="H1858" i="8"/>
  <c r="G1858" i="8"/>
  <c r="I1907" i="8"/>
  <c r="J1907" i="8" s="1"/>
  <c r="K1907" i="8" s="1"/>
  <c r="H968" i="8"/>
  <c r="G968" i="8"/>
  <c r="H298" i="8"/>
  <c r="G298" i="8"/>
  <c r="H698" i="8"/>
  <c r="G698" i="8"/>
  <c r="H1236" i="8"/>
  <c r="G1236" i="8"/>
  <c r="H296" i="8"/>
  <c r="G296" i="8"/>
  <c r="I946" i="8"/>
  <c r="F938" i="8"/>
  <c r="E938" i="8"/>
  <c r="E1163" i="8"/>
  <c r="F1163" i="8"/>
  <c r="E1630" i="8"/>
  <c r="F1630" i="8"/>
  <c r="F535" i="8"/>
  <c r="E535" i="8"/>
  <c r="F253" i="8"/>
  <c r="E253" i="8"/>
  <c r="G1335" i="8"/>
  <c r="H1335" i="8"/>
  <c r="H279" i="8"/>
  <c r="G279" i="8"/>
  <c r="I1107" i="8"/>
  <c r="J1107" i="8" s="1"/>
  <c r="K1107" i="8" s="1"/>
  <c r="H1330" i="8"/>
  <c r="G1330" i="8"/>
  <c r="H934" i="8"/>
  <c r="G934" i="8"/>
  <c r="I439" i="8"/>
  <c r="J439" i="8" s="1"/>
  <c r="K439" i="8" s="1"/>
  <c r="H383" i="8"/>
  <c r="G383" i="8"/>
  <c r="H1237" i="8"/>
  <c r="G1237" i="8"/>
  <c r="H770" i="8"/>
  <c r="G770" i="8"/>
  <c r="F961" i="8"/>
  <c r="E961" i="8"/>
  <c r="F1850" i="8"/>
  <c r="E1850" i="8"/>
  <c r="F267" i="8"/>
  <c r="E267" i="8"/>
  <c r="E1185" i="8"/>
  <c r="F1185" i="8"/>
  <c r="F1629" i="8"/>
  <c r="E1629" i="8"/>
  <c r="F760" i="8"/>
  <c r="E760" i="8"/>
  <c r="E1652" i="8"/>
  <c r="F1652" i="8"/>
  <c r="E713" i="8"/>
  <c r="F713" i="8"/>
  <c r="E1743" i="8"/>
  <c r="F1743" i="8"/>
  <c r="F558" i="8"/>
  <c r="E558" i="8"/>
  <c r="F1906" i="8"/>
  <c r="E1906" i="8"/>
  <c r="F1862" i="8"/>
  <c r="E1862" i="8"/>
  <c r="E1062" i="8"/>
  <c r="F1062" i="8"/>
  <c r="F653" i="8"/>
  <c r="E653" i="8"/>
  <c r="F1620" i="8"/>
  <c r="E1620" i="8"/>
  <c r="E819" i="8"/>
  <c r="F819" i="8"/>
  <c r="E398" i="8"/>
  <c r="F398" i="8"/>
  <c r="F622" i="8"/>
  <c r="E622" i="8"/>
  <c r="F222" i="8"/>
  <c r="E222" i="8"/>
  <c r="I616" i="8"/>
  <c r="J616" i="8" s="1"/>
  <c r="K616" i="8" s="1"/>
  <c r="H599" i="8"/>
  <c r="G599" i="8"/>
  <c r="H848" i="8"/>
  <c r="G848" i="8"/>
  <c r="G1848" i="8"/>
  <c r="H1848" i="8"/>
  <c r="H945" i="8"/>
  <c r="G945" i="8"/>
  <c r="H726" i="8"/>
  <c r="G726" i="8"/>
  <c r="H391" i="8"/>
  <c r="G391" i="8"/>
  <c r="H1886" i="8"/>
  <c r="G1886" i="8"/>
  <c r="H820" i="8"/>
  <c r="G820" i="8"/>
  <c r="I591" i="8"/>
  <c r="I418" i="8"/>
  <c r="J418" i="8"/>
  <c r="K418" i="8" s="1"/>
  <c r="H1356" i="8"/>
  <c r="G1356" i="8"/>
  <c r="H768" i="8"/>
  <c r="G768" i="8"/>
  <c r="H739" i="8"/>
  <c r="G739" i="8"/>
  <c r="I1929" i="8"/>
  <c r="J1929" i="8" s="1"/>
  <c r="K1929" i="8" s="1"/>
  <c r="G1777" i="8"/>
  <c r="H1777" i="8"/>
  <c r="H1571" i="8"/>
  <c r="G1571" i="8"/>
  <c r="H1573" i="8"/>
  <c r="G1573" i="8"/>
  <c r="H98" i="8"/>
  <c r="I98" i="8" s="1"/>
  <c r="J98" i="8" s="1"/>
  <c r="K98" i="8" s="1"/>
  <c r="E84" i="8"/>
  <c r="F84" i="8"/>
  <c r="H931" i="8"/>
  <c r="I1191" i="8"/>
  <c r="J1191" i="8" s="1"/>
  <c r="K1191" i="8" s="1"/>
  <c r="I1201" i="8"/>
  <c r="J1201" i="8" s="1"/>
  <c r="H406" i="8"/>
  <c r="G406" i="8"/>
  <c r="I412" i="8"/>
  <c r="J412" i="8"/>
  <c r="K412" i="8" s="1"/>
  <c r="H1481" i="8"/>
  <c r="G1481" i="8"/>
  <c r="J1285" i="8"/>
  <c r="K1285" i="8" s="1"/>
  <c r="I1285" i="8"/>
  <c r="H967" i="8"/>
  <c r="G967" i="8"/>
  <c r="G351" i="8"/>
  <c r="H351" i="8"/>
  <c r="H1326" i="8"/>
  <c r="G1326" i="8"/>
  <c r="G1327" i="8"/>
  <c r="G1924" i="8"/>
  <c r="H1924" i="8"/>
  <c r="H426" i="8"/>
  <c r="G426" i="8"/>
  <c r="G17" i="8"/>
  <c r="I17" i="8" s="1"/>
  <c r="J17" i="8" s="1"/>
  <c r="K17" i="8" s="1"/>
  <c r="F1006" i="8"/>
  <c r="E1006" i="8"/>
  <c r="E783" i="8"/>
  <c r="F783" i="8"/>
  <c r="E807" i="8"/>
  <c r="F807" i="8"/>
  <c r="F761" i="8"/>
  <c r="E761" i="8"/>
  <c r="E1506" i="8"/>
  <c r="F1506" i="8"/>
  <c r="F611" i="8"/>
  <c r="E611" i="8"/>
  <c r="E777" i="8"/>
  <c r="F777" i="8"/>
  <c r="J559" i="8"/>
  <c r="K559" i="8" s="1"/>
  <c r="I559" i="8"/>
  <c r="H1087" i="8"/>
  <c r="G1087" i="8"/>
  <c r="H856" i="8"/>
  <c r="G856" i="8"/>
  <c r="H1464" i="8"/>
  <c r="G1464" i="8"/>
  <c r="H881" i="8"/>
  <c r="G881" i="8"/>
  <c r="H238" i="8"/>
  <c r="G238" i="8"/>
  <c r="H612" i="8"/>
  <c r="G612" i="8"/>
  <c r="H1721" i="8"/>
  <c r="G1721" i="8"/>
  <c r="F203" i="8"/>
  <c r="E594" i="8"/>
  <c r="F594" i="8"/>
  <c r="F1050" i="8"/>
  <c r="E1050" i="8"/>
  <c r="E1494" i="8"/>
  <c r="F1494" i="8"/>
  <c r="F1938" i="8"/>
  <c r="E1938" i="8"/>
  <c r="F361" i="8"/>
  <c r="E361" i="8"/>
  <c r="F829" i="8"/>
  <c r="E829" i="8"/>
  <c r="F1273" i="8"/>
  <c r="E1273" i="8"/>
  <c r="F1717" i="8"/>
  <c r="E1717" i="8"/>
  <c r="F386" i="8"/>
  <c r="E386" i="8"/>
  <c r="F852" i="8"/>
  <c r="E852" i="8"/>
  <c r="F1296" i="8"/>
  <c r="E1296" i="8"/>
  <c r="F1741" i="8"/>
  <c r="E1741" i="8"/>
  <c r="E340" i="8"/>
  <c r="F340" i="8"/>
  <c r="F808" i="8"/>
  <c r="E808" i="8"/>
  <c r="F1253" i="8"/>
  <c r="E1253" i="8"/>
  <c r="E652" i="8"/>
  <c r="F652" i="8"/>
  <c r="F1106" i="8"/>
  <c r="E1106" i="8"/>
  <c r="E1550" i="8"/>
  <c r="F1550" i="8"/>
  <c r="F1993" i="8"/>
  <c r="E1993" i="8"/>
  <c r="E1782" i="8"/>
  <c r="F1782" i="8"/>
  <c r="F1382" i="8"/>
  <c r="E1382" i="8"/>
  <c r="E982" i="8"/>
  <c r="F982" i="8"/>
  <c r="E569" i="8"/>
  <c r="F569" i="8"/>
  <c r="F1940" i="8"/>
  <c r="E1940" i="8"/>
  <c r="F1540" i="8"/>
  <c r="E1540" i="8"/>
  <c r="F1140" i="8"/>
  <c r="E1140" i="8"/>
  <c r="E735" i="8"/>
  <c r="F735" i="8"/>
  <c r="F314" i="8"/>
  <c r="E314" i="8"/>
  <c r="E542" i="8"/>
  <c r="F542" i="8"/>
  <c r="G1958" i="8"/>
  <c r="H1958" i="8"/>
  <c r="H463" i="8"/>
  <c r="G463" i="8"/>
  <c r="H1904" i="8"/>
  <c r="G1904" i="8"/>
  <c r="I247" i="8"/>
  <c r="J247" i="8"/>
  <c r="K247" i="8" s="1"/>
  <c r="I1992" i="8"/>
  <c r="J1992" i="8"/>
  <c r="K1992" i="8" s="1"/>
  <c r="H1312" i="8"/>
  <c r="G1312" i="8"/>
  <c r="H930" i="8"/>
  <c r="G930" i="8"/>
  <c r="I1647" i="8"/>
  <c r="H1535" i="8"/>
  <c r="G1535" i="8"/>
  <c r="H857" i="8"/>
  <c r="G857" i="8"/>
  <c r="H1226" i="8"/>
  <c r="G1226" i="8"/>
  <c r="H445" i="8"/>
  <c r="G445" i="8"/>
  <c r="H2000" i="8"/>
  <c r="G2000" i="8"/>
  <c r="G1771" i="8"/>
  <c r="H1771" i="8"/>
  <c r="H470" i="8"/>
  <c r="G470" i="8"/>
  <c r="H1923" i="8"/>
  <c r="G1923" i="8"/>
  <c r="I1766" i="8"/>
  <c r="J1766" i="8"/>
  <c r="K1766" i="8" s="1"/>
  <c r="H787" i="8"/>
  <c r="G787" i="8"/>
  <c r="G1947" i="8"/>
  <c r="H1947" i="8"/>
  <c r="I709" i="8"/>
  <c r="J709" i="8" s="1"/>
  <c r="K709" i="8" s="1"/>
  <c r="G1235" i="8"/>
  <c r="H1235" i="8"/>
  <c r="H359" i="8"/>
  <c r="G359" i="8"/>
  <c r="H1005" i="8"/>
  <c r="H537" i="8"/>
  <c r="G537" i="8"/>
  <c r="G1567" i="8"/>
  <c r="H1567" i="8"/>
  <c r="J1715" i="8"/>
  <c r="H977" i="8"/>
  <c r="G977" i="8"/>
  <c r="H921" i="8"/>
  <c r="G921" i="8"/>
  <c r="I1224" i="8"/>
  <c r="J1224" i="8"/>
  <c r="K1224" i="8" s="1"/>
  <c r="H457" i="8"/>
  <c r="G457" i="8"/>
  <c r="G740" i="8"/>
  <c r="H740" i="8"/>
  <c r="J576" i="8"/>
  <c r="K576" i="8" s="1"/>
  <c r="H1837" i="8"/>
  <c r="G1837" i="8"/>
  <c r="H1751" i="8"/>
  <c r="G1751" i="8"/>
  <c r="E1918" i="8"/>
  <c r="F1918" i="8"/>
  <c r="F1338" i="8"/>
  <c r="E1338" i="8"/>
  <c r="E1117" i="8"/>
  <c r="F1117" i="8"/>
  <c r="F489" i="8"/>
  <c r="E489" i="8"/>
  <c r="E1838" i="8"/>
  <c r="F1838" i="8"/>
  <c r="F1122" i="8"/>
  <c r="E1122" i="8"/>
  <c r="F1680" i="8"/>
  <c r="E1680" i="8"/>
  <c r="F461" i="8"/>
  <c r="E461" i="8"/>
  <c r="F282" i="8"/>
  <c r="E282" i="8"/>
  <c r="G626" i="8"/>
  <c r="H626" i="8"/>
  <c r="H420" i="8"/>
  <c r="G420" i="8"/>
  <c r="G1325" i="8"/>
  <c r="H1325" i="8"/>
  <c r="I1730" i="8"/>
  <c r="J1730" i="8"/>
  <c r="K1730" i="8" s="1"/>
  <c r="H284" i="8"/>
  <c r="G284" i="8"/>
  <c r="G352" i="8"/>
  <c r="H352" i="8"/>
  <c r="H1485" i="8"/>
  <c r="G1485" i="8"/>
  <c r="F1361" i="8"/>
  <c r="E1361" i="8"/>
  <c r="E1139" i="8"/>
  <c r="F1139" i="8"/>
  <c r="F972" i="8"/>
  <c r="E972" i="8"/>
  <c r="F1260" i="8"/>
  <c r="E1260" i="8"/>
  <c r="H1683" i="8"/>
  <c r="G1683" i="8"/>
  <c r="G1987" i="8"/>
  <c r="H1987" i="8"/>
  <c r="I552" i="8"/>
  <c r="J552" i="8" s="1"/>
  <c r="H1689" i="8"/>
  <c r="G1689" i="8"/>
  <c r="H1393" i="8"/>
  <c r="G1393" i="8"/>
  <c r="E1384" i="8"/>
  <c r="F1384" i="8"/>
  <c r="E711" i="8"/>
  <c r="F711" i="8"/>
  <c r="F1143" i="8"/>
  <c r="E1143" i="8"/>
  <c r="E1438" i="8"/>
  <c r="F1438" i="8"/>
  <c r="E1482" i="8"/>
  <c r="F1482" i="8"/>
  <c r="F1640" i="8"/>
  <c r="E1640" i="8"/>
  <c r="H741" i="8"/>
  <c r="G741" i="8"/>
  <c r="G1876" i="8"/>
  <c r="H1876" i="8"/>
  <c r="H1436" i="8"/>
  <c r="G1436" i="8"/>
  <c r="H1391" i="8"/>
  <c r="G1391" i="8"/>
  <c r="H901" i="8"/>
  <c r="G901" i="8"/>
  <c r="H766" i="8"/>
  <c r="G766" i="8"/>
  <c r="J1369" i="8"/>
  <c r="K1369" i="8" s="1"/>
  <c r="E499" i="8"/>
  <c r="F499" i="8"/>
  <c r="F1208" i="8"/>
  <c r="E1208" i="8"/>
  <c r="E1165" i="8"/>
  <c r="F1165" i="8"/>
  <c r="E1016" i="8"/>
  <c r="F1016" i="8"/>
  <c r="F1462" i="8"/>
  <c r="E1462" i="8"/>
  <c r="F1220" i="8"/>
  <c r="E1220" i="8"/>
  <c r="H520" i="8"/>
  <c r="G520" i="8"/>
  <c r="I1349" i="8"/>
  <c r="J1349" i="8" s="1"/>
  <c r="K1349" i="8" s="1"/>
  <c r="G1390" i="8"/>
  <c r="H1390" i="8"/>
  <c r="H436" i="8"/>
  <c r="G436" i="8"/>
  <c r="H685" i="8"/>
  <c r="G685" i="8"/>
  <c r="H1708" i="8"/>
  <c r="G1708" i="8"/>
  <c r="G793" i="8"/>
  <c r="H793" i="8"/>
  <c r="I1078" i="8"/>
  <c r="J1078" i="8" s="1"/>
  <c r="K1078" i="8" s="1"/>
  <c r="F143" i="8"/>
  <c r="G143" i="8" s="1"/>
  <c r="I1658" i="8"/>
  <c r="E1450" i="8"/>
  <c r="F1450" i="8"/>
  <c r="F313" i="8"/>
  <c r="E313" i="8"/>
  <c r="F1229" i="8"/>
  <c r="E1229" i="8"/>
  <c r="F339" i="8"/>
  <c r="E339" i="8"/>
  <c r="F1252" i="8"/>
  <c r="E1252" i="8"/>
  <c r="F292" i="8"/>
  <c r="E292" i="8"/>
  <c r="F1875" i="8"/>
  <c r="E1875" i="8"/>
  <c r="E1950" i="8"/>
  <c r="F1950" i="8"/>
  <c r="F1022" i="8"/>
  <c r="E1022" i="8"/>
  <c r="F1180" i="8"/>
  <c r="E1180" i="8"/>
  <c r="I1158" i="8"/>
  <c r="J1158" i="8" s="1"/>
  <c r="K1158" i="8" s="1"/>
  <c r="I1498" i="8"/>
  <c r="J1498" i="8" s="1"/>
  <c r="K1498" i="8" s="1"/>
  <c r="H1818" i="8"/>
  <c r="G1818" i="8"/>
  <c r="H1768" i="8"/>
  <c r="G1768" i="8"/>
  <c r="G1827" i="8"/>
  <c r="H1827" i="8"/>
  <c r="H1125" i="8"/>
  <c r="G1125" i="8"/>
  <c r="I976" i="8"/>
  <c r="J976" i="8" s="1"/>
  <c r="K976" i="8" s="1"/>
  <c r="J1471" i="8"/>
  <c r="K1471" i="8" s="1"/>
  <c r="E617" i="8"/>
  <c r="F617" i="8"/>
  <c r="E1072" i="8"/>
  <c r="F1072" i="8"/>
  <c r="F1516" i="8"/>
  <c r="E1516" i="8"/>
  <c r="F1961" i="8"/>
  <c r="E1961" i="8"/>
  <c r="F385" i="8"/>
  <c r="E385" i="8"/>
  <c r="E851" i="8"/>
  <c r="F851" i="8"/>
  <c r="F1739" i="8"/>
  <c r="E1739" i="8"/>
  <c r="E409" i="8"/>
  <c r="F409" i="8"/>
  <c r="E874" i="8"/>
  <c r="F874" i="8"/>
  <c r="F1318" i="8"/>
  <c r="E1318" i="8"/>
  <c r="F1764" i="8"/>
  <c r="E1764" i="8"/>
  <c r="E364" i="8"/>
  <c r="F364" i="8"/>
  <c r="F831" i="8"/>
  <c r="E831" i="8"/>
  <c r="F1275" i="8"/>
  <c r="E1275" i="8"/>
  <c r="E207" i="8"/>
  <c r="F207" i="8"/>
  <c r="F676" i="8"/>
  <c r="E676" i="8"/>
  <c r="F1128" i="8"/>
  <c r="E1128" i="8"/>
  <c r="E1572" i="8"/>
  <c r="F1572" i="8"/>
  <c r="F1762" i="8"/>
  <c r="E1762" i="8"/>
  <c r="E1362" i="8"/>
  <c r="F1362" i="8"/>
  <c r="E962" i="8"/>
  <c r="F962" i="8"/>
  <c r="F548" i="8"/>
  <c r="E548" i="8"/>
  <c r="F1920" i="8"/>
  <c r="E1920" i="8"/>
  <c r="F1520" i="8"/>
  <c r="E1520" i="8"/>
  <c r="F1120" i="8"/>
  <c r="E1120" i="8"/>
  <c r="E714" i="8"/>
  <c r="F714" i="8"/>
  <c r="F293" i="8"/>
  <c r="E293" i="8"/>
  <c r="E522" i="8"/>
  <c r="F522" i="8"/>
  <c r="H1248" i="8"/>
  <c r="G1248" i="8"/>
  <c r="G621" i="8"/>
  <c r="H621" i="8"/>
  <c r="G1311" i="8"/>
  <c r="H1311" i="8"/>
  <c r="H1123" i="8"/>
  <c r="G1123" i="8"/>
  <c r="J1967" i="8"/>
  <c r="K1967" i="8" s="1"/>
  <c r="I1967" i="8"/>
  <c r="G1503" i="8"/>
  <c r="H1503" i="8"/>
  <c r="H1468" i="8"/>
  <c r="G1468" i="8"/>
  <c r="H473" i="8"/>
  <c r="G473" i="8"/>
  <c r="H1057" i="8"/>
  <c r="G1057" i="8"/>
  <c r="I1241" i="8"/>
  <c r="J1241" i="8" s="1"/>
  <c r="K1241" i="8" s="1"/>
  <c r="G1863" i="8"/>
  <c r="H1863" i="8"/>
  <c r="H686" i="8"/>
  <c r="G686" i="8"/>
  <c r="H1759" i="8"/>
  <c r="G1759" i="8"/>
  <c r="I1379" i="8"/>
  <c r="J1379" i="8" s="1"/>
  <c r="K1379" i="8" s="1"/>
  <c r="I1845" i="8"/>
  <c r="J1845" i="8" s="1"/>
  <c r="K1845" i="8" s="1"/>
  <c r="H1624" i="8"/>
  <c r="G1624" i="8"/>
  <c r="H1292" i="8"/>
  <c r="G1292" i="8"/>
  <c r="K1677" i="8"/>
  <c r="I732" i="8"/>
  <c r="J732" i="8"/>
  <c r="K732" i="8" s="1"/>
  <c r="H1383" i="8"/>
  <c r="G1383" i="8"/>
  <c r="H1888" i="8"/>
  <c r="G1888" i="8"/>
  <c r="H728" i="8"/>
  <c r="G728" i="8"/>
  <c r="G1889" i="8"/>
  <c r="H1889" i="8"/>
  <c r="H481" i="8"/>
  <c r="G481" i="8"/>
  <c r="G1358" i="8"/>
  <c r="H1358" i="8"/>
  <c r="H1067" i="8"/>
  <c r="G1067" i="8"/>
  <c r="H553" i="8"/>
  <c r="G553" i="8"/>
  <c r="H518" i="8"/>
  <c r="G518" i="8"/>
  <c r="H1098" i="8"/>
  <c r="G1098" i="8"/>
  <c r="H863" i="8"/>
  <c r="G863" i="8"/>
  <c r="H1723" i="8"/>
  <c r="G1723" i="8"/>
  <c r="H1011" i="8"/>
  <c r="G1011" i="8"/>
  <c r="I1033" i="8"/>
  <c r="J1033" i="8" s="1"/>
  <c r="K1033" i="8" s="1"/>
  <c r="G1511" i="8"/>
  <c r="H1511" i="8"/>
  <c r="J926" i="8"/>
  <c r="K926" i="8" s="1"/>
  <c r="F1784" i="8"/>
  <c r="E1784" i="8"/>
  <c r="E4" i="8"/>
  <c r="F4" i="8"/>
  <c r="F1141" i="8"/>
  <c r="E1141" i="8"/>
  <c r="F644" i="8"/>
  <c r="E644" i="8"/>
  <c r="E1394" i="8"/>
  <c r="F1394" i="8"/>
  <c r="E295" i="8"/>
  <c r="F295" i="8"/>
  <c r="H474" i="8"/>
  <c r="G474" i="8"/>
  <c r="H1557" i="8"/>
  <c r="G1557" i="8"/>
  <c r="H778" i="8"/>
  <c r="J1447" i="8"/>
  <c r="K1447" i="8" s="1"/>
  <c r="H1778" i="8"/>
  <c r="G1778" i="8"/>
  <c r="H1545" i="8"/>
  <c r="G1545" i="8"/>
  <c r="F1806" i="8"/>
  <c r="E1806" i="8"/>
  <c r="E712" i="8"/>
  <c r="F712" i="8"/>
  <c r="F1608" i="8"/>
  <c r="E1608" i="8"/>
  <c r="F667" i="8"/>
  <c r="E667" i="8"/>
  <c r="F512" i="8"/>
  <c r="E512" i="8"/>
  <c r="E1416" i="8"/>
  <c r="F1416" i="8"/>
  <c r="E1902" i="8"/>
  <c r="F1902" i="8"/>
  <c r="F1502" i="8"/>
  <c r="E1502" i="8"/>
  <c r="F695" i="8"/>
  <c r="E695" i="8"/>
  <c r="F1660" i="8"/>
  <c r="E1660" i="8"/>
  <c r="F860" i="8"/>
  <c r="E860" i="8"/>
  <c r="E662" i="8"/>
  <c r="F662" i="8"/>
  <c r="F262" i="8"/>
  <c r="E262" i="8"/>
  <c r="H1819" i="8"/>
  <c r="G1819" i="8"/>
  <c r="G991" i="8"/>
  <c r="H991" i="8"/>
  <c r="H538" i="8"/>
  <c r="G538" i="8"/>
  <c r="I1374" i="8"/>
  <c r="J892" i="8"/>
  <c r="K892" i="8" s="1"/>
  <c r="F1828" i="8"/>
  <c r="E1828" i="8"/>
  <c r="E268" i="8"/>
  <c r="F268" i="8"/>
  <c r="F1186" i="8"/>
  <c r="E1186" i="8"/>
  <c r="E690" i="8"/>
  <c r="F690" i="8"/>
  <c r="E994" i="8"/>
  <c r="F994" i="8"/>
  <c r="F1882" i="8"/>
  <c r="E1882" i="8"/>
  <c r="F1082" i="8"/>
  <c r="E1082" i="8"/>
  <c r="F1240" i="8"/>
  <c r="E1240" i="8"/>
  <c r="E419" i="8"/>
  <c r="F419" i="8"/>
  <c r="E242" i="8"/>
  <c r="F242" i="8"/>
  <c r="H1781" i="8"/>
  <c r="G1781" i="8"/>
  <c r="I1515" i="8"/>
  <c r="J1515" i="8" s="1"/>
  <c r="K1515" i="8" s="1"/>
  <c r="G1877" i="8"/>
  <c r="H1877" i="8"/>
  <c r="G1289" i="8"/>
  <c r="H1289" i="8"/>
  <c r="J1381" i="8"/>
  <c r="K1381" i="8" s="1"/>
  <c r="I1381" i="8"/>
  <c r="H935" i="8"/>
  <c r="G935" i="8"/>
  <c r="I236" i="8"/>
  <c r="J236" i="8" s="1"/>
  <c r="K236" i="8" s="1"/>
  <c r="F1406" i="8"/>
  <c r="E1406" i="8"/>
  <c r="F734" i="8"/>
  <c r="E734" i="8"/>
  <c r="F291" i="8"/>
  <c r="E291" i="8"/>
  <c r="F246" i="8"/>
  <c r="E246" i="8"/>
  <c r="F1461" i="8"/>
  <c r="E1461" i="8"/>
  <c r="F232" i="8"/>
  <c r="E232" i="8"/>
  <c r="G981" i="8"/>
  <c r="H981" i="8"/>
  <c r="H996" i="8"/>
  <c r="G996" i="8"/>
  <c r="H357" i="8"/>
  <c r="G357" i="8"/>
  <c r="H1883" i="8"/>
  <c r="G1883" i="8"/>
  <c r="J637" i="8"/>
  <c r="K637" i="8" s="1"/>
  <c r="H1048" i="8"/>
  <c r="G1048" i="8"/>
  <c r="I311" i="8"/>
  <c r="J311" i="8" s="1"/>
  <c r="K311" i="8" s="1"/>
  <c r="H319" i="8"/>
  <c r="G319" i="8"/>
  <c r="G990" i="8"/>
  <c r="H990" i="8"/>
  <c r="H404" i="8"/>
  <c r="G404" i="8"/>
  <c r="H992" i="8"/>
  <c r="G992" i="8"/>
  <c r="H855" i="8"/>
  <c r="G855" i="8"/>
  <c r="J511" i="8"/>
  <c r="K511" i="8" s="1"/>
  <c r="H1129" i="8"/>
  <c r="G1129" i="8"/>
  <c r="H1633" i="8"/>
  <c r="G1633" i="8"/>
  <c r="I673" i="8"/>
  <c r="J673" i="8"/>
  <c r="K673" i="8" s="1"/>
  <c r="F123" i="8"/>
  <c r="G123" i="8" s="1"/>
  <c r="F523" i="8"/>
  <c r="E523" i="8"/>
  <c r="F984" i="8"/>
  <c r="E984" i="8"/>
  <c r="F1428" i="8"/>
  <c r="E1428" i="8"/>
  <c r="F1872" i="8"/>
  <c r="E1872" i="8"/>
  <c r="E290" i="8"/>
  <c r="F290" i="8"/>
  <c r="F759" i="8"/>
  <c r="E759" i="8"/>
  <c r="F1207" i="8"/>
  <c r="E1207" i="8"/>
  <c r="E1651" i="8"/>
  <c r="F1651" i="8"/>
  <c r="F315" i="8"/>
  <c r="E315" i="8"/>
  <c r="F784" i="8"/>
  <c r="E784" i="8"/>
  <c r="E1230" i="8"/>
  <c r="F1230" i="8"/>
  <c r="E1674" i="8"/>
  <c r="F1674" i="8"/>
  <c r="E269" i="8"/>
  <c r="F269" i="8"/>
  <c r="F738" i="8"/>
  <c r="E738" i="8"/>
  <c r="F1187" i="8"/>
  <c r="E1187" i="8"/>
  <c r="E1809" i="8"/>
  <c r="F1809" i="8"/>
  <c r="F581" i="8"/>
  <c r="E581" i="8"/>
  <c r="E1038" i="8"/>
  <c r="F1038" i="8"/>
  <c r="E1484" i="8"/>
  <c r="F1484" i="8"/>
  <c r="F1928" i="8"/>
  <c r="E1928" i="8"/>
  <c r="F1842" i="8"/>
  <c r="E1842" i="8"/>
  <c r="F1442" i="8"/>
  <c r="E1442" i="8"/>
  <c r="E1042" i="8"/>
  <c r="F1042" i="8"/>
  <c r="F632" i="8"/>
  <c r="E632" i="8"/>
  <c r="F211" i="8"/>
  <c r="E211" i="8"/>
  <c r="F1600" i="8"/>
  <c r="E1600" i="8"/>
  <c r="F1200" i="8"/>
  <c r="E1200" i="8"/>
  <c r="F798" i="8"/>
  <c r="E798" i="8"/>
  <c r="E377" i="8"/>
  <c r="F377" i="8"/>
  <c r="F602" i="8"/>
  <c r="E602" i="8"/>
  <c r="G1368" i="8"/>
  <c r="H1368" i="8"/>
  <c r="J555" i="8"/>
  <c r="K555" i="8" s="1"/>
  <c r="I555" i="8"/>
  <c r="H1903" i="8"/>
  <c r="G1903" i="8"/>
  <c r="H1905" i="8"/>
  <c r="G1905" i="8"/>
  <c r="H530" i="8"/>
  <c r="G530" i="8"/>
  <c r="H3" i="8"/>
  <c r="G514" i="8"/>
  <c r="H514" i="8"/>
  <c r="G969" i="8"/>
  <c r="H969" i="8"/>
  <c r="H350" i="8"/>
  <c r="G350" i="8"/>
  <c r="I1844" i="8"/>
  <c r="J1844" i="8" s="1"/>
  <c r="K1844" i="8" s="1"/>
  <c r="I1079" i="8"/>
  <c r="J1079" i="8" s="1"/>
  <c r="K1079" i="8" s="1"/>
  <c r="H1410" i="8"/>
  <c r="G1410" i="8"/>
  <c r="H1174" i="8"/>
  <c r="G1174" i="8"/>
  <c r="H1865" i="8"/>
  <c r="G1865" i="8"/>
  <c r="H1583" i="8"/>
  <c r="G1583" i="8"/>
  <c r="G1324" i="8"/>
  <c r="H1324" i="8"/>
  <c r="H701" i="8"/>
  <c r="G701" i="8"/>
  <c r="G703" i="8"/>
  <c r="H703" i="8"/>
  <c r="G1534" i="8"/>
  <c r="H265" i="8"/>
  <c r="G265" i="8"/>
  <c r="H859" i="8"/>
  <c r="G859" i="8"/>
  <c r="I1034" i="8"/>
  <c r="J1034" i="8" s="1"/>
  <c r="K1034" i="8" s="1"/>
  <c r="E1696" i="8"/>
  <c r="F1696" i="8"/>
  <c r="F605" i="8"/>
  <c r="E605" i="8"/>
  <c r="F1422" i="8"/>
  <c r="E1422" i="8"/>
  <c r="F1580" i="8"/>
  <c r="E1580" i="8"/>
  <c r="F582" i="8"/>
  <c r="E582" i="8"/>
  <c r="H1548" i="8"/>
  <c r="G1548" i="8"/>
  <c r="H1083" i="8"/>
  <c r="G1083" i="8"/>
  <c r="H789" i="8"/>
  <c r="G789" i="8"/>
  <c r="H1525" i="8"/>
  <c r="G1525" i="8"/>
  <c r="I1352" i="8"/>
  <c r="J1352" i="8"/>
  <c r="K1352" i="8" s="1"/>
  <c r="I1354" i="8"/>
  <c r="J1354" i="8"/>
  <c r="H1690" i="8"/>
  <c r="G1690" i="8"/>
  <c r="I1175" i="8"/>
  <c r="J1175" i="8" s="1"/>
  <c r="K1175" i="8" s="1"/>
  <c r="H192" i="8"/>
  <c r="I192" i="8" s="1"/>
  <c r="J192" i="8" s="1"/>
  <c r="K192" i="8" s="1"/>
  <c r="F173" i="8"/>
  <c r="K1145" i="8"/>
  <c r="E1295" i="8"/>
  <c r="F1295" i="8"/>
  <c r="F24" i="8"/>
  <c r="H24" i="8" s="1"/>
  <c r="F640" i="8"/>
  <c r="E640" i="8"/>
  <c r="E1094" i="8"/>
  <c r="F1094" i="8"/>
  <c r="F1538" i="8"/>
  <c r="E1538" i="8"/>
  <c r="E1983" i="8"/>
  <c r="F1983" i="8"/>
  <c r="F408" i="8"/>
  <c r="E408" i="8"/>
  <c r="F873" i="8"/>
  <c r="E873" i="8"/>
  <c r="F1317" i="8"/>
  <c r="E1317" i="8"/>
  <c r="E1763" i="8"/>
  <c r="F1763" i="8"/>
  <c r="E432" i="8"/>
  <c r="F432" i="8"/>
  <c r="E896" i="8"/>
  <c r="F896" i="8"/>
  <c r="F1341" i="8"/>
  <c r="E1341" i="8"/>
  <c r="E1786" i="8"/>
  <c r="F1786" i="8"/>
  <c r="F1409" i="8"/>
  <c r="E1409" i="8"/>
  <c r="F387" i="8"/>
  <c r="E387" i="8"/>
  <c r="E853" i="8"/>
  <c r="F853" i="8"/>
  <c r="F1297" i="8"/>
  <c r="E1297" i="8"/>
  <c r="F231" i="8"/>
  <c r="E231" i="8"/>
  <c r="F699" i="8"/>
  <c r="E699" i="8"/>
  <c r="E1150" i="8"/>
  <c r="F1150" i="8"/>
  <c r="F1594" i="8"/>
  <c r="E1594" i="8"/>
  <c r="F1742" i="8"/>
  <c r="E1742" i="8"/>
  <c r="F1342" i="8"/>
  <c r="E1342" i="8"/>
  <c r="F942" i="8"/>
  <c r="E942" i="8"/>
  <c r="E527" i="8"/>
  <c r="F527" i="8"/>
  <c r="F1900" i="8"/>
  <c r="E1900" i="8"/>
  <c r="F1500" i="8"/>
  <c r="E1500" i="8"/>
  <c r="F1100" i="8"/>
  <c r="E1100" i="8"/>
  <c r="F693" i="8"/>
  <c r="E693" i="8"/>
  <c r="E272" i="8"/>
  <c r="F272" i="8"/>
  <c r="E502" i="8"/>
  <c r="F502" i="8"/>
  <c r="H648" i="8"/>
  <c r="G648" i="8"/>
  <c r="H521" i="8"/>
  <c r="G521" i="8"/>
  <c r="H1192" i="8"/>
  <c r="G1192" i="8"/>
  <c r="I1932" i="8"/>
  <c r="I277" i="8"/>
  <c r="J277" i="8"/>
  <c r="K277" i="8" s="1"/>
  <c r="H1225" i="8"/>
  <c r="G1225" i="8"/>
  <c r="I1018" i="8"/>
  <c r="J1018" i="8" s="1"/>
  <c r="K1018" i="8" s="1"/>
  <c r="G1823" i="8"/>
  <c r="H1823" i="8"/>
  <c r="H947" i="8"/>
  <c r="G947" i="8"/>
  <c r="H1688" i="8"/>
  <c r="G1688" i="8"/>
  <c r="J1908" i="8"/>
  <c r="K1908" i="8" s="1"/>
  <c r="I683" i="8"/>
  <c r="J683" i="8" s="1"/>
  <c r="K683" i="8" s="1"/>
  <c r="I1998" i="8"/>
  <c r="I1501" i="8"/>
  <c r="J1501" i="8" s="1"/>
  <c r="K1501" i="8" s="1"/>
  <c r="I1677" i="8"/>
  <c r="I1104" i="8"/>
  <c r="J1104" i="8" s="1"/>
  <c r="K1104" i="8" s="1"/>
  <c r="H475" i="8"/>
  <c r="G475" i="8"/>
  <c r="H260" i="8"/>
  <c r="G260" i="8"/>
  <c r="G1388" i="8"/>
  <c r="H1388" i="8"/>
  <c r="G1977" i="8"/>
  <c r="H1977" i="8"/>
  <c r="H1001" i="8"/>
  <c r="G1001" i="8"/>
  <c r="G1595" i="8"/>
  <c r="H1595" i="8"/>
  <c r="I1569" i="8"/>
  <c r="J1569" i="8"/>
  <c r="K1569" i="8" s="1"/>
  <c r="H1868" i="8"/>
  <c r="G1868" i="8"/>
  <c r="H1305" i="8"/>
  <c r="G1305" i="8"/>
  <c r="H1749" i="8"/>
  <c r="G1749" i="8"/>
  <c r="I1705" i="8"/>
  <c r="J1705" i="8" s="1"/>
  <c r="K1705" i="8" s="1"/>
  <c r="G1810" i="8"/>
  <c r="H1810" i="8"/>
  <c r="G1867" i="8"/>
  <c r="H1867" i="8"/>
  <c r="G159" i="8"/>
  <c r="I159" i="8" s="1"/>
  <c r="J159" i="8" s="1"/>
  <c r="K159" i="8" s="1"/>
  <c r="H108" i="8"/>
  <c r="I108" i="8" s="1"/>
  <c r="J108" i="8" s="1"/>
  <c r="K108" i="8" s="1"/>
  <c r="K35" i="8"/>
  <c r="G47" i="8"/>
  <c r="G79" i="8"/>
  <c r="I79" i="8" s="1"/>
  <c r="H67" i="8"/>
  <c r="I67" i="8" s="1"/>
  <c r="G41" i="8"/>
  <c r="I32" i="8"/>
  <c r="J32" i="8" s="1"/>
  <c r="K32" i="8" s="1"/>
  <c r="K168" i="8"/>
  <c r="H157" i="8"/>
  <c r="I157" i="8" s="1"/>
  <c r="J157" i="8" s="1"/>
  <c r="K157" i="8" s="1"/>
  <c r="H77" i="8"/>
  <c r="I77" i="8" s="1"/>
  <c r="G27" i="8"/>
  <c r="I27" i="8" s="1"/>
  <c r="J27" i="8" s="1"/>
  <c r="K27" i="8" s="1"/>
  <c r="H100" i="8"/>
  <c r="I100" i="8" s="1"/>
  <c r="J100" i="8" s="1"/>
  <c r="K100" i="8" s="1"/>
  <c r="H28" i="8"/>
  <c r="I28" i="8" s="1"/>
  <c r="J28" i="8" s="1"/>
  <c r="K28" i="8" s="1"/>
  <c r="H70" i="8"/>
  <c r="I70" i="8" s="1"/>
  <c r="J70" i="8" s="1"/>
  <c r="K70" i="8" s="1"/>
  <c r="H144" i="8"/>
  <c r="I144" i="8" s="1"/>
  <c r="J144" i="8" s="1"/>
  <c r="K144" i="8" s="1"/>
  <c r="H106" i="8"/>
  <c r="I106" i="8" s="1"/>
  <c r="J106" i="8" s="1"/>
  <c r="K106" i="8" s="1"/>
  <c r="K138" i="8"/>
  <c r="G105" i="8"/>
  <c r="I105" i="8" s="1"/>
  <c r="J105" i="8" s="1"/>
  <c r="K105" i="8" s="1"/>
  <c r="G96" i="8"/>
  <c r="I96" i="8" s="1"/>
  <c r="H151" i="8"/>
  <c r="I151" i="8" s="1"/>
  <c r="J151" i="8" s="1"/>
  <c r="K151" i="8" s="1"/>
  <c r="G97" i="8"/>
  <c r="I97" i="8" s="1"/>
  <c r="J97" i="8" s="1"/>
  <c r="K97" i="8" s="1"/>
  <c r="G156" i="8"/>
  <c r="I68" i="8"/>
  <c r="J68" i="8" s="1"/>
  <c r="K68" i="8" s="1"/>
  <c r="H101" i="8"/>
  <c r="I101" i="8" s="1"/>
  <c r="J101" i="8" s="1"/>
  <c r="K101" i="8" s="1"/>
  <c r="H53" i="8"/>
  <c r="I53" i="8" s="1"/>
  <c r="K162" i="8"/>
  <c r="I111" i="8"/>
  <c r="J111" i="8" s="1"/>
  <c r="K111" i="8" s="1"/>
  <c r="I197" i="8"/>
  <c r="J197" i="8" s="1"/>
  <c r="K197" i="8" s="1"/>
  <c r="I87" i="8"/>
  <c r="J87" i="8" s="1"/>
  <c r="K87" i="8" s="1"/>
  <c r="J11" i="8"/>
  <c r="K11" i="8" s="1"/>
  <c r="H60" i="8"/>
  <c r="G60" i="8"/>
  <c r="I161" i="8"/>
  <c r="J161" i="8" s="1"/>
  <c r="K161" i="8" s="1"/>
  <c r="H55" i="8"/>
  <c r="G55" i="8"/>
  <c r="H122" i="8"/>
  <c r="G122" i="8"/>
  <c r="I122" i="8" s="1"/>
  <c r="J122" i="8" s="1"/>
  <c r="K122" i="8" s="1"/>
  <c r="G181" i="8"/>
  <c r="H181" i="8"/>
  <c r="G184" i="8"/>
  <c r="H184" i="8"/>
  <c r="G183" i="8"/>
  <c r="H183" i="8"/>
  <c r="G56" i="8"/>
  <c r="H56" i="8"/>
  <c r="G57" i="8"/>
  <c r="H57" i="8"/>
  <c r="H128" i="8"/>
  <c r="I128" i="8" s="1"/>
  <c r="J128" i="8" s="1"/>
  <c r="K128" i="8" s="1"/>
  <c r="H191" i="8"/>
  <c r="G191" i="8"/>
  <c r="G129" i="8"/>
  <c r="I129" i="8" s="1"/>
  <c r="J129" i="8" s="1"/>
  <c r="K129" i="8" s="1"/>
  <c r="H180" i="8"/>
  <c r="H165" i="8"/>
  <c r="H11" i="8"/>
  <c r="I11" i="8" s="1"/>
  <c r="G152" i="8"/>
  <c r="H152" i="8"/>
  <c r="H201" i="8"/>
  <c r="G201" i="8"/>
  <c r="G21" i="8"/>
  <c r="H21" i="8"/>
  <c r="G61" i="8"/>
  <c r="H61" i="8"/>
  <c r="H42" i="8"/>
  <c r="I42" i="8" s="1"/>
  <c r="J42" i="8" s="1"/>
  <c r="K42" i="8" s="1"/>
  <c r="G110" i="8"/>
  <c r="H110" i="8"/>
  <c r="I12" i="8"/>
  <c r="J12" i="8" s="1"/>
  <c r="K12" i="8" s="1"/>
  <c r="H142" i="8"/>
  <c r="I142" i="8" s="1"/>
  <c r="J142" i="8" s="1"/>
  <c r="K142" i="8" s="1"/>
  <c r="G170" i="8"/>
  <c r="H170" i="8"/>
  <c r="I117" i="8"/>
  <c r="J117" i="8" s="1"/>
  <c r="K117" i="8" s="1"/>
  <c r="G130" i="8"/>
  <c r="I130" i="8" s="1"/>
  <c r="J130" i="8" s="1"/>
  <c r="K130" i="8" s="1"/>
  <c r="H63" i="8"/>
  <c r="H121" i="8"/>
  <c r="G121" i="8"/>
  <c r="I121" i="8" s="1"/>
  <c r="J121" i="8" s="1"/>
  <c r="K121" i="8" s="1"/>
  <c r="I147" i="8"/>
  <c r="J147" i="8" s="1"/>
  <c r="K147" i="8" s="1"/>
  <c r="H190" i="8"/>
  <c r="G190" i="8"/>
  <c r="I190" i="8" s="1"/>
  <c r="J190" i="8" s="1"/>
  <c r="K190" i="8" s="1"/>
  <c r="H125" i="8"/>
  <c r="G125" i="8"/>
  <c r="I125" i="8" s="1"/>
  <c r="J125" i="8" s="1"/>
  <c r="K125" i="8" s="1"/>
  <c r="I94" i="8"/>
  <c r="J94" i="8" s="1"/>
  <c r="K94" i="8" s="1"/>
  <c r="G40" i="8"/>
  <c r="I40" i="8" s="1"/>
  <c r="J40" i="8" s="1"/>
  <c r="K40" i="8" s="1"/>
  <c r="G20" i="8"/>
  <c r="H20" i="8"/>
  <c r="G155" i="8"/>
  <c r="H155" i="8"/>
  <c r="H83" i="8"/>
  <c r="G80" i="8"/>
  <c r="H80" i="8"/>
  <c r="G119" i="8"/>
  <c r="H119" i="8"/>
  <c r="G195" i="8"/>
  <c r="H195" i="8"/>
  <c r="H120" i="8"/>
  <c r="G120" i="8"/>
  <c r="G182" i="8"/>
  <c r="H182" i="8"/>
  <c r="G118" i="8"/>
  <c r="H118" i="8"/>
  <c r="G49" i="8"/>
  <c r="H49" i="8"/>
  <c r="G34" i="8"/>
  <c r="H34" i="8"/>
  <c r="G102" i="8"/>
  <c r="H102" i="8"/>
  <c r="G91" i="8"/>
  <c r="H91" i="8"/>
  <c r="G175" i="8"/>
  <c r="H175" i="8"/>
  <c r="J67" i="8"/>
  <c r="K67" i="8" s="1"/>
  <c r="G69" i="8"/>
  <c r="H69" i="8"/>
  <c r="K167" i="8"/>
  <c r="H179" i="8"/>
  <c r="G179" i="8"/>
  <c r="I179" i="8" s="1"/>
  <c r="J179" i="8" s="1"/>
  <c r="K179" i="8" s="1"/>
  <c r="G14" i="8"/>
  <c r="H14" i="8"/>
  <c r="K134" i="8"/>
  <c r="G19" i="8"/>
  <c r="H19" i="8"/>
  <c r="H171" i="8"/>
  <c r="G199" i="8"/>
  <c r="H199" i="8"/>
  <c r="G135" i="8"/>
  <c r="H135" i="8"/>
  <c r="H39" i="8"/>
  <c r="G39" i="8"/>
  <c r="H59" i="8"/>
  <c r="G59" i="8"/>
  <c r="H174" i="8"/>
  <c r="G174" i="8"/>
  <c r="H22" i="8"/>
  <c r="G22" i="8"/>
  <c r="I194" i="8"/>
  <c r="J194" i="8" s="1"/>
  <c r="K194" i="8" s="1"/>
  <c r="L13" i="3"/>
  <c r="I18" i="3"/>
  <c r="K26" i="3"/>
  <c r="N26" i="3" s="1"/>
  <c r="I11" i="3"/>
  <c r="J13" i="3"/>
  <c r="L18" i="3"/>
  <c r="K11" i="3"/>
  <c r="N11" i="3" s="1"/>
  <c r="L16" i="3"/>
  <c r="L14" i="3"/>
  <c r="I19" i="3"/>
  <c r="J19" i="3" s="1"/>
  <c r="I6" i="3"/>
  <c r="K6" i="3" s="1"/>
  <c r="N6" i="3" s="1"/>
  <c r="I12" i="3"/>
  <c r="K12" i="3" s="1"/>
  <c r="J17" i="3"/>
  <c r="I5" i="3"/>
  <c r="J5" i="3" s="1"/>
  <c r="M5" i="3" s="1"/>
  <c r="J16" i="3"/>
  <c r="I22" i="3"/>
  <c r="J22" i="3" s="1"/>
  <c r="I21" i="3"/>
  <c r="J21" i="3" s="1"/>
  <c r="I20" i="3"/>
  <c r="J20" i="3" s="1"/>
  <c r="L26" i="3"/>
  <c r="I4" i="3"/>
  <c r="I17" i="3"/>
  <c r="K17" i="3" s="1"/>
  <c r="K16" i="3"/>
  <c r="M16" i="3" s="1"/>
  <c r="Q16" i="3" s="1"/>
  <c r="I15" i="3"/>
  <c r="J15" i="3" s="1"/>
  <c r="I7" i="3"/>
  <c r="K7" i="3" s="1"/>
  <c r="K15" i="3"/>
  <c r="I14" i="3"/>
  <c r="K14" i="3" s="1"/>
  <c r="N14" i="3" s="1"/>
  <c r="M13" i="3"/>
  <c r="Q13" i="3" s="1"/>
  <c r="L6" i="3"/>
  <c r="J11" i="3"/>
  <c r="M11" i="3" s="1"/>
  <c r="Q11" i="3" s="1"/>
  <c r="L5" i="3"/>
  <c r="L24" i="3"/>
  <c r="L21" i="3"/>
  <c r="K24" i="3"/>
  <c r="N24" i="3" s="1"/>
  <c r="L25" i="3"/>
  <c r="K18" i="3"/>
  <c r="N18" i="3" s="1"/>
  <c r="N13" i="3"/>
  <c r="J18" i="3"/>
  <c r="I10" i="3"/>
  <c r="L10" i="3" s="1"/>
  <c r="I9" i="3"/>
  <c r="L9" i="3" s="1"/>
  <c r="I29" i="3"/>
  <c r="L29" i="3" s="1"/>
  <c r="I8" i="3"/>
  <c r="K8" i="3" s="1"/>
  <c r="K5" i="3"/>
  <c r="K21" i="3"/>
  <c r="I25" i="3"/>
  <c r="K25" i="3" s="1"/>
  <c r="L11" i="3"/>
  <c r="K22" i="3"/>
  <c r="K20" i="3"/>
  <c r="I28" i="3"/>
  <c r="K28" i="3" s="1"/>
  <c r="I27" i="3"/>
  <c r="K27" i="3" s="1"/>
  <c r="I23" i="3"/>
  <c r="J26" i="3"/>
  <c r="I30" i="3"/>
  <c r="L30" i="3" s="1"/>
  <c r="L23" i="3"/>
  <c r="K23" i="3"/>
  <c r="N23" i="3" s="1"/>
  <c r="J23" i="3"/>
  <c r="M23" i="3" s="1"/>
  <c r="Q23" i="3" s="1"/>
  <c r="L4" i="3"/>
  <c r="K4" i="3"/>
  <c r="N4" i="3" s="1"/>
  <c r="J4" i="3"/>
  <c r="G21" i="1"/>
  <c r="G15" i="1"/>
  <c r="G9" i="1"/>
  <c r="M773" i="8" l="1"/>
  <c r="Q773" i="8" s="1"/>
  <c r="N773" i="8"/>
  <c r="R773" i="8" s="1"/>
  <c r="J1626" i="8"/>
  <c r="K1626" i="8" s="1"/>
  <c r="I515" i="8"/>
  <c r="J515" i="8" s="1"/>
  <c r="K515" i="8" s="1"/>
  <c r="V515" i="8" s="1"/>
  <c r="I95" i="8"/>
  <c r="J95" i="8" s="1"/>
  <c r="K204" i="8"/>
  <c r="N7" i="8"/>
  <c r="R7" i="8" s="1"/>
  <c r="M200" i="8"/>
  <c r="Q200" i="8" s="1"/>
  <c r="K137" i="8"/>
  <c r="I1968" i="8"/>
  <c r="J228" i="8"/>
  <c r="K228" i="8" s="1"/>
  <c r="J669" i="8"/>
  <c r="K669" i="8" s="1"/>
  <c r="T669" i="8" s="1"/>
  <c r="I1135" i="8"/>
  <c r="J1135" i="8" s="1"/>
  <c r="K1047" i="8"/>
  <c r="J593" i="8"/>
  <c r="K593" i="8" s="1"/>
  <c r="I189" i="8"/>
  <c r="J189" i="8" s="1"/>
  <c r="K189" i="8" s="1"/>
  <c r="I347" i="8"/>
  <c r="V1705" i="8"/>
  <c r="U1705" i="8"/>
  <c r="T1705" i="8"/>
  <c r="V236" i="8"/>
  <c r="U236" i="8"/>
  <c r="T236" i="8"/>
  <c r="V1735" i="8"/>
  <c r="U1735" i="8"/>
  <c r="T1735" i="8"/>
  <c r="V1554" i="8"/>
  <c r="T1554" i="8"/>
  <c r="U1554" i="8"/>
  <c r="V1866" i="8"/>
  <c r="T1866" i="8"/>
  <c r="U1866" i="8"/>
  <c r="V1389" i="8"/>
  <c r="U1389" i="8"/>
  <c r="T1389" i="8"/>
  <c r="N1389" i="8"/>
  <c r="R1389" i="8" s="1"/>
  <c r="L1389" i="8"/>
  <c r="P1389" i="8" s="1"/>
  <c r="M1389" i="8"/>
  <c r="Q1389" i="8" s="1"/>
  <c r="V411" i="8"/>
  <c r="U411" i="8"/>
  <c r="T411" i="8"/>
  <c r="N411" i="8"/>
  <c r="R411" i="8" s="1"/>
  <c r="L411" i="8"/>
  <c r="P411" i="8" s="1"/>
  <c r="M411" i="8"/>
  <c r="Q411" i="8" s="1"/>
  <c r="V1115" i="8"/>
  <c r="U1115" i="8"/>
  <c r="T1115" i="8"/>
  <c r="V1665" i="8"/>
  <c r="T1665" i="8"/>
  <c r="U1665" i="8"/>
  <c r="V903" i="8"/>
  <c r="U903" i="8"/>
  <c r="T903" i="8"/>
  <c r="V446" i="8"/>
  <c r="U446" i="8"/>
  <c r="T446" i="8"/>
  <c r="V585" i="8"/>
  <c r="U585" i="8"/>
  <c r="T585" i="8"/>
  <c r="N715" i="8"/>
  <c r="R715" i="8" s="1"/>
  <c r="V715" i="8"/>
  <c r="U715" i="8"/>
  <c r="T715" i="8"/>
  <c r="V1104" i="8"/>
  <c r="U1104" i="8"/>
  <c r="T1104" i="8"/>
  <c r="L1104" i="8"/>
  <c r="P1104" i="8" s="1"/>
  <c r="M1104" i="8"/>
  <c r="Q1104" i="8" s="1"/>
  <c r="N1104" i="8"/>
  <c r="R1104" i="8" s="1"/>
  <c r="V439" i="8"/>
  <c r="T439" i="8"/>
  <c r="U439" i="8"/>
  <c r="N625" i="8"/>
  <c r="R625" i="8" s="1"/>
  <c r="V625" i="8"/>
  <c r="U625" i="8"/>
  <c r="T625" i="8"/>
  <c r="M625" i="8"/>
  <c r="Q625" i="8" s="1"/>
  <c r="L625" i="8"/>
  <c r="P625" i="8" s="1"/>
  <c r="V786" i="8"/>
  <c r="U786" i="8"/>
  <c r="T786" i="8"/>
  <c r="V54" i="8"/>
  <c r="U54" i="8"/>
  <c r="T54" i="8"/>
  <c r="V1254" i="8"/>
  <c r="U1254" i="8"/>
  <c r="T1254" i="8"/>
  <c r="V1078" i="8"/>
  <c r="U1078" i="8"/>
  <c r="T1078" i="8"/>
  <c r="U683" i="8"/>
  <c r="V683" i="8"/>
  <c r="T683" i="8"/>
  <c r="V1379" i="8"/>
  <c r="U1379" i="8"/>
  <c r="T1379" i="8"/>
  <c r="V1291" i="8"/>
  <c r="U1291" i="8"/>
  <c r="T1291" i="8"/>
  <c r="V1699" i="8"/>
  <c r="U1699" i="8"/>
  <c r="T1699" i="8"/>
  <c r="M1699" i="8"/>
  <c r="Q1699" i="8" s="1"/>
  <c r="N1699" i="8"/>
  <c r="R1699" i="8" s="1"/>
  <c r="L1699" i="8"/>
  <c r="P1699" i="8" s="1"/>
  <c r="V915" i="8"/>
  <c r="U915" i="8"/>
  <c r="T915" i="8"/>
  <c r="V1418" i="8"/>
  <c r="U1418" i="8"/>
  <c r="T1418" i="8"/>
  <c r="V1403" i="8"/>
  <c r="T1403" i="8"/>
  <c r="U1403" i="8"/>
  <c r="M1403" i="8"/>
  <c r="Q1403" i="8" s="1"/>
  <c r="N1403" i="8"/>
  <c r="R1403" i="8" s="1"/>
  <c r="L1403" i="8"/>
  <c r="P1403" i="8" s="1"/>
  <c r="V8" i="8"/>
  <c r="T8" i="8"/>
  <c r="U8" i="8"/>
  <c r="V1107" i="8"/>
  <c r="U1107" i="8"/>
  <c r="T1107" i="8"/>
  <c r="L1107" i="8"/>
  <c r="P1107" i="8" s="1"/>
  <c r="M1107" i="8"/>
  <c r="Q1107" i="8" s="1"/>
  <c r="N1107" i="8"/>
  <c r="R1107" i="8" s="1"/>
  <c r="V1489" i="8"/>
  <c r="U1489" i="8"/>
  <c r="T1489" i="8"/>
  <c r="U227" i="8"/>
  <c r="V227" i="8"/>
  <c r="T227" i="8"/>
  <c r="V1427" i="8"/>
  <c r="U1427" i="8"/>
  <c r="T1427" i="8"/>
  <c r="V925" i="8"/>
  <c r="U925" i="8"/>
  <c r="T925" i="8"/>
  <c r="V1089" i="8"/>
  <c r="U1089" i="8"/>
  <c r="T1089" i="8"/>
  <c r="V1714" i="8"/>
  <c r="U1714" i="8"/>
  <c r="T1714" i="8"/>
  <c r="V1054" i="8"/>
  <c r="U1054" i="8"/>
  <c r="T1054" i="8"/>
  <c r="V1085" i="8"/>
  <c r="U1085" i="8"/>
  <c r="T1085" i="8"/>
  <c r="J1413" i="8"/>
  <c r="K1413" i="8" s="1"/>
  <c r="V1397" i="8"/>
  <c r="U1397" i="8"/>
  <c r="T1397" i="8"/>
  <c r="M1397" i="8"/>
  <c r="Q1397" i="8" s="1"/>
  <c r="N1397" i="8"/>
  <c r="R1397" i="8" s="1"/>
  <c r="L1397" i="8"/>
  <c r="P1397" i="8" s="1"/>
  <c r="V772" i="8"/>
  <c r="T772" i="8"/>
  <c r="U772" i="8"/>
  <c r="M772" i="8"/>
  <c r="Q772" i="8" s="1"/>
  <c r="L772" i="8"/>
  <c r="P772" i="8" s="1"/>
  <c r="N772" i="8"/>
  <c r="R772" i="8" s="1"/>
  <c r="V1033" i="8"/>
  <c r="U1033" i="8"/>
  <c r="T1033" i="8"/>
  <c r="V1929" i="8"/>
  <c r="T1929" i="8"/>
  <c r="U1929" i="8"/>
  <c r="V956" i="8"/>
  <c r="U956" i="8"/>
  <c r="T956" i="8"/>
  <c r="V1439" i="8"/>
  <c r="U1439" i="8"/>
  <c r="T1439" i="8"/>
  <c r="V36" i="8"/>
  <c r="U36" i="8"/>
  <c r="T36" i="8"/>
  <c r="V1426" i="8"/>
  <c r="U1426" i="8"/>
  <c r="T1426" i="8"/>
  <c r="V1378" i="8"/>
  <c r="T1378" i="8"/>
  <c r="U1378" i="8"/>
  <c r="V1290" i="8"/>
  <c r="U1290" i="8"/>
  <c r="T1290" i="8"/>
  <c r="V1437" i="8"/>
  <c r="U1437" i="8"/>
  <c r="T1437" i="8"/>
  <c r="V1566" i="8"/>
  <c r="T1566" i="8"/>
  <c r="U1566" i="8"/>
  <c r="V349" i="8"/>
  <c r="U349" i="8"/>
  <c r="T349" i="8"/>
  <c r="V1219" i="8"/>
  <c r="U1219" i="8"/>
  <c r="T1219" i="8"/>
  <c r="V275" i="8"/>
  <c r="T275" i="8"/>
  <c r="U275" i="8"/>
  <c r="V1301" i="8"/>
  <c r="U1301" i="8"/>
  <c r="T1301" i="8"/>
  <c r="V932" i="8"/>
  <c r="U932" i="8"/>
  <c r="T932" i="8"/>
  <c r="V1769" i="8"/>
  <c r="U1769" i="8"/>
  <c r="T1769" i="8"/>
  <c r="V1018" i="8"/>
  <c r="U1018" i="8"/>
  <c r="T1018" i="8"/>
  <c r="V1241" i="8"/>
  <c r="U1241" i="8"/>
  <c r="T1241" i="8"/>
  <c r="V1907" i="8"/>
  <c r="U1907" i="8"/>
  <c r="T1907" i="8"/>
  <c r="V993" i="8"/>
  <c r="U993" i="8"/>
  <c r="T993" i="8"/>
  <c r="V1121" i="8"/>
  <c r="U1121" i="8"/>
  <c r="T1121" i="8"/>
  <c r="V899" i="8"/>
  <c r="U899" i="8"/>
  <c r="T899" i="8"/>
  <c r="J1997" i="8"/>
  <c r="K1997" i="8" s="1"/>
  <c r="V904" i="8"/>
  <c r="T904" i="8"/>
  <c r="U904" i="8"/>
  <c r="V1255" i="8"/>
  <c r="U1255" i="8"/>
  <c r="T1255" i="8"/>
  <c r="V311" i="8"/>
  <c r="U311" i="8"/>
  <c r="T311" i="8"/>
  <c r="U1711" i="8"/>
  <c r="V1711" i="8"/>
  <c r="T1711" i="8"/>
  <c r="V1218" i="8"/>
  <c r="U1218" i="8"/>
  <c r="T1218" i="8"/>
  <c r="V234" i="8"/>
  <c r="U234" i="8"/>
  <c r="T234" i="8"/>
  <c r="V633" i="8"/>
  <c r="U633" i="8"/>
  <c r="T633" i="8"/>
  <c r="V1710" i="8"/>
  <c r="T1710" i="8"/>
  <c r="U1710" i="8"/>
  <c r="M1710" i="8"/>
  <c r="Q1710" i="8" s="1"/>
  <c r="L1710" i="8"/>
  <c r="P1710" i="8" s="1"/>
  <c r="N1710" i="8"/>
  <c r="R1710" i="8" s="1"/>
  <c r="V976" i="8"/>
  <c r="T976" i="8"/>
  <c r="U976" i="8"/>
  <c r="V1612" i="8"/>
  <c r="U1612" i="8"/>
  <c r="T1612" i="8"/>
  <c r="V233" i="8"/>
  <c r="U233" i="8"/>
  <c r="T233" i="8"/>
  <c r="V709" i="8"/>
  <c r="U709" i="8"/>
  <c r="T709" i="8"/>
  <c r="V1412" i="8"/>
  <c r="U1412" i="8"/>
  <c r="T1412" i="8"/>
  <c r="V1349" i="8"/>
  <c r="T1349" i="8"/>
  <c r="U1349" i="8"/>
  <c r="U604" i="8"/>
  <c r="V604" i="8"/>
  <c r="T604" i="8"/>
  <c r="V731" i="8"/>
  <c r="U731" i="8"/>
  <c r="T731" i="8"/>
  <c r="V1745" i="8"/>
  <c r="U1745" i="8"/>
  <c r="T1745" i="8"/>
  <c r="V258" i="8"/>
  <c r="U258" i="8"/>
  <c r="T258" i="8"/>
  <c r="V1910" i="8"/>
  <c r="U1910" i="8"/>
  <c r="T1910" i="8"/>
  <c r="J1593" i="8"/>
  <c r="K1593" i="8" s="1"/>
  <c r="M1593" i="8" s="1"/>
  <c r="Q1593" i="8" s="1"/>
  <c r="V818" i="8"/>
  <c r="U818" i="8"/>
  <c r="T818" i="8"/>
  <c r="V389" i="8"/>
  <c r="U389" i="8"/>
  <c r="T389" i="8"/>
  <c r="V1034" i="8"/>
  <c r="U1034" i="8"/>
  <c r="T1034" i="8"/>
  <c r="V659" i="8"/>
  <c r="T659" i="8"/>
  <c r="U659" i="8"/>
  <c r="N659" i="8"/>
  <c r="R659" i="8" s="1"/>
  <c r="L659" i="8"/>
  <c r="P659" i="8" s="1"/>
  <c r="M659" i="8"/>
  <c r="Q659" i="8" s="1"/>
  <c r="V1968" i="8"/>
  <c r="U1968" i="8"/>
  <c r="T1968" i="8"/>
  <c r="N1267" i="8"/>
  <c r="R1267" i="8" s="1"/>
  <c r="V1267" i="8"/>
  <c r="U1267" i="8"/>
  <c r="T1267" i="8"/>
  <c r="U1801" i="8"/>
  <c r="V1801" i="8"/>
  <c r="T1801" i="8"/>
  <c r="V1258" i="8"/>
  <c r="U1258" i="8"/>
  <c r="T1258" i="8"/>
  <c r="N946" i="8"/>
  <c r="R946" i="8" s="1"/>
  <c r="V946" i="8"/>
  <c r="U946" i="8"/>
  <c r="T946" i="8"/>
  <c r="V1079" i="8"/>
  <c r="U1079" i="8"/>
  <c r="T1079" i="8"/>
  <c r="V616" i="8"/>
  <c r="U616" i="8"/>
  <c r="T616" i="8"/>
  <c r="V1556" i="8"/>
  <c r="U1556" i="8"/>
  <c r="T1556" i="8"/>
  <c r="U1712" i="8"/>
  <c r="V1712" i="8"/>
  <c r="T1712" i="8"/>
  <c r="V696" i="8"/>
  <c r="T696" i="8"/>
  <c r="U696" i="8"/>
  <c r="V372" i="8"/>
  <c r="T372" i="8"/>
  <c r="U372" i="8"/>
  <c r="N1832" i="8"/>
  <c r="R1832" i="8" s="1"/>
  <c r="U1832" i="8"/>
  <c r="V1832" i="8"/>
  <c r="T1832" i="8"/>
  <c r="V100" i="8"/>
  <c r="T100" i="8"/>
  <c r="U100" i="8"/>
  <c r="V732" i="8"/>
  <c r="U732" i="8"/>
  <c r="T732" i="8"/>
  <c r="V122" i="8"/>
  <c r="U122" i="8"/>
  <c r="T122" i="8"/>
  <c r="V1465" i="8"/>
  <c r="U1465" i="8"/>
  <c r="T1465" i="8"/>
  <c r="I1413" i="8"/>
  <c r="V131" i="8"/>
  <c r="U131" i="8"/>
  <c r="T131" i="8"/>
  <c r="V15" i="8"/>
  <c r="U15" i="8"/>
  <c r="T15" i="8"/>
  <c r="V1835" i="8"/>
  <c r="U1835" i="8"/>
  <c r="T1835" i="8"/>
  <c r="J1398" i="8"/>
  <c r="K1398" i="8" s="1"/>
  <c r="J405" i="8"/>
  <c r="K405" i="8" s="1"/>
  <c r="V1315" i="8"/>
  <c r="U1315" i="8"/>
  <c r="T1315" i="8"/>
  <c r="I1726" i="8"/>
  <c r="J1726" i="8"/>
  <c r="K1726" i="8" s="1"/>
  <c r="V773" i="8"/>
  <c r="U773" i="8"/>
  <c r="T773" i="8"/>
  <c r="V1845" i="8"/>
  <c r="T1845" i="8"/>
  <c r="U1845" i="8"/>
  <c r="V1834" i="8"/>
  <c r="T1834" i="8"/>
  <c r="U1834" i="8"/>
  <c r="V1374" i="8"/>
  <c r="U1374" i="8"/>
  <c r="T1374" i="8"/>
  <c r="V134" i="8"/>
  <c r="U134" i="8"/>
  <c r="T134" i="8"/>
  <c r="V1908" i="8"/>
  <c r="T1908" i="8"/>
  <c r="U1908" i="8"/>
  <c r="V1729" i="8"/>
  <c r="U1729" i="8"/>
  <c r="T1729" i="8"/>
  <c r="U1855" i="8"/>
  <c r="V1855" i="8"/>
  <c r="T1855" i="8"/>
  <c r="U1909" i="8"/>
  <c r="V1909" i="8"/>
  <c r="T1909" i="8"/>
  <c r="U147" i="8"/>
  <c r="V147" i="8"/>
  <c r="T147" i="8"/>
  <c r="J691" i="8"/>
  <c r="K691" i="8" s="1"/>
  <c r="L691" i="8" s="1"/>
  <c r="P691" i="8" s="1"/>
  <c r="N631" i="8"/>
  <c r="R631" i="8" s="1"/>
  <c r="V200" i="8"/>
  <c r="U200" i="8"/>
  <c r="T200" i="8"/>
  <c r="V791" i="8"/>
  <c r="U791" i="8"/>
  <c r="T791" i="8"/>
  <c r="J1419" i="8"/>
  <c r="K1419" i="8" s="1"/>
  <c r="V125" i="8"/>
  <c r="T125" i="8"/>
  <c r="U125" i="8"/>
  <c r="V108" i="8"/>
  <c r="U108" i="8"/>
  <c r="T108" i="8"/>
  <c r="V849" i="8"/>
  <c r="T849" i="8"/>
  <c r="U849" i="8"/>
  <c r="J1693" i="8"/>
  <c r="K1693" i="8" s="1"/>
  <c r="V1530" i="8"/>
  <c r="U1530" i="8"/>
  <c r="T1530" i="8"/>
  <c r="V190" i="8"/>
  <c r="U190" i="8"/>
  <c r="T190" i="8"/>
  <c r="V228" i="8"/>
  <c r="T228" i="8"/>
  <c r="U228" i="8"/>
  <c r="V1381" i="8"/>
  <c r="U1381" i="8"/>
  <c r="T1381" i="8"/>
  <c r="V159" i="8"/>
  <c r="T159" i="8"/>
  <c r="U159" i="8"/>
  <c r="J1971" i="8"/>
  <c r="K1971" i="8" s="1"/>
  <c r="N1971" i="8" s="1"/>
  <c r="R1971" i="8" s="1"/>
  <c r="V188" i="8"/>
  <c r="U188" i="8"/>
  <c r="T188" i="8"/>
  <c r="V179" i="8"/>
  <c r="U179" i="8"/>
  <c r="T179" i="8"/>
  <c r="U515" i="8"/>
  <c r="T515" i="8"/>
  <c r="V1401" i="8"/>
  <c r="T1401" i="8"/>
  <c r="U1401" i="8"/>
  <c r="V1869" i="8"/>
  <c r="U1869" i="8"/>
  <c r="T1869" i="8"/>
  <c r="V138" i="8"/>
  <c r="U138" i="8"/>
  <c r="T138" i="8"/>
  <c r="J345" i="8"/>
  <c r="K345" i="8" s="1"/>
  <c r="L345" i="8" s="1"/>
  <c r="P345" i="8" s="1"/>
  <c r="V1498" i="8"/>
  <c r="T1498" i="8"/>
  <c r="U1498" i="8"/>
  <c r="V1644" i="8"/>
  <c r="U1644" i="8"/>
  <c r="T1644" i="8"/>
  <c r="V1045" i="8"/>
  <c r="U1045" i="8"/>
  <c r="T1045" i="8"/>
  <c r="V373" i="8"/>
  <c r="U373" i="8"/>
  <c r="T373" i="8"/>
  <c r="V1256" i="8"/>
  <c r="U1256" i="8"/>
  <c r="T1256" i="8"/>
  <c r="V995" i="8"/>
  <c r="U995" i="8"/>
  <c r="T995" i="8"/>
  <c r="V627" i="8"/>
  <c r="U627" i="8"/>
  <c r="T627" i="8"/>
  <c r="V1634" i="8"/>
  <c r="U1634" i="8"/>
  <c r="T1634" i="8"/>
  <c r="U1469" i="8"/>
  <c r="T1469" i="8"/>
  <c r="V1469" i="8"/>
  <c r="V167" i="8"/>
  <c r="U167" i="8"/>
  <c r="T167" i="8"/>
  <c r="V1158" i="8"/>
  <c r="T1158" i="8"/>
  <c r="U1158" i="8"/>
  <c r="I933" i="8"/>
  <c r="J933" i="8" s="1"/>
  <c r="K933" i="8" s="1"/>
  <c r="I1492" i="8"/>
  <c r="V1196" i="8"/>
  <c r="U1196" i="8"/>
  <c r="T1196" i="8"/>
  <c r="V1346" i="8"/>
  <c r="T1346" i="8"/>
  <c r="U1346" i="8"/>
  <c r="V148" i="8"/>
  <c r="U148" i="8"/>
  <c r="T148" i="8"/>
  <c r="I1568" i="8"/>
  <c r="J610" i="8"/>
  <c r="K610" i="8" s="1"/>
  <c r="U764" i="8"/>
  <c r="V764" i="8"/>
  <c r="T764" i="8"/>
  <c r="L773" i="8"/>
  <c r="P773" i="8" s="1"/>
  <c r="J1783" i="8"/>
  <c r="K1783" i="8" s="1"/>
  <c r="J1376" i="8"/>
  <c r="K1376" i="8" s="1"/>
  <c r="V151" i="8"/>
  <c r="T151" i="8"/>
  <c r="U151" i="8"/>
  <c r="V1677" i="8"/>
  <c r="U1677" i="8"/>
  <c r="T1677" i="8"/>
  <c r="V1425" i="8"/>
  <c r="T1425" i="8"/>
  <c r="U1425" i="8"/>
  <c r="V194" i="8"/>
  <c r="T194" i="8"/>
  <c r="U194" i="8"/>
  <c r="V105" i="8"/>
  <c r="U105" i="8"/>
  <c r="T105" i="8"/>
  <c r="V1224" i="8"/>
  <c r="U1224" i="8"/>
  <c r="T1224" i="8"/>
  <c r="U587" i="8"/>
  <c r="V587" i="8"/>
  <c r="T587" i="8"/>
  <c r="V390" i="8"/>
  <c r="U390" i="8"/>
  <c r="T390" i="8"/>
  <c r="V1004" i="8"/>
  <c r="U1004" i="8"/>
  <c r="T1004" i="8"/>
  <c r="V1833" i="8"/>
  <c r="U1833" i="8"/>
  <c r="T1833" i="8"/>
  <c r="U397" i="8"/>
  <c r="V397" i="8"/>
  <c r="T397" i="8"/>
  <c r="J240" i="8"/>
  <c r="K240" i="8" s="1"/>
  <c r="V121" i="8"/>
  <c r="U121" i="8"/>
  <c r="T121" i="8"/>
  <c r="V1145" i="8"/>
  <c r="U1145" i="8"/>
  <c r="T1145" i="8"/>
  <c r="I165" i="8"/>
  <c r="J165" i="8" s="1"/>
  <c r="K165" i="8" s="1"/>
  <c r="V106" i="8"/>
  <c r="U106" i="8"/>
  <c r="T106" i="8"/>
  <c r="V192" i="8"/>
  <c r="T192" i="8"/>
  <c r="U192" i="8"/>
  <c r="U1515" i="8"/>
  <c r="V1515" i="8"/>
  <c r="T1515" i="8"/>
  <c r="J787" i="8"/>
  <c r="K787" i="8" s="1"/>
  <c r="V1159" i="8"/>
  <c r="U1159" i="8"/>
  <c r="T1159" i="8"/>
  <c r="V1813" i="8"/>
  <c r="U1813" i="8"/>
  <c r="T1813" i="8"/>
  <c r="V1870" i="8"/>
  <c r="T1870" i="8"/>
  <c r="U1870" i="8"/>
  <c r="V114" i="8"/>
  <c r="T114" i="8"/>
  <c r="U114" i="8"/>
  <c r="J745" i="8"/>
  <c r="K745" i="8" s="1"/>
  <c r="L745" i="8" s="1"/>
  <c r="P745" i="8" s="1"/>
  <c r="I826" i="8"/>
  <c r="J826" i="8" s="1"/>
  <c r="V1879" i="8"/>
  <c r="U1879" i="8"/>
  <c r="T1879" i="8"/>
  <c r="J1026" i="8"/>
  <c r="K1026" i="8" s="1"/>
  <c r="L1026" i="8" s="1"/>
  <c r="P1026" i="8" s="1"/>
  <c r="J1049" i="8"/>
  <c r="K1049" i="8" s="1"/>
  <c r="L1049" i="8" s="1"/>
  <c r="P1049" i="8" s="1"/>
  <c r="V529" i="8"/>
  <c r="U529" i="8"/>
  <c r="T529" i="8"/>
  <c r="V1569" i="8"/>
  <c r="T1569" i="8"/>
  <c r="U1569" i="8"/>
  <c r="V130" i="8"/>
  <c r="U130" i="8"/>
  <c r="T130" i="8"/>
  <c r="V161" i="8"/>
  <c r="U161" i="8"/>
  <c r="T161" i="8"/>
  <c r="U144" i="8"/>
  <c r="V144" i="8"/>
  <c r="T144" i="8"/>
  <c r="U1175" i="8"/>
  <c r="V1175" i="8"/>
  <c r="T1175" i="8"/>
  <c r="V1285" i="8"/>
  <c r="U1285" i="8"/>
  <c r="T1285" i="8"/>
  <c r="V1789" i="8"/>
  <c r="T1789" i="8"/>
  <c r="U1789" i="8"/>
  <c r="V1032" i="8"/>
  <c r="U1032" i="8"/>
  <c r="T1032" i="8"/>
  <c r="V75" i="8"/>
  <c r="T75" i="8"/>
  <c r="U75" i="8"/>
  <c r="V586" i="8"/>
  <c r="U586" i="8"/>
  <c r="T586" i="8"/>
  <c r="V1667" i="8"/>
  <c r="U1667" i="8"/>
  <c r="T1667" i="8"/>
  <c r="V1552" i="8"/>
  <c r="U1552" i="8"/>
  <c r="T1552" i="8"/>
  <c r="V776" i="8"/>
  <c r="U776" i="8"/>
  <c r="T776" i="8"/>
  <c r="V178" i="8"/>
  <c r="T178" i="8"/>
  <c r="U178" i="8"/>
  <c r="V9" i="8"/>
  <c r="T9" i="8"/>
  <c r="U9" i="8"/>
  <c r="J679" i="8"/>
  <c r="K679" i="8" s="1"/>
  <c r="V1626" i="8"/>
  <c r="U1626" i="8"/>
  <c r="T1626" i="8"/>
  <c r="V28" i="8"/>
  <c r="U28" i="8"/>
  <c r="T28" i="8"/>
  <c r="V892" i="8"/>
  <c r="T892" i="8"/>
  <c r="U892" i="8"/>
  <c r="I510" i="8"/>
  <c r="J510" i="8" s="1"/>
  <c r="K510" i="8" s="1"/>
  <c r="N510" i="8" s="1"/>
  <c r="R510" i="8" s="1"/>
  <c r="V205" i="8"/>
  <c r="U205" i="8"/>
  <c r="T205" i="8"/>
  <c r="V16" i="8"/>
  <c r="U16" i="8"/>
  <c r="T16" i="8"/>
  <c r="I1263" i="8"/>
  <c r="I844" i="8"/>
  <c r="J844" i="8" s="1"/>
  <c r="K844" i="8" s="1"/>
  <c r="U1871" i="8"/>
  <c r="V1871" i="8"/>
  <c r="T1871" i="8"/>
  <c r="V1658" i="8"/>
  <c r="T1658" i="8"/>
  <c r="U1658" i="8"/>
  <c r="V78" i="8"/>
  <c r="U78" i="8"/>
  <c r="T78" i="8"/>
  <c r="J1015" i="8"/>
  <c r="K1015" i="8" s="1"/>
  <c r="V1047" i="8"/>
  <c r="U1047" i="8"/>
  <c r="T1047" i="8"/>
  <c r="J1433" i="8"/>
  <c r="K1433" i="8" s="1"/>
  <c r="V7" i="8"/>
  <c r="U7" i="8"/>
  <c r="T7" i="8"/>
  <c r="U1912" i="8"/>
  <c r="V1912" i="8"/>
  <c r="T1912" i="8"/>
  <c r="V1969" i="8"/>
  <c r="U1969" i="8"/>
  <c r="T1969" i="8"/>
  <c r="V294" i="8"/>
  <c r="T294" i="8"/>
  <c r="U294" i="8"/>
  <c r="V160" i="8"/>
  <c r="T160" i="8"/>
  <c r="U160" i="8"/>
  <c r="V607" i="8"/>
  <c r="T607" i="8"/>
  <c r="U607" i="8"/>
  <c r="V1686" i="8"/>
  <c r="U1686" i="8"/>
  <c r="T1686" i="8"/>
  <c r="V484" i="8"/>
  <c r="U484" i="8"/>
  <c r="T484" i="8"/>
  <c r="V1998" i="8"/>
  <c r="U1998" i="8"/>
  <c r="T1998" i="8"/>
  <c r="V1193" i="8"/>
  <c r="U1193" i="8"/>
  <c r="T1193" i="8"/>
  <c r="V1470" i="8"/>
  <c r="U1470" i="8"/>
  <c r="T1470" i="8"/>
  <c r="V1499" i="8"/>
  <c r="U1499" i="8"/>
  <c r="T1499" i="8"/>
  <c r="J1747" i="8"/>
  <c r="K1747" i="8" s="1"/>
  <c r="U67" i="8"/>
  <c r="V67" i="8"/>
  <c r="T67" i="8"/>
  <c r="V1967" i="8"/>
  <c r="T1967" i="8"/>
  <c r="U1967" i="8"/>
  <c r="U347" i="8"/>
  <c r="V347" i="8"/>
  <c r="T347" i="8"/>
  <c r="V1371" i="8"/>
  <c r="U1371" i="8"/>
  <c r="T1371" i="8"/>
  <c r="V814" i="8"/>
  <c r="U814" i="8"/>
  <c r="T814" i="8"/>
  <c r="V1447" i="8"/>
  <c r="T1447" i="8"/>
  <c r="U1447" i="8"/>
  <c r="U87" i="8"/>
  <c r="V87" i="8"/>
  <c r="T87" i="8"/>
  <c r="V1332" i="8"/>
  <c r="U1332" i="8"/>
  <c r="T1332" i="8"/>
  <c r="J448" i="8"/>
  <c r="K448" i="8" s="1"/>
  <c r="V92" i="8"/>
  <c r="T92" i="8"/>
  <c r="U92" i="8"/>
  <c r="V76" i="8"/>
  <c r="U76" i="8"/>
  <c r="T76" i="8"/>
  <c r="J1264" i="8"/>
  <c r="K1264" i="8" s="1"/>
  <c r="L150" i="8"/>
  <c r="P150" i="8" s="1"/>
  <c r="V150" i="8"/>
  <c r="U150" i="8"/>
  <c r="T150" i="8"/>
  <c r="U847" i="8"/>
  <c r="V847" i="8"/>
  <c r="T847" i="8"/>
  <c r="U187" i="8"/>
  <c r="V187" i="8"/>
  <c r="T187" i="8"/>
  <c r="V629" i="8"/>
  <c r="U629" i="8"/>
  <c r="T629" i="8"/>
  <c r="V1953" i="8"/>
  <c r="U1953" i="8"/>
  <c r="T1953" i="8"/>
  <c r="U717" i="8"/>
  <c r="V717" i="8"/>
  <c r="T717" i="8"/>
  <c r="U1932" i="8"/>
  <c r="V1932" i="8"/>
  <c r="T1932" i="8"/>
  <c r="J1232" i="8"/>
  <c r="K1232" i="8" s="1"/>
  <c r="V1210" i="8"/>
  <c r="U1210" i="8"/>
  <c r="T1210" i="8"/>
  <c r="V51" i="8"/>
  <c r="U51" i="8"/>
  <c r="T51" i="8"/>
  <c r="L109" i="8"/>
  <c r="P109" i="8" s="1"/>
  <c r="U109" i="8"/>
  <c r="V109" i="8"/>
  <c r="T109" i="8"/>
  <c r="J591" i="8"/>
  <c r="K591" i="8" s="1"/>
  <c r="J1951" i="8"/>
  <c r="K1951" i="8" s="1"/>
  <c r="K639" i="8"/>
  <c r="J1243" i="8"/>
  <c r="K1243" i="8" s="1"/>
  <c r="N1243" i="8" s="1"/>
  <c r="R1243" i="8" s="1"/>
  <c r="J1432" i="8"/>
  <c r="K1432" i="8" s="1"/>
  <c r="J37" i="8"/>
  <c r="K37" i="8" s="1"/>
  <c r="V867" i="8"/>
  <c r="U867" i="8"/>
  <c r="T867" i="8"/>
  <c r="V116" i="8"/>
  <c r="U116" i="8"/>
  <c r="T116" i="8"/>
  <c r="V71" i="8"/>
  <c r="U71" i="8"/>
  <c r="T71" i="8"/>
  <c r="J333" i="8"/>
  <c r="K333" i="8" s="1"/>
  <c r="L333" i="8" s="1"/>
  <c r="P333" i="8" s="1"/>
  <c r="N1176" i="8"/>
  <c r="R1176" i="8" s="1"/>
  <c r="V1176" i="8"/>
  <c r="U1176" i="8"/>
  <c r="T1176" i="8"/>
  <c r="V444" i="8"/>
  <c r="U444" i="8"/>
  <c r="T444" i="8"/>
  <c r="U117" i="8"/>
  <c r="V117" i="8"/>
  <c r="T117" i="8"/>
  <c r="V1730" i="8"/>
  <c r="U1730" i="8"/>
  <c r="T1730" i="8"/>
  <c r="V399" i="8"/>
  <c r="T399" i="8"/>
  <c r="U399" i="8"/>
  <c r="V1753" i="8"/>
  <c r="U1753" i="8"/>
  <c r="T1753" i="8"/>
  <c r="U817" i="8"/>
  <c r="V817" i="8"/>
  <c r="T817" i="8"/>
  <c r="V128" i="8"/>
  <c r="T128" i="8"/>
  <c r="U128" i="8"/>
  <c r="V12" i="8"/>
  <c r="T12" i="8"/>
  <c r="U12" i="8"/>
  <c r="U277" i="8"/>
  <c r="T277" i="8"/>
  <c r="V277" i="8"/>
  <c r="I1997" i="8"/>
  <c r="U1992" i="8"/>
  <c r="V1992" i="8"/>
  <c r="T1992" i="8"/>
  <c r="U157" i="8"/>
  <c r="V157" i="8"/>
  <c r="T157" i="8"/>
  <c r="U669" i="8"/>
  <c r="V669" i="8"/>
  <c r="J1103" i="8"/>
  <c r="K1103" i="8" s="1"/>
  <c r="L1103" i="8" s="1"/>
  <c r="P1103" i="8" s="1"/>
  <c r="V926" i="8"/>
  <c r="U926" i="8"/>
  <c r="T926" i="8"/>
  <c r="V865" i="8"/>
  <c r="U865" i="8"/>
  <c r="T865" i="8"/>
  <c r="U27" i="8"/>
  <c r="V27" i="8"/>
  <c r="T27" i="8"/>
  <c r="U197" i="8"/>
  <c r="V197" i="8"/>
  <c r="T197" i="8"/>
  <c r="V136" i="8"/>
  <c r="U136" i="8"/>
  <c r="T136" i="8"/>
  <c r="V1604" i="8"/>
  <c r="U1604" i="8"/>
  <c r="T1604" i="8"/>
  <c r="V1463" i="8"/>
  <c r="U1463" i="8"/>
  <c r="T1463" i="8"/>
  <c r="V603" i="8"/>
  <c r="U603" i="8"/>
  <c r="T603" i="8"/>
  <c r="V172" i="8"/>
  <c r="U172" i="8"/>
  <c r="T172" i="8"/>
  <c r="U1177" i="8"/>
  <c r="V1177" i="8"/>
  <c r="T1177" i="8"/>
  <c r="V162" i="8"/>
  <c r="U162" i="8"/>
  <c r="T162" i="8"/>
  <c r="V1844" i="8"/>
  <c r="U1844" i="8"/>
  <c r="T1844" i="8"/>
  <c r="U637" i="8"/>
  <c r="T637" i="8"/>
  <c r="V637" i="8"/>
  <c r="V40" i="8"/>
  <c r="T40" i="8"/>
  <c r="U40" i="8"/>
  <c r="V1501" i="8"/>
  <c r="U1501" i="8"/>
  <c r="T1501" i="8"/>
  <c r="V1191" i="8"/>
  <c r="U1191" i="8"/>
  <c r="T1191" i="8"/>
  <c r="V72" i="8"/>
  <c r="T72" i="8"/>
  <c r="U72" i="8"/>
  <c r="J368" i="8"/>
  <c r="K368" i="8" s="1"/>
  <c r="J53" i="8"/>
  <c r="K53" i="8" s="1"/>
  <c r="V883" i="8"/>
  <c r="U883" i="8"/>
  <c r="T883" i="8"/>
  <c r="J346" i="8"/>
  <c r="K346" i="8" s="1"/>
  <c r="N346" i="8" s="1"/>
  <c r="R346" i="8" s="1"/>
  <c r="V1124" i="8"/>
  <c r="U1124" i="8"/>
  <c r="T1124" i="8"/>
  <c r="N109" i="8"/>
  <c r="R109" i="8" s="1"/>
  <c r="J1999" i="8"/>
  <c r="K1999" i="8" s="1"/>
  <c r="M1999" i="8" s="1"/>
  <c r="Q1999" i="8" s="1"/>
  <c r="J658" i="8"/>
  <c r="K658" i="8" s="1"/>
  <c r="M658" i="8" s="1"/>
  <c r="Q658" i="8" s="1"/>
  <c r="J1713" i="8"/>
  <c r="K1713" i="8" s="1"/>
  <c r="N1531" i="8"/>
  <c r="R1531" i="8" s="1"/>
  <c r="V1531" i="8"/>
  <c r="U1531" i="8"/>
  <c r="T1531" i="8"/>
  <c r="V1149" i="8"/>
  <c r="U1149" i="8"/>
  <c r="T1149" i="8"/>
  <c r="V70" i="8"/>
  <c r="U70" i="8"/>
  <c r="T70" i="8"/>
  <c r="V555" i="8"/>
  <c r="U555" i="8"/>
  <c r="T555" i="8"/>
  <c r="V412" i="8"/>
  <c r="U412" i="8"/>
  <c r="T412" i="8"/>
  <c r="V1352" i="8"/>
  <c r="U1352" i="8"/>
  <c r="T1352" i="8"/>
  <c r="U247" i="8"/>
  <c r="V247" i="8"/>
  <c r="T247" i="8"/>
  <c r="V1259" i="8"/>
  <c r="U1259" i="8"/>
  <c r="T1259" i="8"/>
  <c r="U657" i="8"/>
  <c r="V657" i="8"/>
  <c r="T657" i="8"/>
  <c r="V1635" i="8"/>
  <c r="U1635" i="8"/>
  <c r="T1635" i="8"/>
  <c r="V94" i="8"/>
  <c r="T94" i="8"/>
  <c r="U94" i="8"/>
  <c r="V1847" i="8"/>
  <c r="U1847" i="8"/>
  <c r="T1847" i="8"/>
  <c r="V893" i="8"/>
  <c r="U893" i="8"/>
  <c r="T893" i="8"/>
  <c r="V1190" i="8"/>
  <c r="U1190" i="8"/>
  <c r="T1190" i="8"/>
  <c r="V1937" i="8"/>
  <c r="U1937" i="8"/>
  <c r="T1937" i="8"/>
  <c r="V1479" i="8"/>
  <c r="T1479" i="8"/>
  <c r="U1479" i="8"/>
  <c r="V1805" i="8"/>
  <c r="U1805" i="8"/>
  <c r="T1805" i="8"/>
  <c r="J1223" i="8"/>
  <c r="K1223" i="8" s="1"/>
  <c r="L1223" i="8" s="1"/>
  <c r="P1223" i="8" s="1"/>
  <c r="J1637" i="8"/>
  <c r="K1637" i="8" s="1"/>
  <c r="N1637" i="8" s="1"/>
  <c r="R1637" i="8" s="1"/>
  <c r="J767" i="8"/>
  <c r="K767" i="8" s="1"/>
  <c r="V129" i="8"/>
  <c r="T129" i="8"/>
  <c r="U129" i="8"/>
  <c r="J1358" i="8"/>
  <c r="K1358" i="8" s="1"/>
  <c r="V1766" i="8"/>
  <c r="U1766" i="8"/>
  <c r="T1766" i="8"/>
  <c r="V1046" i="8"/>
  <c r="U1046" i="8"/>
  <c r="T1046" i="8"/>
  <c r="V1466" i="8"/>
  <c r="T1466" i="8"/>
  <c r="U1466" i="8"/>
  <c r="V846" i="8"/>
  <c r="T846" i="8"/>
  <c r="U846" i="8"/>
  <c r="V142" i="8"/>
  <c r="U142" i="8"/>
  <c r="T142" i="8"/>
  <c r="V17" i="8"/>
  <c r="U17" i="8"/>
  <c r="T17" i="8"/>
  <c r="V111" i="8"/>
  <c r="U111" i="8"/>
  <c r="T111" i="8"/>
  <c r="J1011" i="8"/>
  <c r="K1011" i="8" s="1"/>
  <c r="V1471" i="8"/>
  <c r="U1471" i="8"/>
  <c r="T1471" i="8"/>
  <c r="V423" i="8"/>
  <c r="U423" i="8"/>
  <c r="T423" i="8"/>
  <c r="V1646" i="8"/>
  <c r="T1646" i="8"/>
  <c r="U1646" i="8"/>
  <c r="V168" i="8"/>
  <c r="U168" i="8"/>
  <c r="T168" i="8"/>
  <c r="V673" i="8"/>
  <c r="U673" i="8"/>
  <c r="T673" i="8"/>
  <c r="J1708" i="8"/>
  <c r="K1708" i="8" s="1"/>
  <c r="V418" i="8"/>
  <c r="U418" i="8"/>
  <c r="T418" i="8"/>
  <c r="V1645" i="8"/>
  <c r="T1645" i="8"/>
  <c r="U1645" i="8"/>
  <c r="V866" i="8"/>
  <c r="U866" i="8"/>
  <c r="T866" i="8"/>
  <c r="V42" i="8"/>
  <c r="U42" i="8"/>
  <c r="T42" i="8"/>
  <c r="V32" i="8"/>
  <c r="T32" i="8"/>
  <c r="U32" i="8"/>
  <c r="J1723" i="8"/>
  <c r="K1723" i="8" s="1"/>
  <c r="V50" i="8"/>
  <c r="U50" i="8"/>
  <c r="T50" i="8"/>
  <c r="V1151" i="8"/>
  <c r="U1151" i="8"/>
  <c r="T1151" i="8"/>
  <c r="V794" i="8"/>
  <c r="U794" i="8"/>
  <c r="T794" i="8"/>
  <c r="U189" i="8"/>
  <c r="V189" i="8"/>
  <c r="T189" i="8"/>
  <c r="V101" i="8"/>
  <c r="U101" i="8"/>
  <c r="T101" i="8"/>
  <c r="J563" i="8"/>
  <c r="K563" i="8" s="1"/>
  <c r="V559" i="8"/>
  <c r="U559" i="8"/>
  <c r="T559" i="8"/>
  <c r="U1892" i="8"/>
  <c r="V1892" i="8"/>
  <c r="T1892" i="8"/>
  <c r="V543" i="8"/>
  <c r="U543" i="8"/>
  <c r="T543" i="8"/>
  <c r="V68" i="8"/>
  <c r="U68" i="8"/>
  <c r="T68" i="8"/>
  <c r="I935" i="8"/>
  <c r="V1369" i="8"/>
  <c r="U1369" i="8"/>
  <c r="T1369" i="8"/>
  <c r="V576" i="8"/>
  <c r="U576" i="8"/>
  <c r="T576" i="8"/>
  <c r="J748" i="8"/>
  <c r="K748" i="8" s="1"/>
  <c r="M748" i="8" s="1"/>
  <c r="Q748" i="8" s="1"/>
  <c r="V1536" i="8"/>
  <c r="U1536" i="8"/>
  <c r="T1536" i="8"/>
  <c r="J1035" i="8"/>
  <c r="K1035" i="8" s="1"/>
  <c r="V149" i="8"/>
  <c r="U149" i="8"/>
  <c r="T149" i="8"/>
  <c r="V496" i="8"/>
  <c r="U496" i="8"/>
  <c r="T496" i="8"/>
  <c r="V309" i="8"/>
  <c r="T309" i="8"/>
  <c r="U309" i="8"/>
  <c r="J424" i="8"/>
  <c r="K424" i="8" s="1"/>
  <c r="M424" i="8" s="1"/>
  <c r="Q424" i="8" s="1"/>
  <c r="V99" i="8"/>
  <c r="U99" i="8"/>
  <c r="T99" i="8"/>
  <c r="V1178" i="8"/>
  <c r="T1178" i="8"/>
  <c r="U1178" i="8"/>
  <c r="V1575" i="8"/>
  <c r="U1575" i="8"/>
  <c r="T1575" i="8"/>
  <c r="V306" i="8"/>
  <c r="U306" i="8"/>
  <c r="T306" i="8"/>
  <c r="V38" i="8"/>
  <c r="U38" i="8"/>
  <c r="T38" i="8"/>
  <c r="J1109" i="8"/>
  <c r="K1109" i="8" s="1"/>
  <c r="N1109" i="8" s="1"/>
  <c r="R1109" i="8" s="1"/>
  <c r="J1731" i="8"/>
  <c r="K1731" i="8" s="1"/>
  <c r="J1399" i="8"/>
  <c r="K1399" i="8" s="1"/>
  <c r="M1399" i="8" s="1"/>
  <c r="Q1399" i="8" s="1"/>
  <c r="J754" i="8"/>
  <c r="K754" i="8" s="1"/>
  <c r="L754" i="8" s="1"/>
  <c r="P754" i="8" s="1"/>
  <c r="V1521" i="8"/>
  <c r="T1521" i="8"/>
  <c r="U1521" i="8"/>
  <c r="V824" i="8"/>
  <c r="T824" i="8"/>
  <c r="U824" i="8"/>
  <c r="J77" i="8"/>
  <c r="K77" i="8" s="1"/>
  <c r="V30" i="8"/>
  <c r="U30" i="8"/>
  <c r="T30" i="8"/>
  <c r="V1826" i="8"/>
  <c r="T1826" i="8"/>
  <c r="U1826" i="8"/>
  <c r="V11" i="8"/>
  <c r="U11" i="8"/>
  <c r="T11" i="8"/>
  <c r="V97" i="8"/>
  <c r="U97" i="8"/>
  <c r="T97" i="8"/>
  <c r="V35" i="8"/>
  <c r="U35" i="8"/>
  <c r="T35" i="8"/>
  <c r="V511" i="8"/>
  <c r="U511" i="8"/>
  <c r="T511" i="8"/>
  <c r="I1390" i="8"/>
  <c r="J1390" i="8" s="1"/>
  <c r="K1390" i="8" s="1"/>
  <c r="V98" i="8"/>
  <c r="U98" i="8"/>
  <c r="T98" i="8"/>
  <c r="V74" i="8"/>
  <c r="U74" i="8"/>
  <c r="T74" i="8"/>
  <c r="V1843" i="8"/>
  <c r="U1843" i="8"/>
  <c r="T1843" i="8"/>
  <c r="I1824" i="8"/>
  <c r="J1824" i="8" s="1"/>
  <c r="K1824" i="8" s="1"/>
  <c r="V1537" i="8"/>
  <c r="U1537" i="8"/>
  <c r="T1537" i="8"/>
  <c r="V132" i="8"/>
  <c r="T132" i="8"/>
  <c r="U132" i="8"/>
  <c r="V1467" i="8"/>
  <c r="T1467" i="8"/>
  <c r="U1467" i="8"/>
  <c r="U204" i="8"/>
  <c r="V204" i="8"/>
  <c r="T204" i="8"/>
  <c r="V1487" i="8"/>
  <c r="T1487" i="8"/>
  <c r="U1487" i="8"/>
  <c r="M90" i="8"/>
  <c r="Q90" i="8" s="1"/>
  <c r="V90" i="8"/>
  <c r="T90" i="8"/>
  <c r="U90" i="8"/>
  <c r="V81" i="8"/>
  <c r="U81" i="8"/>
  <c r="T81" i="8"/>
  <c r="J898" i="8"/>
  <c r="K898" i="8" s="1"/>
  <c r="V1170" i="8"/>
  <c r="T1170" i="8"/>
  <c r="U1170" i="8"/>
  <c r="V593" i="8"/>
  <c r="U593" i="8"/>
  <c r="T593" i="8"/>
  <c r="V1490" i="8"/>
  <c r="T1490" i="8"/>
  <c r="U1490" i="8"/>
  <c r="V914" i="8"/>
  <c r="U914" i="8"/>
  <c r="T914" i="8"/>
  <c r="V495" i="8"/>
  <c r="T495" i="8"/>
  <c r="U495" i="8"/>
  <c r="V1134" i="8"/>
  <c r="U1134" i="8"/>
  <c r="T1134" i="8"/>
  <c r="U809" i="8"/>
  <c r="V809" i="8"/>
  <c r="T809" i="8"/>
  <c r="V486" i="8"/>
  <c r="U486" i="8"/>
  <c r="T486" i="8"/>
  <c r="L631" i="8"/>
  <c r="P631" i="8" s="1"/>
  <c r="V631" i="8"/>
  <c r="U631" i="8"/>
  <c r="T631" i="8"/>
  <c r="U137" i="8"/>
  <c r="V137" i="8"/>
  <c r="T137" i="8"/>
  <c r="J369" i="8"/>
  <c r="K369" i="8" s="1"/>
  <c r="V1746" i="8"/>
  <c r="T1746" i="8"/>
  <c r="U1746" i="8"/>
  <c r="N1047" i="8"/>
  <c r="R1047" i="8" s="1"/>
  <c r="L1047" i="8"/>
  <c r="P1047" i="8" s="1"/>
  <c r="M1047" i="8"/>
  <c r="Q1047" i="8" s="1"/>
  <c r="L814" i="8"/>
  <c r="P814" i="8" s="1"/>
  <c r="N814" i="8"/>
  <c r="R814" i="8" s="1"/>
  <c r="I1727" i="8"/>
  <c r="N81" i="8"/>
  <c r="R81" i="8" s="1"/>
  <c r="M81" i="8"/>
  <c r="Q81" i="8" s="1"/>
  <c r="L81" i="8"/>
  <c r="P81" i="8" s="1"/>
  <c r="G146" i="8"/>
  <c r="K95" i="8"/>
  <c r="L95" i="8" s="1"/>
  <c r="P95" i="8" s="1"/>
  <c r="J1335" i="8"/>
  <c r="K1335" i="8" s="1"/>
  <c r="N1335" i="8" s="1"/>
  <c r="R1335" i="8" s="1"/>
  <c r="J955" i="8"/>
  <c r="K955" i="8" s="1"/>
  <c r="H1799" i="8"/>
  <c r="I1799" i="8" s="1"/>
  <c r="M150" i="8"/>
  <c r="Q150" i="8" s="1"/>
  <c r="H33" i="8"/>
  <c r="I33" i="8" s="1"/>
  <c r="J1313" i="8"/>
  <c r="K1313" i="8" s="1"/>
  <c r="L1313" i="8" s="1"/>
  <c r="P1313" i="8" s="1"/>
  <c r="J1071" i="8"/>
  <c r="K1071" i="8" s="1"/>
  <c r="M1071" i="8" s="1"/>
  <c r="Q1071" i="8" s="1"/>
  <c r="J816" i="8"/>
  <c r="K816" i="8" s="1"/>
  <c r="H1752" i="8"/>
  <c r="I1752" i="8" s="1"/>
  <c r="H254" i="8"/>
  <c r="K1864" i="8"/>
  <c r="L1864" i="8" s="1"/>
  <c r="P1864" i="8" s="1"/>
  <c r="I1375" i="8"/>
  <c r="J1375" i="8" s="1"/>
  <c r="K1375" i="8" s="1"/>
  <c r="I452" i="8"/>
  <c r="J452" i="8" s="1"/>
  <c r="K452" i="8" s="1"/>
  <c r="I1446" i="8"/>
  <c r="J1446" i="8" s="1"/>
  <c r="K1446" i="8" s="1"/>
  <c r="J235" i="8"/>
  <c r="K235" i="8" s="1"/>
  <c r="G43" i="8"/>
  <c r="I43" i="8" s="1"/>
  <c r="J43" i="8" s="1"/>
  <c r="K43" i="8" s="1"/>
  <c r="I1070" i="8"/>
  <c r="J1070" i="8" s="1"/>
  <c r="K1070" i="8" s="1"/>
  <c r="H213" i="8"/>
  <c r="I1130" i="8"/>
  <c r="J1130" i="8" s="1"/>
  <c r="K1130" i="8" s="1"/>
  <c r="I414" i="8"/>
  <c r="J414" i="8" s="1"/>
  <c r="K414" i="8" s="1"/>
  <c r="I55" i="8"/>
  <c r="J55" i="8" s="1"/>
  <c r="K55" i="8" s="1"/>
  <c r="I1192" i="8"/>
  <c r="J1192" i="8" s="1"/>
  <c r="K1192" i="8" s="1"/>
  <c r="N1192" i="8" s="1"/>
  <c r="R1192" i="8" s="1"/>
  <c r="J1664" i="8"/>
  <c r="K1664" i="8" s="1"/>
  <c r="H1727" i="8"/>
  <c r="N90" i="8"/>
  <c r="R90" i="8" s="1"/>
  <c r="I265" i="8"/>
  <c r="K1647" i="8"/>
  <c r="I1330" i="8"/>
  <c r="I911" i="8"/>
  <c r="H46" i="8"/>
  <c r="I1504" i="8"/>
  <c r="J1504" i="8" s="1"/>
  <c r="K1504" i="8" s="1"/>
  <c r="M1267" i="8"/>
  <c r="Q1267" i="8" s="1"/>
  <c r="L1267" i="8"/>
  <c r="P1267" i="8" s="1"/>
  <c r="G82" i="8"/>
  <c r="G62" i="8"/>
  <c r="G366" i="8"/>
  <c r="H1017" i="8"/>
  <c r="I1017" i="8" s="1"/>
  <c r="M715" i="8"/>
  <c r="Q715" i="8" s="1"/>
  <c r="L946" i="8"/>
  <c r="P946" i="8" s="1"/>
  <c r="L715" i="8"/>
  <c r="P715" i="8" s="1"/>
  <c r="J634" i="8"/>
  <c r="K634" i="8" s="1"/>
  <c r="J654" i="8"/>
  <c r="K654" i="8" s="1"/>
  <c r="I1396" i="8"/>
  <c r="J1396" i="8" s="1"/>
  <c r="K1396" i="8" s="1"/>
  <c r="H890" i="8"/>
  <c r="I890" i="8" s="1"/>
  <c r="J890" i="8" s="1"/>
  <c r="K890" i="8" s="1"/>
  <c r="J878" i="8"/>
  <c r="K878" i="8" s="1"/>
  <c r="M878" i="8" s="1"/>
  <c r="Q878" i="8" s="1"/>
  <c r="K826" i="8"/>
  <c r="M946" i="8"/>
  <c r="Q946" i="8" s="1"/>
  <c r="M109" i="8"/>
  <c r="Q109" i="8" s="1"/>
  <c r="L1176" i="8"/>
  <c r="P1176" i="8" s="1"/>
  <c r="I369" i="8"/>
  <c r="H326" i="8"/>
  <c r="I326" i="8" s="1"/>
  <c r="I1279" i="8"/>
  <c r="J1279" i="8" s="1"/>
  <c r="K1279" i="8" s="1"/>
  <c r="G124" i="8"/>
  <c r="I1570" i="8"/>
  <c r="I1015" i="8"/>
  <c r="I355" i="8"/>
  <c r="J355" i="8" s="1"/>
  <c r="K355" i="8" s="1"/>
  <c r="I1959" i="8"/>
  <c r="J1959" i="8" s="1"/>
  <c r="K1959" i="8" s="1"/>
  <c r="K1203" i="8"/>
  <c r="G910" i="8"/>
  <c r="G1003" i="8"/>
  <c r="I1817" i="8"/>
  <c r="J1817" i="8" s="1"/>
  <c r="K1817" i="8" s="1"/>
  <c r="I1005" i="8"/>
  <c r="J1005" i="8" s="1"/>
  <c r="K1005" i="8" s="1"/>
  <c r="I1999" i="8"/>
  <c r="I1758" i="8"/>
  <c r="J1758" i="8" s="1"/>
  <c r="K1758" i="8" s="1"/>
  <c r="I541" i="8"/>
  <c r="J541" i="8" s="1"/>
  <c r="K541" i="8" s="1"/>
  <c r="H557" i="8"/>
  <c r="G557" i="8"/>
  <c r="G261" i="8"/>
  <c r="I261" i="8" s="1"/>
  <c r="I177" i="8"/>
  <c r="J177" i="8" s="1"/>
  <c r="K177" i="8" s="1"/>
  <c r="I1023" i="8"/>
  <c r="J1023" i="8" s="1"/>
  <c r="H45" i="8"/>
  <c r="I45" i="8" s="1"/>
  <c r="J45" i="8" s="1"/>
  <c r="K45" i="8" s="1"/>
  <c r="I765" i="8"/>
  <c r="J765" i="8" s="1"/>
  <c r="K765" i="8" s="1"/>
  <c r="N1783" i="8"/>
  <c r="R1783" i="8" s="1"/>
  <c r="K552" i="8"/>
  <c r="G1189" i="8"/>
  <c r="I1189" i="8" s="1"/>
  <c r="J1189" i="8" s="1"/>
  <c r="K1189" i="8" s="1"/>
  <c r="I1643" i="8"/>
  <c r="J1643" i="8" s="1"/>
  <c r="K1643" i="8" s="1"/>
  <c r="M1832" i="8"/>
  <c r="Q1832" i="8" s="1"/>
  <c r="I1905" i="8"/>
  <c r="I248" i="8"/>
  <c r="G1454" i="8"/>
  <c r="I1454" i="8" s="1"/>
  <c r="J1454" i="8" s="1"/>
  <c r="K1454" i="8" s="1"/>
  <c r="I1668" i="8"/>
  <c r="H1058" i="8"/>
  <c r="H490" i="8"/>
  <c r="I490" i="8" s="1"/>
  <c r="J490" i="8" s="1"/>
  <c r="K490" i="8" s="1"/>
  <c r="I1593" i="8"/>
  <c r="K498" i="8"/>
  <c r="L498" i="8" s="1"/>
  <c r="P498" i="8" s="1"/>
  <c r="L1832" i="8"/>
  <c r="P1832" i="8" s="1"/>
  <c r="H1351" i="8"/>
  <c r="G1351" i="8"/>
  <c r="G1456" i="8"/>
  <c r="H1456" i="8"/>
  <c r="H44" i="8"/>
  <c r="I44" i="8" s="1"/>
  <c r="J44" i="8" s="1"/>
  <c r="K44" i="8" s="1"/>
  <c r="J10" i="8"/>
  <c r="K10" i="8" s="1"/>
  <c r="G638" i="8"/>
  <c r="I638" i="8" s="1"/>
  <c r="H127" i="8"/>
  <c r="I127" i="8" s="1"/>
  <c r="G948" i="8"/>
  <c r="I948" i="8" s="1"/>
  <c r="I1915" i="8"/>
  <c r="I1605" i="8"/>
  <c r="I1734" i="8"/>
  <c r="J1734" i="8" s="1"/>
  <c r="K1734" i="8" s="1"/>
  <c r="I954" i="8"/>
  <c r="J954" i="8" s="1"/>
  <c r="K954" i="8" s="1"/>
  <c r="K52" i="8"/>
  <c r="N52" i="8" s="1"/>
  <c r="R52" i="8" s="1"/>
  <c r="H1181" i="8"/>
  <c r="G1181" i="8"/>
  <c r="I1181" i="8" s="1"/>
  <c r="J1181" i="8" s="1"/>
  <c r="K1181" i="8" s="1"/>
  <c r="G24" i="8"/>
  <c r="I24" i="8" s="1"/>
  <c r="J24" i="8" s="1"/>
  <c r="K24" i="8" s="1"/>
  <c r="K1354" i="8"/>
  <c r="I518" i="8"/>
  <c r="J518" i="8" s="1"/>
  <c r="K518" i="8" s="1"/>
  <c r="I1103" i="8"/>
  <c r="G1974" i="8"/>
  <c r="I1415" i="8"/>
  <c r="J1415" i="8" s="1"/>
  <c r="K1415" i="8" s="1"/>
  <c r="G1970" i="8"/>
  <c r="G176" i="8"/>
  <c r="H176" i="8"/>
  <c r="I869" i="8"/>
  <c r="J869" i="8" s="1"/>
  <c r="K869" i="8" s="1"/>
  <c r="J264" i="8"/>
  <c r="K264" i="8" s="1"/>
  <c r="I1264" i="8"/>
  <c r="H1523" i="8"/>
  <c r="G1523" i="8"/>
  <c r="I1523" i="8" s="1"/>
  <c r="J1523" i="8" s="1"/>
  <c r="K1523" i="8" s="1"/>
  <c r="I1244" i="8"/>
  <c r="J1244" i="8" s="1"/>
  <c r="K1244" i="8" s="1"/>
  <c r="H1059" i="8"/>
  <c r="J1059" i="8" s="1"/>
  <c r="K1059" i="8" s="1"/>
  <c r="K210" i="8"/>
  <c r="M210" i="8" s="1"/>
  <c r="Q210" i="8" s="1"/>
  <c r="I1532" i="8"/>
  <c r="J1532" i="8" s="1"/>
  <c r="K1532" i="8" s="1"/>
  <c r="H141" i="8"/>
  <c r="I141" i="8" s="1"/>
  <c r="J141" i="8" s="1"/>
  <c r="K141" i="8" s="1"/>
  <c r="I1114" i="8"/>
  <c r="J1114" i="8" s="1"/>
  <c r="K1114" i="8" s="1"/>
  <c r="K513" i="8"/>
  <c r="H1555" i="8"/>
  <c r="G1555" i="8"/>
  <c r="G13" i="8"/>
  <c r="I13" i="8" s="1"/>
  <c r="J1553" i="8"/>
  <c r="K1553" i="8" s="1"/>
  <c r="K1135" i="8"/>
  <c r="I39" i="8"/>
  <c r="J39" i="8" s="1"/>
  <c r="K39" i="8" s="1"/>
  <c r="G104" i="8"/>
  <c r="H26" i="8"/>
  <c r="I333" i="8"/>
  <c r="G287" i="8"/>
  <c r="I287" i="8" s="1"/>
  <c r="J1179" i="8"/>
  <c r="K1179" i="8" s="1"/>
  <c r="H1757" i="8"/>
  <c r="I1921" i="8"/>
  <c r="J1921" i="8" s="1"/>
  <c r="K1921" i="8" s="1"/>
  <c r="H646" i="8"/>
  <c r="I646" i="8" s="1"/>
  <c r="J646" i="8" s="1"/>
  <c r="K646" i="8" s="1"/>
  <c r="M814" i="8"/>
  <c r="Q814" i="8" s="1"/>
  <c r="M1531" i="8"/>
  <c r="Q1531" i="8" s="1"/>
  <c r="I60" i="8"/>
  <c r="J60" i="8" s="1"/>
  <c r="K60" i="8" s="1"/>
  <c r="K198" i="8"/>
  <c r="J907" i="8"/>
  <c r="K907" i="8" s="1"/>
  <c r="G706" i="8"/>
  <c r="N776" i="8"/>
  <c r="R776" i="8" s="1"/>
  <c r="M776" i="8"/>
  <c r="Q776" i="8" s="1"/>
  <c r="L776" i="8"/>
  <c r="P776" i="8" s="1"/>
  <c r="N824" i="8"/>
  <c r="R824" i="8" s="1"/>
  <c r="L824" i="8"/>
  <c r="P824" i="8" s="1"/>
  <c r="M824" i="8"/>
  <c r="Q824" i="8" s="1"/>
  <c r="L849" i="8"/>
  <c r="P849" i="8" s="1"/>
  <c r="N849" i="8"/>
  <c r="R849" i="8" s="1"/>
  <c r="M849" i="8"/>
  <c r="Q849" i="8" s="1"/>
  <c r="M405" i="8"/>
  <c r="Q405" i="8" s="1"/>
  <c r="N405" i="8"/>
  <c r="R405" i="8" s="1"/>
  <c r="L405" i="8"/>
  <c r="P405" i="8" s="1"/>
  <c r="L993" i="8"/>
  <c r="P993" i="8" s="1"/>
  <c r="M993" i="8"/>
  <c r="Q993" i="8" s="1"/>
  <c r="N993" i="8"/>
  <c r="R993" i="8" s="1"/>
  <c r="N826" i="8"/>
  <c r="R826" i="8" s="1"/>
  <c r="N1910" i="8"/>
  <c r="R1910" i="8" s="1"/>
  <c r="M1910" i="8"/>
  <c r="Q1910" i="8" s="1"/>
  <c r="L1910" i="8"/>
  <c r="P1910" i="8" s="1"/>
  <c r="M1193" i="8"/>
  <c r="Q1193" i="8" s="1"/>
  <c r="N1193" i="8"/>
  <c r="R1193" i="8" s="1"/>
  <c r="L1193" i="8"/>
  <c r="P1193" i="8" s="1"/>
  <c r="L1470" i="8"/>
  <c r="P1470" i="8" s="1"/>
  <c r="M1470" i="8"/>
  <c r="Q1470" i="8" s="1"/>
  <c r="N1470" i="8"/>
  <c r="R1470" i="8" s="1"/>
  <c r="N149" i="8"/>
  <c r="R149" i="8" s="1"/>
  <c r="L149" i="8"/>
  <c r="P149" i="8" s="1"/>
  <c r="M149" i="8"/>
  <c r="Q149" i="8" s="1"/>
  <c r="L78" i="8"/>
  <c r="P78" i="8" s="1"/>
  <c r="M78" i="8"/>
  <c r="Q78" i="8" s="1"/>
  <c r="N78" i="8"/>
  <c r="R78" i="8" s="1"/>
  <c r="L27" i="8"/>
  <c r="P27" i="8" s="1"/>
  <c r="M27" i="8"/>
  <c r="Q27" i="8" s="1"/>
  <c r="N27" i="8"/>
  <c r="R27" i="8" s="1"/>
  <c r="M486" i="8"/>
  <c r="Q486" i="8" s="1"/>
  <c r="N486" i="8"/>
  <c r="R486" i="8" s="1"/>
  <c r="L486" i="8"/>
  <c r="P486" i="8" s="1"/>
  <c r="N639" i="8"/>
  <c r="R639" i="8" s="1"/>
  <c r="M639" i="8"/>
  <c r="Q639" i="8" s="1"/>
  <c r="N1501" i="8"/>
  <c r="R1501" i="8" s="1"/>
  <c r="L1501" i="8"/>
  <c r="P1501" i="8" s="1"/>
  <c r="M1501" i="8"/>
  <c r="Q1501" i="8" s="1"/>
  <c r="L1191" i="8"/>
  <c r="P1191" i="8" s="1"/>
  <c r="M1191" i="8"/>
  <c r="Q1191" i="8" s="1"/>
  <c r="N1191" i="8"/>
  <c r="R1191" i="8" s="1"/>
  <c r="M1121" i="8"/>
  <c r="Q1121" i="8" s="1"/>
  <c r="N1121" i="8"/>
  <c r="R1121" i="8" s="1"/>
  <c r="L1121" i="8"/>
  <c r="P1121" i="8" s="1"/>
  <c r="N76" i="8"/>
  <c r="R76" i="8" s="1"/>
  <c r="L76" i="8"/>
  <c r="P76" i="8" s="1"/>
  <c r="M76" i="8"/>
  <c r="Q76" i="8" s="1"/>
  <c r="M867" i="8"/>
  <c r="Q867" i="8" s="1"/>
  <c r="L867" i="8"/>
  <c r="P867" i="8" s="1"/>
  <c r="N867" i="8"/>
  <c r="R867" i="8" s="1"/>
  <c r="L9" i="8"/>
  <c r="P9" i="8" s="1"/>
  <c r="N9" i="8"/>
  <c r="R9" i="8" s="1"/>
  <c r="M9" i="8"/>
  <c r="Q9" i="8" s="1"/>
  <c r="L673" i="8"/>
  <c r="P673" i="8" s="1"/>
  <c r="M673" i="8"/>
  <c r="Q673" i="8" s="1"/>
  <c r="N673" i="8"/>
  <c r="R673" i="8" s="1"/>
  <c r="L846" i="8"/>
  <c r="P846" i="8" s="1"/>
  <c r="M846" i="8"/>
  <c r="Q846" i="8" s="1"/>
  <c r="N846" i="8"/>
  <c r="R846" i="8" s="1"/>
  <c r="L1766" i="8"/>
  <c r="P1766" i="8" s="1"/>
  <c r="M1766" i="8"/>
  <c r="Q1766" i="8" s="1"/>
  <c r="N1766" i="8"/>
  <c r="R1766" i="8" s="1"/>
  <c r="M1834" i="8"/>
  <c r="Q1834" i="8" s="1"/>
  <c r="L1834" i="8"/>
  <c r="P1834" i="8" s="1"/>
  <c r="N1834" i="8"/>
  <c r="R1834" i="8" s="1"/>
  <c r="M654" i="8"/>
  <c r="Q654" i="8" s="1"/>
  <c r="N654" i="8"/>
  <c r="R654" i="8" s="1"/>
  <c r="L188" i="8"/>
  <c r="P188" i="8" s="1"/>
  <c r="N188" i="8"/>
  <c r="R188" i="8" s="1"/>
  <c r="M188" i="8"/>
  <c r="Q188" i="8" s="1"/>
  <c r="L1731" i="8"/>
  <c r="P1731" i="8" s="1"/>
  <c r="N1731" i="8"/>
  <c r="R1731" i="8" s="1"/>
  <c r="M1731" i="8"/>
  <c r="Q1731" i="8" s="1"/>
  <c r="M1879" i="8"/>
  <c r="Q1879" i="8" s="1"/>
  <c r="L1879" i="8"/>
  <c r="P1879" i="8" s="1"/>
  <c r="N1879" i="8"/>
  <c r="R1879" i="8" s="1"/>
  <c r="M167" i="8"/>
  <c r="Q167" i="8" s="1"/>
  <c r="L167" i="8"/>
  <c r="P167" i="8" s="1"/>
  <c r="N167" i="8"/>
  <c r="R167" i="8" s="1"/>
  <c r="M1192" i="8"/>
  <c r="Q1192" i="8" s="1"/>
  <c r="M1467" i="8"/>
  <c r="Q1467" i="8" s="1"/>
  <c r="N1467" i="8"/>
  <c r="R1467" i="8" s="1"/>
  <c r="L1467" i="8"/>
  <c r="P1467" i="8" s="1"/>
  <c r="N165" i="8"/>
  <c r="R165" i="8" s="1"/>
  <c r="M165" i="8"/>
  <c r="Q165" i="8" s="1"/>
  <c r="L165" i="8"/>
  <c r="P165" i="8" s="1"/>
  <c r="L1626" i="8"/>
  <c r="P1626" i="8" s="1"/>
  <c r="M1626" i="8"/>
  <c r="Q1626" i="8" s="1"/>
  <c r="N1626" i="8"/>
  <c r="R1626" i="8" s="1"/>
  <c r="N72" i="8"/>
  <c r="R72" i="8" s="1"/>
  <c r="L72" i="8"/>
  <c r="P72" i="8" s="1"/>
  <c r="M72" i="8"/>
  <c r="Q72" i="8" s="1"/>
  <c r="I813" i="8"/>
  <c r="J813" i="8"/>
  <c r="K813" i="8" s="1"/>
  <c r="I276" i="8"/>
  <c r="J276" i="8"/>
  <c r="K276" i="8" s="1"/>
  <c r="L28" i="8"/>
  <c r="P28" i="8" s="1"/>
  <c r="M28" i="8"/>
  <c r="Q28" i="8" s="1"/>
  <c r="N28" i="8"/>
  <c r="R28" i="8" s="1"/>
  <c r="M1426" i="8"/>
  <c r="Q1426" i="8" s="1"/>
  <c r="N1426" i="8"/>
  <c r="R1426" i="8" s="1"/>
  <c r="L1426" i="8"/>
  <c r="P1426" i="8" s="1"/>
  <c r="L484" i="8"/>
  <c r="P484" i="8" s="1"/>
  <c r="M484" i="8"/>
  <c r="Q484" i="8" s="1"/>
  <c r="N484" i="8"/>
  <c r="R484" i="8" s="1"/>
  <c r="H832" i="8"/>
  <c r="I832" i="8" s="1"/>
  <c r="J832" i="8" s="1"/>
  <c r="K832" i="8" s="1"/>
  <c r="L100" i="8"/>
  <c r="P100" i="8" s="1"/>
  <c r="M100" i="8"/>
  <c r="Q100" i="8" s="1"/>
  <c r="N100" i="8"/>
  <c r="R100" i="8" s="1"/>
  <c r="N16" i="8"/>
  <c r="R16" i="8" s="1"/>
  <c r="M16" i="8"/>
  <c r="Q16" i="8" s="1"/>
  <c r="L16" i="8"/>
  <c r="P16" i="8" s="1"/>
  <c r="L1805" i="8"/>
  <c r="P1805" i="8" s="1"/>
  <c r="M1805" i="8"/>
  <c r="Q1805" i="8" s="1"/>
  <c r="N1805" i="8"/>
  <c r="R1805" i="8" s="1"/>
  <c r="N116" i="8"/>
  <c r="R116" i="8" s="1"/>
  <c r="L116" i="8"/>
  <c r="P116" i="8" s="1"/>
  <c r="M116" i="8"/>
  <c r="Q116" i="8" s="1"/>
  <c r="L1908" i="8"/>
  <c r="P1908" i="8" s="1"/>
  <c r="N1908" i="8"/>
  <c r="R1908" i="8" s="1"/>
  <c r="M1908" i="8"/>
  <c r="Q1908" i="8" s="1"/>
  <c r="H405" i="8"/>
  <c r="I405" i="8" s="1"/>
  <c r="L74" i="8"/>
  <c r="P74" i="8" s="1"/>
  <c r="M74" i="8"/>
  <c r="Q74" i="8" s="1"/>
  <c r="N74" i="8"/>
  <c r="R74" i="8" s="1"/>
  <c r="I1731" i="8"/>
  <c r="L1469" i="8"/>
  <c r="P1469" i="8" s="1"/>
  <c r="M1469" i="8"/>
  <c r="Q1469" i="8" s="1"/>
  <c r="N1469" i="8"/>
  <c r="R1469" i="8" s="1"/>
  <c r="L210" i="8"/>
  <c r="P210" i="8" s="1"/>
  <c r="I577" i="8"/>
  <c r="J998" i="8"/>
  <c r="K998" i="8" s="1"/>
  <c r="M633" i="8"/>
  <c r="Q633" i="8" s="1"/>
  <c r="L633" i="8"/>
  <c r="P633" i="8" s="1"/>
  <c r="N633" i="8"/>
  <c r="R633" i="8" s="1"/>
  <c r="J927" i="8"/>
  <c r="K927" i="8" s="1"/>
  <c r="I1223" i="8"/>
  <c r="L1254" i="8"/>
  <c r="P1254" i="8" s="1"/>
  <c r="M1254" i="8"/>
  <c r="Q1254" i="8" s="1"/>
  <c r="N1254" i="8"/>
  <c r="R1254" i="8" s="1"/>
  <c r="M190" i="8"/>
  <c r="Q190" i="8" s="1"/>
  <c r="L190" i="8"/>
  <c r="P190" i="8" s="1"/>
  <c r="N190" i="8"/>
  <c r="R190" i="8" s="1"/>
  <c r="L233" i="8"/>
  <c r="P233" i="8" s="1"/>
  <c r="M233" i="8"/>
  <c r="Q233" i="8" s="1"/>
  <c r="N233" i="8"/>
  <c r="R233" i="8" s="1"/>
  <c r="M847" i="8"/>
  <c r="Q847" i="8" s="1"/>
  <c r="L847" i="8"/>
  <c r="P847" i="8" s="1"/>
  <c r="N847" i="8"/>
  <c r="R847" i="8" s="1"/>
  <c r="L1992" i="8"/>
  <c r="P1992" i="8" s="1"/>
  <c r="M1992" i="8"/>
  <c r="Q1992" i="8" s="1"/>
  <c r="N1992" i="8"/>
  <c r="R1992" i="8" s="1"/>
  <c r="I391" i="8"/>
  <c r="J391" i="8" s="1"/>
  <c r="K391" i="8" s="1"/>
  <c r="I1559" i="8"/>
  <c r="J1559" i="8" s="1"/>
  <c r="K1559" i="8" s="1"/>
  <c r="I1691" i="8"/>
  <c r="J1691" i="8" s="1"/>
  <c r="K1691" i="8" s="1"/>
  <c r="L1855" i="8"/>
  <c r="P1855" i="8" s="1"/>
  <c r="M1855" i="8"/>
  <c r="Q1855" i="8" s="1"/>
  <c r="N1855" i="8"/>
  <c r="R1855" i="8" s="1"/>
  <c r="M1332" i="8"/>
  <c r="Q1332" i="8" s="1"/>
  <c r="L1332" i="8"/>
  <c r="P1332" i="8" s="1"/>
  <c r="N1332" i="8"/>
  <c r="R1332" i="8" s="1"/>
  <c r="M1801" i="8"/>
  <c r="Q1801" i="8" s="1"/>
  <c r="N1801" i="8"/>
  <c r="R1801" i="8" s="1"/>
  <c r="L1801" i="8"/>
  <c r="P1801" i="8" s="1"/>
  <c r="M817" i="8"/>
  <c r="Q817" i="8" s="1"/>
  <c r="L817" i="8"/>
  <c r="P817" i="8" s="1"/>
  <c r="N817" i="8"/>
  <c r="R817" i="8" s="1"/>
  <c r="L1912" i="8"/>
  <c r="P1912" i="8" s="1"/>
  <c r="M1912" i="8"/>
  <c r="Q1912" i="8" s="1"/>
  <c r="N1912" i="8"/>
  <c r="R1912" i="8" s="1"/>
  <c r="N51" i="8"/>
  <c r="R51" i="8" s="1"/>
  <c r="L51" i="8"/>
  <c r="P51" i="8" s="1"/>
  <c r="M51" i="8"/>
  <c r="Q51" i="8" s="1"/>
  <c r="M1219" i="8"/>
  <c r="Q1219" i="8" s="1"/>
  <c r="N1219" i="8"/>
  <c r="R1219" i="8" s="1"/>
  <c r="L1219" i="8"/>
  <c r="P1219" i="8" s="1"/>
  <c r="M399" i="8"/>
  <c r="Q399" i="8" s="1"/>
  <c r="N399" i="8"/>
  <c r="R399" i="8" s="1"/>
  <c r="L399" i="8"/>
  <c r="P399" i="8" s="1"/>
  <c r="L586" i="8"/>
  <c r="P586" i="8" s="1"/>
  <c r="M586" i="8"/>
  <c r="Q586" i="8" s="1"/>
  <c r="N586" i="8"/>
  <c r="R586" i="8" s="1"/>
  <c r="N1401" i="8"/>
  <c r="R1401" i="8" s="1"/>
  <c r="L1401" i="8"/>
  <c r="P1401" i="8" s="1"/>
  <c r="M1401" i="8"/>
  <c r="Q1401" i="8" s="1"/>
  <c r="K1023" i="8"/>
  <c r="G218" i="8"/>
  <c r="L264" i="8"/>
  <c r="P264" i="8" s="1"/>
  <c r="M1869" i="8"/>
  <c r="Q1869" i="8" s="1"/>
  <c r="N1869" i="8"/>
  <c r="R1869" i="8" s="1"/>
  <c r="L1869" i="8"/>
  <c r="P1869" i="8" s="1"/>
  <c r="M1536" i="8"/>
  <c r="Q1536" i="8" s="1"/>
  <c r="L1536" i="8"/>
  <c r="P1536" i="8" s="1"/>
  <c r="N1536" i="8"/>
  <c r="R1536" i="8" s="1"/>
  <c r="I297" i="8"/>
  <c r="J297" i="8" s="1"/>
  <c r="K297" i="8" s="1"/>
  <c r="J656" i="8"/>
  <c r="K656" i="8" s="1"/>
  <c r="N955" i="8"/>
  <c r="R955" i="8" s="1"/>
  <c r="L955" i="8"/>
  <c r="P955" i="8" s="1"/>
  <c r="M439" i="8"/>
  <c r="Q439" i="8" s="1"/>
  <c r="N439" i="8"/>
  <c r="R439" i="8" s="1"/>
  <c r="L439" i="8"/>
  <c r="P439" i="8" s="1"/>
  <c r="N161" i="8"/>
  <c r="R161" i="8" s="1"/>
  <c r="L161" i="8"/>
  <c r="P161" i="8" s="1"/>
  <c r="M161" i="8"/>
  <c r="Q161" i="8" s="1"/>
  <c r="M97" i="8"/>
  <c r="Q97" i="8" s="1"/>
  <c r="N97" i="8"/>
  <c r="R97" i="8" s="1"/>
  <c r="L97" i="8"/>
  <c r="P97" i="8" s="1"/>
  <c r="L10" i="8"/>
  <c r="P10" i="8" s="1"/>
  <c r="I1388" i="8"/>
  <c r="J1388" i="8" s="1"/>
  <c r="K1388" i="8" s="1"/>
  <c r="J823" i="8"/>
  <c r="K823" i="8" s="1"/>
  <c r="N1730" i="8"/>
  <c r="R1730" i="8" s="1"/>
  <c r="L1730" i="8"/>
  <c r="P1730" i="8" s="1"/>
  <c r="M1730" i="8"/>
  <c r="Q1730" i="8" s="1"/>
  <c r="M1285" i="8"/>
  <c r="Q1285" i="8" s="1"/>
  <c r="N1285" i="8"/>
  <c r="R1285" i="8" s="1"/>
  <c r="L1285" i="8"/>
  <c r="P1285" i="8" s="1"/>
  <c r="J1727" i="8"/>
  <c r="K1727" i="8" s="1"/>
  <c r="G1623" i="8"/>
  <c r="I1623" i="8" s="1"/>
  <c r="L187" i="8"/>
  <c r="P187" i="8" s="1"/>
  <c r="N187" i="8"/>
  <c r="R187" i="8" s="1"/>
  <c r="M187" i="8"/>
  <c r="Q187" i="8" s="1"/>
  <c r="I589" i="8"/>
  <c r="J589" i="8" s="1"/>
  <c r="K589" i="8" s="1"/>
  <c r="M1487" i="8"/>
  <c r="Q1487" i="8" s="1"/>
  <c r="N1487" i="8"/>
  <c r="R1487" i="8" s="1"/>
  <c r="L1487" i="8"/>
  <c r="P1487" i="8" s="1"/>
  <c r="M1412" i="8"/>
  <c r="Q1412" i="8" s="1"/>
  <c r="L1412" i="8"/>
  <c r="P1412" i="8" s="1"/>
  <c r="N1412" i="8"/>
  <c r="R1412" i="8" s="1"/>
  <c r="M1427" i="8"/>
  <c r="Q1427" i="8" s="1"/>
  <c r="N1427" i="8"/>
  <c r="R1427" i="8" s="1"/>
  <c r="L1427" i="8"/>
  <c r="P1427" i="8" s="1"/>
  <c r="I368" i="8"/>
  <c r="G788" i="8"/>
  <c r="L1575" i="8"/>
  <c r="P1575" i="8" s="1"/>
  <c r="M1575" i="8"/>
  <c r="Q1575" i="8" s="1"/>
  <c r="N1575" i="8"/>
  <c r="R1575" i="8" s="1"/>
  <c r="I951" i="8"/>
  <c r="J951" i="8" s="1"/>
  <c r="K951" i="8" s="1"/>
  <c r="I516" i="8"/>
  <c r="J516" i="8" s="1"/>
  <c r="K516" i="8" s="1"/>
  <c r="I561" i="8"/>
  <c r="L956" i="8"/>
  <c r="P956" i="8" s="1"/>
  <c r="M956" i="8"/>
  <c r="Q956" i="8" s="1"/>
  <c r="N956" i="8"/>
  <c r="R956" i="8" s="1"/>
  <c r="M204" i="8"/>
  <c r="Q204" i="8" s="1"/>
  <c r="N204" i="8"/>
  <c r="R204" i="8" s="1"/>
  <c r="L204" i="8"/>
  <c r="P204" i="8" s="1"/>
  <c r="L899" i="8"/>
  <c r="P899" i="8" s="1"/>
  <c r="N899" i="8"/>
  <c r="R899" i="8" s="1"/>
  <c r="M899" i="8"/>
  <c r="Q899" i="8" s="1"/>
  <c r="M691" i="8"/>
  <c r="Q691" i="8" s="1"/>
  <c r="N691" i="8"/>
  <c r="R691" i="8" s="1"/>
  <c r="N1647" i="8"/>
  <c r="R1647" i="8" s="1"/>
  <c r="N731" i="8"/>
  <c r="R731" i="8" s="1"/>
  <c r="L731" i="8"/>
  <c r="P731" i="8" s="1"/>
  <c r="M731" i="8"/>
  <c r="Q731" i="8" s="1"/>
  <c r="L1399" i="8"/>
  <c r="P1399" i="8" s="1"/>
  <c r="M50" i="8"/>
  <c r="Q50" i="8" s="1"/>
  <c r="N50" i="8"/>
  <c r="R50" i="8" s="1"/>
  <c r="L50" i="8"/>
  <c r="P50" i="8" s="1"/>
  <c r="M1490" i="8"/>
  <c r="Q1490" i="8" s="1"/>
  <c r="L1490" i="8"/>
  <c r="P1490" i="8" s="1"/>
  <c r="N1490" i="8"/>
  <c r="R1490" i="8" s="1"/>
  <c r="L15" i="8"/>
  <c r="P15" i="8" s="1"/>
  <c r="N15" i="8"/>
  <c r="R15" i="8" s="1"/>
  <c r="M15" i="8"/>
  <c r="Q15" i="8" s="1"/>
  <c r="L39" i="8"/>
  <c r="P39" i="8" s="1"/>
  <c r="L70" i="8"/>
  <c r="P70" i="8" s="1"/>
  <c r="M70" i="8"/>
  <c r="Q70" i="8" s="1"/>
  <c r="N70" i="8"/>
  <c r="R70" i="8" s="1"/>
  <c r="M529" i="8"/>
  <c r="Q529" i="8" s="1"/>
  <c r="N529" i="8"/>
  <c r="R529" i="8" s="1"/>
  <c r="L529" i="8"/>
  <c r="P529" i="8" s="1"/>
  <c r="M1714" i="8"/>
  <c r="Q1714" i="8" s="1"/>
  <c r="L1714" i="8"/>
  <c r="P1714" i="8" s="1"/>
  <c r="N1714" i="8"/>
  <c r="R1714" i="8" s="1"/>
  <c r="L1833" i="8"/>
  <c r="P1833" i="8" s="1"/>
  <c r="M1833" i="8"/>
  <c r="Q1833" i="8" s="1"/>
  <c r="N1833" i="8"/>
  <c r="R1833" i="8" s="1"/>
  <c r="L679" i="8"/>
  <c r="P679" i="8" s="1"/>
  <c r="M679" i="8"/>
  <c r="Q679" i="8" s="1"/>
  <c r="N679" i="8"/>
  <c r="R679" i="8" s="1"/>
  <c r="N1635" i="8"/>
  <c r="R1635" i="8" s="1"/>
  <c r="M1635" i="8"/>
  <c r="Q1635" i="8" s="1"/>
  <c r="L1635" i="8"/>
  <c r="P1635" i="8" s="1"/>
  <c r="H143" i="8"/>
  <c r="I143" i="8" s="1"/>
  <c r="J143" i="8" s="1"/>
  <c r="K143" i="8" s="1"/>
  <c r="L1735" i="8"/>
  <c r="P1735" i="8" s="1"/>
  <c r="M1735" i="8"/>
  <c r="Q1735" i="8" s="1"/>
  <c r="N1735" i="8"/>
  <c r="R1735" i="8" s="1"/>
  <c r="L148" i="8"/>
  <c r="P148" i="8" s="1"/>
  <c r="M148" i="8"/>
  <c r="Q148" i="8" s="1"/>
  <c r="N148" i="8"/>
  <c r="R148" i="8" s="1"/>
  <c r="H1197" i="8"/>
  <c r="I1197" i="8" s="1"/>
  <c r="J1197" i="8" s="1"/>
  <c r="K1197" i="8" s="1"/>
  <c r="M1437" i="8"/>
  <c r="Q1437" i="8" s="1"/>
  <c r="N1437" i="8"/>
  <c r="R1437" i="8" s="1"/>
  <c r="L1437" i="8"/>
  <c r="P1437" i="8" s="1"/>
  <c r="M543" i="8"/>
  <c r="Q543" i="8" s="1"/>
  <c r="L543" i="8"/>
  <c r="P543" i="8" s="1"/>
  <c r="N543" i="8"/>
  <c r="R543" i="8" s="1"/>
  <c r="L1556" i="8"/>
  <c r="P1556" i="8" s="1"/>
  <c r="M1556" i="8"/>
  <c r="Q1556" i="8" s="1"/>
  <c r="N1556" i="8"/>
  <c r="R1556" i="8" s="1"/>
  <c r="M764" i="8"/>
  <c r="Q764" i="8" s="1"/>
  <c r="L764" i="8"/>
  <c r="P764" i="8" s="1"/>
  <c r="N764" i="8"/>
  <c r="R764" i="8" s="1"/>
  <c r="N637" i="8"/>
  <c r="R637" i="8" s="1"/>
  <c r="L637" i="8"/>
  <c r="P637" i="8" s="1"/>
  <c r="M637" i="8"/>
  <c r="Q637" i="8" s="1"/>
  <c r="M1677" i="8"/>
  <c r="Q1677" i="8" s="1"/>
  <c r="L1677" i="8"/>
  <c r="P1677" i="8" s="1"/>
  <c r="N1677" i="8"/>
  <c r="R1677" i="8" s="1"/>
  <c r="M1645" i="8"/>
  <c r="Q1645" i="8" s="1"/>
  <c r="N1645" i="8"/>
  <c r="R1645" i="8" s="1"/>
  <c r="L1645" i="8"/>
  <c r="P1645" i="8" s="1"/>
  <c r="L1425" i="8"/>
  <c r="P1425" i="8" s="1"/>
  <c r="M1425" i="8"/>
  <c r="Q1425" i="8" s="1"/>
  <c r="N1425" i="8"/>
  <c r="R1425" i="8" s="1"/>
  <c r="L1604" i="8"/>
  <c r="P1604" i="8" s="1"/>
  <c r="M1604" i="8"/>
  <c r="Q1604" i="8" s="1"/>
  <c r="N1604" i="8"/>
  <c r="R1604" i="8" s="1"/>
  <c r="L1465" i="8"/>
  <c r="P1465" i="8" s="1"/>
  <c r="M1465" i="8"/>
  <c r="Q1465" i="8" s="1"/>
  <c r="N1465" i="8"/>
  <c r="R1465" i="8" s="1"/>
  <c r="L372" i="8"/>
  <c r="P372" i="8" s="1"/>
  <c r="M372" i="8"/>
  <c r="Q372" i="8" s="1"/>
  <c r="N372" i="8"/>
  <c r="R372" i="8" s="1"/>
  <c r="M1379" i="8"/>
  <c r="Q1379" i="8" s="1"/>
  <c r="N1379" i="8"/>
  <c r="R1379" i="8" s="1"/>
  <c r="L1379" i="8"/>
  <c r="P1379" i="8" s="1"/>
  <c r="L168" i="8"/>
  <c r="P168" i="8" s="1"/>
  <c r="M168" i="8"/>
  <c r="Q168" i="8" s="1"/>
  <c r="N168" i="8"/>
  <c r="R168" i="8" s="1"/>
  <c r="N892" i="8"/>
  <c r="R892" i="8" s="1"/>
  <c r="L892" i="8"/>
  <c r="P892" i="8" s="1"/>
  <c r="M892" i="8"/>
  <c r="Q892" i="8" s="1"/>
  <c r="L1907" i="8"/>
  <c r="P1907" i="8" s="1"/>
  <c r="M1907" i="8"/>
  <c r="Q1907" i="8" s="1"/>
  <c r="N1907" i="8"/>
  <c r="R1907" i="8" s="1"/>
  <c r="L147" i="8"/>
  <c r="P147" i="8" s="1"/>
  <c r="M147" i="8"/>
  <c r="Q147" i="8" s="1"/>
  <c r="N147" i="8"/>
  <c r="R147" i="8" s="1"/>
  <c r="N42" i="8"/>
  <c r="R42" i="8" s="1"/>
  <c r="M42" i="8"/>
  <c r="Q42" i="8" s="1"/>
  <c r="L42" i="8"/>
  <c r="P42" i="8" s="1"/>
  <c r="L128" i="8"/>
  <c r="P128" i="8" s="1"/>
  <c r="N128" i="8"/>
  <c r="R128" i="8" s="1"/>
  <c r="M128" i="8"/>
  <c r="Q128" i="8" s="1"/>
  <c r="G164" i="8"/>
  <c r="I164" i="8" s="1"/>
  <c r="J164" i="8" s="1"/>
  <c r="K164" i="8" s="1"/>
  <c r="N32" i="8"/>
  <c r="R32" i="8" s="1"/>
  <c r="M32" i="8"/>
  <c r="Q32" i="8" s="1"/>
  <c r="L32" i="8"/>
  <c r="P32" i="8" s="1"/>
  <c r="L1145" i="8"/>
  <c r="P1145" i="8" s="1"/>
  <c r="M1145" i="8"/>
  <c r="Q1145" i="8" s="1"/>
  <c r="N1145" i="8"/>
  <c r="R1145" i="8" s="1"/>
  <c r="M236" i="8"/>
  <c r="Q236" i="8" s="1"/>
  <c r="N236" i="8"/>
  <c r="R236" i="8" s="1"/>
  <c r="L236" i="8"/>
  <c r="P236" i="8" s="1"/>
  <c r="L1374" i="8"/>
  <c r="P1374" i="8" s="1"/>
  <c r="M1374" i="8"/>
  <c r="Q1374" i="8" s="1"/>
  <c r="N1374" i="8"/>
  <c r="R1374" i="8" s="1"/>
  <c r="L247" i="8"/>
  <c r="P247" i="8" s="1"/>
  <c r="N247" i="8"/>
  <c r="R247" i="8" s="1"/>
  <c r="M247" i="8"/>
  <c r="Q247" i="8" s="1"/>
  <c r="M903" i="8"/>
  <c r="Q903" i="8" s="1"/>
  <c r="L903" i="8"/>
  <c r="P903" i="8" s="1"/>
  <c r="N903" i="8"/>
  <c r="R903" i="8" s="1"/>
  <c r="J1157" i="8"/>
  <c r="K1157" i="8" s="1"/>
  <c r="G378" i="8"/>
  <c r="G1455" i="8"/>
  <c r="L1969" i="8"/>
  <c r="P1969" i="8" s="1"/>
  <c r="N1969" i="8"/>
  <c r="R1969" i="8" s="1"/>
  <c r="M1969" i="8"/>
  <c r="Q1969" i="8" s="1"/>
  <c r="J1603" i="8"/>
  <c r="K1603" i="8" s="1"/>
  <c r="J1671" i="8"/>
  <c r="K1671" i="8" s="1"/>
  <c r="N607" i="8"/>
  <c r="R607" i="8" s="1"/>
  <c r="M607" i="8"/>
  <c r="Q607" i="8" s="1"/>
  <c r="L607" i="8"/>
  <c r="P607" i="8" s="1"/>
  <c r="L1870" i="8"/>
  <c r="P1870" i="8" s="1"/>
  <c r="M1870" i="8"/>
  <c r="Q1870" i="8" s="1"/>
  <c r="N1870" i="8"/>
  <c r="R1870" i="8" s="1"/>
  <c r="L1566" i="8"/>
  <c r="P1566" i="8" s="1"/>
  <c r="M1566" i="8"/>
  <c r="Q1566" i="8" s="1"/>
  <c r="N1566" i="8"/>
  <c r="R1566" i="8" s="1"/>
  <c r="L38" i="8"/>
  <c r="P38" i="8" s="1"/>
  <c r="N38" i="8"/>
  <c r="R38" i="8" s="1"/>
  <c r="M38" i="8"/>
  <c r="Q38" i="8" s="1"/>
  <c r="M794" i="8"/>
  <c r="Q794" i="8" s="1"/>
  <c r="L794" i="8"/>
  <c r="P794" i="8" s="1"/>
  <c r="N794" i="8"/>
  <c r="R794" i="8" s="1"/>
  <c r="L189" i="8"/>
  <c r="P189" i="8" s="1"/>
  <c r="M189" i="8"/>
  <c r="Q189" i="8" s="1"/>
  <c r="N189" i="8"/>
  <c r="R189" i="8" s="1"/>
  <c r="N92" i="8"/>
  <c r="R92" i="8" s="1"/>
  <c r="M92" i="8"/>
  <c r="Q92" i="8" s="1"/>
  <c r="L92" i="8"/>
  <c r="P92" i="8" s="1"/>
  <c r="N745" i="8"/>
  <c r="R745" i="8" s="1"/>
  <c r="N1521" i="8"/>
  <c r="R1521" i="8" s="1"/>
  <c r="L1521" i="8"/>
  <c r="P1521" i="8" s="1"/>
  <c r="M1521" i="8"/>
  <c r="Q1521" i="8" s="1"/>
  <c r="N591" i="8"/>
  <c r="R591" i="8" s="1"/>
  <c r="M591" i="8"/>
  <c r="Q591" i="8" s="1"/>
  <c r="N1054" i="8"/>
  <c r="R1054" i="8" s="1"/>
  <c r="L1054" i="8"/>
  <c r="P1054" i="8" s="1"/>
  <c r="M1054" i="8"/>
  <c r="Q1054" i="8" s="1"/>
  <c r="G64" i="8"/>
  <c r="I64" i="8" s="1"/>
  <c r="J64" i="8" s="1"/>
  <c r="K64" i="8" s="1"/>
  <c r="H107" i="8"/>
  <c r="I107" i="8" s="1"/>
  <c r="J107" i="8" s="1"/>
  <c r="K107" i="8" s="1"/>
  <c r="M1447" i="8"/>
  <c r="Q1447" i="8" s="1"/>
  <c r="N1447" i="8"/>
  <c r="R1447" i="8" s="1"/>
  <c r="L1447" i="8"/>
  <c r="P1447" i="8" s="1"/>
  <c r="L926" i="8"/>
  <c r="P926" i="8" s="1"/>
  <c r="M926" i="8"/>
  <c r="Q926" i="8" s="1"/>
  <c r="N926" i="8"/>
  <c r="R926" i="8" s="1"/>
  <c r="I1358" i="8"/>
  <c r="L347" i="8"/>
  <c r="P347" i="8" s="1"/>
  <c r="M347" i="8"/>
  <c r="Q347" i="8" s="1"/>
  <c r="N347" i="8"/>
  <c r="R347" i="8" s="1"/>
  <c r="G1025" i="8"/>
  <c r="I1213" i="8"/>
  <c r="J1213" i="8" s="1"/>
  <c r="K1213" i="8" s="1"/>
  <c r="I1411" i="8"/>
  <c r="J1411" i="8" s="1"/>
  <c r="K1411" i="8" s="1"/>
  <c r="L390" i="8"/>
  <c r="P390" i="8" s="1"/>
  <c r="M390" i="8"/>
  <c r="Q390" i="8" s="1"/>
  <c r="N390" i="8"/>
  <c r="R390" i="8" s="1"/>
  <c r="M1729" i="8"/>
  <c r="Q1729" i="8" s="1"/>
  <c r="L1729" i="8"/>
  <c r="P1729" i="8" s="1"/>
  <c r="N1729" i="8"/>
  <c r="R1729" i="8" s="1"/>
  <c r="L1190" i="8"/>
  <c r="P1190" i="8" s="1"/>
  <c r="M1190" i="8"/>
  <c r="Q1190" i="8" s="1"/>
  <c r="N1190" i="8"/>
  <c r="R1190" i="8" s="1"/>
  <c r="I18" i="8"/>
  <c r="J18" i="8" s="1"/>
  <c r="K18" i="8" s="1"/>
  <c r="H66" i="8"/>
  <c r="I66" i="8" s="1"/>
  <c r="J66" i="8" s="1"/>
  <c r="K66" i="8" s="1"/>
  <c r="N915" i="8"/>
  <c r="R915" i="8" s="1"/>
  <c r="L915" i="8"/>
  <c r="P915" i="8" s="1"/>
  <c r="M915" i="8"/>
  <c r="Q915" i="8" s="1"/>
  <c r="N914" i="8"/>
  <c r="R914" i="8" s="1"/>
  <c r="L914" i="8"/>
  <c r="P914" i="8" s="1"/>
  <c r="M914" i="8"/>
  <c r="Q914" i="8" s="1"/>
  <c r="N397" i="8"/>
  <c r="R397" i="8" s="1"/>
  <c r="L397" i="8"/>
  <c r="P397" i="8" s="1"/>
  <c r="M397" i="8"/>
  <c r="Q397" i="8" s="1"/>
  <c r="M1439" i="8"/>
  <c r="Q1439" i="8" s="1"/>
  <c r="N1439" i="8"/>
  <c r="R1439" i="8" s="1"/>
  <c r="L1439" i="8"/>
  <c r="P1439" i="8" s="1"/>
  <c r="H1399" i="8"/>
  <c r="I1399" i="8" s="1"/>
  <c r="I1957" i="8"/>
  <c r="L1932" i="8"/>
  <c r="P1932" i="8" s="1"/>
  <c r="M1932" i="8"/>
  <c r="Q1932" i="8" s="1"/>
  <c r="N1932" i="8"/>
  <c r="R1932" i="8" s="1"/>
  <c r="J1173" i="8"/>
  <c r="K1173" i="8" s="1"/>
  <c r="K1975" i="8"/>
  <c r="L1159" i="8"/>
  <c r="P1159" i="8" s="1"/>
  <c r="M1159" i="8"/>
  <c r="Q1159" i="8" s="1"/>
  <c r="N1159" i="8"/>
  <c r="R1159" i="8" s="1"/>
  <c r="M162" i="8"/>
  <c r="Q162" i="8" s="1"/>
  <c r="L162" i="8"/>
  <c r="P162" i="8" s="1"/>
  <c r="N162" i="8"/>
  <c r="R162" i="8" s="1"/>
  <c r="G1558" i="8"/>
  <c r="G1737" i="8"/>
  <c r="H1737" i="8"/>
  <c r="N976" i="8"/>
  <c r="R976" i="8" s="1"/>
  <c r="L976" i="8"/>
  <c r="P976" i="8" s="1"/>
  <c r="M976" i="8"/>
  <c r="Q976" i="8" s="1"/>
  <c r="M669" i="8"/>
  <c r="Q669" i="8" s="1"/>
  <c r="L669" i="8"/>
  <c r="P669" i="8" s="1"/>
  <c r="N669" i="8"/>
  <c r="R669" i="8" s="1"/>
  <c r="L1170" i="8"/>
  <c r="P1170" i="8" s="1"/>
  <c r="M1170" i="8"/>
  <c r="Q1170" i="8" s="1"/>
  <c r="N1170" i="8"/>
  <c r="R1170" i="8" s="1"/>
  <c r="M786" i="8"/>
  <c r="Q786" i="8" s="1"/>
  <c r="L786" i="8"/>
  <c r="P786" i="8" s="1"/>
  <c r="N786" i="8"/>
  <c r="R786" i="8" s="1"/>
  <c r="G1627" i="8"/>
  <c r="H1627" i="8"/>
  <c r="L1418" i="8"/>
  <c r="P1418" i="8" s="1"/>
  <c r="N1418" i="8"/>
  <c r="R1418" i="8" s="1"/>
  <c r="M1418" i="8"/>
  <c r="Q1418" i="8" s="1"/>
  <c r="L99" i="8"/>
  <c r="P99" i="8" s="1"/>
  <c r="N99" i="8"/>
  <c r="R99" i="8" s="1"/>
  <c r="M99" i="8"/>
  <c r="Q99" i="8" s="1"/>
  <c r="I1529" i="8"/>
  <c r="J1529" i="8" s="1"/>
  <c r="K1529" i="8" s="1"/>
  <c r="M1789" i="8"/>
  <c r="Q1789" i="8" s="1"/>
  <c r="L1789" i="8"/>
  <c r="P1789" i="8" s="1"/>
  <c r="N1789" i="8"/>
  <c r="R1789" i="8" s="1"/>
  <c r="N160" i="8"/>
  <c r="R160" i="8" s="1"/>
  <c r="L160" i="8"/>
  <c r="P160" i="8" s="1"/>
  <c r="M160" i="8"/>
  <c r="Q160" i="8" s="1"/>
  <c r="N157" i="8"/>
  <c r="R157" i="8" s="1"/>
  <c r="M157" i="8"/>
  <c r="Q157" i="8" s="1"/>
  <c r="L157" i="8"/>
  <c r="P157" i="8" s="1"/>
  <c r="L424" i="8"/>
  <c r="P424" i="8" s="1"/>
  <c r="J1991" i="8"/>
  <c r="K1991" i="8" s="1"/>
  <c r="G1736" i="8"/>
  <c r="I1736" i="8" s="1"/>
  <c r="M1909" i="8"/>
  <c r="Q1909" i="8" s="1"/>
  <c r="L1909" i="8"/>
  <c r="P1909" i="8" s="1"/>
  <c r="N1909" i="8"/>
  <c r="R1909" i="8" s="1"/>
  <c r="N1847" i="8"/>
  <c r="R1847" i="8" s="1"/>
  <c r="L1847" i="8"/>
  <c r="P1847" i="8" s="1"/>
  <c r="M1847" i="8"/>
  <c r="Q1847" i="8" s="1"/>
  <c r="N1612" i="8"/>
  <c r="R1612" i="8" s="1"/>
  <c r="M1612" i="8"/>
  <c r="Q1612" i="8" s="1"/>
  <c r="L1612" i="8"/>
  <c r="P1612" i="8" s="1"/>
  <c r="M498" i="8"/>
  <c r="Q498" i="8" s="1"/>
  <c r="N194" i="8"/>
  <c r="R194" i="8" s="1"/>
  <c r="L194" i="8"/>
  <c r="P194" i="8" s="1"/>
  <c r="M194" i="8"/>
  <c r="Q194" i="8" s="1"/>
  <c r="L1997" i="8"/>
  <c r="P1997" i="8" s="1"/>
  <c r="M1997" i="8"/>
  <c r="Q1997" i="8" s="1"/>
  <c r="N1997" i="8"/>
  <c r="R1997" i="8" s="1"/>
  <c r="I1654" i="8"/>
  <c r="H123" i="8"/>
  <c r="I123" i="8" s="1"/>
  <c r="J123" i="8" s="1"/>
  <c r="K123" i="8" s="1"/>
  <c r="H1579" i="8"/>
  <c r="N11" i="8"/>
  <c r="R11" i="8" s="1"/>
  <c r="L11" i="8"/>
  <c r="P11" i="8" s="1"/>
  <c r="M11" i="8"/>
  <c r="Q11" i="8" s="1"/>
  <c r="M1033" i="8"/>
  <c r="Q1033" i="8" s="1"/>
  <c r="N1033" i="8"/>
  <c r="R1033" i="8" s="1"/>
  <c r="L1033" i="8"/>
  <c r="P1033" i="8" s="1"/>
  <c r="L1845" i="8"/>
  <c r="P1845" i="8" s="1"/>
  <c r="M1845" i="8"/>
  <c r="Q1845" i="8" s="1"/>
  <c r="N1845" i="8"/>
  <c r="R1845" i="8" s="1"/>
  <c r="L1967" i="8"/>
  <c r="P1967" i="8" s="1"/>
  <c r="M1967" i="8"/>
  <c r="Q1967" i="8" s="1"/>
  <c r="N1967" i="8"/>
  <c r="R1967" i="8" s="1"/>
  <c r="H451" i="8"/>
  <c r="I451" i="8" s="1"/>
  <c r="L1929" i="8"/>
  <c r="P1929" i="8" s="1"/>
  <c r="M1929" i="8"/>
  <c r="Q1929" i="8" s="1"/>
  <c r="N1929" i="8"/>
  <c r="R1929" i="8" s="1"/>
  <c r="N925" i="8"/>
  <c r="R925" i="8" s="1"/>
  <c r="M925" i="8"/>
  <c r="Q925" i="8" s="1"/>
  <c r="L925" i="8"/>
  <c r="P925" i="8" s="1"/>
  <c r="G1881" i="8"/>
  <c r="M696" i="8"/>
  <c r="Q696" i="8" s="1"/>
  <c r="L696" i="8"/>
  <c r="P696" i="8" s="1"/>
  <c r="N696" i="8"/>
  <c r="R696" i="8" s="1"/>
  <c r="L866" i="8"/>
  <c r="P866" i="8" s="1"/>
  <c r="M866" i="8"/>
  <c r="Q866" i="8" s="1"/>
  <c r="N866" i="8"/>
  <c r="R866" i="8" s="1"/>
  <c r="L1032" i="8"/>
  <c r="P1032" i="8" s="1"/>
  <c r="N1032" i="8"/>
  <c r="R1032" i="8" s="1"/>
  <c r="M1032" i="8"/>
  <c r="Q1032" i="8" s="1"/>
  <c r="H1926" i="8"/>
  <c r="I1926" i="8" s="1"/>
  <c r="G427" i="8"/>
  <c r="G1914" i="8"/>
  <c r="I1914" i="8" s="1"/>
  <c r="L1264" i="8"/>
  <c r="P1264" i="8" s="1"/>
  <c r="M1264" i="8"/>
  <c r="Q1264" i="8" s="1"/>
  <c r="N1264" i="8"/>
  <c r="R1264" i="8" s="1"/>
  <c r="I1951" i="8"/>
  <c r="M1537" i="8"/>
  <c r="Q1537" i="8" s="1"/>
  <c r="N1537" i="8"/>
  <c r="R1537" i="8" s="1"/>
  <c r="L1537" i="8"/>
  <c r="P1537" i="8" s="1"/>
  <c r="L816" i="8"/>
  <c r="P816" i="8" s="1"/>
  <c r="M816" i="8"/>
  <c r="Q816" i="8" s="1"/>
  <c r="N816" i="8"/>
  <c r="R816" i="8" s="1"/>
  <c r="M177" i="8"/>
  <c r="Q177" i="8" s="1"/>
  <c r="L177" i="8"/>
  <c r="P177" i="8" s="1"/>
  <c r="M197" i="8"/>
  <c r="Q197" i="8" s="1"/>
  <c r="N197" i="8"/>
  <c r="R197" i="8" s="1"/>
  <c r="L197" i="8"/>
  <c r="P197" i="8" s="1"/>
  <c r="N227" i="8"/>
  <c r="R227" i="8" s="1"/>
  <c r="M227" i="8"/>
  <c r="Q227" i="8" s="1"/>
  <c r="L227" i="8"/>
  <c r="P227" i="8" s="1"/>
  <c r="L144" i="8"/>
  <c r="P144" i="8" s="1"/>
  <c r="N144" i="8"/>
  <c r="R144" i="8" s="1"/>
  <c r="M144" i="8"/>
  <c r="Q144" i="8" s="1"/>
  <c r="M1664" i="8"/>
  <c r="Q1664" i="8" s="1"/>
  <c r="N1664" i="8"/>
  <c r="R1664" i="8" s="1"/>
  <c r="L1664" i="8"/>
  <c r="P1664" i="8" s="1"/>
  <c r="I1931" i="8"/>
  <c r="J1931" i="8"/>
  <c r="K1931" i="8" s="1"/>
  <c r="N585" i="8"/>
  <c r="R585" i="8" s="1"/>
  <c r="L585" i="8"/>
  <c r="P585" i="8" s="1"/>
  <c r="M585" i="8"/>
  <c r="Q585" i="8" s="1"/>
  <c r="N1078" i="8"/>
  <c r="R1078" i="8" s="1"/>
  <c r="L1078" i="8"/>
  <c r="P1078" i="8" s="1"/>
  <c r="M1078" i="8"/>
  <c r="Q1078" i="8" s="1"/>
  <c r="I1366" i="8"/>
  <c r="J1366" i="8" s="1"/>
  <c r="K1366" i="8" s="1"/>
  <c r="L1315" i="8"/>
  <c r="P1315" i="8" s="1"/>
  <c r="M1315" i="8"/>
  <c r="Q1315" i="8" s="1"/>
  <c r="N1315" i="8"/>
  <c r="R1315" i="8" s="1"/>
  <c r="N55" i="8"/>
  <c r="R55" i="8" s="1"/>
  <c r="L55" i="8"/>
  <c r="P55" i="8" s="1"/>
  <c r="M55" i="8"/>
  <c r="Q55" i="8" s="1"/>
  <c r="M1515" i="8"/>
  <c r="Q1515" i="8" s="1"/>
  <c r="N1515" i="8"/>
  <c r="R1515" i="8" s="1"/>
  <c r="L1515" i="8"/>
  <c r="P1515" i="8" s="1"/>
  <c r="L1224" i="8"/>
  <c r="P1224" i="8" s="1"/>
  <c r="M1224" i="8"/>
  <c r="Q1224" i="8" s="1"/>
  <c r="N1224" i="8"/>
  <c r="R1224" i="8" s="1"/>
  <c r="M883" i="8"/>
  <c r="Q883" i="8" s="1"/>
  <c r="N883" i="8"/>
  <c r="R883" i="8" s="1"/>
  <c r="L883" i="8"/>
  <c r="P883" i="8" s="1"/>
  <c r="N1203" i="8"/>
  <c r="R1203" i="8" s="1"/>
  <c r="L1203" i="8"/>
  <c r="P1203" i="8" s="1"/>
  <c r="L8" i="8"/>
  <c r="P8" i="8" s="1"/>
  <c r="N8" i="8"/>
  <c r="R8" i="8" s="1"/>
  <c r="M8" i="8"/>
  <c r="Q8" i="8" s="1"/>
  <c r="L809" i="8"/>
  <c r="P809" i="8" s="1"/>
  <c r="M809" i="8"/>
  <c r="Q809" i="8" s="1"/>
  <c r="N809" i="8"/>
  <c r="R809" i="8" s="1"/>
  <c r="M1177" i="8"/>
  <c r="Q1177" i="8" s="1"/>
  <c r="N1177" i="8"/>
  <c r="R1177" i="8" s="1"/>
  <c r="L1177" i="8"/>
  <c r="P1177" i="8" s="1"/>
  <c r="H1183" i="8"/>
  <c r="G1183" i="8"/>
  <c r="I1183" i="8" s="1"/>
  <c r="J1183" i="8" s="1"/>
  <c r="K1183" i="8" s="1"/>
  <c r="N12" i="8"/>
  <c r="R12" i="8" s="1"/>
  <c r="M12" i="8"/>
  <c r="Q12" i="8" s="1"/>
  <c r="L12" i="8"/>
  <c r="P12" i="8" s="1"/>
  <c r="M1705" i="8"/>
  <c r="Q1705" i="8" s="1"/>
  <c r="N1705" i="8"/>
  <c r="R1705" i="8" s="1"/>
  <c r="L1705" i="8"/>
  <c r="P1705" i="8" s="1"/>
  <c r="N192" i="8"/>
  <c r="R192" i="8" s="1"/>
  <c r="L192" i="8"/>
  <c r="P192" i="8" s="1"/>
  <c r="M192" i="8"/>
  <c r="Q192" i="8" s="1"/>
  <c r="L17" i="8"/>
  <c r="P17" i="8" s="1"/>
  <c r="M17" i="8"/>
  <c r="Q17" i="8" s="1"/>
  <c r="N17" i="8"/>
  <c r="R17" i="8" s="1"/>
  <c r="I1613" i="8"/>
  <c r="J1613" i="8" s="1"/>
  <c r="K1613" i="8" s="1"/>
  <c r="M1843" i="8"/>
  <c r="Q1843" i="8" s="1"/>
  <c r="N1843" i="8"/>
  <c r="R1843" i="8" s="1"/>
  <c r="L1843" i="8"/>
  <c r="P1843" i="8" s="1"/>
  <c r="L495" i="8"/>
  <c r="P495" i="8" s="1"/>
  <c r="M495" i="8"/>
  <c r="Q495" i="8" s="1"/>
  <c r="N495" i="8"/>
  <c r="R495" i="8" s="1"/>
  <c r="L1115" i="8"/>
  <c r="P1115" i="8" s="1"/>
  <c r="M1115" i="8"/>
  <c r="Q1115" i="8" s="1"/>
  <c r="N1115" i="8"/>
  <c r="R1115" i="8" s="1"/>
  <c r="M412" i="8"/>
  <c r="Q412" i="8" s="1"/>
  <c r="N412" i="8"/>
  <c r="R412" i="8" s="1"/>
  <c r="L412" i="8"/>
  <c r="P412" i="8" s="1"/>
  <c r="L1634" i="8"/>
  <c r="P1634" i="8" s="1"/>
  <c r="M1634" i="8"/>
  <c r="Q1634" i="8" s="1"/>
  <c r="N1634" i="8"/>
  <c r="R1634" i="8" s="1"/>
  <c r="L634" i="8"/>
  <c r="P634" i="8" s="1"/>
  <c r="M1175" i="8"/>
  <c r="Q1175" i="8" s="1"/>
  <c r="L1175" i="8"/>
  <c r="P1175" i="8" s="1"/>
  <c r="N1175" i="8"/>
  <c r="R1175" i="8" s="1"/>
  <c r="L1034" i="8"/>
  <c r="P1034" i="8" s="1"/>
  <c r="N1034" i="8"/>
  <c r="R1034" i="8" s="1"/>
  <c r="M1034" i="8"/>
  <c r="Q1034" i="8" s="1"/>
  <c r="H217" i="8"/>
  <c r="I217" i="8" s="1"/>
  <c r="J217" i="8" s="1"/>
  <c r="K217" i="8" s="1"/>
  <c r="N1686" i="8"/>
  <c r="R1686" i="8" s="1"/>
  <c r="M1686" i="8"/>
  <c r="Q1686" i="8" s="1"/>
  <c r="L1686" i="8"/>
  <c r="P1686" i="8" s="1"/>
  <c r="M1489" i="8"/>
  <c r="Q1489" i="8" s="1"/>
  <c r="N1489" i="8"/>
  <c r="R1489" i="8" s="1"/>
  <c r="L1489" i="8"/>
  <c r="P1489" i="8" s="1"/>
  <c r="J1936" i="8"/>
  <c r="K1936" i="8" s="1"/>
  <c r="L53" i="8"/>
  <c r="P53" i="8" s="1"/>
  <c r="M53" i="8"/>
  <c r="Q53" i="8" s="1"/>
  <c r="N53" i="8"/>
  <c r="R53" i="8" s="1"/>
  <c r="L105" i="8"/>
  <c r="P105" i="8" s="1"/>
  <c r="M105" i="8"/>
  <c r="Q105" i="8" s="1"/>
  <c r="N105" i="8"/>
  <c r="R105" i="8" s="1"/>
  <c r="M137" i="8"/>
  <c r="Q137" i="8" s="1"/>
  <c r="N137" i="8"/>
  <c r="R137" i="8" s="1"/>
  <c r="L137" i="8"/>
  <c r="P137" i="8" s="1"/>
  <c r="I1174" i="8"/>
  <c r="J1174" i="8" s="1"/>
  <c r="K1174" i="8" s="1"/>
  <c r="G310" i="8"/>
  <c r="I1958" i="8"/>
  <c r="G1283" i="8"/>
  <c r="I1283" i="8" s="1"/>
  <c r="N865" i="8"/>
  <c r="R865" i="8" s="1"/>
  <c r="L865" i="8"/>
  <c r="P865" i="8" s="1"/>
  <c r="M865" i="8"/>
  <c r="Q865" i="8" s="1"/>
  <c r="L258" i="8"/>
  <c r="P258" i="8" s="1"/>
  <c r="N258" i="8"/>
  <c r="R258" i="8" s="1"/>
  <c r="M258" i="8"/>
  <c r="Q258" i="8" s="1"/>
  <c r="G208" i="8"/>
  <c r="I208" i="8" s="1"/>
  <c r="J208" i="8" s="1"/>
  <c r="K208" i="8" s="1"/>
  <c r="K1417" i="8"/>
  <c r="L1046" i="8"/>
  <c r="P1046" i="8" s="1"/>
  <c r="M1046" i="8"/>
  <c r="Q1046" i="8" s="1"/>
  <c r="N1046" i="8"/>
  <c r="R1046" i="8" s="1"/>
  <c r="M1769" i="8"/>
  <c r="Q1769" i="8" s="1"/>
  <c r="L1769" i="8"/>
  <c r="P1769" i="8" s="1"/>
  <c r="N1769" i="8"/>
  <c r="R1769" i="8" s="1"/>
  <c r="N1301" i="8"/>
  <c r="R1301" i="8" s="1"/>
  <c r="L1301" i="8"/>
  <c r="P1301" i="8" s="1"/>
  <c r="M1301" i="8"/>
  <c r="Q1301" i="8" s="1"/>
  <c r="K1913" i="8"/>
  <c r="L603" i="8"/>
  <c r="P603" i="8" s="1"/>
  <c r="M603" i="8"/>
  <c r="Q603" i="8" s="1"/>
  <c r="N603" i="8"/>
  <c r="R603" i="8" s="1"/>
  <c r="L1134" i="8"/>
  <c r="P1134" i="8" s="1"/>
  <c r="M1134" i="8"/>
  <c r="Q1134" i="8" s="1"/>
  <c r="N1134" i="8"/>
  <c r="R1134" i="8" s="1"/>
  <c r="M132" i="8"/>
  <c r="Q132" i="8" s="1"/>
  <c r="N132" i="8"/>
  <c r="R132" i="8" s="1"/>
  <c r="L132" i="8"/>
  <c r="P132" i="8" s="1"/>
  <c r="L172" i="8"/>
  <c r="P172" i="8" s="1"/>
  <c r="M172" i="8"/>
  <c r="Q172" i="8" s="1"/>
  <c r="N172" i="8"/>
  <c r="R172" i="8" s="1"/>
  <c r="I999" i="8"/>
  <c r="J999" i="8" s="1"/>
  <c r="K999" i="8" s="1"/>
  <c r="J89" i="8"/>
  <c r="K89" i="8" s="1"/>
  <c r="G905" i="8"/>
  <c r="H905" i="8"/>
  <c r="N71" i="8"/>
  <c r="R71" i="8" s="1"/>
  <c r="L71" i="8"/>
  <c r="P71" i="8" s="1"/>
  <c r="M71" i="8"/>
  <c r="Q71" i="8" s="1"/>
  <c r="L77" i="8"/>
  <c r="P77" i="8" s="1"/>
  <c r="M77" i="8"/>
  <c r="Q77" i="8" s="1"/>
  <c r="N77" i="8"/>
  <c r="R77" i="8" s="1"/>
  <c r="N1223" i="8"/>
  <c r="R1223" i="8" s="1"/>
  <c r="L117" i="8"/>
  <c r="P117" i="8" s="1"/>
  <c r="M117" i="8"/>
  <c r="Q117" i="8" s="1"/>
  <c r="N117" i="8"/>
  <c r="R117" i="8" s="1"/>
  <c r="L1079" i="8"/>
  <c r="P1079" i="8" s="1"/>
  <c r="M1079" i="8"/>
  <c r="Q1079" i="8" s="1"/>
  <c r="N1079" i="8"/>
  <c r="R1079" i="8" s="1"/>
  <c r="L1241" i="8"/>
  <c r="P1241" i="8" s="1"/>
  <c r="M1241" i="8"/>
  <c r="Q1241" i="8" s="1"/>
  <c r="N1241" i="8"/>
  <c r="R1241" i="8" s="1"/>
  <c r="L1892" i="8"/>
  <c r="P1892" i="8" s="1"/>
  <c r="M1892" i="8"/>
  <c r="Q1892" i="8" s="1"/>
  <c r="N1892" i="8"/>
  <c r="R1892" i="8" s="1"/>
  <c r="N131" i="8"/>
  <c r="R131" i="8" s="1"/>
  <c r="L131" i="8"/>
  <c r="P131" i="8" s="1"/>
  <c r="M131" i="8"/>
  <c r="Q131" i="8" s="1"/>
  <c r="I754" i="8"/>
  <c r="L129" i="8"/>
  <c r="P129" i="8" s="1"/>
  <c r="M129" i="8"/>
  <c r="Q129" i="8" s="1"/>
  <c r="N129" i="8"/>
  <c r="R129" i="8" s="1"/>
  <c r="L1471" i="8"/>
  <c r="P1471" i="8" s="1"/>
  <c r="M1471" i="8"/>
  <c r="Q1471" i="8" s="1"/>
  <c r="N1471" i="8"/>
  <c r="R1471" i="8" s="1"/>
  <c r="N932" i="8"/>
  <c r="R932" i="8" s="1"/>
  <c r="L932" i="8"/>
  <c r="P932" i="8" s="1"/>
  <c r="M932" i="8"/>
  <c r="Q932" i="8" s="1"/>
  <c r="N101" i="8"/>
  <c r="R101" i="8" s="1"/>
  <c r="L101" i="8"/>
  <c r="P101" i="8" s="1"/>
  <c r="M101" i="8"/>
  <c r="Q101" i="8" s="1"/>
  <c r="L98" i="8"/>
  <c r="P98" i="8" s="1"/>
  <c r="M98" i="8"/>
  <c r="Q98" i="8" s="1"/>
  <c r="N98" i="8"/>
  <c r="R98" i="8" s="1"/>
  <c r="N1346" i="8"/>
  <c r="R1346" i="8" s="1"/>
  <c r="L1346" i="8"/>
  <c r="P1346" i="8" s="1"/>
  <c r="M1346" i="8"/>
  <c r="Q1346" i="8" s="1"/>
  <c r="N36" i="8"/>
  <c r="R36" i="8" s="1"/>
  <c r="M36" i="8"/>
  <c r="Q36" i="8" s="1"/>
  <c r="L36" i="8"/>
  <c r="P36" i="8" s="1"/>
  <c r="L68" i="8"/>
  <c r="P68" i="8" s="1"/>
  <c r="N68" i="8"/>
  <c r="R68" i="8" s="1"/>
  <c r="M68" i="8"/>
  <c r="Q68" i="8" s="1"/>
  <c r="I969" i="8"/>
  <c r="J969" i="8" s="1"/>
  <c r="K969" i="8" s="1"/>
  <c r="G1457" i="8"/>
  <c r="I1457" i="8" s="1"/>
  <c r="J1457" i="8" s="1"/>
  <c r="K1457" i="8" s="1"/>
  <c r="G458" i="8"/>
  <c r="I458" i="8" s="1"/>
  <c r="L30" i="8"/>
  <c r="P30" i="8" s="1"/>
  <c r="N30" i="8"/>
  <c r="R30" i="8" s="1"/>
  <c r="M30" i="8"/>
  <c r="Q30" i="8" s="1"/>
  <c r="G1168" i="8"/>
  <c r="I1168" i="8" s="1"/>
  <c r="J1168" i="8" s="1"/>
  <c r="K1168" i="8" s="1"/>
  <c r="N446" i="8"/>
  <c r="R446" i="8" s="1"/>
  <c r="M446" i="8"/>
  <c r="Q446" i="8" s="1"/>
  <c r="L446" i="8"/>
  <c r="P446" i="8" s="1"/>
  <c r="N1151" i="8"/>
  <c r="R1151" i="8" s="1"/>
  <c r="L1151" i="8"/>
  <c r="P1151" i="8" s="1"/>
  <c r="M1151" i="8"/>
  <c r="Q1151" i="8" s="1"/>
  <c r="G1090" i="8"/>
  <c r="I1327" i="8"/>
  <c r="I671" i="8"/>
  <c r="J671" i="8" s="1"/>
  <c r="K671" i="8" s="1"/>
  <c r="N1381" i="8"/>
  <c r="R1381" i="8" s="1"/>
  <c r="M1381" i="8"/>
  <c r="Q1381" i="8" s="1"/>
  <c r="L1381" i="8"/>
  <c r="P1381" i="8" s="1"/>
  <c r="M1498" i="8"/>
  <c r="Q1498" i="8" s="1"/>
  <c r="N1498" i="8"/>
  <c r="R1498" i="8" s="1"/>
  <c r="L1498" i="8"/>
  <c r="P1498" i="8" s="1"/>
  <c r="K1715" i="8"/>
  <c r="L709" i="8"/>
  <c r="P709" i="8" s="1"/>
  <c r="M709" i="8"/>
  <c r="Q709" i="8" s="1"/>
  <c r="N709" i="8"/>
  <c r="R709" i="8" s="1"/>
  <c r="N559" i="8"/>
  <c r="R559" i="8" s="1"/>
  <c r="M559" i="8"/>
  <c r="Q559" i="8" s="1"/>
  <c r="L559" i="8"/>
  <c r="P559" i="8" s="1"/>
  <c r="J1086" i="8"/>
  <c r="K1086" i="8" s="1"/>
  <c r="N818" i="8"/>
  <c r="R818" i="8" s="1"/>
  <c r="M818" i="8"/>
  <c r="Q818" i="8" s="1"/>
  <c r="L818" i="8"/>
  <c r="P818" i="8" s="1"/>
  <c r="L309" i="8"/>
  <c r="P309" i="8" s="1"/>
  <c r="M309" i="8"/>
  <c r="Q309" i="8" s="1"/>
  <c r="N309" i="8"/>
  <c r="R309" i="8" s="1"/>
  <c r="L1866" i="8"/>
  <c r="P1866" i="8" s="1"/>
  <c r="M1866" i="8"/>
  <c r="Q1866" i="8" s="1"/>
  <c r="N1866" i="8"/>
  <c r="R1866" i="8" s="1"/>
  <c r="L1753" i="8"/>
  <c r="P1753" i="8" s="1"/>
  <c r="M1753" i="8"/>
  <c r="Q1753" i="8" s="1"/>
  <c r="N1753" i="8"/>
  <c r="R1753" i="8" s="1"/>
  <c r="N1644" i="8"/>
  <c r="R1644" i="8" s="1"/>
  <c r="L1644" i="8"/>
  <c r="P1644" i="8" s="1"/>
  <c r="M1644" i="8"/>
  <c r="Q1644" i="8" s="1"/>
  <c r="M1085" i="8"/>
  <c r="Q1085" i="8" s="1"/>
  <c r="N1085" i="8"/>
  <c r="R1085" i="8" s="1"/>
  <c r="L1085" i="8"/>
  <c r="P1085" i="8" s="1"/>
  <c r="H1155" i="8"/>
  <c r="N1178" i="8"/>
  <c r="R1178" i="8" s="1"/>
  <c r="L1178" i="8"/>
  <c r="P1178" i="8" s="1"/>
  <c r="M1178" i="8"/>
  <c r="Q1178" i="8" s="1"/>
  <c r="N717" i="8"/>
  <c r="R717" i="8" s="1"/>
  <c r="L717" i="8"/>
  <c r="P717" i="8" s="1"/>
  <c r="M717" i="8"/>
  <c r="Q717" i="8" s="1"/>
  <c r="G949" i="8"/>
  <c r="I949" i="8" s="1"/>
  <c r="M114" i="8"/>
  <c r="Q114" i="8" s="1"/>
  <c r="N114" i="8"/>
  <c r="R114" i="8" s="1"/>
  <c r="L114" i="8"/>
  <c r="P114" i="8" s="1"/>
  <c r="L898" i="8"/>
  <c r="P898" i="8" s="1"/>
  <c r="M898" i="8"/>
  <c r="Q898" i="8" s="1"/>
  <c r="N898" i="8"/>
  <c r="R898" i="8" s="1"/>
  <c r="I1211" i="8"/>
  <c r="J1211" i="8" s="1"/>
  <c r="K1211" i="8" s="1"/>
  <c r="L1258" i="8"/>
  <c r="P1258" i="8" s="1"/>
  <c r="M1258" i="8"/>
  <c r="Q1258" i="8" s="1"/>
  <c r="N1258" i="8"/>
  <c r="R1258" i="8" s="1"/>
  <c r="N24" i="8"/>
  <c r="R24" i="8" s="1"/>
  <c r="N1665" i="8"/>
  <c r="R1665" i="8" s="1"/>
  <c r="L1665" i="8"/>
  <c r="P1665" i="8" s="1"/>
  <c r="M1665" i="8"/>
  <c r="Q1665" i="8" s="1"/>
  <c r="H140" i="8"/>
  <c r="G140" i="8"/>
  <c r="I140" i="8" s="1"/>
  <c r="J140" i="8" s="1"/>
  <c r="K140" i="8" s="1"/>
  <c r="L228" i="8"/>
  <c r="P228" i="8" s="1"/>
  <c r="M228" i="8"/>
  <c r="Q228" i="8" s="1"/>
  <c r="N228" i="8"/>
  <c r="R228" i="8" s="1"/>
  <c r="L1835" i="8"/>
  <c r="P1835" i="8" s="1"/>
  <c r="M1835" i="8"/>
  <c r="Q1835" i="8" s="1"/>
  <c r="N1835" i="8"/>
  <c r="R1835" i="8" s="1"/>
  <c r="N122" i="8"/>
  <c r="R122" i="8" s="1"/>
  <c r="L122" i="8"/>
  <c r="P122" i="8" s="1"/>
  <c r="M122" i="8"/>
  <c r="Q122" i="8" s="1"/>
  <c r="L893" i="8"/>
  <c r="P893" i="8" s="1"/>
  <c r="M893" i="8"/>
  <c r="Q893" i="8" s="1"/>
  <c r="N893" i="8"/>
  <c r="R893" i="8" s="1"/>
  <c r="I471" i="8"/>
  <c r="J471" i="8" s="1"/>
  <c r="K471" i="8" s="1"/>
  <c r="G1239" i="8"/>
  <c r="I1239" i="8" s="1"/>
  <c r="M1667" i="8"/>
  <c r="Q1667" i="8" s="1"/>
  <c r="L1667" i="8"/>
  <c r="P1667" i="8" s="1"/>
  <c r="N1667" i="8"/>
  <c r="R1667" i="8" s="1"/>
  <c r="L141" i="8"/>
  <c r="P141" i="8" s="1"/>
  <c r="M1530" i="8"/>
  <c r="Q1530" i="8" s="1"/>
  <c r="L1530" i="8"/>
  <c r="P1530" i="8" s="1"/>
  <c r="N1530" i="8"/>
  <c r="R1530" i="8" s="1"/>
  <c r="N627" i="8"/>
  <c r="R627" i="8" s="1"/>
  <c r="L627" i="8"/>
  <c r="P627" i="8" s="1"/>
  <c r="M627" i="8"/>
  <c r="Q627" i="8" s="1"/>
  <c r="M732" i="8"/>
  <c r="Q732" i="8" s="1"/>
  <c r="L732" i="8"/>
  <c r="P732" i="8" s="1"/>
  <c r="N732" i="8"/>
  <c r="R732" i="8" s="1"/>
  <c r="L75" i="8"/>
  <c r="P75" i="8" s="1"/>
  <c r="M75" i="8"/>
  <c r="Q75" i="8" s="1"/>
  <c r="N75" i="8"/>
  <c r="R75" i="8" s="1"/>
  <c r="G704" i="8"/>
  <c r="H435" i="8"/>
  <c r="G435" i="8"/>
  <c r="N142" i="8"/>
  <c r="R142" i="8" s="1"/>
  <c r="L142" i="8"/>
  <c r="P142" i="8" s="1"/>
  <c r="M142" i="8"/>
  <c r="Q142" i="8" s="1"/>
  <c r="M1813" i="8"/>
  <c r="Q1813" i="8" s="1"/>
  <c r="N1813" i="8"/>
  <c r="R1813" i="8" s="1"/>
  <c r="L1813" i="8"/>
  <c r="P1813" i="8" s="1"/>
  <c r="L616" i="8"/>
  <c r="P616" i="8" s="1"/>
  <c r="M616" i="8"/>
  <c r="Q616" i="8" s="1"/>
  <c r="N616" i="8"/>
  <c r="R616" i="8" s="1"/>
  <c r="G158" i="8"/>
  <c r="I158" i="8" s="1"/>
  <c r="N151" i="8"/>
  <c r="R151" i="8" s="1"/>
  <c r="M151" i="8"/>
  <c r="Q151" i="8" s="1"/>
  <c r="L151" i="8"/>
  <c r="P151" i="8" s="1"/>
  <c r="M511" i="8"/>
  <c r="Q511" i="8" s="1"/>
  <c r="L511" i="8"/>
  <c r="P511" i="8" s="1"/>
  <c r="N511" i="8"/>
  <c r="R511" i="8" s="1"/>
  <c r="L373" i="8"/>
  <c r="P373" i="8" s="1"/>
  <c r="M373" i="8"/>
  <c r="Q373" i="8" s="1"/>
  <c r="N373" i="8"/>
  <c r="R373" i="8" s="1"/>
  <c r="L1937" i="8"/>
  <c r="P1937" i="8" s="1"/>
  <c r="M1937" i="8"/>
  <c r="Q1937" i="8" s="1"/>
  <c r="N1937" i="8"/>
  <c r="R1937" i="8" s="1"/>
  <c r="G1663" i="8"/>
  <c r="N496" i="8"/>
  <c r="R496" i="8" s="1"/>
  <c r="M496" i="8"/>
  <c r="Q496" i="8" s="1"/>
  <c r="L496" i="8"/>
  <c r="P496" i="8" s="1"/>
  <c r="L389" i="8"/>
  <c r="P389" i="8" s="1"/>
  <c r="N389" i="8"/>
  <c r="R389" i="8" s="1"/>
  <c r="M389" i="8"/>
  <c r="Q389" i="8" s="1"/>
  <c r="L205" i="8"/>
  <c r="P205" i="8" s="1"/>
  <c r="M205" i="8"/>
  <c r="Q205" i="8" s="1"/>
  <c r="N205" i="8"/>
  <c r="R205" i="8" s="1"/>
  <c r="L1466" i="8"/>
  <c r="P1466" i="8" s="1"/>
  <c r="M1466" i="8"/>
  <c r="Q1466" i="8" s="1"/>
  <c r="N1466" i="8"/>
  <c r="R1466" i="8" s="1"/>
  <c r="H1353" i="8"/>
  <c r="G1353" i="8"/>
  <c r="L629" i="8"/>
  <c r="P629" i="8" s="1"/>
  <c r="M629" i="8"/>
  <c r="Q629" i="8" s="1"/>
  <c r="N629" i="8"/>
  <c r="R629" i="8" s="1"/>
  <c r="L748" i="8"/>
  <c r="P748" i="8" s="1"/>
  <c r="L234" i="8"/>
  <c r="P234" i="8" s="1"/>
  <c r="M234" i="8"/>
  <c r="Q234" i="8" s="1"/>
  <c r="N234" i="8"/>
  <c r="R234" i="8" s="1"/>
  <c r="M423" i="8"/>
  <c r="Q423" i="8" s="1"/>
  <c r="L423" i="8"/>
  <c r="P423" i="8" s="1"/>
  <c r="N423" i="8"/>
  <c r="R423" i="8" s="1"/>
  <c r="N541" i="8"/>
  <c r="R541" i="8" s="1"/>
  <c r="M134" i="8"/>
  <c r="Q134" i="8" s="1"/>
  <c r="N134" i="8"/>
  <c r="R134" i="8" s="1"/>
  <c r="L134" i="8"/>
  <c r="P134" i="8" s="1"/>
  <c r="L35" i="8"/>
  <c r="P35" i="8" s="1"/>
  <c r="M35" i="8"/>
  <c r="Q35" i="8" s="1"/>
  <c r="N35" i="8"/>
  <c r="R35" i="8" s="1"/>
  <c r="L179" i="8"/>
  <c r="P179" i="8" s="1"/>
  <c r="N179" i="8"/>
  <c r="R179" i="8" s="1"/>
  <c r="M179" i="8"/>
  <c r="Q179" i="8" s="1"/>
  <c r="L40" i="8"/>
  <c r="P40" i="8" s="1"/>
  <c r="M40" i="8"/>
  <c r="Q40" i="8" s="1"/>
  <c r="N40" i="8"/>
  <c r="R40" i="8" s="1"/>
  <c r="H186" i="8"/>
  <c r="I186" i="8" s="1"/>
  <c r="J186" i="8" s="1"/>
  <c r="K186" i="8" s="1"/>
  <c r="L138" i="8"/>
  <c r="P138" i="8" s="1"/>
  <c r="M138" i="8"/>
  <c r="Q138" i="8" s="1"/>
  <c r="N138" i="8"/>
  <c r="R138" i="8" s="1"/>
  <c r="I404" i="8"/>
  <c r="J404" i="8" s="1"/>
  <c r="K404" i="8" s="1"/>
  <c r="L1158" i="8"/>
  <c r="P1158" i="8" s="1"/>
  <c r="M1158" i="8"/>
  <c r="Q1158" i="8" s="1"/>
  <c r="N1158" i="8"/>
  <c r="R1158" i="8" s="1"/>
  <c r="M1349" i="8"/>
  <c r="Q1349" i="8" s="1"/>
  <c r="N1349" i="8"/>
  <c r="R1349" i="8" s="1"/>
  <c r="L1349" i="8"/>
  <c r="P1349" i="8" s="1"/>
  <c r="K1201" i="8"/>
  <c r="L1291" i="8"/>
  <c r="P1291" i="8" s="1"/>
  <c r="M1291" i="8"/>
  <c r="Q1291" i="8" s="1"/>
  <c r="N1291" i="8"/>
  <c r="R1291" i="8" s="1"/>
  <c r="N587" i="8"/>
  <c r="R587" i="8" s="1"/>
  <c r="L587" i="8"/>
  <c r="P587" i="8" s="1"/>
  <c r="M587" i="8"/>
  <c r="Q587" i="8" s="1"/>
  <c r="L1089" i="8"/>
  <c r="P1089" i="8" s="1"/>
  <c r="M1089" i="8"/>
  <c r="Q1089" i="8" s="1"/>
  <c r="N1089" i="8"/>
  <c r="R1089" i="8" s="1"/>
  <c r="L604" i="8"/>
  <c r="P604" i="8" s="1"/>
  <c r="N604" i="8"/>
  <c r="R604" i="8" s="1"/>
  <c r="M604" i="8"/>
  <c r="Q604" i="8" s="1"/>
  <c r="M1196" i="8"/>
  <c r="Q1196" i="8" s="1"/>
  <c r="N1196" i="8"/>
  <c r="R1196" i="8" s="1"/>
  <c r="L1196" i="8"/>
  <c r="P1196" i="8" s="1"/>
  <c r="M1232" i="8"/>
  <c r="Q1232" i="8" s="1"/>
  <c r="L1232" i="8"/>
  <c r="P1232" i="8" s="1"/>
  <c r="N1232" i="8"/>
  <c r="R1232" i="8" s="1"/>
  <c r="L1256" i="8"/>
  <c r="P1256" i="8" s="1"/>
  <c r="M1256" i="8"/>
  <c r="Q1256" i="8" s="1"/>
  <c r="N1256" i="8"/>
  <c r="R1256" i="8" s="1"/>
  <c r="G239" i="8"/>
  <c r="I239" i="8" s="1"/>
  <c r="H48" i="8"/>
  <c r="I48" i="8" s="1"/>
  <c r="J48" i="8" s="1"/>
  <c r="K48" i="8" s="1"/>
  <c r="M995" i="8"/>
  <c r="Q995" i="8" s="1"/>
  <c r="N995" i="8"/>
  <c r="R995" i="8" s="1"/>
  <c r="L995" i="8"/>
  <c r="P995" i="8" s="1"/>
  <c r="L1554" i="8"/>
  <c r="P1554" i="8" s="1"/>
  <c r="M1554" i="8"/>
  <c r="Q1554" i="8" s="1"/>
  <c r="N1554" i="8"/>
  <c r="R1554" i="8" s="1"/>
  <c r="N1463" i="8"/>
  <c r="R1463" i="8" s="1"/>
  <c r="M1463" i="8"/>
  <c r="Q1463" i="8" s="1"/>
  <c r="L1463" i="8"/>
  <c r="P1463" i="8" s="1"/>
  <c r="L1004" i="8"/>
  <c r="P1004" i="8" s="1"/>
  <c r="M1004" i="8"/>
  <c r="Q1004" i="8" s="1"/>
  <c r="N1004" i="8"/>
  <c r="R1004" i="8" s="1"/>
  <c r="M1711" i="8"/>
  <c r="Q1711" i="8" s="1"/>
  <c r="L1711" i="8"/>
  <c r="P1711" i="8" s="1"/>
  <c r="N1711" i="8"/>
  <c r="R1711" i="8" s="1"/>
  <c r="I1221" i="8"/>
  <c r="J1221" i="8" s="1"/>
  <c r="K1221" i="8" s="1"/>
  <c r="G1589" i="8"/>
  <c r="I1589" i="8" s="1"/>
  <c r="H1257" i="8"/>
  <c r="G1257" i="8"/>
  <c r="N106" i="8"/>
  <c r="R106" i="8" s="1"/>
  <c r="L106" i="8"/>
  <c r="P106" i="8" s="1"/>
  <c r="M106" i="8"/>
  <c r="Q106" i="8" s="1"/>
  <c r="L683" i="8"/>
  <c r="P683" i="8" s="1"/>
  <c r="M683" i="8"/>
  <c r="Q683" i="8" s="1"/>
  <c r="N683" i="8"/>
  <c r="R683" i="8" s="1"/>
  <c r="L1210" i="8"/>
  <c r="P1210" i="8" s="1"/>
  <c r="N1210" i="8"/>
  <c r="R1210" i="8" s="1"/>
  <c r="M1210" i="8"/>
  <c r="Q1210" i="8" s="1"/>
  <c r="N111" i="8"/>
  <c r="R111" i="8" s="1"/>
  <c r="L111" i="8"/>
  <c r="P111" i="8" s="1"/>
  <c r="M111" i="8"/>
  <c r="Q111" i="8" s="1"/>
  <c r="L1290" i="8"/>
  <c r="P1290" i="8" s="1"/>
  <c r="M1290" i="8"/>
  <c r="Q1290" i="8" s="1"/>
  <c r="N1290" i="8"/>
  <c r="R1290" i="8" s="1"/>
  <c r="N125" i="8"/>
  <c r="R125" i="8" s="1"/>
  <c r="L125" i="8"/>
  <c r="P125" i="8" s="1"/>
  <c r="M125" i="8"/>
  <c r="Q125" i="8" s="1"/>
  <c r="M1968" i="8"/>
  <c r="Q1968" i="8" s="1"/>
  <c r="N1968" i="8"/>
  <c r="R1968" i="8" s="1"/>
  <c r="L1968" i="8"/>
  <c r="P1968" i="8" s="1"/>
  <c r="M1844" i="8"/>
  <c r="Q1844" i="8" s="1"/>
  <c r="L1844" i="8"/>
  <c r="P1844" i="8" s="1"/>
  <c r="N1844" i="8"/>
  <c r="R1844" i="8" s="1"/>
  <c r="M67" i="8"/>
  <c r="Q67" i="8" s="1"/>
  <c r="N67" i="8"/>
  <c r="R67" i="8" s="1"/>
  <c r="L67" i="8"/>
  <c r="P67" i="8" s="1"/>
  <c r="L54" i="8"/>
  <c r="P54" i="8" s="1"/>
  <c r="M54" i="8"/>
  <c r="Q54" i="8" s="1"/>
  <c r="N54" i="8"/>
  <c r="R54" i="8" s="1"/>
  <c r="M515" i="8"/>
  <c r="Q515" i="8" s="1"/>
  <c r="L515" i="8"/>
  <c r="P515" i="8" s="1"/>
  <c r="N515" i="8"/>
  <c r="R515" i="8" s="1"/>
  <c r="L1371" i="8"/>
  <c r="P1371" i="8" s="1"/>
  <c r="M1371" i="8"/>
  <c r="Q1371" i="8" s="1"/>
  <c r="N1371" i="8"/>
  <c r="R1371" i="8" s="1"/>
  <c r="M1864" i="8"/>
  <c r="Q1864" i="8" s="1"/>
  <c r="N1864" i="8"/>
  <c r="R1864" i="8" s="1"/>
  <c r="I1976" i="8"/>
  <c r="N904" i="8"/>
  <c r="R904" i="8" s="1"/>
  <c r="L904" i="8"/>
  <c r="P904" i="8" s="1"/>
  <c r="M904" i="8"/>
  <c r="Q904" i="8" s="1"/>
  <c r="M1335" i="8"/>
  <c r="Q1335" i="8" s="1"/>
  <c r="N657" i="8"/>
  <c r="R657" i="8" s="1"/>
  <c r="L657" i="8"/>
  <c r="P657" i="8" s="1"/>
  <c r="M657" i="8"/>
  <c r="Q657" i="8" s="1"/>
  <c r="M1499" i="8"/>
  <c r="Q1499" i="8" s="1"/>
  <c r="N1499" i="8"/>
  <c r="R1499" i="8" s="1"/>
  <c r="L1499" i="8"/>
  <c r="P1499" i="8" s="1"/>
  <c r="L1998" i="8"/>
  <c r="P1998" i="8" s="1"/>
  <c r="N1998" i="8"/>
  <c r="R1998" i="8" s="1"/>
  <c r="M1998" i="8"/>
  <c r="Q1998" i="8" s="1"/>
  <c r="M1045" i="8"/>
  <c r="Q1045" i="8" s="1"/>
  <c r="L1045" i="8"/>
  <c r="P1045" i="8" s="1"/>
  <c r="N1045" i="8"/>
  <c r="R1045" i="8" s="1"/>
  <c r="M1552" i="8"/>
  <c r="Q1552" i="8" s="1"/>
  <c r="N1552" i="8"/>
  <c r="R1552" i="8" s="1"/>
  <c r="L1552" i="8"/>
  <c r="P1552" i="8" s="1"/>
  <c r="M1103" i="8"/>
  <c r="Q1103" i="8" s="1"/>
  <c r="N121" i="8"/>
  <c r="R121" i="8" s="1"/>
  <c r="L121" i="8"/>
  <c r="P121" i="8" s="1"/>
  <c r="M121" i="8"/>
  <c r="Q121" i="8" s="1"/>
  <c r="L1745" i="8"/>
  <c r="P1745" i="8" s="1"/>
  <c r="M1745" i="8"/>
  <c r="Q1745" i="8" s="1"/>
  <c r="N1745" i="8"/>
  <c r="R1745" i="8" s="1"/>
  <c r="L593" i="8"/>
  <c r="P593" i="8" s="1"/>
  <c r="M593" i="8"/>
  <c r="Q593" i="8" s="1"/>
  <c r="N593" i="8"/>
  <c r="R593" i="8" s="1"/>
  <c r="M1826" i="8"/>
  <c r="Q1826" i="8" s="1"/>
  <c r="N1826" i="8"/>
  <c r="R1826" i="8" s="1"/>
  <c r="L1826" i="8"/>
  <c r="P1826" i="8" s="1"/>
  <c r="L1871" i="8"/>
  <c r="P1871" i="8" s="1"/>
  <c r="M1871" i="8"/>
  <c r="Q1871" i="8" s="1"/>
  <c r="N1871" i="8"/>
  <c r="R1871" i="8" s="1"/>
  <c r="L178" i="8"/>
  <c r="P178" i="8" s="1"/>
  <c r="N178" i="8"/>
  <c r="R178" i="8" s="1"/>
  <c r="M178" i="8"/>
  <c r="Q178" i="8" s="1"/>
  <c r="L1018" i="8"/>
  <c r="P1018" i="8" s="1"/>
  <c r="M1018" i="8"/>
  <c r="Q1018" i="8" s="1"/>
  <c r="N1018" i="8"/>
  <c r="R1018" i="8" s="1"/>
  <c r="L349" i="8"/>
  <c r="P349" i="8" s="1"/>
  <c r="M349" i="8"/>
  <c r="Q349" i="8" s="1"/>
  <c r="N349" i="8"/>
  <c r="R349" i="8" s="1"/>
  <c r="L1369" i="8"/>
  <c r="P1369" i="8" s="1"/>
  <c r="M1369" i="8"/>
  <c r="Q1369" i="8" s="1"/>
  <c r="N1369" i="8"/>
  <c r="R1369" i="8" s="1"/>
  <c r="M1712" i="8"/>
  <c r="Q1712" i="8" s="1"/>
  <c r="N1712" i="8"/>
  <c r="R1712" i="8" s="1"/>
  <c r="L1712" i="8"/>
  <c r="P1712" i="8" s="1"/>
  <c r="L294" i="8"/>
  <c r="P294" i="8" s="1"/>
  <c r="M294" i="8"/>
  <c r="Q294" i="8" s="1"/>
  <c r="N294" i="8"/>
  <c r="R294" i="8" s="1"/>
  <c r="M1259" i="8"/>
  <c r="Q1259" i="8" s="1"/>
  <c r="N1259" i="8"/>
  <c r="R1259" i="8" s="1"/>
  <c r="L1259" i="8"/>
  <c r="P1259" i="8" s="1"/>
  <c r="N1646" i="8"/>
  <c r="R1646" i="8" s="1"/>
  <c r="L1646" i="8"/>
  <c r="P1646" i="8" s="1"/>
  <c r="M1646" i="8"/>
  <c r="Q1646" i="8" s="1"/>
  <c r="N563" i="8"/>
  <c r="R563" i="8" s="1"/>
  <c r="M563" i="8"/>
  <c r="Q563" i="8" s="1"/>
  <c r="L563" i="8"/>
  <c r="P563" i="8" s="1"/>
  <c r="N277" i="8"/>
  <c r="R277" i="8" s="1"/>
  <c r="M277" i="8"/>
  <c r="Q277" i="8" s="1"/>
  <c r="L277" i="8"/>
  <c r="P277" i="8" s="1"/>
  <c r="M1354" i="8"/>
  <c r="Q1354" i="8" s="1"/>
  <c r="N1354" i="8"/>
  <c r="R1354" i="8" s="1"/>
  <c r="L44" i="8"/>
  <c r="P44" i="8" s="1"/>
  <c r="L108" i="8"/>
  <c r="P108" i="8" s="1"/>
  <c r="N108" i="8"/>
  <c r="R108" i="8" s="1"/>
  <c r="M108" i="8"/>
  <c r="Q108" i="8" s="1"/>
  <c r="M94" i="8"/>
  <c r="Q94" i="8" s="1"/>
  <c r="L94" i="8"/>
  <c r="P94" i="8" s="1"/>
  <c r="N94" i="8"/>
  <c r="R94" i="8" s="1"/>
  <c r="L130" i="8"/>
  <c r="P130" i="8" s="1"/>
  <c r="M130" i="8"/>
  <c r="Q130" i="8" s="1"/>
  <c r="N130" i="8"/>
  <c r="R130" i="8" s="1"/>
  <c r="M87" i="8"/>
  <c r="Q87" i="8" s="1"/>
  <c r="N87" i="8"/>
  <c r="R87" i="8" s="1"/>
  <c r="L87" i="8"/>
  <c r="P87" i="8" s="1"/>
  <c r="N159" i="8"/>
  <c r="R159" i="8" s="1"/>
  <c r="M159" i="8"/>
  <c r="Q159" i="8" s="1"/>
  <c r="L159" i="8"/>
  <c r="P159" i="8" s="1"/>
  <c r="N1569" i="8"/>
  <c r="R1569" i="8" s="1"/>
  <c r="M1569" i="8"/>
  <c r="Q1569" i="8" s="1"/>
  <c r="L1569" i="8"/>
  <c r="P1569" i="8" s="1"/>
  <c r="M1352" i="8"/>
  <c r="Q1352" i="8" s="1"/>
  <c r="N1352" i="8"/>
  <c r="R1352" i="8" s="1"/>
  <c r="L1352" i="8"/>
  <c r="P1352" i="8" s="1"/>
  <c r="M555" i="8"/>
  <c r="Q555" i="8" s="1"/>
  <c r="N555" i="8"/>
  <c r="R555" i="8" s="1"/>
  <c r="L555" i="8"/>
  <c r="P555" i="8" s="1"/>
  <c r="I1819" i="8"/>
  <c r="J1819" i="8" s="1"/>
  <c r="K1819" i="8" s="1"/>
  <c r="I520" i="8"/>
  <c r="J520" i="8" s="1"/>
  <c r="K520" i="8" s="1"/>
  <c r="M576" i="8"/>
  <c r="Q576" i="8" s="1"/>
  <c r="N576" i="8"/>
  <c r="R576" i="8" s="1"/>
  <c r="L576" i="8"/>
  <c r="P576" i="8" s="1"/>
  <c r="N418" i="8"/>
  <c r="R418" i="8" s="1"/>
  <c r="L418" i="8"/>
  <c r="P418" i="8" s="1"/>
  <c r="M418" i="8"/>
  <c r="Q418" i="8" s="1"/>
  <c r="I1890" i="8"/>
  <c r="J1890" i="8" s="1"/>
  <c r="K1890" i="8" s="1"/>
  <c r="L1953" i="8"/>
  <c r="P1953" i="8" s="1"/>
  <c r="M1953" i="8"/>
  <c r="Q1953" i="8" s="1"/>
  <c r="N1953" i="8"/>
  <c r="R1953" i="8" s="1"/>
  <c r="N136" i="8"/>
  <c r="R136" i="8" s="1"/>
  <c r="L136" i="8"/>
  <c r="P136" i="8" s="1"/>
  <c r="M136" i="8"/>
  <c r="Q136" i="8" s="1"/>
  <c r="I328" i="8"/>
  <c r="L1218" i="8"/>
  <c r="P1218" i="8" s="1"/>
  <c r="M1218" i="8"/>
  <c r="Q1218" i="8" s="1"/>
  <c r="N1218" i="8"/>
  <c r="R1218" i="8" s="1"/>
  <c r="N1378" i="8"/>
  <c r="R1378" i="8" s="1"/>
  <c r="L1378" i="8"/>
  <c r="P1378" i="8" s="1"/>
  <c r="M1378" i="8"/>
  <c r="Q1378" i="8" s="1"/>
  <c r="I308" i="8"/>
  <c r="L275" i="8"/>
  <c r="P275" i="8" s="1"/>
  <c r="M275" i="8"/>
  <c r="Q275" i="8" s="1"/>
  <c r="N275" i="8"/>
  <c r="R275" i="8" s="1"/>
  <c r="I1948" i="8"/>
  <c r="M306" i="8"/>
  <c r="Q306" i="8" s="1"/>
  <c r="N306" i="8"/>
  <c r="R306" i="8" s="1"/>
  <c r="L306" i="8"/>
  <c r="P306" i="8" s="1"/>
  <c r="I434" i="8"/>
  <c r="J434" i="8" s="1"/>
  <c r="K434" i="8" s="1"/>
  <c r="M311" i="8"/>
  <c r="Q311" i="8" s="1"/>
  <c r="N311" i="8"/>
  <c r="R311" i="8" s="1"/>
  <c r="L311" i="8"/>
  <c r="P311" i="8" s="1"/>
  <c r="L1124" i="8"/>
  <c r="P1124" i="8" s="1"/>
  <c r="M1124" i="8"/>
  <c r="Q1124" i="8" s="1"/>
  <c r="N1124" i="8"/>
  <c r="R1124" i="8" s="1"/>
  <c r="N1255" i="8"/>
  <c r="R1255" i="8" s="1"/>
  <c r="L1255" i="8"/>
  <c r="P1255" i="8" s="1"/>
  <c r="M1255" i="8"/>
  <c r="Q1255" i="8" s="1"/>
  <c r="I1933" i="8"/>
  <c r="H1935" i="8"/>
  <c r="I1666" i="8"/>
  <c r="J1666" i="8" s="1"/>
  <c r="K1666" i="8" s="1"/>
  <c r="L1658" i="8"/>
  <c r="P1658" i="8" s="1"/>
  <c r="M1658" i="8"/>
  <c r="Q1658" i="8" s="1"/>
  <c r="N1658" i="8"/>
  <c r="R1658" i="8" s="1"/>
  <c r="N1479" i="8"/>
  <c r="R1479" i="8" s="1"/>
  <c r="L1479" i="8"/>
  <c r="P1479" i="8" s="1"/>
  <c r="M1479" i="8"/>
  <c r="Q1479" i="8" s="1"/>
  <c r="J1854" i="8"/>
  <c r="K1854" i="8" s="1"/>
  <c r="H25" i="8"/>
  <c r="G25" i="8"/>
  <c r="G1732" i="8"/>
  <c r="H1732" i="8"/>
  <c r="G983" i="8"/>
  <c r="H983" i="8"/>
  <c r="H1744" i="8"/>
  <c r="G1744" i="8"/>
  <c r="G1857" i="8"/>
  <c r="H1857" i="8"/>
  <c r="I701" i="8"/>
  <c r="J701" i="8" s="1"/>
  <c r="K701" i="8" s="1"/>
  <c r="I727" i="8"/>
  <c r="J727" i="8" s="1"/>
  <c r="K727" i="8" s="1"/>
  <c r="I623" i="8"/>
  <c r="J623" i="8" s="1"/>
  <c r="K623" i="8" s="1"/>
  <c r="G450" i="8"/>
  <c r="H450" i="8"/>
  <c r="I1131" i="8"/>
  <c r="J1131" i="8" s="1"/>
  <c r="K1131" i="8" s="1"/>
  <c r="I1633" i="8"/>
  <c r="I1249" i="8"/>
  <c r="J1249" i="8" s="1"/>
  <c r="K1249" i="8" s="1"/>
  <c r="I1063" i="8"/>
  <c r="J1063" i="8" s="1"/>
  <c r="K1063" i="8" s="1"/>
  <c r="H492" i="8"/>
  <c r="G492" i="8"/>
  <c r="I365" i="8"/>
  <c r="J365" i="8" s="1"/>
  <c r="K365" i="8" s="1"/>
  <c r="G1578" i="8"/>
  <c r="H1578" i="8"/>
  <c r="H1077" i="8"/>
  <c r="G1077" i="8"/>
  <c r="H1441" i="8"/>
  <c r="G1441" i="8"/>
  <c r="H979" i="8"/>
  <c r="G979" i="8"/>
  <c r="G744" i="8"/>
  <c r="H744" i="8"/>
  <c r="I877" i="8"/>
  <c r="J877" i="8" s="1"/>
  <c r="K877" i="8" s="1"/>
  <c r="I1733" i="8"/>
  <c r="J1733" i="8" s="1"/>
  <c r="K1733" i="8" s="1"/>
  <c r="I1068" i="8"/>
  <c r="J1068" i="8" s="1"/>
  <c r="K1068" i="8" s="1"/>
  <c r="G649" i="8"/>
  <c r="I649" i="8" s="1"/>
  <c r="H650" i="8"/>
  <c r="I650" i="8" s="1"/>
  <c r="G403" i="8"/>
  <c r="H403" i="8"/>
  <c r="H743" i="8"/>
  <c r="G743" i="8"/>
  <c r="H2002" i="8"/>
  <c r="G2002" i="8"/>
  <c r="G354" i="8"/>
  <c r="H354" i="8"/>
  <c r="H196" i="8"/>
  <c r="G196" i="8"/>
  <c r="H1024" i="8"/>
  <c r="G1024" i="8"/>
  <c r="H1271" i="8"/>
  <c r="G1271" i="8"/>
  <c r="I238" i="8"/>
  <c r="J238" i="8" s="1"/>
  <c r="K238" i="8" s="1"/>
  <c r="I1573" i="8"/>
  <c r="I1108" i="8"/>
  <c r="J1108" i="8" s="1"/>
  <c r="K1108" i="8" s="1"/>
  <c r="H1233" i="8"/>
  <c r="G801" i="8"/>
  <c r="I801" i="8" s="1"/>
  <c r="J801" i="8" s="1"/>
  <c r="K801" i="8" s="1"/>
  <c r="G799" i="8"/>
  <c r="I799" i="8" s="1"/>
  <c r="J799" i="8" s="1"/>
  <c r="K799" i="8" s="1"/>
  <c r="I252" i="8"/>
  <c r="H725" i="8"/>
  <c r="G725" i="8"/>
  <c r="H845" i="8"/>
  <c r="G845" i="8"/>
  <c r="G304" i="8"/>
  <c r="H304" i="8"/>
  <c r="H1989" i="8"/>
  <c r="G1989" i="8"/>
  <c r="H1859" i="8"/>
  <c r="G1859" i="8"/>
  <c r="G974" i="8"/>
  <c r="H974" i="8"/>
  <c r="G1449" i="8"/>
  <c r="H1449" i="8"/>
  <c r="G592" i="8"/>
  <c r="H592" i="8"/>
  <c r="H575" i="8"/>
  <c r="G575" i="8"/>
  <c r="I229" i="8"/>
  <c r="J229" i="8" s="1"/>
  <c r="K229" i="8" s="1"/>
  <c r="H1954" i="8"/>
  <c r="G1954" i="8"/>
  <c r="I1934" i="8"/>
  <c r="J1934" i="8" s="1"/>
  <c r="K1934" i="8" s="1"/>
  <c r="G1659" i="8"/>
  <c r="H1659" i="8"/>
  <c r="H1370" i="8"/>
  <c r="G1370" i="8"/>
  <c r="G1166" i="8"/>
  <c r="H1166" i="8"/>
  <c r="H1670" i="8"/>
  <c r="G1670" i="8"/>
  <c r="G1309" i="8"/>
  <c r="H1309" i="8"/>
  <c r="H185" i="8"/>
  <c r="I185" i="8" s="1"/>
  <c r="G913" i="8"/>
  <c r="G505" i="8"/>
  <c r="I505" i="8" s="1"/>
  <c r="G978" i="8"/>
  <c r="G1476" i="8"/>
  <c r="H1476" i="8"/>
  <c r="H724" i="8"/>
  <c r="G724" i="8"/>
  <c r="H1486" i="8"/>
  <c r="G1486" i="8"/>
  <c r="H924" i="8"/>
  <c r="G924" i="8"/>
  <c r="G670" i="8"/>
  <c r="H670" i="8"/>
  <c r="H1169" i="8"/>
  <c r="G1169" i="8"/>
  <c r="H843" i="8"/>
  <c r="G843" i="8"/>
  <c r="H1839" i="8"/>
  <c r="G1839" i="8"/>
  <c r="H790" i="8"/>
  <c r="G790" i="8"/>
  <c r="H467" i="8"/>
  <c r="G467" i="8"/>
  <c r="I1614" i="8"/>
  <c r="J1614" i="8" s="1"/>
  <c r="K1614" i="8" s="1"/>
  <c r="I1886" i="8"/>
  <c r="J1886" i="8" s="1"/>
  <c r="K1886" i="8" s="1"/>
  <c r="I280" i="8"/>
  <c r="J280" i="8" s="1"/>
  <c r="K280" i="8" s="1"/>
  <c r="H1367" i="8"/>
  <c r="I1367" i="8" s="1"/>
  <c r="I1136" i="8"/>
  <c r="J1136" i="8" s="1"/>
  <c r="K1136" i="8" s="1"/>
  <c r="I1966" i="8"/>
  <c r="J1966" i="8" s="1"/>
  <c r="K1966" i="8" s="1"/>
  <c r="G678" i="8"/>
  <c r="H678" i="8"/>
  <c r="H1478" i="8"/>
  <c r="G1478" i="8"/>
  <c r="H2001" i="8"/>
  <c r="G2001" i="8"/>
  <c r="H1205" i="8"/>
  <c r="G1205" i="8"/>
  <c r="H973" i="8"/>
  <c r="G973" i="8"/>
  <c r="G1171" i="8"/>
  <c r="H1171" i="8"/>
  <c r="G415" i="8"/>
  <c r="H415" i="8"/>
  <c r="H332" i="8"/>
  <c r="G332" i="8"/>
  <c r="G103" i="8"/>
  <c r="I103" i="8" s="1"/>
  <c r="J103" i="8" s="1"/>
  <c r="K103" i="8" s="1"/>
  <c r="I1903" i="8"/>
  <c r="G1304" i="8"/>
  <c r="I1304" i="8" s="1"/>
  <c r="I1485" i="8"/>
  <c r="J1485" i="8" s="1"/>
  <c r="K1485" i="8" s="1"/>
  <c r="J937" i="8"/>
  <c r="K937" i="8" s="1"/>
  <c r="I1898" i="8"/>
  <c r="I1055" i="8"/>
  <c r="J1055" i="8" s="1"/>
  <c r="K1055" i="8" s="1"/>
  <c r="H598" i="8"/>
  <c r="G598" i="8"/>
  <c r="G29" i="8"/>
  <c r="H29" i="8"/>
  <c r="G1443" i="8"/>
  <c r="H1443" i="8"/>
  <c r="H300" i="8"/>
  <c r="G300" i="8"/>
  <c r="H635" i="8"/>
  <c r="G635" i="8"/>
  <c r="J1636" i="8"/>
  <c r="K1636" i="8" s="1"/>
  <c r="I1636" i="8"/>
  <c r="H864" i="8"/>
  <c r="G864" i="8"/>
  <c r="G139" i="8"/>
  <c r="H139" i="8"/>
  <c r="H697" i="8"/>
  <c r="G697" i="8"/>
  <c r="I624" i="8"/>
  <c r="J624" i="8" s="1"/>
  <c r="K624" i="8" s="1"/>
  <c r="I1798" i="8"/>
  <c r="J1798" i="8" s="1"/>
  <c r="K1798" i="8" s="1"/>
  <c r="I655" i="8"/>
  <c r="J655" i="8" s="1"/>
  <c r="K655" i="8" s="1"/>
  <c r="H1337" i="8"/>
  <c r="G1337" i="8"/>
  <c r="I538" i="8"/>
  <c r="J538" i="8" s="1"/>
  <c r="K538" i="8" s="1"/>
  <c r="I396" i="8"/>
  <c r="J396" i="8" s="1"/>
  <c r="K396" i="8" s="1"/>
  <c r="H879" i="8"/>
  <c r="G879" i="8"/>
  <c r="I303" i="8"/>
  <c r="J303" i="8" s="1"/>
  <c r="K303" i="8" s="1"/>
  <c r="G1649" i="8"/>
  <c r="H1649" i="8"/>
  <c r="H1269" i="8"/>
  <c r="G1269" i="8"/>
  <c r="G1618" i="8"/>
  <c r="I1618" i="8" s="1"/>
  <c r="I1849" i="8"/>
  <c r="J1849" i="8" s="1"/>
  <c r="K1849" i="8" s="1"/>
  <c r="I677" i="8"/>
  <c r="J677" i="8" s="1"/>
  <c r="K677" i="8" s="1"/>
  <c r="H1266" i="8"/>
  <c r="G1266" i="8"/>
  <c r="H1685" i="8"/>
  <c r="G1685" i="8"/>
  <c r="H1776" i="8"/>
  <c r="G1776" i="8"/>
  <c r="H1477" i="8"/>
  <c r="G1477" i="8"/>
  <c r="H1610" i="8"/>
  <c r="G1610" i="8"/>
  <c r="H566" i="8"/>
  <c r="G566" i="8"/>
  <c r="H1012" i="8"/>
  <c r="G1012" i="8"/>
  <c r="G459" i="8"/>
  <c r="H459" i="8"/>
  <c r="H532" i="8"/>
  <c r="G532" i="8"/>
  <c r="G1044" i="8"/>
  <c r="H1044" i="8"/>
  <c r="G755" i="8"/>
  <c r="H755" i="8"/>
  <c r="H568" i="8"/>
  <c r="G1043" i="8"/>
  <c r="H1043" i="8"/>
  <c r="G1551" i="8"/>
  <c r="H1551" i="8"/>
  <c r="G544" i="8"/>
  <c r="H544" i="8"/>
  <c r="G1891" i="8"/>
  <c r="H1891" i="8"/>
  <c r="J1288" i="8"/>
  <c r="K1288" i="8" s="1"/>
  <c r="I1597" i="8"/>
  <c r="J1597" i="8" s="1"/>
  <c r="K1597" i="8" s="1"/>
  <c r="I1404" i="8"/>
  <c r="J1404" i="8" s="1"/>
  <c r="K1404" i="8" s="1"/>
  <c r="H1774" i="8"/>
  <c r="G1774" i="8"/>
  <c r="H1414" i="8"/>
  <c r="G1414" i="8"/>
  <c r="G447" i="8"/>
  <c r="I1036" i="8"/>
  <c r="J1036" i="8" s="1"/>
  <c r="K1036" i="8" s="1"/>
  <c r="H341" i="8"/>
  <c r="I341" i="8" s="1"/>
  <c r="G334" i="8"/>
  <c r="H334" i="8"/>
  <c r="H636" i="8"/>
  <c r="G636" i="8"/>
  <c r="H1101" i="8"/>
  <c r="G1101" i="8"/>
  <c r="G536" i="8"/>
  <c r="H536" i="8"/>
  <c r="G1956" i="8"/>
  <c r="H707" i="8"/>
  <c r="G707" i="8"/>
  <c r="G1113" i="8"/>
  <c r="H1113" i="8"/>
  <c r="H870" i="8"/>
  <c r="G870" i="8"/>
  <c r="H1010" i="8"/>
  <c r="G1010" i="8"/>
  <c r="G834" i="8"/>
  <c r="H834" i="8"/>
  <c r="G1377" i="8"/>
  <c r="H1377" i="8"/>
  <c r="H1019" i="8"/>
  <c r="G1019" i="8"/>
  <c r="H1601" i="8"/>
  <c r="I1226" i="8"/>
  <c r="J1226" i="8" s="1"/>
  <c r="K1226" i="8" s="1"/>
  <c r="I1464" i="8"/>
  <c r="J1815" i="8"/>
  <c r="K1815" i="8" s="1"/>
  <c r="H1724" i="8"/>
  <c r="G1724" i="8"/>
  <c r="H970" i="8"/>
  <c r="G970" i="8"/>
  <c r="H449" i="8"/>
  <c r="G449" i="8"/>
  <c r="H519" i="8"/>
  <c r="G519" i="8"/>
  <c r="H1701" i="8"/>
  <c r="G1701" i="8"/>
  <c r="G1887" i="8"/>
  <c r="I1887" i="8" s="1"/>
  <c r="I1398" i="8"/>
  <c r="H1246" i="8"/>
  <c r="I1246" i="8" s="1"/>
  <c r="G1198" i="8"/>
  <c r="I1996" i="8"/>
  <c r="J1996" i="8" s="1"/>
  <c r="K1996" i="8" s="1"/>
  <c r="H1639" i="8"/>
  <c r="G1639" i="8"/>
  <c r="H288" i="8"/>
  <c r="G288" i="8"/>
  <c r="J1605" i="8"/>
  <c r="K1605" i="8" s="1"/>
  <c r="H1195" i="8"/>
  <c r="G1195" i="8"/>
  <c r="H273" i="8"/>
  <c r="G273" i="8"/>
  <c r="H837" i="8"/>
  <c r="G837" i="8"/>
  <c r="H836" i="8"/>
  <c r="G836" i="8"/>
  <c r="I836" i="8" s="1"/>
  <c r="J836" i="8" s="1"/>
  <c r="K836" i="8" s="1"/>
  <c r="H1513" i="8"/>
  <c r="G1513" i="8"/>
  <c r="H58" i="8"/>
  <c r="I58" i="8" s="1"/>
  <c r="G65" i="8"/>
  <c r="I65" i="8" s="1"/>
  <c r="J65" i="8" s="1"/>
  <c r="K65" i="8" s="1"/>
  <c r="G88" i="8"/>
  <c r="I88" i="8" s="1"/>
  <c r="H645" i="8"/>
  <c r="I645" i="8" s="1"/>
  <c r="I1548" i="8"/>
  <c r="J1548" i="8" s="1"/>
  <c r="K1548" i="8" s="1"/>
  <c r="G1329" i="8"/>
  <c r="G912" i="8"/>
  <c r="I912" i="8" s="1"/>
  <c r="H1754" i="8"/>
  <c r="J1754" i="8" s="1"/>
  <c r="K1754" i="8" s="1"/>
  <c r="J1014" i="8"/>
  <c r="K1014" i="8" s="1"/>
  <c r="H1199" i="8"/>
  <c r="I1199" i="8" s="1"/>
  <c r="J1199" i="8" s="1"/>
  <c r="K1199" i="8" s="1"/>
  <c r="H395" i="8"/>
  <c r="I395" i="8" s="1"/>
  <c r="J1314" i="8"/>
  <c r="K1314" i="8" s="1"/>
  <c r="G705" i="8"/>
  <c r="H1039" i="8"/>
  <c r="I1039" i="8" s="1"/>
  <c r="H1268" i="8"/>
  <c r="I1268" i="8" s="1"/>
  <c r="I584" i="8"/>
  <c r="J584" i="8" s="1"/>
  <c r="K584" i="8" s="1"/>
  <c r="I1707" i="8"/>
  <c r="J1707" i="8" s="1"/>
  <c r="K1707" i="8" s="1"/>
  <c r="I216" i="8"/>
  <c r="J216" i="8" s="1"/>
  <c r="K216" i="8" s="1"/>
  <c r="G1099" i="8"/>
  <c r="I1911" i="8"/>
  <c r="J1911" i="8" s="1"/>
  <c r="K1911" i="8" s="1"/>
  <c r="G887" i="8"/>
  <c r="I887" i="8" s="1"/>
  <c r="H1091" i="8"/>
  <c r="I1091" i="8" s="1"/>
  <c r="I1323" i="8"/>
  <c r="H1796" i="8"/>
  <c r="G1796" i="8"/>
  <c r="I1796" i="8" s="1"/>
  <c r="J1796" i="8" s="1"/>
  <c r="K1796" i="8" s="1"/>
  <c r="H891" i="8"/>
  <c r="G891" i="8"/>
  <c r="H774" i="8"/>
  <c r="G774" i="8"/>
  <c r="G1767" i="8"/>
  <c r="H1767" i="8"/>
  <c r="I154" i="8"/>
  <c r="J154" i="8" s="1"/>
  <c r="K154" i="8" s="1"/>
  <c r="H1510" i="8"/>
  <c r="G1510" i="8"/>
  <c r="H375" i="8"/>
  <c r="G375" i="8"/>
  <c r="G493" i="8"/>
  <c r="H493" i="8"/>
  <c r="G812" i="8"/>
  <c r="H812" i="8"/>
  <c r="H606" i="8"/>
  <c r="G606" i="8"/>
  <c r="I1995" i="8"/>
  <c r="J1995" i="8" s="1"/>
  <c r="K1995" i="8" s="1"/>
  <c r="H1093" i="8"/>
  <c r="G1093" i="8"/>
  <c r="H763" i="8"/>
  <c r="G763" i="8"/>
  <c r="H564" i="8"/>
  <c r="G564" i="8"/>
  <c r="H1885" i="8"/>
  <c r="G1885" i="8"/>
  <c r="I615" i="8"/>
  <c r="J615" i="8" s="1"/>
  <c r="K615" i="8" s="1"/>
  <c r="H1576" i="8"/>
  <c r="G1576" i="8"/>
  <c r="I1067" i="8"/>
  <c r="J1067" i="8" s="1"/>
  <c r="K1067" i="8" s="1"/>
  <c r="G1444" i="8"/>
  <c r="H1444" i="8"/>
  <c r="G367" i="8"/>
  <c r="H367" i="8"/>
  <c r="I1533" i="8"/>
  <c r="J1533" i="8" s="1"/>
  <c r="K1533" i="8" s="1"/>
  <c r="I1278" i="8"/>
  <c r="J1278" i="8"/>
  <c r="K1278" i="8" s="1"/>
  <c r="I1949" i="8"/>
  <c r="J1949" i="8" s="1"/>
  <c r="K1949" i="8" s="1"/>
  <c r="I426" i="8"/>
  <c r="J426" i="8" s="1"/>
  <c r="K426" i="8" s="1"/>
  <c r="G1698" i="8"/>
  <c r="H1698" i="8"/>
  <c r="I1676" i="8"/>
  <c r="J1676" i="8" s="1"/>
  <c r="K1676" i="8" s="1"/>
  <c r="G839" i="8"/>
  <c r="H839" i="8"/>
  <c r="H413" i="8"/>
  <c r="G413" i="8"/>
  <c r="G811" i="8"/>
  <c r="H811" i="8"/>
  <c r="I685" i="8"/>
  <c r="J685" i="8" s="1"/>
  <c r="K685" i="8" s="1"/>
  <c r="I841" i="8"/>
  <c r="J841" i="8" s="1"/>
  <c r="K841" i="8" s="1"/>
  <c r="I213" i="8"/>
  <c r="J213" i="8" s="1"/>
  <c r="K213" i="8" s="1"/>
  <c r="H1514" i="8"/>
  <c r="G1514" i="8"/>
  <c r="I1212" i="8"/>
  <c r="J1212" i="8" s="1"/>
  <c r="K1212" i="8" s="1"/>
  <c r="H374" i="8"/>
  <c r="G374" i="8"/>
  <c r="I224" i="8"/>
  <c r="J224" i="8" s="1"/>
  <c r="K224" i="8" s="1"/>
  <c r="H1574" i="8"/>
  <c r="G1574" i="8"/>
  <c r="H1952" i="8"/>
  <c r="G1952" i="8"/>
  <c r="H73" i="8"/>
  <c r="I73" i="8" s="1"/>
  <c r="J73" i="8" s="1"/>
  <c r="K73" i="8" s="1"/>
  <c r="G1512" i="8"/>
  <c r="I1512" i="8" s="1"/>
  <c r="H145" i="8"/>
  <c r="I145" i="8" s="1"/>
  <c r="J145" i="8" s="1"/>
  <c r="K145" i="8" s="1"/>
  <c r="J1957" i="8"/>
  <c r="K1957" i="8" s="1"/>
  <c r="G570" i="8"/>
  <c r="G305" i="8"/>
  <c r="H305" i="8"/>
  <c r="G416" i="8"/>
  <c r="H416" i="8"/>
  <c r="H376" i="8"/>
  <c r="G376" i="8"/>
  <c r="H1990" i="8"/>
  <c r="G1990" i="8"/>
  <c r="G263" i="8"/>
  <c r="I263" i="8" s="1"/>
  <c r="I428" i="8"/>
  <c r="J428" i="8" s="1"/>
  <c r="K428" i="8" s="1"/>
  <c r="I886" i="8"/>
  <c r="G803" i="8"/>
  <c r="H803" i="8"/>
  <c r="I1021" i="8"/>
  <c r="J1021" i="8"/>
  <c r="K1021" i="8" s="1"/>
  <c r="H1814" i="8"/>
  <c r="G1814" i="8"/>
  <c r="I1595" i="8"/>
  <c r="J1595" i="8" s="1"/>
  <c r="K1595" i="8" s="1"/>
  <c r="I1692" i="8"/>
  <c r="J1692" i="8" s="1"/>
  <c r="K1692" i="8" s="1"/>
  <c r="J1930" i="8"/>
  <c r="K1930" i="8" s="1"/>
  <c r="H1153" i="8"/>
  <c r="I1153" i="8" s="1"/>
  <c r="J1153" i="8" s="1"/>
  <c r="K1153" i="8" s="1"/>
  <c r="I810" i="8"/>
  <c r="J810" i="8" s="1"/>
  <c r="K810" i="8" s="1"/>
  <c r="I745" i="8"/>
  <c r="H497" i="8"/>
  <c r="G497" i="8"/>
  <c r="H1615" i="8"/>
  <c r="G1615" i="8"/>
  <c r="H975" i="8"/>
  <c r="G975" i="8"/>
  <c r="G429" i="8"/>
  <c r="H429" i="8"/>
  <c r="H133" i="8"/>
  <c r="I133" i="8" s="1"/>
  <c r="J133" i="8" s="1"/>
  <c r="K133" i="8" s="1"/>
  <c r="I1112" i="8"/>
  <c r="J1112" i="8" s="1"/>
  <c r="K1112" i="8" s="1"/>
  <c r="G257" i="8"/>
  <c r="I257" i="8" s="1"/>
  <c r="J1933" i="8"/>
  <c r="K1933" i="8" s="1"/>
  <c r="J1946" i="8"/>
  <c r="K1946" i="8" s="1"/>
  <c r="I240" i="8"/>
  <c r="H952" i="8"/>
  <c r="G952" i="8"/>
  <c r="I1792" i="8"/>
  <c r="J1792" i="8" s="1"/>
  <c r="K1792" i="8" s="1"/>
  <c r="H1065" i="8"/>
  <c r="I1065" i="8" s="1"/>
  <c r="H343" i="8"/>
  <c r="G343" i="8"/>
  <c r="G775" i="8"/>
  <c r="H775" i="8"/>
  <c r="H1270" i="8"/>
  <c r="G1270" i="8"/>
  <c r="H944" i="8"/>
  <c r="G944" i="8"/>
  <c r="J96" i="8"/>
  <c r="K96" i="8" s="1"/>
  <c r="J545" i="8"/>
  <c r="K545" i="8" s="1"/>
  <c r="I692" i="8"/>
  <c r="J692" i="8" s="1"/>
  <c r="K692" i="8" s="1"/>
  <c r="G488" i="8"/>
  <c r="I488" i="8" s="1"/>
  <c r="H647" i="8"/>
  <c r="H1405" i="8"/>
  <c r="G1405" i="8"/>
  <c r="H1076" i="8"/>
  <c r="G1076" i="8"/>
  <c r="I656" i="8"/>
  <c r="G1092" i="8"/>
  <c r="H1092" i="8"/>
  <c r="G1204" i="8"/>
  <c r="H1204" i="8"/>
  <c r="G1373" i="8"/>
  <c r="H1373" i="8"/>
  <c r="H1549" i="8"/>
  <c r="G1549" i="8"/>
  <c r="G1344" i="8"/>
  <c r="H1344" i="8"/>
  <c r="H1546" i="8"/>
  <c r="G1546" i="8"/>
  <c r="I1507" i="8"/>
  <c r="J1507" i="8" s="1"/>
  <c r="K1507" i="8" s="1"/>
  <c r="H1611" i="8"/>
  <c r="G1611" i="8"/>
  <c r="I1797" i="8"/>
  <c r="J1797" i="8" s="1"/>
  <c r="K1797" i="8" s="1"/>
  <c r="H1846" i="8"/>
  <c r="G1846" i="8"/>
  <c r="G1345" i="8"/>
  <c r="H1345" i="8"/>
  <c r="H796" i="8"/>
  <c r="G796" i="8"/>
  <c r="H1111" i="8"/>
  <c r="G1111" i="8"/>
  <c r="G465" i="8"/>
  <c r="H465" i="8"/>
  <c r="H929" i="8"/>
  <c r="G929" i="8"/>
  <c r="H1069" i="8"/>
  <c r="G1069" i="8"/>
  <c r="J320" i="8"/>
  <c r="K320" i="8" s="1"/>
  <c r="G534" i="8"/>
  <c r="I534" i="8" s="1"/>
  <c r="J534" i="8" s="1"/>
  <c r="K534" i="8" s="1"/>
  <c r="H534" i="8"/>
  <c r="I1436" i="8"/>
  <c r="J1436" i="8" s="1"/>
  <c r="K1436" i="8" s="1"/>
  <c r="I1588" i="8"/>
  <c r="H31" i="8"/>
  <c r="G31" i="8"/>
  <c r="G747" i="8"/>
  <c r="H747" i="8"/>
  <c r="G601" i="8"/>
  <c r="I601" i="8" s="1"/>
  <c r="H1509" i="8"/>
  <c r="G1509" i="8"/>
  <c r="H1617" i="8"/>
  <c r="G1617" i="8"/>
  <c r="G1331" i="8"/>
  <c r="H1331" i="8"/>
  <c r="G1704" i="8"/>
  <c r="H1704" i="8"/>
  <c r="I1848" i="8"/>
  <c r="J1848" i="8" s="1"/>
  <c r="K1848" i="8" s="1"/>
  <c r="G871" i="8"/>
  <c r="H871" i="8"/>
  <c r="G1577" i="8"/>
  <c r="H1577" i="8"/>
  <c r="H1795" i="8"/>
  <c r="G1795" i="8"/>
  <c r="H1144" i="8"/>
  <c r="G1144" i="8"/>
  <c r="I889" i="8"/>
  <c r="I424" i="8"/>
  <c r="J583" i="8"/>
  <c r="K583" i="8" s="1"/>
  <c r="H1293" i="8"/>
  <c r="G1293" i="8"/>
  <c r="G112" i="8"/>
  <c r="H112" i="8"/>
  <c r="I388" i="8"/>
  <c r="J388" i="8" s="1"/>
  <c r="K388" i="8" s="1"/>
  <c r="G1812" i="8"/>
  <c r="H1812" i="8"/>
  <c r="G694" i="8"/>
  <c r="H694" i="8"/>
  <c r="I1299" i="8"/>
  <c r="J1299" i="8" s="1"/>
  <c r="K1299" i="8" s="1"/>
  <c r="H1669" i="8"/>
  <c r="G1669" i="8"/>
  <c r="G1132" i="8"/>
  <c r="H1132" i="8"/>
  <c r="I614" i="8"/>
  <c r="J614" i="8"/>
  <c r="K614" i="8" s="1"/>
  <c r="I741" i="8"/>
  <c r="J741" i="8" s="1"/>
  <c r="K741" i="8" s="1"/>
  <c r="G1825" i="8"/>
  <c r="H1825" i="8"/>
  <c r="H1298" i="8"/>
  <c r="G1298" i="8"/>
  <c r="G115" i="8"/>
  <c r="H115" i="8"/>
  <c r="G1133" i="8"/>
  <c r="H1133" i="8"/>
  <c r="G1167" i="8"/>
  <c r="H1167" i="8"/>
  <c r="H1619" i="8"/>
  <c r="G1619" i="8"/>
  <c r="H554" i="8"/>
  <c r="G554" i="8"/>
  <c r="I1778" i="8"/>
  <c r="J1778" i="8" s="1"/>
  <c r="K1778" i="8" s="1"/>
  <c r="H392" i="8"/>
  <c r="G392" i="8"/>
  <c r="G953" i="8"/>
  <c r="H953" i="8"/>
  <c r="H1336" i="8"/>
  <c r="G1336" i="8"/>
  <c r="G533" i="8"/>
  <c r="H533" i="8"/>
  <c r="I1503" i="8"/>
  <c r="J1503" i="8" s="1"/>
  <c r="K1503" i="8" s="1"/>
  <c r="I537" i="8"/>
  <c r="J537" i="8" s="1"/>
  <c r="K537" i="8" s="1"/>
  <c r="G1703" i="8"/>
  <c r="H1703" i="8"/>
  <c r="H771" i="8"/>
  <c r="G771" i="8"/>
  <c r="I1013" i="8"/>
  <c r="J1013" i="8" s="1"/>
  <c r="K1013" i="8" s="1"/>
  <c r="H299" i="8"/>
  <c r="G299" i="8"/>
  <c r="G169" i="8"/>
  <c r="H169" i="8"/>
  <c r="H494" i="8"/>
  <c r="G494" i="8"/>
  <c r="H565" i="8"/>
  <c r="G565" i="8"/>
  <c r="I259" i="8"/>
  <c r="J259" i="8"/>
  <c r="K259" i="8" s="1"/>
  <c r="H909" i="8"/>
  <c r="G909" i="8"/>
  <c r="H256" i="8"/>
  <c r="G256" i="8"/>
  <c r="G531" i="8"/>
  <c r="H531" i="8"/>
  <c r="J1976" i="8"/>
  <c r="K1976" i="8" s="1"/>
  <c r="H1641" i="8"/>
  <c r="G1641" i="8"/>
  <c r="I1236" i="8"/>
  <c r="J1236" i="8" s="1"/>
  <c r="K1236" i="8" s="1"/>
  <c r="H695" i="8"/>
  <c r="G695" i="8"/>
  <c r="H756" i="8"/>
  <c r="G756" i="8"/>
  <c r="H1950" i="8"/>
  <c r="G1950" i="8"/>
  <c r="G315" i="8"/>
  <c r="H315" i="8"/>
  <c r="H522" i="8"/>
  <c r="G522" i="8"/>
  <c r="H1572" i="8"/>
  <c r="G1572" i="8"/>
  <c r="G409" i="8"/>
  <c r="H409" i="8"/>
  <c r="I1359" i="8"/>
  <c r="J1359" i="8" s="1"/>
  <c r="K1359" i="8" s="1"/>
  <c r="G609" i="8"/>
  <c r="H609" i="8"/>
  <c r="I206" i="8"/>
  <c r="J206" i="8" s="1"/>
  <c r="K206" i="8" s="1"/>
  <c r="I770" i="8"/>
  <c r="J770" i="8" s="1"/>
  <c r="K770" i="8" s="1"/>
  <c r="I284" i="8"/>
  <c r="J284" i="8"/>
  <c r="K284" i="8" s="1"/>
  <c r="H642" i="8"/>
  <c r="G642" i="8"/>
  <c r="H4" i="8"/>
  <c r="G4" i="8"/>
  <c r="I663" i="8"/>
  <c r="J663" i="8" s="1"/>
  <c r="K663" i="8" s="1"/>
  <c r="G1051" i="8"/>
  <c r="H1051" i="8"/>
  <c r="G1580" i="8"/>
  <c r="H1580" i="8"/>
  <c r="H542" i="8"/>
  <c r="G542" i="8"/>
  <c r="H203" i="8"/>
  <c r="G203" i="8"/>
  <c r="H572" i="8"/>
  <c r="G572" i="8"/>
  <c r="G1228" i="8"/>
  <c r="H1228" i="8"/>
  <c r="G6" i="8"/>
  <c r="H6" i="8"/>
  <c r="I6" i="8" s="1"/>
  <c r="J6" i="8" s="1"/>
  <c r="K6" i="8" s="1"/>
  <c r="H551" i="8"/>
  <c r="G551" i="8"/>
  <c r="H1172" i="8"/>
  <c r="G1172" i="8"/>
  <c r="I470" i="8"/>
  <c r="J470" i="8" s="1"/>
  <c r="K470" i="8" s="1"/>
  <c r="I1867" i="8"/>
  <c r="J1867" i="8" s="1"/>
  <c r="K1867" i="8" s="1"/>
  <c r="H736" i="8"/>
  <c r="G736" i="8"/>
  <c r="H595" i="8"/>
  <c r="G595" i="8"/>
  <c r="J930" i="8"/>
  <c r="K930" i="8" s="1"/>
  <c r="I930" i="8"/>
  <c r="I868" i="8"/>
  <c r="J868" i="8" s="1"/>
  <c r="K868" i="8" s="1"/>
  <c r="H632" i="8"/>
  <c r="G632" i="8"/>
  <c r="H738" i="8"/>
  <c r="G738" i="8"/>
  <c r="I1393" i="8"/>
  <c r="J1393" i="8" s="1"/>
  <c r="K1393" i="8" s="1"/>
  <c r="G1209" i="8"/>
  <c r="H1209" i="8"/>
  <c r="I1777" i="8"/>
  <c r="J1777" i="8" s="1"/>
  <c r="K1777" i="8" s="1"/>
  <c r="H1284" i="8"/>
  <c r="G1284" i="8"/>
  <c r="I997" i="8"/>
  <c r="J997" i="8"/>
  <c r="K997" i="8" s="1"/>
  <c r="H1350" i="8"/>
  <c r="G1350" i="8"/>
  <c r="I947" i="8"/>
  <c r="J947" i="8" s="1"/>
  <c r="K947" i="8" s="1"/>
  <c r="H1402" i="8"/>
  <c r="G1402" i="8"/>
  <c r="I704" i="8"/>
  <c r="G1122" i="8"/>
  <c r="H1122" i="8"/>
  <c r="H853" i="8"/>
  <c r="G853" i="8"/>
  <c r="H1760" i="8"/>
  <c r="G1760" i="8"/>
  <c r="I1395" i="8"/>
  <c r="J1395" i="8" s="1"/>
  <c r="K1395" i="8" s="1"/>
  <c r="G1342" i="8"/>
  <c r="H1342" i="8"/>
  <c r="H1028" i="8"/>
  <c r="G1028" i="8"/>
  <c r="H1820" i="8"/>
  <c r="G1820" i="8"/>
  <c r="G1387" i="8"/>
  <c r="H1387" i="8"/>
  <c r="G1407" i="8"/>
  <c r="H1407" i="8"/>
  <c r="H485" i="8"/>
  <c r="G485" i="8"/>
  <c r="H454" i="8"/>
  <c r="G454" i="8"/>
  <c r="G922" i="8"/>
  <c r="H922" i="8"/>
  <c r="I270" i="8"/>
  <c r="J270" i="8"/>
  <c r="K270" i="8" s="1"/>
  <c r="I795" i="8"/>
  <c r="J795" i="8"/>
  <c r="K795" i="8" s="1"/>
  <c r="I1001" i="8"/>
  <c r="J1001" i="8" s="1"/>
  <c r="K1001" i="8" s="1"/>
  <c r="I1511" i="8"/>
  <c r="J1511" i="8" s="1"/>
  <c r="K1511" i="8" s="1"/>
  <c r="G1220" i="8"/>
  <c r="H1220" i="8"/>
  <c r="H1838" i="8"/>
  <c r="G1838" i="8"/>
  <c r="I457" i="8"/>
  <c r="J457" i="8" s="1"/>
  <c r="K457" i="8" s="1"/>
  <c r="H819" i="8"/>
  <c r="G819" i="8"/>
  <c r="I934" i="8"/>
  <c r="J934" i="8" s="1"/>
  <c r="K934" i="8" s="1"/>
  <c r="H1163" i="8"/>
  <c r="G1163" i="8"/>
  <c r="H1084" i="8"/>
  <c r="G1084" i="8"/>
  <c r="G1695" i="8"/>
  <c r="H1695" i="8"/>
  <c r="H916" i="8"/>
  <c r="G916" i="8"/>
  <c r="I608" i="8"/>
  <c r="J608" i="8" s="1"/>
  <c r="K608" i="8" s="1"/>
  <c r="I858" i="8"/>
  <c r="J858" i="8" s="1"/>
  <c r="K858" i="8" s="1"/>
  <c r="H1700" i="8"/>
  <c r="G1700" i="8"/>
  <c r="H1565" i="8"/>
  <c r="G1565" i="8"/>
  <c r="H641" i="8"/>
  <c r="G641" i="8"/>
  <c r="I827" i="8"/>
  <c r="J827" i="8" s="1"/>
  <c r="K827" i="8" s="1"/>
  <c r="H504" i="8"/>
  <c r="G504" i="8"/>
  <c r="G1963" i="8"/>
  <c r="H1963" i="8"/>
  <c r="I1687" i="8"/>
  <c r="J1687" i="8" s="1"/>
  <c r="K1687" i="8" s="1"/>
  <c r="H1780" i="8"/>
  <c r="G1780" i="8"/>
  <c r="I1307" i="8"/>
  <c r="J1307" i="8"/>
  <c r="K1307" i="8" s="1"/>
  <c r="I1147" i="8"/>
  <c r="J1147" i="8" s="1"/>
  <c r="K1147" i="8" s="1"/>
  <c r="G963" i="8"/>
  <c r="H963" i="8"/>
  <c r="I660" i="8"/>
  <c r="J660" i="8" s="1"/>
  <c r="K660" i="8" s="1"/>
  <c r="I1811" i="8"/>
  <c r="J1811" i="8" s="1"/>
  <c r="K1811" i="8" s="1"/>
  <c r="G209" i="8"/>
  <c r="H209" i="8"/>
  <c r="G1661" i="8"/>
  <c r="H1661" i="8"/>
  <c r="H501" i="8"/>
  <c r="G501" i="8"/>
  <c r="H1584" i="8"/>
  <c r="G1584" i="8"/>
  <c r="H1561" i="8"/>
  <c r="G1561" i="8"/>
  <c r="I686" i="8"/>
  <c r="J686" i="8" s="1"/>
  <c r="K686" i="8" s="1"/>
  <c r="I1827" i="8"/>
  <c r="J1827" i="8" s="1"/>
  <c r="K1827" i="8" s="1"/>
  <c r="G1640" i="8"/>
  <c r="H1640" i="8"/>
  <c r="I1579" i="8"/>
  <c r="I445" i="8"/>
  <c r="J445" i="8" s="1"/>
  <c r="K445" i="8" s="1"/>
  <c r="H1540" i="8"/>
  <c r="G1540" i="8"/>
  <c r="H1253" i="8"/>
  <c r="G1253" i="8"/>
  <c r="H361" i="8"/>
  <c r="G361" i="8"/>
  <c r="H611" i="8"/>
  <c r="G611" i="8"/>
  <c r="H760" i="8"/>
  <c r="G760" i="8"/>
  <c r="J1570" i="8"/>
  <c r="K1570" i="8" s="1"/>
  <c r="J248" i="8"/>
  <c r="K248" i="8" s="1"/>
  <c r="I1215" i="8"/>
  <c r="J1215" i="8" s="1"/>
  <c r="K1215" i="8" s="1"/>
  <c r="I1981" i="8"/>
  <c r="J1981" i="8" s="1"/>
  <c r="K1981" i="8" s="1"/>
  <c r="I1725" i="8"/>
  <c r="J1725" i="8" s="1"/>
  <c r="K1725" i="8" s="1"/>
  <c r="I1424" i="8"/>
  <c r="J1424" i="8" s="1"/>
  <c r="K1424" i="8" s="1"/>
  <c r="I225" i="8"/>
  <c r="J225" i="8"/>
  <c r="K225" i="8" s="1"/>
  <c r="I680" i="8"/>
  <c r="J680" i="8"/>
  <c r="K680" i="8" s="1"/>
  <c r="G193" i="8"/>
  <c r="H193" i="8"/>
  <c r="G918" i="8"/>
  <c r="H918" i="8"/>
  <c r="H443" i="8"/>
  <c r="G443" i="8"/>
  <c r="H943" i="8"/>
  <c r="G943" i="8"/>
  <c r="I1657" i="8"/>
  <c r="J1657" i="8" s="1"/>
  <c r="K1657" i="8" s="1"/>
  <c r="H667" i="8"/>
  <c r="G667" i="8"/>
  <c r="I474" i="8"/>
  <c r="J474" i="8" s="1"/>
  <c r="K474" i="8" s="1"/>
  <c r="G293" i="8"/>
  <c r="H293" i="8"/>
  <c r="H1128" i="8"/>
  <c r="G1128" i="8"/>
  <c r="H1739" i="8"/>
  <c r="G1739" i="8"/>
  <c r="H1875" i="8"/>
  <c r="G1875" i="8"/>
  <c r="H1462" i="8"/>
  <c r="G1462" i="8"/>
  <c r="I901" i="8"/>
  <c r="J901" i="8" s="1"/>
  <c r="K901" i="8" s="1"/>
  <c r="H1482" i="8"/>
  <c r="G1482" i="8"/>
  <c r="I1683" i="8"/>
  <c r="J1683" i="8" s="1"/>
  <c r="K1683" i="8" s="1"/>
  <c r="I1567" i="8"/>
  <c r="J1567" i="8" s="1"/>
  <c r="K1567" i="8" s="1"/>
  <c r="H1506" i="8"/>
  <c r="G1506" i="8"/>
  <c r="I1924" i="8"/>
  <c r="J1924" i="8" s="1"/>
  <c r="K1924" i="8" s="1"/>
  <c r="I726" i="8"/>
  <c r="J726" i="8" s="1"/>
  <c r="K726" i="8" s="1"/>
  <c r="H1160" i="8"/>
  <c r="G1160" i="8"/>
  <c r="H628" i="8"/>
  <c r="G628" i="8"/>
  <c r="H1251" i="8"/>
  <c r="G1251" i="8"/>
  <c r="I885" i="8"/>
  <c r="J885" i="8"/>
  <c r="K885" i="8" s="1"/>
  <c r="G840" i="8"/>
  <c r="H840" i="8"/>
  <c r="I331" i="8"/>
  <c r="J331" i="8" s="1"/>
  <c r="K331" i="8" s="1"/>
  <c r="I719" i="8"/>
  <c r="J719" i="8" s="1"/>
  <c r="K719" i="8" s="1"/>
  <c r="H1202" i="8"/>
  <c r="G1202" i="8"/>
  <c r="H230" i="8"/>
  <c r="G230" i="8"/>
  <c r="H478" i="8"/>
  <c r="G478" i="8"/>
  <c r="I1678" i="8"/>
  <c r="J1678" i="8" s="1"/>
  <c r="K1678" i="8" s="1"/>
  <c r="I487" i="8"/>
  <c r="J487" i="8" s="1"/>
  <c r="K487" i="8" s="1"/>
  <c r="H479" i="8"/>
  <c r="G479" i="8"/>
  <c r="I750" i="8"/>
  <c r="J750" i="8" s="1"/>
  <c r="K750" i="8" s="1"/>
  <c r="I1287" i="8"/>
  <c r="J1287" i="8" s="1"/>
  <c r="K1287" i="8" s="1"/>
  <c r="I730" i="8"/>
  <c r="J730" i="8" s="1"/>
  <c r="K730" i="8" s="1"/>
  <c r="H734" i="8"/>
  <c r="G734" i="8"/>
  <c r="I1292" i="8"/>
  <c r="J1292" i="8"/>
  <c r="K1292" i="8" s="1"/>
  <c r="H714" i="8"/>
  <c r="G714" i="8"/>
  <c r="I793" i="8"/>
  <c r="J793" i="8" s="1"/>
  <c r="K793" i="8" s="1"/>
  <c r="H1280" i="8"/>
  <c r="G1280" i="8"/>
  <c r="H1496" i="8"/>
  <c r="G1496" i="8"/>
  <c r="H757" i="8"/>
  <c r="G757" i="8"/>
  <c r="H251" i="8"/>
  <c r="G251" i="8"/>
  <c r="J265" i="8"/>
  <c r="K265" i="8" s="1"/>
  <c r="G1608" i="8"/>
  <c r="H1608" i="8"/>
  <c r="H340" i="8"/>
  <c r="G340" i="8"/>
  <c r="I1421" i="8"/>
  <c r="J1421" i="8"/>
  <c r="K1421" i="8" s="1"/>
  <c r="I1247" i="8"/>
  <c r="J1247" i="8" s="1"/>
  <c r="K1247" i="8" s="1"/>
  <c r="H525" i="8"/>
  <c r="G525" i="8"/>
  <c r="I353" i="8"/>
  <c r="J353" i="8" s="1"/>
  <c r="K353" i="8" s="1"/>
  <c r="I508" i="8"/>
  <c r="J508" i="8" s="1"/>
  <c r="K508" i="8" s="1"/>
  <c r="I1768" i="8"/>
  <c r="J1768" i="8" s="1"/>
  <c r="K1768" i="8" s="1"/>
  <c r="I1858" i="8"/>
  <c r="J1858" i="8" s="1"/>
  <c r="K1858" i="8" s="1"/>
  <c r="I1581" i="8"/>
  <c r="J1581" i="8" s="1"/>
  <c r="K1581" i="8" s="1"/>
  <c r="G5" i="8"/>
  <c r="H5" i="8"/>
  <c r="G1261" i="8"/>
  <c r="H1261" i="8"/>
  <c r="H289" i="8"/>
  <c r="G289" i="8"/>
  <c r="G1807" i="8"/>
  <c r="H1807" i="8"/>
  <c r="I1435" i="8"/>
  <c r="J1435" i="8" s="1"/>
  <c r="K1435" i="8" s="1"/>
  <c r="H301" i="8"/>
  <c r="G301" i="8"/>
  <c r="I301" i="8" s="1"/>
  <c r="H1194" i="8"/>
  <c r="G1194" i="8"/>
  <c r="I1944" i="8"/>
  <c r="J1944" i="8"/>
  <c r="K1944" i="8" s="1"/>
  <c r="I1305" i="8"/>
  <c r="J1305" i="8" s="1"/>
  <c r="K1305" i="8" s="1"/>
  <c r="G1763" i="8"/>
  <c r="H1763" i="8"/>
  <c r="I1534" i="8"/>
  <c r="J1534" i="8" s="1"/>
  <c r="K1534" i="8" s="1"/>
  <c r="I1723" i="8"/>
  <c r="H1062" i="8"/>
  <c r="G1062" i="8"/>
  <c r="I1146" i="8"/>
  <c r="J1146" i="8" s="1"/>
  <c r="K1146" i="8" s="1"/>
  <c r="H1142" i="8"/>
  <c r="G1142" i="8"/>
  <c r="I448" i="8"/>
  <c r="I249" i="8"/>
  <c r="J249" i="8" s="1"/>
  <c r="K249" i="8" s="1"/>
  <c r="G1622" i="8"/>
  <c r="H1622" i="8"/>
  <c r="G1007" i="8"/>
  <c r="H1007" i="8"/>
  <c r="H506" i="8"/>
  <c r="G506" i="8"/>
  <c r="H2003" i="8"/>
  <c r="G2003" i="8"/>
  <c r="J341" i="8"/>
  <c r="K341" i="8" s="1"/>
  <c r="I1154" i="8"/>
  <c r="J1154" i="8" s="1"/>
  <c r="K1154" i="8" s="1"/>
  <c r="J1091" i="8"/>
  <c r="K1091" i="8" s="1"/>
  <c r="J1323" i="8"/>
  <c r="K1323" i="8" s="1"/>
  <c r="I437" i="8"/>
  <c r="J437" i="8"/>
  <c r="K437" i="8" s="1"/>
  <c r="I260" i="8"/>
  <c r="J260" i="8" s="1"/>
  <c r="K260" i="8" s="1"/>
  <c r="I1225" i="8"/>
  <c r="J1225" i="8" s="1"/>
  <c r="K1225" i="8" s="1"/>
  <c r="H693" i="8"/>
  <c r="G693" i="8"/>
  <c r="H699" i="8"/>
  <c r="G699" i="8"/>
  <c r="H173" i="8"/>
  <c r="G173" i="8"/>
  <c r="G1442" i="8"/>
  <c r="H1442" i="8"/>
  <c r="H984" i="8"/>
  <c r="G984" i="8"/>
  <c r="I855" i="8"/>
  <c r="J855" i="8" s="1"/>
  <c r="K855" i="8" s="1"/>
  <c r="I357" i="8"/>
  <c r="J357" i="8" s="1"/>
  <c r="K357" i="8" s="1"/>
  <c r="I1781" i="8"/>
  <c r="J1781" i="8"/>
  <c r="K1781" i="8" s="1"/>
  <c r="H1338" i="8"/>
  <c r="G1338" i="8"/>
  <c r="G267" i="8"/>
  <c r="H267" i="8"/>
  <c r="I279" i="8"/>
  <c r="J279" i="8" s="1"/>
  <c r="K279" i="8" s="1"/>
  <c r="I1105" i="8"/>
  <c r="J1105" i="8" s="1"/>
  <c r="K1105" i="8" s="1"/>
  <c r="H1522" i="8"/>
  <c r="G1522" i="8"/>
  <c r="I460" i="8"/>
  <c r="J460" i="8"/>
  <c r="K460" i="8" s="1"/>
  <c r="H1922" i="8"/>
  <c r="G1922" i="8"/>
  <c r="I729" i="8"/>
  <c r="J729" i="8" s="1"/>
  <c r="K729" i="8" s="1"/>
  <c r="H574" i="8"/>
  <c r="G574" i="8"/>
  <c r="I923" i="8"/>
  <c r="J923" i="8"/>
  <c r="K923" i="8" s="1"/>
  <c r="I1973" i="8"/>
  <c r="J1973" i="8" s="1"/>
  <c r="K1973" i="8" s="1"/>
  <c r="H782" i="8"/>
  <c r="G782" i="8"/>
  <c r="H1000" i="8"/>
  <c r="G1000" i="8"/>
  <c r="H815" i="8"/>
  <c r="G815" i="8"/>
  <c r="H1853" i="8"/>
  <c r="G1853" i="8"/>
  <c r="G1860" i="8"/>
  <c r="H1860" i="8"/>
  <c r="H917" i="8"/>
  <c r="G917" i="8"/>
  <c r="J252" i="8"/>
  <c r="K252" i="8" s="1"/>
  <c r="I1863" i="8"/>
  <c r="J1863" i="8" s="1"/>
  <c r="K1863" i="8" s="1"/>
  <c r="H851" i="8"/>
  <c r="G851" i="8"/>
  <c r="H1965" i="8"/>
  <c r="G1965" i="8"/>
  <c r="H166" i="8"/>
  <c r="G166" i="8"/>
  <c r="H802" i="8"/>
  <c r="G802" i="8"/>
  <c r="I318" i="8"/>
  <c r="J318" i="8"/>
  <c r="K318" i="8" s="1"/>
  <c r="H862" i="8"/>
  <c r="G862" i="8"/>
  <c r="I1281" i="8"/>
  <c r="J1281" i="8" s="1"/>
  <c r="K1281" i="8" s="1"/>
  <c r="H269" i="8"/>
  <c r="G269" i="8"/>
  <c r="H262" i="8"/>
  <c r="G262" i="8"/>
  <c r="H1438" i="8"/>
  <c r="G1438" i="8"/>
  <c r="H569" i="8"/>
  <c r="G569" i="8"/>
  <c r="I881" i="8"/>
  <c r="J881" i="8" s="1"/>
  <c r="K881" i="8" s="1"/>
  <c r="H441" i="8"/>
  <c r="G441" i="8"/>
  <c r="H1074" i="8"/>
  <c r="G1074" i="8"/>
  <c r="H550" i="8"/>
  <c r="G550" i="8"/>
  <c r="J1367" i="8"/>
  <c r="K1367" i="8" s="1"/>
  <c r="J1903" i="8"/>
  <c r="K1903" i="8" s="1"/>
  <c r="H1406" i="8"/>
  <c r="G1406" i="8"/>
  <c r="H268" i="8"/>
  <c r="G268" i="8"/>
  <c r="I1947" i="8"/>
  <c r="J1947" i="8" s="1"/>
  <c r="K1947" i="8" s="1"/>
  <c r="I780" i="8"/>
  <c r="J780" i="8" s="1"/>
  <c r="K780" i="8" s="1"/>
  <c r="H1543" i="8"/>
  <c r="G1543" i="8"/>
  <c r="I1841" i="8"/>
  <c r="J1841" i="8" s="1"/>
  <c r="K1841" i="8" s="1"/>
  <c r="H588" i="8"/>
  <c r="G588" i="8"/>
  <c r="H1060" i="8"/>
  <c r="G1060" i="8"/>
  <c r="H1480" i="8"/>
  <c r="G1480" i="8"/>
  <c r="H1385" i="8"/>
  <c r="G1385" i="8"/>
  <c r="I1821" i="8"/>
  <c r="J1821" i="8" s="1"/>
  <c r="K1821" i="8" s="1"/>
  <c r="I1083" i="8"/>
  <c r="J1083" i="8" s="1"/>
  <c r="K1083" i="8" s="1"/>
  <c r="H1674" i="8"/>
  <c r="G1674" i="8"/>
  <c r="H1394" i="8"/>
  <c r="G1394" i="8"/>
  <c r="I703" i="8"/>
  <c r="J703" i="8" s="1"/>
  <c r="K703" i="8" s="1"/>
  <c r="I350" i="8"/>
  <c r="J350" i="8"/>
  <c r="K350" i="8" s="1"/>
  <c r="I1368" i="8"/>
  <c r="J1368" i="8" s="1"/>
  <c r="K1368" i="8" s="1"/>
  <c r="H1230" i="8"/>
  <c r="G1230" i="8"/>
  <c r="I996" i="8"/>
  <c r="J996" i="8" s="1"/>
  <c r="K996" i="8" s="1"/>
  <c r="H1828" i="8"/>
  <c r="G1828" i="8"/>
  <c r="H860" i="8"/>
  <c r="G860" i="8"/>
  <c r="H1806" i="8"/>
  <c r="G1806" i="8"/>
  <c r="H711" i="8"/>
  <c r="G711" i="8"/>
  <c r="I856" i="8"/>
  <c r="J856" i="8" s="1"/>
  <c r="K856" i="8" s="1"/>
  <c r="H783" i="8"/>
  <c r="G783" i="8"/>
  <c r="I351" i="8"/>
  <c r="J351" i="8" s="1"/>
  <c r="K351" i="8" s="1"/>
  <c r="I1571" i="8"/>
  <c r="J1571" i="8" s="1"/>
  <c r="K1571" i="8" s="1"/>
  <c r="I848" i="8"/>
  <c r="J848" i="8" s="1"/>
  <c r="K848" i="8" s="1"/>
  <c r="I1978" i="8"/>
  <c r="J1978" i="8" s="1"/>
  <c r="K1978" i="8" s="1"/>
  <c r="H950" i="8"/>
  <c r="G950" i="8"/>
  <c r="I237" i="8"/>
  <c r="J237" i="8" s="1"/>
  <c r="K237" i="8" s="1"/>
  <c r="H590" i="8"/>
  <c r="G590" i="8"/>
  <c r="H1822" i="8"/>
  <c r="G1822" i="8"/>
  <c r="I320" i="8"/>
  <c r="H1675" i="8"/>
  <c r="G1675" i="8"/>
  <c r="H337" i="8"/>
  <c r="G337" i="8"/>
  <c r="H1053" i="8"/>
  <c r="G1053" i="8"/>
  <c r="G163" i="8"/>
  <c r="H163" i="8"/>
  <c r="G153" i="8"/>
  <c r="H153" i="8"/>
  <c r="H549" i="8"/>
  <c r="G549" i="8"/>
  <c r="H348" i="8"/>
  <c r="G348" i="8"/>
  <c r="G902" i="8"/>
  <c r="H902" i="8"/>
  <c r="G23" i="8"/>
  <c r="H23" i="8"/>
  <c r="H422" i="8"/>
  <c r="G422" i="8"/>
  <c r="G113" i="8"/>
  <c r="H113" i="8"/>
  <c r="G733" i="8"/>
  <c r="H733" i="8"/>
  <c r="G723" i="8"/>
  <c r="H723" i="8"/>
  <c r="H1840" i="8"/>
  <c r="G1840" i="8"/>
  <c r="H939" i="8"/>
  <c r="G939" i="8"/>
  <c r="H433" i="8"/>
  <c r="G433" i="8"/>
  <c r="H875" i="8"/>
  <c r="G875" i="8"/>
  <c r="I1214" i="8"/>
  <c r="J1214" i="8" s="1"/>
  <c r="K1214" i="8" s="1"/>
  <c r="H1016" i="8"/>
  <c r="G1016" i="8"/>
  <c r="H356" i="8"/>
  <c r="G356" i="8"/>
  <c r="G1431" i="8"/>
  <c r="H1431" i="8"/>
  <c r="I1431" i="8" s="1"/>
  <c r="I180" i="8"/>
  <c r="J180" i="8"/>
  <c r="K180" i="8" s="1"/>
  <c r="I1877" i="8"/>
  <c r="J1877" i="8" s="1"/>
  <c r="K1877" i="8" s="1"/>
  <c r="I1011" i="8"/>
  <c r="I1391" i="8"/>
  <c r="J1391" i="8" s="1"/>
  <c r="K1391" i="8" s="1"/>
  <c r="I921" i="8"/>
  <c r="J921" i="8" s="1"/>
  <c r="K921" i="8" s="1"/>
  <c r="I1904" i="8"/>
  <c r="J1904" i="8"/>
  <c r="K1904" i="8" s="1"/>
  <c r="G1560" i="8"/>
  <c r="H1560" i="8"/>
  <c r="H1320" i="8"/>
  <c r="G1320" i="8"/>
  <c r="H895" i="8"/>
  <c r="G895" i="8"/>
  <c r="G1262" i="8"/>
  <c r="H1262" i="8"/>
  <c r="H1040" i="8"/>
  <c r="G1040" i="8"/>
  <c r="J561" i="8"/>
  <c r="K561" i="8" s="1"/>
  <c r="H662" i="8"/>
  <c r="G662" i="8"/>
  <c r="I481" i="8"/>
  <c r="J481" i="8" s="1"/>
  <c r="K481" i="8" s="1"/>
  <c r="H1165" i="8"/>
  <c r="G1165" i="8"/>
  <c r="H872" i="8"/>
  <c r="G872" i="8"/>
  <c r="H1100" i="8"/>
  <c r="G1100" i="8"/>
  <c r="H231" i="8"/>
  <c r="G231" i="8"/>
  <c r="J1098" i="8"/>
  <c r="K1098" i="8" s="1"/>
  <c r="I1098" i="8"/>
  <c r="H1862" i="8"/>
  <c r="G1862" i="8"/>
  <c r="H1002" i="8"/>
  <c r="G1002" i="8"/>
  <c r="H317" i="8"/>
  <c r="G317" i="8"/>
  <c r="I1881" i="8"/>
  <c r="J1881" i="8" s="1"/>
  <c r="K1881" i="8" s="1"/>
  <c r="H1118" i="8"/>
  <c r="G1118" i="8"/>
  <c r="H758" i="8"/>
  <c r="G758" i="8"/>
  <c r="H597" i="8"/>
  <c r="G597" i="8"/>
  <c r="H1582" i="8"/>
  <c r="G1582" i="8"/>
  <c r="H1473" i="8"/>
  <c r="G1473" i="8"/>
  <c r="G1672" i="8"/>
  <c r="H1672" i="8"/>
  <c r="H342" i="8"/>
  <c r="G342" i="8"/>
  <c r="H1518" i="8"/>
  <c r="G1518" i="8"/>
  <c r="I327" i="8"/>
  <c r="J327" i="8" s="1"/>
  <c r="K327" i="8" s="1"/>
  <c r="G546" i="8"/>
  <c r="H546" i="8"/>
  <c r="H1400" i="8"/>
  <c r="G1400" i="8"/>
  <c r="H1873" i="8"/>
  <c r="G1873" i="8"/>
  <c r="G464" i="8"/>
  <c r="H464" i="8"/>
  <c r="H919" i="8"/>
  <c r="G919" i="8"/>
  <c r="G477" i="8"/>
  <c r="H477" i="8"/>
  <c r="H1631" i="8"/>
  <c r="G1631" i="8"/>
  <c r="I1955" i="8"/>
  <c r="J1955" i="8" s="1"/>
  <c r="K1955" i="8" s="1"/>
  <c r="H582" i="8"/>
  <c r="G582" i="8"/>
  <c r="J992" i="8"/>
  <c r="K992" i="8" s="1"/>
  <c r="I992" i="8"/>
  <c r="I1889" i="8"/>
  <c r="J1889" i="8" s="1"/>
  <c r="K1889" i="8" s="1"/>
  <c r="I473" i="8"/>
  <c r="J473" i="8" s="1"/>
  <c r="K473" i="8" s="1"/>
  <c r="H1920" i="8"/>
  <c r="G1920" i="8"/>
  <c r="H831" i="8"/>
  <c r="G831" i="8"/>
  <c r="H1516" i="8"/>
  <c r="G1516" i="8"/>
  <c r="H1229" i="8"/>
  <c r="G1229" i="8"/>
  <c r="I436" i="8"/>
  <c r="J436" i="8" s="1"/>
  <c r="K436" i="8" s="1"/>
  <c r="G1384" i="8"/>
  <c r="H1384" i="8"/>
  <c r="H972" i="8"/>
  <c r="G972" i="8"/>
  <c r="I972" i="8" s="1"/>
  <c r="I626" i="8"/>
  <c r="J626" i="8" s="1"/>
  <c r="K626" i="8" s="1"/>
  <c r="I1751" i="8"/>
  <c r="J1751" i="8" s="1"/>
  <c r="K1751" i="8" s="1"/>
  <c r="I1923" i="8"/>
  <c r="J1923" i="8" s="1"/>
  <c r="K1923" i="8" s="1"/>
  <c r="I1754" i="8"/>
  <c r="G1782" i="8"/>
  <c r="H1782" i="8"/>
  <c r="I967" i="8"/>
  <c r="J967" i="8" s="1"/>
  <c r="K967" i="8" s="1"/>
  <c r="I599" i="8"/>
  <c r="J599" i="8" s="1"/>
  <c r="K599" i="8" s="1"/>
  <c r="I296" i="8"/>
  <c r="J296" i="8" s="1"/>
  <c r="K296" i="8" s="1"/>
  <c r="H440" i="8"/>
  <c r="G440" i="8"/>
  <c r="H689" i="8"/>
  <c r="G689" i="8"/>
  <c r="I271" i="8"/>
  <c r="J271" i="8" s="1"/>
  <c r="K271" i="8" s="1"/>
  <c r="H302" i="8"/>
  <c r="G302" i="8"/>
  <c r="H1942" i="8"/>
  <c r="G1942" i="8"/>
  <c r="I1110" i="8"/>
  <c r="J1110" i="8" s="1"/>
  <c r="K1110" i="8" s="1"/>
  <c r="H362" i="8"/>
  <c r="G362" i="8"/>
  <c r="H1029" i="8"/>
  <c r="G1029" i="8"/>
  <c r="I1899" i="8"/>
  <c r="J1899" i="8" s="1"/>
  <c r="K1899" i="8" s="1"/>
  <c r="H1728" i="8"/>
  <c r="G1728" i="8"/>
  <c r="H86" i="8"/>
  <c r="G86" i="8"/>
  <c r="I971" i="8"/>
  <c r="J971" i="8" s="1"/>
  <c r="K971" i="8" s="1"/>
  <c r="G1380" i="8"/>
  <c r="H1380" i="8"/>
  <c r="I1547" i="8"/>
  <c r="J1547" i="8" s="1"/>
  <c r="K1547" i="8" s="1"/>
  <c r="I958" i="8"/>
  <c r="J958" i="8" s="1"/>
  <c r="K958" i="8" s="1"/>
  <c r="I1856" i="8"/>
  <c r="J1856" i="8" s="1"/>
  <c r="K1856" i="8" s="1"/>
  <c r="G1872" i="8"/>
  <c r="H1872" i="8"/>
  <c r="J287" i="8"/>
  <c r="K287" i="8" s="1"/>
  <c r="I1598" i="8"/>
  <c r="J1598" i="8"/>
  <c r="K1598" i="8" s="1"/>
  <c r="H806" i="8"/>
  <c r="G806" i="8"/>
  <c r="I1347" i="8"/>
  <c r="J1347" i="8" s="1"/>
  <c r="K1347" i="8" s="1"/>
  <c r="G1008" i="8"/>
  <c r="H1008" i="8"/>
  <c r="I1524" i="8"/>
  <c r="J1524" i="8" s="1"/>
  <c r="K1524" i="8" s="1"/>
  <c r="H1042" i="8"/>
  <c r="G1042" i="8"/>
  <c r="I1883" i="8"/>
  <c r="J1883" i="8" s="1"/>
  <c r="K1883" i="8" s="1"/>
  <c r="H1186" i="8"/>
  <c r="G1186" i="8"/>
  <c r="H295" i="8"/>
  <c r="G295" i="8"/>
  <c r="H676" i="8"/>
  <c r="G676" i="8"/>
  <c r="H292" i="8"/>
  <c r="G292" i="8"/>
  <c r="G1494" i="8"/>
  <c r="H1494" i="8"/>
  <c r="I214" i="8"/>
  <c r="J214" i="8" s="1"/>
  <c r="K214" i="8" s="1"/>
  <c r="H769" i="8"/>
  <c r="G769" i="8"/>
  <c r="J1263" i="8"/>
  <c r="K1263" i="8" s="1"/>
  <c r="H1428" i="8"/>
  <c r="G1428" i="8"/>
  <c r="H712" i="8"/>
  <c r="G712" i="8"/>
  <c r="H207" i="8"/>
  <c r="G207" i="8"/>
  <c r="H716" i="8"/>
  <c r="G716" i="8"/>
  <c r="I1868" i="8"/>
  <c r="J1868" i="8" s="1"/>
  <c r="K1868" i="8" s="1"/>
  <c r="H1317" i="8"/>
  <c r="G1317" i="8"/>
  <c r="H1842" i="8"/>
  <c r="G1842" i="8"/>
  <c r="H523" i="8"/>
  <c r="G523" i="8"/>
  <c r="G242" i="8"/>
  <c r="H242" i="8"/>
  <c r="H499" i="8"/>
  <c r="G499" i="8"/>
  <c r="G1850" i="8"/>
  <c r="H1850" i="8"/>
  <c r="I1198" i="8"/>
  <c r="J1198" i="8" s="1"/>
  <c r="K1198" i="8" s="1"/>
  <c r="G1495" i="8"/>
  <c r="H1495" i="8"/>
  <c r="G1306" i="8"/>
  <c r="H1306" i="8"/>
  <c r="G1430" i="8"/>
  <c r="H1430" i="8"/>
  <c r="H1500" i="8"/>
  <c r="G1500" i="8"/>
  <c r="H1297" i="8"/>
  <c r="G1297" i="8"/>
  <c r="H873" i="8"/>
  <c r="G873" i="8"/>
  <c r="H1141" i="8"/>
  <c r="G1141" i="8"/>
  <c r="I728" i="8"/>
  <c r="J728" i="8" s="1"/>
  <c r="K728" i="8" s="1"/>
  <c r="H364" i="8"/>
  <c r="G364" i="8"/>
  <c r="H1072" i="8"/>
  <c r="G1072" i="8"/>
  <c r="H852" i="8"/>
  <c r="G852" i="8"/>
  <c r="G1006" i="8"/>
  <c r="H1006" i="8"/>
  <c r="H1906" i="8"/>
  <c r="G1906" i="8"/>
  <c r="H961" i="8"/>
  <c r="G961" i="8"/>
  <c r="J668" i="8"/>
  <c r="K668" i="8" s="1"/>
  <c r="I668" i="8"/>
  <c r="H1609" i="8"/>
  <c r="G1609" i="8"/>
  <c r="I517" i="8"/>
  <c r="J517" i="8" s="1"/>
  <c r="K517" i="8" s="1"/>
  <c r="I1265" i="8"/>
  <c r="J1265" i="8"/>
  <c r="K1265" i="8" s="1"/>
  <c r="I1321" i="8"/>
  <c r="J1321" i="8"/>
  <c r="K1321" i="8" s="1"/>
  <c r="J886" i="8"/>
  <c r="K886" i="8" s="1"/>
  <c r="H1772" i="8"/>
  <c r="G1772" i="8"/>
  <c r="I1088" i="8"/>
  <c r="J1088" i="8"/>
  <c r="K1088" i="8" s="1"/>
  <c r="H861" i="8"/>
  <c r="G861" i="8"/>
  <c r="H742" i="8"/>
  <c r="G742" i="8"/>
  <c r="H379" i="8"/>
  <c r="G379" i="8"/>
  <c r="J1655" i="8"/>
  <c r="K1655" i="8" s="1"/>
  <c r="I1655" i="8"/>
  <c r="I833" i="8"/>
  <c r="J833" i="8" s="1"/>
  <c r="K833" i="8" s="1"/>
  <c r="H1450" i="8"/>
  <c r="G1450" i="8"/>
  <c r="H1993" i="8"/>
  <c r="G1993" i="8"/>
  <c r="I1721" i="8"/>
  <c r="J1721" i="8"/>
  <c r="K1721" i="8" s="1"/>
  <c r="G126" i="8"/>
  <c r="H126" i="8"/>
  <c r="J281" i="8"/>
  <c r="K281" i="8" s="1"/>
  <c r="I281" i="8"/>
  <c r="H1802" i="8"/>
  <c r="G1802" i="8"/>
  <c r="J1492" i="8"/>
  <c r="K1492" i="8" s="1"/>
  <c r="H762" i="8"/>
  <c r="G762" i="8"/>
  <c r="I1925" i="8"/>
  <c r="J1925" i="8" s="1"/>
  <c r="K1925" i="8" s="1"/>
  <c r="H1638" i="8"/>
  <c r="G1638" i="8"/>
  <c r="H1238" i="8"/>
  <c r="G1238" i="8"/>
  <c r="I514" i="8"/>
  <c r="J514" i="8" s="1"/>
  <c r="K514" i="8" s="1"/>
  <c r="H1038" i="8"/>
  <c r="G1038" i="8"/>
  <c r="H1240" i="8"/>
  <c r="G1240" i="8"/>
  <c r="I621" i="8"/>
  <c r="J621" i="8"/>
  <c r="K621" i="8" s="1"/>
  <c r="H1764" i="8"/>
  <c r="G1764" i="8"/>
  <c r="I1312" i="8"/>
  <c r="J1312" i="8" s="1"/>
  <c r="K1312" i="8" s="1"/>
  <c r="J438" i="8"/>
  <c r="K438" i="8" s="1"/>
  <c r="I438" i="8"/>
  <c r="G1541" i="8"/>
  <c r="H1541" i="8"/>
  <c r="G1272" i="8"/>
  <c r="H1272" i="8"/>
  <c r="H838" i="8"/>
  <c r="G838" i="8"/>
  <c r="I1592" i="8"/>
  <c r="J1592" i="8" s="1"/>
  <c r="K1592" i="8" s="1"/>
  <c r="G1282" i="8"/>
  <c r="H1282" i="8"/>
  <c r="H1653" i="8"/>
  <c r="G1653" i="8"/>
  <c r="H455" i="8"/>
  <c r="G455" i="8"/>
  <c r="H987" i="8"/>
  <c r="G987" i="8"/>
  <c r="H798" i="8"/>
  <c r="G798" i="8"/>
  <c r="I990" i="8"/>
  <c r="J990" i="8" s="1"/>
  <c r="K990" i="8" s="1"/>
  <c r="G1902" i="8"/>
  <c r="H1902" i="8"/>
  <c r="H461" i="8"/>
  <c r="G461" i="8"/>
  <c r="I1771" i="8"/>
  <c r="J1771" i="8"/>
  <c r="K1771" i="8" s="1"/>
  <c r="H314" i="8"/>
  <c r="G314" i="8"/>
  <c r="H1717" i="8"/>
  <c r="G1717" i="8"/>
  <c r="H1119" i="8"/>
  <c r="G1119" i="8"/>
  <c r="I1599" i="8"/>
  <c r="J1599" i="8" s="1"/>
  <c r="K1599" i="8" s="1"/>
  <c r="H1917" i="8"/>
  <c r="G1917" i="8"/>
  <c r="I1982" i="8"/>
  <c r="J1982" i="8"/>
  <c r="K1982" i="8" s="1"/>
  <c r="I1773" i="8"/>
  <c r="J1773" i="8"/>
  <c r="K1773" i="8" s="1"/>
  <c r="H1785" i="8"/>
  <c r="G1785" i="8"/>
  <c r="J911" i="8"/>
  <c r="K911" i="8" s="1"/>
  <c r="G1082" i="8"/>
  <c r="H1082" i="8"/>
  <c r="H735" i="8"/>
  <c r="G735" i="8"/>
  <c r="H713" i="8"/>
  <c r="G713" i="8"/>
  <c r="H221" i="8"/>
  <c r="G221" i="8"/>
  <c r="H900" i="8"/>
  <c r="G900" i="8"/>
  <c r="H1539" i="8"/>
  <c r="G1539" i="8"/>
  <c r="H1962" i="8"/>
  <c r="G1962" i="8"/>
  <c r="H384" i="8"/>
  <c r="G384" i="8"/>
  <c r="I1227" i="8"/>
  <c r="J1227" i="8" s="1"/>
  <c r="K1227" i="8" s="1"/>
  <c r="G567" i="8"/>
  <c r="H567" i="8"/>
  <c r="H897" i="8"/>
  <c r="G897" i="8"/>
  <c r="I1779" i="8"/>
  <c r="J1779" i="8" s="1"/>
  <c r="K1779" i="8" s="1"/>
  <c r="H1408" i="8"/>
  <c r="G1408" i="8"/>
  <c r="H1161" i="8"/>
  <c r="G1161" i="8"/>
  <c r="H1363" i="8"/>
  <c r="G1363" i="8"/>
  <c r="H1080" i="8"/>
  <c r="G1080" i="8"/>
  <c r="I648" i="8"/>
  <c r="J648" i="8"/>
  <c r="K648" i="8" s="1"/>
  <c r="G942" i="8"/>
  <c r="H942" i="8"/>
  <c r="H1409" i="8"/>
  <c r="G1409" i="8"/>
  <c r="G1538" i="8"/>
  <c r="H1538" i="8"/>
  <c r="H1696" i="8"/>
  <c r="G1696" i="8"/>
  <c r="I1865" i="8"/>
  <c r="J1865" i="8" s="1"/>
  <c r="K1865" i="8" s="1"/>
  <c r="I530" i="8"/>
  <c r="J530" i="8" s="1"/>
  <c r="K530" i="8" s="1"/>
  <c r="G1200" i="8"/>
  <c r="H1200" i="8"/>
  <c r="H581" i="8"/>
  <c r="G581" i="8"/>
  <c r="G1207" i="8"/>
  <c r="H1207" i="8"/>
  <c r="H1461" i="8"/>
  <c r="G1461" i="8"/>
  <c r="H1680" i="8"/>
  <c r="G1680" i="8"/>
  <c r="I740" i="8"/>
  <c r="J740" i="8" s="1"/>
  <c r="K740" i="8" s="1"/>
  <c r="I1235" i="8"/>
  <c r="J1235" i="8" s="1"/>
  <c r="K1235" i="8" s="1"/>
  <c r="I931" i="8"/>
  <c r="J931" i="8"/>
  <c r="K931" i="8" s="1"/>
  <c r="G622" i="8"/>
  <c r="H622" i="8"/>
  <c r="I383" i="8"/>
  <c r="J383" i="8" s="1"/>
  <c r="K383" i="8" s="1"/>
  <c r="H535" i="8"/>
  <c r="G535" i="8"/>
  <c r="I298" i="8"/>
  <c r="J298" i="8" s="1"/>
  <c r="K298" i="8" s="1"/>
  <c r="G476" i="8"/>
  <c r="H476" i="8"/>
  <c r="I1348" i="8"/>
  <c r="J1348" i="8"/>
  <c r="K1348" i="8" s="1"/>
  <c r="H220" i="8"/>
  <c r="G220" i="8"/>
  <c r="J1898" i="8"/>
  <c r="K1898" i="8" s="1"/>
  <c r="I1590" i="8"/>
  <c r="J1590" i="8" s="1"/>
  <c r="K1590" i="8" s="1"/>
  <c r="G1095" i="8"/>
  <c r="H1095" i="8"/>
  <c r="H1794" i="8"/>
  <c r="G1794" i="8"/>
  <c r="H643" i="8"/>
  <c r="G643" i="8"/>
  <c r="I1596" i="8"/>
  <c r="J1596" i="8" s="1"/>
  <c r="K1596" i="8" s="1"/>
  <c r="I250" i="8"/>
  <c r="J250" i="8" s="1"/>
  <c r="K250" i="8" s="1"/>
  <c r="H358" i="8"/>
  <c r="G358" i="8"/>
  <c r="H828" i="8"/>
  <c r="G828" i="8"/>
  <c r="G1242" i="8"/>
  <c r="H1242" i="8"/>
  <c r="G1897" i="8"/>
  <c r="H1897" i="8"/>
  <c r="I285" i="8"/>
  <c r="J285" i="8" s="1"/>
  <c r="K285" i="8" s="1"/>
  <c r="H964" i="8"/>
  <c r="G964" i="8"/>
  <c r="G710" i="8"/>
  <c r="H710" i="8"/>
  <c r="H1460" i="8"/>
  <c r="G1460" i="8"/>
  <c r="H431" i="8"/>
  <c r="G431" i="8"/>
  <c r="I583" i="8"/>
  <c r="G962" i="8"/>
  <c r="H962" i="8"/>
  <c r="H617" i="8"/>
  <c r="G617" i="8"/>
  <c r="H386" i="8"/>
  <c r="G386" i="8"/>
  <c r="I1788" i="8"/>
  <c r="J1788" i="8" s="1"/>
  <c r="K1788" i="8" s="1"/>
  <c r="H571" i="8"/>
  <c r="G571" i="8"/>
  <c r="I720" i="8"/>
  <c r="J720" i="8" s="1"/>
  <c r="K720" i="8" s="1"/>
  <c r="H884" i="8"/>
  <c r="G884" i="8"/>
  <c r="I1445" i="8"/>
  <c r="J1445" i="8" s="1"/>
  <c r="K1445" i="8" s="1"/>
  <c r="H394" i="8"/>
  <c r="G394" i="8"/>
  <c r="I1544" i="8"/>
  <c r="J1544" i="8" s="1"/>
  <c r="K1544" i="8" s="1"/>
  <c r="H421" i="8"/>
  <c r="G421" i="8"/>
  <c r="H985" i="8"/>
  <c r="G985" i="8"/>
  <c r="H219" i="8"/>
  <c r="G219" i="8"/>
  <c r="H526" i="8"/>
  <c r="G526" i="8"/>
  <c r="I1656" i="8"/>
  <c r="J1656" i="8"/>
  <c r="K1656" i="8" s="1"/>
  <c r="I1324" i="8"/>
  <c r="J1324" i="8" s="1"/>
  <c r="K1324" i="8" s="1"/>
  <c r="H1651" i="8"/>
  <c r="G1651" i="8"/>
  <c r="I1651" i="8" s="1"/>
  <c r="I977" i="8"/>
  <c r="J977" i="8" s="1"/>
  <c r="K977" i="8" s="1"/>
  <c r="H1550" i="8"/>
  <c r="G1550" i="8"/>
  <c r="G1861" i="8"/>
  <c r="H1861" i="8"/>
  <c r="H850" i="8"/>
  <c r="G850" i="8"/>
  <c r="H1694" i="8"/>
  <c r="G1694" i="8"/>
  <c r="H524" i="8"/>
  <c r="G524" i="8"/>
  <c r="H672" i="8"/>
  <c r="G672" i="8"/>
  <c r="I1448" i="8"/>
  <c r="J1448" i="8"/>
  <c r="K1448" i="8" s="1"/>
  <c r="I1810" i="8"/>
  <c r="J1810" i="8" s="1"/>
  <c r="K1810" i="8" s="1"/>
  <c r="H387" i="8"/>
  <c r="G387" i="8"/>
  <c r="I1583" i="8"/>
  <c r="J1583" i="8"/>
  <c r="K1583" i="8" s="1"/>
  <c r="H232" i="8"/>
  <c r="G232" i="8"/>
  <c r="H1784" i="8"/>
  <c r="G1784" i="8"/>
  <c r="I359" i="8"/>
  <c r="J359" i="8" s="1"/>
  <c r="K359" i="8" s="1"/>
  <c r="J612" i="8"/>
  <c r="K612" i="8" s="1"/>
  <c r="I612" i="8"/>
  <c r="I1526" i="8"/>
  <c r="J1526" i="8" s="1"/>
  <c r="K1526" i="8" s="1"/>
  <c r="I1392" i="8"/>
  <c r="J1392" i="8" s="1"/>
  <c r="K1392" i="8" s="1"/>
  <c r="G651" i="8"/>
  <c r="H651" i="8"/>
  <c r="I560" i="8"/>
  <c r="J560" i="8"/>
  <c r="K560" i="8" s="1"/>
  <c r="H605" i="8"/>
  <c r="G605" i="8"/>
  <c r="I1756" i="8"/>
  <c r="J1756" i="8" s="1"/>
  <c r="K1756" i="8" s="1"/>
  <c r="G928" i="8"/>
  <c r="H928" i="8"/>
  <c r="I1493" i="8"/>
  <c r="J1493" i="8" s="1"/>
  <c r="K1493" i="8" s="1"/>
  <c r="H322" i="8"/>
  <c r="G322" i="8"/>
  <c r="G1096" i="8"/>
  <c r="H1096" i="8"/>
  <c r="H1919" i="8"/>
  <c r="G1919" i="8"/>
  <c r="J1948" i="8"/>
  <c r="K1948" i="8" s="1"/>
  <c r="H1682" i="8"/>
  <c r="G1682" i="8"/>
  <c r="G1809" i="8"/>
  <c r="H1809" i="8"/>
  <c r="I1987" i="8"/>
  <c r="J1987" i="8" s="1"/>
  <c r="K1987" i="8" s="1"/>
  <c r="I352" i="8"/>
  <c r="J352" i="8"/>
  <c r="K352" i="8" s="1"/>
  <c r="H777" i="8"/>
  <c r="G777" i="8"/>
  <c r="H245" i="8"/>
  <c r="G245" i="8"/>
  <c r="I1126" i="8"/>
  <c r="J1126" i="8" s="1"/>
  <c r="K1126" i="8" s="1"/>
  <c r="I1994" i="8"/>
  <c r="J1994" i="8" s="1"/>
  <c r="K1994" i="8" s="1"/>
  <c r="H1528" i="8"/>
  <c r="G1528" i="8"/>
  <c r="I1528" i="8" s="1"/>
  <c r="J1528" i="8" s="1"/>
  <c r="K1528" i="8" s="1"/>
  <c r="H363" i="8"/>
  <c r="G363" i="8"/>
  <c r="I1277" i="8"/>
  <c r="J1277" i="8"/>
  <c r="K1277" i="8" s="1"/>
  <c r="I1288" i="8"/>
  <c r="G1300" i="8"/>
  <c r="H1300" i="8"/>
  <c r="H466" i="8"/>
  <c r="G466" i="8"/>
  <c r="I1333" i="8"/>
  <c r="J1333" i="8" s="1"/>
  <c r="K1333" i="8" s="1"/>
  <c r="I700" i="8"/>
  <c r="J700" i="8"/>
  <c r="K700" i="8" s="1"/>
  <c r="H722" i="8"/>
  <c r="G722" i="8"/>
  <c r="G805" i="8"/>
  <c r="H805" i="8"/>
  <c r="I1625" i="8"/>
  <c r="J1625" i="8"/>
  <c r="K1625" i="8" s="1"/>
  <c r="I752" i="8"/>
  <c r="J752" i="8"/>
  <c r="K752" i="8" s="1"/>
  <c r="H442" i="8"/>
  <c r="G442" i="8"/>
  <c r="G93" i="8"/>
  <c r="H93" i="8"/>
  <c r="G1880" i="8"/>
  <c r="H1880" i="8"/>
  <c r="J1679" i="8"/>
  <c r="K1679" i="8" s="1"/>
  <c r="I1679" i="8"/>
  <c r="I1276" i="8"/>
  <c r="J1276" i="8" s="1"/>
  <c r="K1276" i="8" s="1"/>
  <c r="H385" i="8"/>
  <c r="G385" i="8"/>
  <c r="H1252" i="8"/>
  <c r="G1252" i="8"/>
  <c r="I1252" i="8" s="1"/>
  <c r="G1273" i="8"/>
  <c r="H1273" i="8"/>
  <c r="I1335" i="8"/>
  <c r="I480" i="8"/>
  <c r="J480" i="8" s="1"/>
  <c r="K480" i="8" s="1"/>
  <c r="I1355" i="8"/>
  <c r="J1355" i="8" s="1"/>
  <c r="K1355" i="8" s="1"/>
  <c r="I753" i="8"/>
  <c r="J753" i="8" s="1"/>
  <c r="K753" i="8" s="1"/>
  <c r="H1075" i="8"/>
  <c r="G1075" i="8"/>
  <c r="J1632" i="8"/>
  <c r="K1632" i="8" s="1"/>
  <c r="I1632" i="8"/>
  <c r="H1519" i="8"/>
  <c r="G1519" i="8"/>
  <c r="I472" i="8"/>
  <c r="J472" i="8" s="1"/>
  <c r="K472" i="8" s="1"/>
  <c r="G1497" i="8"/>
  <c r="H1497" i="8"/>
  <c r="I706" i="8"/>
  <c r="H940" i="8"/>
  <c r="G940" i="8"/>
  <c r="I1755" i="8"/>
  <c r="J1755" i="8"/>
  <c r="K1755" i="8" s="1"/>
  <c r="G1628" i="8"/>
  <c r="H1628" i="8"/>
  <c r="G1216" i="8"/>
  <c r="H1216" i="8"/>
  <c r="I330" i="8"/>
  <c r="J330" i="8" s="1"/>
  <c r="K330" i="8" s="1"/>
  <c r="I475" i="8"/>
  <c r="J475" i="8" s="1"/>
  <c r="K475" i="8" s="1"/>
  <c r="H1900" i="8"/>
  <c r="G1900" i="8"/>
  <c r="H408" i="8"/>
  <c r="G408" i="8"/>
  <c r="J1690" i="8"/>
  <c r="K1690" i="8" s="1"/>
  <c r="I1690" i="8"/>
  <c r="H602" i="8"/>
  <c r="G602" i="8"/>
  <c r="H1928" i="8"/>
  <c r="G1928" i="8"/>
  <c r="H784" i="8"/>
  <c r="G784" i="8"/>
  <c r="I1545" i="8"/>
  <c r="J1545" i="8" s="1"/>
  <c r="K1545" i="8" s="1"/>
  <c r="I863" i="8"/>
  <c r="J863" i="8" s="1"/>
  <c r="K863" i="8" s="1"/>
  <c r="I1123" i="8"/>
  <c r="J1123" i="8" s="1"/>
  <c r="K1123" i="8" s="1"/>
  <c r="I1818" i="8"/>
  <c r="J1818" i="8" s="1"/>
  <c r="K1818" i="8" s="1"/>
  <c r="G489" i="8"/>
  <c r="H489" i="8"/>
  <c r="I2000" i="8"/>
  <c r="J2000" i="8" s="1"/>
  <c r="K2000" i="8" s="1"/>
  <c r="H652" i="8"/>
  <c r="G652" i="8"/>
  <c r="I739" i="8"/>
  <c r="J739" i="8" s="1"/>
  <c r="K739" i="8" s="1"/>
  <c r="I1025" i="8"/>
  <c r="H1743" i="8"/>
  <c r="G1743" i="8"/>
  <c r="I1237" i="8"/>
  <c r="J1237" i="8"/>
  <c r="K1237" i="8" s="1"/>
  <c r="I698" i="8"/>
  <c r="J698" i="8"/>
  <c r="K698" i="8" s="1"/>
  <c r="I600" i="8"/>
  <c r="J600" i="8" s="1"/>
  <c r="K600" i="8" s="1"/>
  <c r="G1587" i="8"/>
  <c r="H1587" i="8"/>
  <c r="I613" i="8"/>
  <c r="J613" i="8" s="1"/>
  <c r="K613" i="8" s="1"/>
  <c r="I721" i="8"/>
  <c r="J721" i="8" s="1"/>
  <c r="K721" i="8" s="1"/>
  <c r="I1508" i="8"/>
  <c r="J1508" i="8" s="1"/>
  <c r="K1508" i="8" s="1"/>
  <c r="H1960" i="8"/>
  <c r="G1960" i="8"/>
  <c r="H1231" i="8"/>
  <c r="G1231" i="8"/>
  <c r="G338" i="8"/>
  <c r="H338" i="8"/>
  <c r="I1591" i="8"/>
  <c r="J1591" i="8" s="1"/>
  <c r="K1591" i="8" s="1"/>
  <c r="H1980" i="8"/>
  <c r="G1980" i="8"/>
  <c r="H85" i="8"/>
  <c r="G85" i="8"/>
  <c r="J577" i="8"/>
  <c r="K577" i="8" s="1"/>
  <c r="I1488" i="8"/>
  <c r="J1488" i="8" s="1"/>
  <c r="K1488" i="8" s="1"/>
  <c r="J1654" i="8"/>
  <c r="K1654" i="8" s="1"/>
  <c r="I1066" i="8"/>
  <c r="J1066" i="8" s="1"/>
  <c r="K1066" i="8" s="1"/>
  <c r="H737" i="8"/>
  <c r="G737" i="8"/>
  <c r="I1059" i="8"/>
  <c r="I401" i="8"/>
  <c r="J401" i="8" s="1"/>
  <c r="K401" i="8" s="1"/>
  <c r="H920" i="8"/>
  <c r="G920" i="8"/>
  <c r="H906" i="8"/>
  <c r="G906" i="8"/>
  <c r="G1517" i="8"/>
  <c r="H1517" i="8"/>
  <c r="I393" i="8"/>
  <c r="J393" i="8" s="1"/>
  <c r="K393" i="8" s="1"/>
  <c r="I215" i="8"/>
  <c r="J215" i="8" s="1"/>
  <c r="K215" i="8" s="1"/>
  <c r="H1031" i="8"/>
  <c r="G1031" i="8"/>
  <c r="H382" i="8"/>
  <c r="G382" i="8"/>
  <c r="H371" i="8"/>
  <c r="G371" i="8"/>
  <c r="H781" i="8"/>
  <c r="G781" i="8"/>
  <c r="H1716" i="8"/>
  <c r="G1716" i="8"/>
  <c r="H1986" i="8"/>
  <c r="G1986" i="8"/>
  <c r="H1222" i="8"/>
  <c r="G1222" i="8"/>
  <c r="G1800" i="8"/>
  <c r="H1800" i="8"/>
  <c r="G1453" i="8"/>
  <c r="H1453" i="8"/>
  <c r="H1429" i="8"/>
  <c r="G1429" i="8"/>
  <c r="G243" i="8"/>
  <c r="H243" i="8"/>
  <c r="H1702" i="8"/>
  <c r="G1702" i="8"/>
  <c r="H1138" i="8"/>
  <c r="G1138" i="8"/>
  <c r="G1116" i="8"/>
  <c r="H1116" i="8"/>
  <c r="I1041" i="8"/>
  <c r="J1041" i="8"/>
  <c r="K1041" i="8" s="1"/>
  <c r="H1662" i="8"/>
  <c r="G1662" i="8"/>
  <c r="H1184" i="8"/>
  <c r="G1184" i="8"/>
  <c r="H1343" i="8"/>
  <c r="G1343" i="8"/>
  <c r="I212" i="8"/>
  <c r="J212" i="8" s="1"/>
  <c r="K212" i="8" s="1"/>
  <c r="H630" i="8"/>
  <c r="G630" i="8"/>
  <c r="G687" i="8"/>
  <c r="H687" i="8"/>
  <c r="I687" i="8" s="1"/>
  <c r="H1722" i="8"/>
  <c r="G1722" i="8"/>
  <c r="H664" i="8"/>
  <c r="G664" i="8"/>
  <c r="I661" i="8"/>
  <c r="J661" i="8" s="1"/>
  <c r="K661" i="8" s="1"/>
  <c r="I989" i="8"/>
  <c r="J989" i="8" s="1"/>
  <c r="K989" i="8" s="1"/>
  <c r="I1804" i="8"/>
  <c r="J1804" i="8" s="1"/>
  <c r="K1804" i="8" s="1"/>
  <c r="G1475" i="8"/>
  <c r="H1475" i="8"/>
  <c r="G1120" i="8"/>
  <c r="H1120" i="8"/>
  <c r="I1708" i="8"/>
  <c r="H1106" i="8"/>
  <c r="G1106" i="8"/>
  <c r="I1087" i="8"/>
  <c r="J1087" i="8" s="1"/>
  <c r="K1087" i="8" s="1"/>
  <c r="H558" i="8"/>
  <c r="G558" i="8"/>
  <c r="H274" i="8"/>
  <c r="G274" i="8"/>
  <c r="H674" i="8"/>
  <c r="G674" i="8"/>
  <c r="I1988" i="8"/>
  <c r="J1988" i="8" s="1"/>
  <c r="K1988" i="8" s="1"/>
  <c r="G316" i="8"/>
  <c r="H316" i="8"/>
  <c r="H1761" i="8"/>
  <c r="G1761" i="8"/>
  <c r="I748" i="8"/>
  <c r="J1668" i="8"/>
  <c r="K1668" i="8" s="1"/>
  <c r="H360" i="8"/>
  <c r="G360" i="8"/>
  <c r="H960" i="8"/>
  <c r="G960" i="8"/>
  <c r="H500" i="8"/>
  <c r="G500" i="8"/>
  <c r="H1322" i="8"/>
  <c r="G1322" i="8"/>
  <c r="G1831" i="8"/>
  <c r="H1831" i="8"/>
  <c r="G1719" i="8"/>
  <c r="H1719" i="8"/>
  <c r="H1302" i="8"/>
  <c r="G1302" i="8"/>
  <c r="I1709" i="8"/>
  <c r="J1709" i="8" s="1"/>
  <c r="K1709" i="8" s="1"/>
  <c r="I521" i="8"/>
  <c r="J521" i="8" s="1"/>
  <c r="K521" i="8" s="1"/>
  <c r="H527" i="8"/>
  <c r="G527" i="8"/>
  <c r="H1983" i="8"/>
  <c r="G1983" i="8"/>
  <c r="G1422" i="8"/>
  <c r="H1422" i="8"/>
  <c r="H377" i="8"/>
  <c r="G377" i="8"/>
  <c r="H1484" i="8"/>
  <c r="G1484" i="8"/>
  <c r="I981" i="8"/>
  <c r="J981" i="8" s="1"/>
  <c r="K981" i="8" s="1"/>
  <c r="H419" i="8"/>
  <c r="G419" i="8"/>
  <c r="H1660" i="8"/>
  <c r="G1660" i="8"/>
  <c r="H644" i="8"/>
  <c r="G644" i="8"/>
  <c r="I1624" i="8"/>
  <c r="J1624" i="8" s="1"/>
  <c r="K1624" i="8" s="1"/>
  <c r="I1057" i="8"/>
  <c r="J1057" i="8"/>
  <c r="K1057" i="8" s="1"/>
  <c r="G1520" i="8"/>
  <c r="H1520" i="8"/>
  <c r="H1275" i="8"/>
  <c r="G1275" i="8"/>
  <c r="I1275" i="8" s="1"/>
  <c r="H1961" i="8"/>
  <c r="G1961" i="8"/>
  <c r="H339" i="8"/>
  <c r="G339" i="8"/>
  <c r="H1208" i="8"/>
  <c r="G1208" i="8"/>
  <c r="H1143" i="8"/>
  <c r="G1143" i="8"/>
  <c r="I1325" i="8"/>
  <c r="J1325" i="8"/>
  <c r="K1325" i="8" s="1"/>
  <c r="H1117" i="8"/>
  <c r="G1117" i="8"/>
  <c r="H1140" i="8"/>
  <c r="G1140" i="8"/>
  <c r="H829" i="8"/>
  <c r="G829" i="8"/>
  <c r="I1481" i="8"/>
  <c r="J1481" i="8" s="1"/>
  <c r="K1481" i="8" s="1"/>
  <c r="I768" i="8"/>
  <c r="J768" i="8"/>
  <c r="K768" i="8" s="1"/>
  <c r="H222" i="8"/>
  <c r="G222" i="8"/>
  <c r="H253" i="8"/>
  <c r="G253" i="8"/>
  <c r="G785" i="8"/>
  <c r="H785" i="8"/>
  <c r="G1916" i="8"/>
  <c r="H1916" i="8"/>
  <c r="H1884" i="8"/>
  <c r="G1884" i="8"/>
  <c r="H880" i="8"/>
  <c r="G880" i="8"/>
  <c r="H620" i="8"/>
  <c r="G620" i="8"/>
  <c r="H1316" i="8"/>
  <c r="G1316" i="8"/>
  <c r="I1455" i="8"/>
  <c r="J1455" i="8" s="1"/>
  <c r="K1455" i="8" s="1"/>
  <c r="G1073" i="8"/>
  <c r="H1073" i="8"/>
  <c r="J1588" i="8"/>
  <c r="K1588" i="8" s="1"/>
  <c r="I1037" i="8"/>
  <c r="J1037" i="8"/>
  <c r="K1037" i="8" s="1"/>
  <c r="I718" i="8"/>
  <c r="J718" i="8" s="1"/>
  <c r="K718" i="8" s="1"/>
  <c r="G1360" i="8"/>
  <c r="H1360" i="8"/>
  <c r="H1009" i="8"/>
  <c r="G1009" i="8"/>
  <c r="G1250" i="8"/>
  <c r="H1250" i="8"/>
  <c r="H312" i="8"/>
  <c r="G312" i="8"/>
  <c r="H1340" i="8"/>
  <c r="G1340" i="8"/>
  <c r="H965" i="8"/>
  <c r="G965" i="8"/>
  <c r="H1874" i="8"/>
  <c r="G1874" i="8"/>
  <c r="I1945" i="8"/>
  <c r="J1945" i="8" s="1"/>
  <c r="K1945" i="8" s="1"/>
  <c r="H1829" i="8"/>
  <c r="G1829" i="8"/>
  <c r="G1616" i="8"/>
  <c r="H1616" i="8"/>
  <c r="H398" i="8"/>
  <c r="G398" i="8"/>
  <c r="G1652" i="8"/>
  <c r="H1652" i="8"/>
  <c r="I1652" i="8" s="1"/>
  <c r="G1630" i="8"/>
  <c r="H1630" i="8"/>
  <c r="I241" i="8"/>
  <c r="J241" i="8" s="1"/>
  <c r="K241" i="8" s="1"/>
  <c r="G1586" i="8"/>
  <c r="H1586" i="8"/>
  <c r="I468" i="8"/>
  <c r="J468" i="8" s="1"/>
  <c r="K468" i="8" s="1"/>
  <c r="I1458" i="8"/>
  <c r="J1458" i="8" s="1"/>
  <c r="K1458" i="8" s="1"/>
  <c r="H1472" i="8"/>
  <c r="G1472" i="8"/>
  <c r="H1061" i="8"/>
  <c r="G1061" i="8"/>
  <c r="I1927" i="8"/>
  <c r="J1927" i="8" s="1"/>
  <c r="K1927" i="8" s="1"/>
  <c r="I1757" i="8"/>
  <c r="J1757" i="8" s="1"/>
  <c r="K1757" i="8" s="1"/>
  <c r="H407" i="8"/>
  <c r="G407" i="8"/>
  <c r="J328" i="8"/>
  <c r="K328" i="8" s="1"/>
  <c r="I804" i="8"/>
  <c r="J804" i="8" s="1"/>
  <c r="K804" i="8" s="1"/>
  <c r="G1720" i="8"/>
  <c r="H1720" i="8"/>
  <c r="H618" i="8"/>
  <c r="G618" i="8"/>
  <c r="H980" i="8"/>
  <c r="G980" i="8"/>
  <c r="H1030" i="8"/>
  <c r="G1030" i="8"/>
  <c r="I507" i="8"/>
  <c r="J507" i="8" s="1"/>
  <c r="K507" i="8" s="1"/>
  <c r="I1127" i="8"/>
  <c r="J1127" i="8" s="1"/>
  <c r="K1127" i="8" s="1"/>
  <c r="H1474" i="8"/>
  <c r="G1474" i="8"/>
  <c r="H842" i="8"/>
  <c r="G842" i="8"/>
  <c r="H503" i="8"/>
  <c r="G503" i="8"/>
  <c r="J959" i="8"/>
  <c r="K959" i="8" s="1"/>
  <c r="I959" i="8"/>
  <c r="H822" i="8"/>
  <c r="G822" i="8"/>
  <c r="H1339" i="8"/>
  <c r="G1339" i="8"/>
  <c r="H1440" i="8"/>
  <c r="G1440" i="8"/>
  <c r="G255" i="8"/>
  <c r="H255" i="8"/>
  <c r="I324" i="8"/>
  <c r="J324" i="8" s="1"/>
  <c r="K324" i="8" s="1"/>
  <c r="I1483" i="8"/>
  <c r="J1483" i="8" s="1"/>
  <c r="K1483" i="8" s="1"/>
  <c r="I684" i="8"/>
  <c r="J684" i="8"/>
  <c r="K684" i="8" s="1"/>
  <c r="I1286" i="8"/>
  <c r="J1286" i="8"/>
  <c r="K1286" i="8" s="1"/>
  <c r="I1217" i="8"/>
  <c r="J1217" i="8" s="1"/>
  <c r="K1217" i="8" s="1"/>
  <c r="I1648" i="8"/>
  <c r="J1648" i="8" s="1"/>
  <c r="K1648" i="8" s="1"/>
  <c r="I171" i="8"/>
  <c r="J171" i="8" s="1"/>
  <c r="K171" i="8" s="1"/>
  <c r="I191" i="8"/>
  <c r="J191" i="8" s="1"/>
  <c r="K191" i="8" s="1"/>
  <c r="I1688" i="8"/>
  <c r="J1688" i="8" s="1"/>
  <c r="K1688" i="8" s="1"/>
  <c r="H1786" i="8"/>
  <c r="G1786" i="8"/>
  <c r="H1094" i="8"/>
  <c r="G1094" i="8"/>
  <c r="J3" i="8"/>
  <c r="K3" i="8" s="1"/>
  <c r="J1633" i="8"/>
  <c r="K1633" i="8" s="1"/>
  <c r="I319" i="8"/>
  <c r="J319" i="8" s="1"/>
  <c r="K319" i="8" s="1"/>
  <c r="J935" i="8"/>
  <c r="K935" i="8" s="1"/>
  <c r="G1502" i="8"/>
  <c r="H1502" i="8"/>
  <c r="I1468" i="8"/>
  <c r="J1468" i="8" s="1"/>
  <c r="K1468" i="8" s="1"/>
  <c r="I1311" i="8"/>
  <c r="J1311" i="8" s="1"/>
  <c r="K1311" i="8" s="1"/>
  <c r="H548" i="8"/>
  <c r="G548" i="8"/>
  <c r="H313" i="8"/>
  <c r="G313" i="8"/>
  <c r="H1260" i="8"/>
  <c r="G1260" i="8"/>
  <c r="I420" i="8"/>
  <c r="J420" i="8" s="1"/>
  <c r="K420" i="8" s="1"/>
  <c r="H1918" i="8"/>
  <c r="G1918" i="8"/>
  <c r="G1940" i="8"/>
  <c r="H1940" i="8"/>
  <c r="H808" i="8"/>
  <c r="G808" i="8"/>
  <c r="H1938" i="8"/>
  <c r="G1938" i="8"/>
  <c r="I1356" i="8"/>
  <c r="J1356" i="8" s="1"/>
  <c r="K1356" i="8" s="1"/>
  <c r="I968" i="8"/>
  <c r="J968" i="8" s="1"/>
  <c r="K968" i="8" s="1"/>
  <c r="J889" i="8"/>
  <c r="K889" i="8" s="1"/>
  <c r="I1971" i="8"/>
  <c r="H1718" i="8"/>
  <c r="G1718" i="8"/>
  <c r="H223" i="8"/>
  <c r="G223" i="8"/>
  <c r="I1893" i="8"/>
  <c r="J1893" i="8" s="1"/>
  <c r="K1893" i="8" s="1"/>
  <c r="H1102" i="8"/>
  <c r="G1102" i="8"/>
  <c r="H1097" i="8"/>
  <c r="G1097" i="8"/>
  <c r="I509" i="8"/>
  <c r="J509" i="8" s="1"/>
  <c r="K509" i="8" s="1"/>
  <c r="J226" i="8"/>
  <c r="K226" i="8" s="1"/>
  <c r="I226" i="8"/>
  <c r="I1527" i="8"/>
  <c r="J1527" i="8" s="1"/>
  <c r="K1527" i="8" s="1"/>
  <c r="H1542" i="8"/>
  <c r="G1542" i="8"/>
  <c r="H1564" i="8"/>
  <c r="G1564" i="8"/>
  <c r="I1156" i="8"/>
  <c r="J1156" i="8" s="1"/>
  <c r="K1156" i="8" s="1"/>
  <c r="I1064" i="8"/>
  <c r="J1064" i="8" s="1"/>
  <c r="K1064" i="8" s="1"/>
  <c r="I580" i="8"/>
  <c r="J580" i="8" s="1"/>
  <c r="K580" i="8" s="1"/>
  <c r="H1964" i="8"/>
  <c r="G1964" i="8"/>
  <c r="I751" i="8"/>
  <c r="J751" i="8"/>
  <c r="K751" i="8" s="1"/>
  <c r="H800" i="8"/>
  <c r="G800" i="8"/>
  <c r="H1941" i="8"/>
  <c r="G1941" i="8"/>
  <c r="H336" i="8"/>
  <c r="G336" i="8"/>
  <c r="H573" i="8"/>
  <c r="G573" i="8"/>
  <c r="H1182" i="8"/>
  <c r="G1182" i="8"/>
  <c r="I469" i="8"/>
  <c r="J469" i="8" s="1"/>
  <c r="K469" i="8" s="1"/>
  <c r="I344" i="8"/>
  <c r="J344" i="8" s="1"/>
  <c r="K344" i="8" s="1"/>
  <c r="G1895" i="8"/>
  <c r="H1895" i="8"/>
  <c r="I1152" i="8"/>
  <c r="J1152" i="8" s="1"/>
  <c r="K1152" i="8" s="1"/>
  <c r="G746" i="8"/>
  <c r="H746" i="8"/>
  <c r="H1319" i="8"/>
  <c r="G1319" i="8"/>
  <c r="I1155" i="8"/>
  <c r="I1423" i="8"/>
  <c r="J1423" i="8" s="1"/>
  <c r="K1423" i="8" s="1"/>
  <c r="I888" i="8"/>
  <c r="J888" i="8"/>
  <c r="K888" i="8" s="1"/>
  <c r="G1684" i="8"/>
  <c r="H1684" i="8"/>
  <c r="H986" i="8"/>
  <c r="G986" i="8"/>
  <c r="H266" i="8"/>
  <c r="G266" i="8"/>
  <c r="I854" i="8"/>
  <c r="J854" i="8" s="1"/>
  <c r="K854" i="8" s="1"/>
  <c r="I1188" i="8"/>
  <c r="J1188" i="8" s="1"/>
  <c r="K1188" i="8" s="1"/>
  <c r="H1365" i="8"/>
  <c r="G1365" i="8"/>
  <c r="H278" i="8"/>
  <c r="G278" i="8"/>
  <c r="I1056" i="8"/>
  <c r="J1056" i="8" s="1"/>
  <c r="K1056" i="8" s="1"/>
  <c r="G528" i="8"/>
  <c r="H528" i="8"/>
  <c r="I1303" i="8"/>
  <c r="J1303" i="8"/>
  <c r="K1303" i="8" s="1"/>
  <c r="H246" i="8"/>
  <c r="G246" i="8"/>
  <c r="H1416" i="8"/>
  <c r="G1416" i="8"/>
  <c r="I1876" i="8"/>
  <c r="J1876" i="8" s="1"/>
  <c r="K1876" i="8" s="1"/>
  <c r="I857" i="8"/>
  <c r="J857" i="8" s="1"/>
  <c r="K857" i="8" s="1"/>
  <c r="H84" i="8"/>
  <c r="G84" i="8"/>
  <c r="H1274" i="8"/>
  <c r="G1274" i="8"/>
  <c r="G1607" i="8"/>
  <c r="H1607" i="8"/>
  <c r="H665" i="8"/>
  <c r="G665" i="8"/>
  <c r="G1816" i="8"/>
  <c r="H1816" i="8"/>
  <c r="I1621" i="8"/>
  <c r="J1621" i="8" s="1"/>
  <c r="K1621" i="8" s="1"/>
  <c r="H400" i="8"/>
  <c r="G400" i="8"/>
  <c r="I1775" i="8"/>
  <c r="J1775" i="8"/>
  <c r="K1775" i="8" s="1"/>
  <c r="H1650" i="8"/>
  <c r="G1650" i="8"/>
  <c r="H410" i="8"/>
  <c r="G410" i="8"/>
  <c r="G1787" i="8"/>
  <c r="H1787" i="8"/>
  <c r="I1748" i="8"/>
  <c r="J1748" i="8" s="1"/>
  <c r="K1748" i="8" s="1"/>
  <c r="I936" i="8"/>
  <c r="J936" i="8" s="1"/>
  <c r="K936" i="8" s="1"/>
  <c r="I1823" i="8"/>
  <c r="J1823" i="8" s="1"/>
  <c r="K1823" i="8" s="1"/>
  <c r="G502" i="8"/>
  <c r="H502" i="8"/>
  <c r="H896" i="8"/>
  <c r="G896" i="8"/>
  <c r="J1905" i="8"/>
  <c r="K1905" i="8" s="1"/>
  <c r="H290" i="8"/>
  <c r="G290" i="8"/>
  <c r="I1129" i="8"/>
  <c r="J1129" i="8" s="1"/>
  <c r="K1129" i="8" s="1"/>
  <c r="I1048" i="8"/>
  <c r="J1048" i="8" s="1"/>
  <c r="K1048" i="8" s="1"/>
  <c r="J1289" i="8"/>
  <c r="K1289" i="8" s="1"/>
  <c r="I1289" i="8"/>
  <c r="H994" i="8"/>
  <c r="G994" i="8"/>
  <c r="I991" i="8"/>
  <c r="J991" i="8"/>
  <c r="K991" i="8" s="1"/>
  <c r="I778" i="8"/>
  <c r="J778" i="8"/>
  <c r="K778" i="8" s="1"/>
  <c r="I553" i="8"/>
  <c r="J553" i="8"/>
  <c r="K553" i="8" s="1"/>
  <c r="H1318" i="8"/>
  <c r="G1318" i="8"/>
  <c r="H1180" i="8"/>
  <c r="G1180" i="8"/>
  <c r="I766" i="8"/>
  <c r="J766" i="8" s="1"/>
  <c r="K766" i="8" s="1"/>
  <c r="I1689" i="8"/>
  <c r="J1689" i="8" s="1"/>
  <c r="K1689" i="8" s="1"/>
  <c r="I787" i="8"/>
  <c r="H1741" i="8"/>
  <c r="G1741" i="8"/>
  <c r="H1050" i="8"/>
  <c r="G1050" i="8"/>
  <c r="J1327" i="8"/>
  <c r="K1327" i="8" s="1"/>
  <c r="I945" i="8"/>
  <c r="J945" i="8" s="1"/>
  <c r="K945" i="8" s="1"/>
  <c r="G1620" i="8"/>
  <c r="H1620" i="8"/>
  <c r="H1629" i="8"/>
  <c r="G1629" i="8"/>
  <c r="I1629" i="8" s="1"/>
  <c r="J1330" i="8"/>
  <c r="K1330" i="8" s="1"/>
  <c r="H938" i="8"/>
  <c r="G938" i="8"/>
  <c r="H453" i="8"/>
  <c r="G453" i="8"/>
  <c r="I1308" i="8"/>
  <c r="J1308" i="8" s="1"/>
  <c r="K1308" i="8" s="1"/>
  <c r="H1563" i="8"/>
  <c r="G1563" i="8"/>
  <c r="H1972" i="8"/>
  <c r="G1972" i="8"/>
  <c r="G830" i="8"/>
  <c r="H830" i="8"/>
  <c r="H1894" i="8"/>
  <c r="G1894" i="8"/>
  <c r="I578" i="8"/>
  <c r="J578" i="8" s="1"/>
  <c r="K578" i="8" s="1"/>
  <c r="H666" i="8"/>
  <c r="G666" i="8"/>
  <c r="I323" i="8"/>
  <c r="J323" i="8" s="1"/>
  <c r="K323" i="8" s="1"/>
  <c r="I1901" i="8"/>
  <c r="J1901" i="8"/>
  <c r="K1901" i="8" s="1"/>
  <c r="G1162" i="8"/>
  <c r="H1162" i="8"/>
  <c r="H1294" i="8"/>
  <c r="G1294" i="8"/>
  <c r="I254" i="8"/>
  <c r="J254" i="8" s="1"/>
  <c r="K254" i="8" s="1"/>
  <c r="H1740" i="8"/>
  <c r="G1740" i="8"/>
  <c r="H1602" i="8"/>
  <c r="G1602" i="8"/>
  <c r="G1052" i="8"/>
  <c r="H1052" i="8"/>
  <c r="H1328" i="8"/>
  <c r="G1328" i="8"/>
  <c r="I1836" i="8"/>
  <c r="J1836" i="8" s="1"/>
  <c r="K1836" i="8" s="1"/>
  <c r="I988" i="8"/>
  <c r="J988" i="8" s="1"/>
  <c r="K988" i="8" s="1"/>
  <c r="J308" i="8"/>
  <c r="K308" i="8" s="1"/>
  <c r="G1452" i="8"/>
  <c r="H1452" i="8"/>
  <c r="H1697" i="8"/>
  <c r="G1697" i="8"/>
  <c r="H1020" i="8"/>
  <c r="G1020" i="8"/>
  <c r="H792" i="8"/>
  <c r="G792" i="8"/>
  <c r="I329" i="8"/>
  <c r="J329" i="8" s="1"/>
  <c r="K329" i="8" s="1"/>
  <c r="I708" i="8"/>
  <c r="J708" i="8" s="1"/>
  <c r="K708" i="8" s="1"/>
  <c r="G1830" i="8"/>
  <c r="H1830" i="8"/>
  <c r="H1364" i="8"/>
  <c r="G1364" i="8"/>
  <c r="I556" i="8"/>
  <c r="J556" i="8" s="1"/>
  <c r="K556" i="8" s="1"/>
  <c r="I425" i="8"/>
  <c r="J425" i="8" s="1"/>
  <c r="K425" i="8" s="1"/>
  <c r="I307" i="8"/>
  <c r="J307" i="8" s="1"/>
  <c r="K307" i="8" s="1"/>
  <c r="H1341" i="8"/>
  <c r="G1341" i="8"/>
  <c r="I1525" i="8"/>
  <c r="J1525" i="8" s="1"/>
  <c r="K1525" i="8" s="1"/>
  <c r="H1600" i="8"/>
  <c r="G1600" i="8"/>
  <c r="I1888" i="8"/>
  <c r="J1888" i="8"/>
  <c r="K1888" i="8" s="1"/>
  <c r="H1362" i="8"/>
  <c r="G1362" i="8"/>
  <c r="I463" i="8"/>
  <c r="J463" i="8" s="1"/>
  <c r="K463" i="8" s="1"/>
  <c r="I1803" i="8"/>
  <c r="J1803" i="8" s="1"/>
  <c r="K1803" i="8" s="1"/>
  <c r="H1164" i="8"/>
  <c r="G1164" i="8"/>
  <c r="J675" i="8"/>
  <c r="K675" i="8" s="1"/>
  <c r="I675" i="8"/>
  <c r="I321" i="8"/>
  <c r="J321" i="8" s="1"/>
  <c r="K321" i="8" s="1"/>
  <c r="H1943" i="8"/>
  <c r="G1943" i="8"/>
  <c r="I1943" i="8" s="1"/>
  <c r="H1896" i="8"/>
  <c r="G1896" i="8"/>
  <c r="H1765" i="8"/>
  <c r="G1765" i="8"/>
  <c r="I1058" i="8"/>
  <c r="J1058" i="8"/>
  <c r="K1058" i="8" s="1"/>
  <c r="H1594" i="8"/>
  <c r="G1594" i="8"/>
  <c r="I789" i="8"/>
  <c r="J789" i="8" s="1"/>
  <c r="K789" i="8" s="1"/>
  <c r="J1410" i="8"/>
  <c r="K1410" i="8" s="1"/>
  <c r="I1410" i="8"/>
  <c r="H211" i="8"/>
  <c r="G211" i="8"/>
  <c r="G1187" i="8"/>
  <c r="H1187" i="8"/>
  <c r="H291" i="8"/>
  <c r="G291" i="8"/>
  <c r="I1383" i="8"/>
  <c r="J1383" i="8"/>
  <c r="K1383" i="8" s="1"/>
  <c r="H874" i="8"/>
  <c r="G874" i="8"/>
  <c r="H282" i="8"/>
  <c r="G282" i="8"/>
  <c r="I1837" i="8"/>
  <c r="J1837" i="8" s="1"/>
  <c r="K1837" i="8" s="1"/>
  <c r="I1535" i="8"/>
  <c r="J1535" i="8"/>
  <c r="K1535" i="8" s="1"/>
  <c r="H594" i="8"/>
  <c r="G594" i="8"/>
  <c r="I594" i="8" s="1"/>
  <c r="H761" i="8"/>
  <c r="G761" i="8"/>
  <c r="I1326" i="8"/>
  <c r="J1326" i="8" s="1"/>
  <c r="K1326" i="8" s="1"/>
  <c r="H1185" i="8"/>
  <c r="G1185" i="8"/>
  <c r="I286" i="8"/>
  <c r="J286" i="8" s="1"/>
  <c r="K286" i="8" s="1"/>
  <c r="H682" i="8"/>
  <c r="G682" i="8"/>
  <c r="H430" i="8"/>
  <c r="G430" i="8"/>
  <c r="I1334" i="8"/>
  <c r="J1334" i="8" s="1"/>
  <c r="K1334" i="8" s="1"/>
  <c r="I957" i="8"/>
  <c r="J957" i="8"/>
  <c r="K957" i="8" s="1"/>
  <c r="I1878" i="8"/>
  <c r="J1878" i="8" s="1"/>
  <c r="K1878" i="8" s="1"/>
  <c r="I825" i="8"/>
  <c r="J825" i="8" s="1"/>
  <c r="K825" i="8" s="1"/>
  <c r="H562" i="8"/>
  <c r="G562" i="8"/>
  <c r="J749" i="8"/>
  <c r="K749" i="8" s="1"/>
  <c r="I749" i="8"/>
  <c r="I540" i="8"/>
  <c r="J540" i="8" s="1"/>
  <c r="K540" i="8" s="1"/>
  <c r="G894" i="8"/>
  <c r="H894" i="8"/>
  <c r="I1148" i="8"/>
  <c r="J1148" i="8" s="1"/>
  <c r="K1148" i="8" s="1"/>
  <c r="I1791" i="8"/>
  <c r="J1791" i="8" s="1"/>
  <c r="K1791" i="8" s="1"/>
  <c r="I378" i="8"/>
  <c r="J378" i="8" s="1"/>
  <c r="K378" i="8" s="1"/>
  <c r="H1372" i="8"/>
  <c r="G1372" i="8"/>
  <c r="I876" i="8"/>
  <c r="J876" i="8" s="1"/>
  <c r="K876" i="8" s="1"/>
  <c r="H1985" i="8"/>
  <c r="G1985" i="8"/>
  <c r="H779" i="8"/>
  <c r="G779" i="8"/>
  <c r="J283" i="8"/>
  <c r="K283" i="8" s="1"/>
  <c r="I283" i="8"/>
  <c r="G1750" i="8"/>
  <c r="H1750" i="8"/>
  <c r="H596" i="8"/>
  <c r="G596" i="8"/>
  <c r="I797" i="8"/>
  <c r="J797" i="8" s="1"/>
  <c r="K797" i="8" s="1"/>
  <c r="H821" i="8"/>
  <c r="G821" i="8"/>
  <c r="H1451" i="8"/>
  <c r="G1451" i="8"/>
  <c r="I491" i="8"/>
  <c r="J491" i="8" s="1"/>
  <c r="K491" i="8" s="1"/>
  <c r="I1310" i="8"/>
  <c r="J1310" i="8" s="1"/>
  <c r="K1310" i="8" s="1"/>
  <c r="H402" i="8"/>
  <c r="G402" i="8"/>
  <c r="H1206" i="8"/>
  <c r="G1206" i="8"/>
  <c r="H1808" i="8"/>
  <c r="G1808" i="8"/>
  <c r="I380" i="8"/>
  <c r="J380" i="8" s="1"/>
  <c r="K380" i="8" s="1"/>
  <c r="I1081" i="8"/>
  <c r="J1081" i="8" s="1"/>
  <c r="K1081" i="8" s="1"/>
  <c r="H325" i="8"/>
  <c r="G325" i="8"/>
  <c r="I1027" i="8"/>
  <c r="J1027" i="8"/>
  <c r="K1027" i="8" s="1"/>
  <c r="I1770" i="8"/>
  <c r="J1770" i="8" s="1"/>
  <c r="K1770" i="8" s="1"/>
  <c r="I539" i="8"/>
  <c r="J539" i="8" s="1"/>
  <c r="K539" i="8" s="1"/>
  <c r="H882" i="8"/>
  <c r="G882" i="8"/>
  <c r="H456" i="8"/>
  <c r="G456" i="8"/>
  <c r="H462" i="8"/>
  <c r="G462" i="8"/>
  <c r="H482" i="8"/>
  <c r="G482" i="8"/>
  <c r="I381" i="8"/>
  <c r="J381" i="8" s="1"/>
  <c r="K381" i="8" s="1"/>
  <c r="H1742" i="8"/>
  <c r="G1742" i="8"/>
  <c r="H640" i="8"/>
  <c r="G640" i="8"/>
  <c r="I640" i="8" s="1"/>
  <c r="H759" i="8"/>
  <c r="G759" i="8"/>
  <c r="G1882" i="8"/>
  <c r="H1882" i="8"/>
  <c r="J1248" i="8"/>
  <c r="K1248" i="8" s="1"/>
  <c r="I1248" i="8"/>
  <c r="H1139" i="8"/>
  <c r="G1139" i="8"/>
  <c r="H982" i="8"/>
  <c r="G982" i="8"/>
  <c r="G688" i="8"/>
  <c r="H688" i="8"/>
  <c r="H1673" i="8"/>
  <c r="G1673" i="8"/>
  <c r="I1681" i="8"/>
  <c r="J1681" i="8"/>
  <c r="K1681" i="8" s="1"/>
  <c r="H702" i="8"/>
  <c r="G702" i="8"/>
  <c r="H1738" i="8"/>
  <c r="G1738" i="8"/>
  <c r="I1357" i="8"/>
  <c r="J1357" i="8" s="1"/>
  <c r="K1357" i="8" s="1"/>
  <c r="H619" i="8"/>
  <c r="G619" i="8"/>
  <c r="I579" i="8"/>
  <c r="J579" i="8"/>
  <c r="K579" i="8" s="1"/>
  <c r="J1979" i="8"/>
  <c r="K1979" i="8" s="1"/>
  <c r="I1979" i="8"/>
  <c r="H1642" i="8"/>
  <c r="G1642" i="8"/>
  <c r="I966" i="8"/>
  <c r="J966" i="8" s="1"/>
  <c r="K966" i="8" s="1"/>
  <c r="I1234" i="8"/>
  <c r="J1234" i="8"/>
  <c r="K1234" i="8" s="1"/>
  <c r="I1505" i="8"/>
  <c r="J1505" i="8" s="1"/>
  <c r="K1505" i="8" s="1"/>
  <c r="J1915" i="8"/>
  <c r="K1915" i="8" s="1"/>
  <c r="I201" i="8"/>
  <c r="J201" i="8" s="1"/>
  <c r="K201" i="8" s="1"/>
  <c r="I1749" i="8"/>
  <c r="J1749" i="8" s="1"/>
  <c r="K1749" i="8" s="1"/>
  <c r="I1977" i="8"/>
  <c r="J1977" i="8" s="1"/>
  <c r="K1977" i="8" s="1"/>
  <c r="H272" i="8"/>
  <c r="G272" i="8"/>
  <c r="G1150" i="8"/>
  <c r="H1150" i="8"/>
  <c r="H432" i="8"/>
  <c r="G432" i="8"/>
  <c r="H1295" i="8"/>
  <c r="G1295" i="8"/>
  <c r="I859" i="8"/>
  <c r="J859" i="8" s="1"/>
  <c r="K859" i="8" s="1"/>
  <c r="G690" i="8"/>
  <c r="H690" i="8"/>
  <c r="H512" i="8"/>
  <c r="G512" i="8"/>
  <c r="I1557" i="8"/>
  <c r="J1557" i="8"/>
  <c r="K1557" i="8" s="1"/>
  <c r="I1759" i="8"/>
  <c r="J1759" i="8"/>
  <c r="K1759" i="8" s="1"/>
  <c r="H1762" i="8"/>
  <c r="G1762" i="8"/>
  <c r="I1125" i="8"/>
  <c r="J1125" i="8" s="1"/>
  <c r="K1125" i="8" s="1"/>
  <c r="H1022" i="8"/>
  <c r="G1022" i="8"/>
  <c r="G1361" i="8"/>
  <c r="H1361" i="8"/>
  <c r="J1958" i="8"/>
  <c r="K1958" i="8" s="1"/>
  <c r="H1382" i="8"/>
  <c r="G1382" i="8"/>
  <c r="H1296" i="8"/>
  <c r="G1296" i="8"/>
  <c r="J1464" i="8"/>
  <c r="K1464" i="8" s="1"/>
  <c r="G807" i="8"/>
  <c r="H807" i="8"/>
  <c r="I406" i="8"/>
  <c r="J406" i="8" s="1"/>
  <c r="K406" i="8" s="1"/>
  <c r="J1573" i="8"/>
  <c r="K1573" i="8" s="1"/>
  <c r="I820" i="8"/>
  <c r="J820" i="8" s="1"/>
  <c r="K820" i="8" s="1"/>
  <c r="G653" i="8"/>
  <c r="H653" i="8"/>
  <c r="J395" i="8"/>
  <c r="K395" i="8" s="1"/>
  <c r="H335" i="8"/>
  <c r="G335" i="8"/>
  <c r="G547" i="8"/>
  <c r="H547" i="8"/>
  <c r="H244" i="8"/>
  <c r="G244" i="8"/>
  <c r="H1585" i="8"/>
  <c r="G1585" i="8"/>
  <c r="I908" i="8"/>
  <c r="J908" i="8" s="1"/>
  <c r="K908" i="8" s="1"/>
  <c r="I1491" i="8"/>
  <c r="J1491" i="8" s="1"/>
  <c r="K1491" i="8" s="1"/>
  <c r="H483" i="8"/>
  <c r="G483" i="8"/>
  <c r="H1984" i="8"/>
  <c r="G1984" i="8"/>
  <c r="H1562" i="8"/>
  <c r="G1562" i="8"/>
  <c r="I1434" i="8"/>
  <c r="J1434" i="8" s="1"/>
  <c r="K1434" i="8" s="1"/>
  <c r="H1939" i="8"/>
  <c r="G1939" i="8"/>
  <c r="I1137" i="8"/>
  <c r="J1137" i="8" s="1"/>
  <c r="K1137" i="8" s="1"/>
  <c r="I370" i="8"/>
  <c r="J370" i="8" s="1"/>
  <c r="K370" i="8" s="1"/>
  <c r="I835" i="8"/>
  <c r="J835" i="8" s="1"/>
  <c r="K835" i="8" s="1"/>
  <c r="H417" i="8"/>
  <c r="G417" i="8"/>
  <c r="I1245" i="8"/>
  <c r="J1245" i="8" s="1"/>
  <c r="K1245" i="8" s="1"/>
  <c r="I1790" i="8"/>
  <c r="J1790" i="8" s="1"/>
  <c r="K1790" i="8" s="1"/>
  <c r="H1706" i="8"/>
  <c r="G1706" i="8"/>
  <c r="H1386" i="8"/>
  <c r="G1386" i="8"/>
  <c r="H1420" i="8"/>
  <c r="G1420" i="8"/>
  <c r="G1851" i="8"/>
  <c r="H1851" i="8"/>
  <c r="H1852" i="8"/>
  <c r="G1852" i="8"/>
  <c r="H1606" i="8"/>
  <c r="G1606" i="8"/>
  <c r="H941" i="8"/>
  <c r="G941" i="8"/>
  <c r="I681" i="8"/>
  <c r="J681" i="8" s="1"/>
  <c r="K681" i="8" s="1"/>
  <c r="I1459" i="8"/>
  <c r="J1459" i="8" s="1"/>
  <c r="K1459" i="8" s="1"/>
  <c r="J1568" i="8"/>
  <c r="K1568" i="8" s="1"/>
  <c r="I22" i="8"/>
  <c r="J22" i="8" s="1"/>
  <c r="K22" i="8" s="1"/>
  <c r="J79" i="8"/>
  <c r="K79" i="8" s="1"/>
  <c r="I47" i="8"/>
  <c r="J47" i="8" s="1"/>
  <c r="K47" i="8" s="1"/>
  <c r="I41" i="8"/>
  <c r="J41" i="8" s="1"/>
  <c r="K41" i="8" s="1"/>
  <c r="I120" i="8"/>
  <c r="J120" i="8" s="1"/>
  <c r="K120" i="8" s="1"/>
  <c r="I156" i="8"/>
  <c r="J156" i="8" s="1"/>
  <c r="K156" i="8" s="1"/>
  <c r="J88" i="8"/>
  <c r="K88" i="8" s="1"/>
  <c r="I46" i="8"/>
  <c r="J46" i="8"/>
  <c r="K46" i="8" s="1"/>
  <c r="I146" i="8"/>
  <c r="J146" i="8" s="1"/>
  <c r="K146" i="8" s="1"/>
  <c r="I21" i="8"/>
  <c r="J21" i="8" s="1"/>
  <c r="K21" i="8" s="1"/>
  <c r="I152" i="8"/>
  <c r="J152" i="8" s="1"/>
  <c r="K152" i="8" s="1"/>
  <c r="J127" i="8"/>
  <c r="K127" i="8" s="1"/>
  <c r="I14" i="8"/>
  <c r="J14" i="8" s="1"/>
  <c r="K14" i="8" s="1"/>
  <c r="I20" i="8"/>
  <c r="J20" i="8" s="1"/>
  <c r="K20" i="8" s="1"/>
  <c r="I110" i="8"/>
  <c r="J110" i="8" s="1"/>
  <c r="K110" i="8" s="1"/>
  <c r="I61" i="8"/>
  <c r="J61" i="8" s="1"/>
  <c r="K61" i="8" s="1"/>
  <c r="I184" i="8"/>
  <c r="J184" i="8" s="1"/>
  <c r="K184" i="8" s="1"/>
  <c r="I26" i="8"/>
  <c r="J26" i="8"/>
  <c r="K26" i="8" s="1"/>
  <c r="I170" i="8"/>
  <c r="J170" i="8" s="1"/>
  <c r="K170" i="8" s="1"/>
  <c r="I181" i="8"/>
  <c r="J181" i="8" s="1"/>
  <c r="K181" i="8" s="1"/>
  <c r="I57" i="8"/>
  <c r="J57" i="8" s="1"/>
  <c r="K57" i="8" s="1"/>
  <c r="I183" i="8"/>
  <c r="J183" i="8" s="1"/>
  <c r="K183" i="8" s="1"/>
  <c r="I155" i="8"/>
  <c r="J155" i="8" s="1"/>
  <c r="K155" i="8" s="1"/>
  <c r="I56" i="8"/>
  <c r="J56" i="8" s="1"/>
  <c r="K56" i="8" s="1"/>
  <c r="I63" i="8"/>
  <c r="J63" i="8"/>
  <c r="K63" i="8" s="1"/>
  <c r="I195" i="8"/>
  <c r="J195" i="8" s="1"/>
  <c r="K195" i="8" s="1"/>
  <c r="I135" i="8"/>
  <c r="J135" i="8" s="1"/>
  <c r="K135" i="8" s="1"/>
  <c r="I119" i="8"/>
  <c r="J119" i="8" s="1"/>
  <c r="K119" i="8" s="1"/>
  <c r="I69" i="8"/>
  <c r="J69" i="8" s="1"/>
  <c r="K69" i="8" s="1"/>
  <c r="I80" i="8"/>
  <c r="J80" i="8" s="1"/>
  <c r="K80" i="8" s="1"/>
  <c r="I118" i="8"/>
  <c r="J118" i="8" s="1"/>
  <c r="K118" i="8" s="1"/>
  <c r="I83" i="8"/>
  <c r="J83" i="8" s="1"/>
  <c r="K83" i="8" s="1"/>
  <c r="I199" i="8"/>
  <c r="J199" i="8" s="1"/>
  <c r="K199" i="8" s="1"/>
  <c r="I49" i="8"/>
  <c r="J49" i="8" s="1"/>
  <c r="K49" i="8" s="1"/>
  <c r="I175" i="8"/>
  <c r="J175" i="8" s="1"/>
  <c r="K175" i="8" s="1"/>
  <c r="I91" i="8"/>
  <c r="J91" i="8" s="1"/>
  <c r="K91" i="8" s="1"/>
  <c r="I82" i="8"/>
  <c r="J82" i="8" s="1"/>
  <c r="K82" i="8" s="1"/>
  <c r="I124" i="8"/>
  <c r="J124" i="8" s="1"/>
  <c r="K124" i="8" s="1"/>
  <c r="J58" i="8"/>
  <c r="K58" i="8" s="1"/>
  <c r="I102" i="8"/>
  <c r="J102" i="8" s="1"/>
  <c r="K102" i="8" s="1"/>
  <c r="I19" i="8"/>
  <c r="J19" i="8" s="1"/>
  <c r="K19" i="8" s="1"/>
  <c r="I182" i="8"/>
  <c r="J182" i="8" s="1"/>
  <c r="K182" i="8" s="1"/>
  <c r="I174" i="8"/>
  <c r="J174" i="8" s="1"/>
  <c r="K174" i="8" s="1"/>
  <c r="I59" i="8"/>
  <c r="J59" i="8" s="1"/>
  <c r="K59" i="8" s="1"/>
  <c r="I34" i="8"/>
  <c r="J34" i="8" s="1"/>
  <c r="K34" i="8" s="1"/>
  <c r="J12" i="3"/>
  <c r="L19" i="3"/>
  <c r="K19" i="3"/>
  <c r="N19" i="3" s="1"/>
  <c r="J25" i="3"/>
  <c r="L12" i="3"/>
  <c r="N12" i="3" s="1"/>
  <c r="L20" i="3"/>
  <c r="L7" i="3"/>
  <c r="N7" i="3" s="1"/>
  <c r="M26" i="3"/>
  <c r="Q26" i="3" s="1"/>
  <c r="L17" i="3"/>
  <c r="N17" i="3" s="1"/>
  <c r="L15" i="3"/>
  <c r="M15" i="3" s="1"/>
  <c r="J6" i="3"/>
  <c r="M6" i="3" s="1"/>
  <c r="O6" i="3" s="1"/>
  <c r="J7" i="3"/>
  <c r="M7" i="3" s="1"/>
  <c r="Q7" i="3" s="1"/>
  <c r="J27" i="3"/>
  <c r="M27" i="3" s="1"/>
  <c r="Q27" i="3" s="1"/>
  <c r="L22" i="3"/>
  <c r="M22" i="3" s="1"/>
  <c r="Q22" i="3" s="1"/>
  <c r="J14" i="3"/>
  <c r="M14" i="3" s="1"/>
  <c r="Q14" i="3" s="1"/>
  <c r="N16" i="3"/>
  <c r="N25" i="3"/>
  <c r="M21" i="3"/>
  <c r="Q21" i="3" s="1"/>
  <c r="M18" i="3"/>
  <c r="Q18" i="3" s="1"/>
  <c r="K9" i="3"/>
  <c r="N9" i="3" s="1"/>
  <c r="K30" i="3"/>
  <c r="N30" i="3" s="1"/>
  <c r="J28" i="3"/>
  <c r="K29" i="3"/>
  <c r="N29" i="3" s="1"/>
  <c r="K10" i="3"/>
  <c r="N10" i="3" s="1"/>
  <c r="J9" i="3"/>
  <c r="M9" i="3" s="1"/>
  <c r="Q9" i="3" s="1"/>
  <c r="M25" i="3"/>
  <c r="Q25" i="3" s="1"/>
  <c r="J10" i="3"/>
  <c r="M10" i="3" s="1"/>
  <c r="Q10" i="3" s="1"/>
  <c r="L27" i="3"/>
  <c r="N27" i="3" s="1"/>
  <c r="J30" i="3"/>
  <c r="M30" i="3" s="1"/>
  <c r="Q30" i="3" s="1"/>
  <c r="O18" i="3"/>
  <c r="M24" i="3"/>
  <c r="Q24" i="3" s="1"/>
  <c r="J8" i="3"/>
  <c r="O11" i="3"/>
  <c r="L28" i="3"/>
  <c r="M28" i="3" s="1"/>
  <c r="Q28" i="3" s="1"/>
  <c r="M12" i="3"/>
  <c r="Q12" i="3" s="1"/>
  <c r="N20" i="3"/>
  <c r="O13" i="3"/>
  <c r="M20" i="3"/>
  <c r="Q20" i="3" s="1"/>
  <c r="O16" i="3"/>
  <c r="N21" i="3"/>
  <c r="L8" i="3"/>
  <c r="N8" i="3" s="1"/>
  <c r="N5" i="3"/>
  <c r="O23" i="3"/>
  <c r="M4" i="3"/>
  <c r="O4" i="3" s="1"/>
  <c r="M1419" i="8" l="1"/>
  <c r="Q1419" i="8" s="1"/>
  <c r="L1419" i="8"/>
  <c r="P1419" i="8" s="1"/>
  <c r="N1419" i="8"/>
  <c r="R1419" i="8" s="1"/>
  <c r="L1637" i="8"/>
  <c r="P1637" i="8" s="1"/>
  <c r="N878" i="8"/>
  <c r="R878" i="8" s="1"/>
  <c r="I688" i="8"/>
  <c r="M1637" i="8"/>
  <c r="Q1637" i="8" s="1"/>
  <c r="L878" i="8"/>
  <c r="P878" i="8" s="1"/>
  <c r="L1999" i="8"/>
  <c r="P1999" i="8" s="1"/>
  <c r="N95" i="8"/>
  <c r="R95" i="8" s="1"/>
  <c r="N1999" i="8"/>
  <c r="R1999" i="8" s="1"/>
  <c r="M95" i="8"/>
  <c r="Q95" i="8" s="1"/>
  <c r="L1243" i="8"/>
  <c r="P1243" i="8" s="1"/>
  <c r="I173" i="8"/>
  <c r="J173" i="8" s="1"/>
  <c r="K173" i="8" s="1"/>
  <c r="I522" i="8"/>
  <c r="J522" i="8" s="1"/>
  <c r="K522" i="8" s="1"/>
  <c r="N1049" i="8"/>
  <c r="R1049" i="8" s="1"/>
  <c r="M346" i="8"/>
  <c r="Q346" i="8" s="1"/>
  <c r="L346" i="8"/>
  <c r="P346" i="8" s="1"/>
  <c r="N1399" i="8"/>
  <c r="R1399" i="8" s="1"/>
  <c r="I494" i="8"/>
  <c r="J494" i="8" s="1"/>
  <c r="K494" i="8" s="1"/>
  <c r="N1313" i="8"/>
  <c r="R1313" i="8" s="1"/>
  <c r="N1026" i="8"/>
  <c r="R1026" i="8" s="1"/>
  <c r="I1546" i="8"/>
  <c r="J1546" i="8" s="1"/>
  <c r="K1546" i="8" s="1"/>
  <c r="M1313" i="8"/>
  <c r="Q1313" i="8" s="1"/>
  <c r="M1026" i="8"/>
  <c r="Q1026" i="8" s="1"/>
  <c r="M1109" i="8"/>
  <c r="Q1109" i="8" s="1"/>
  <c r="L1109" i="8"/>
  <c r="P1109" i="8" s="1"/>
  <c r="N1071" i="8"/>
  <c r="R1071" i="8" s="1"/>
  <c r="L510" i="8"/>
  <c r="P510" i="8" s="1"/>
  <c r="I1842" i="8"/>
  <c r="M333" i="8"/>
  <c r="Q333" i="8" s="1"/>
  <c r="L1071" i="8"/>
  <c r="P1071" i="8" s="1"/>
  <c r="N333" i="8"/>
  <c r="R333" i="8" s="1"/>
  <c r="M1223" i="8"/>
  <c r="Q1223" i="8" s="1"/>
  <c r="N210" i="8"/>
  <c r="R210" i="8" s="1"/>
  <c r="I1540" i="8"/>
  <c r="J1540" i="8" s="1"/>
  <c r="K1540" i="8" s="1"/>
  <c r="V1540" i="8" s="1"/>
  <c r="V491" i="8"/>
  <c r="U491" i="8"/>
  <c r="T491" i="8"/>
  <c r="V646" i="8"/>
  <c r="U646" i="8"/>
  <c r="T646" i="8"/>
  <c r="V1326" i="8"/>
  <c r="U1326" i="8"/>
  <c r="T1326" i="8"/>
  <c r="L298" i="8"/>
  <c r="P298" i="8" s="1"/>
  <c r="V298" i="8"/>
  <c r="T298" i="8"/>
  <c r="U298" i="8"/>
  <c r="V1779" i="8"/>
  <c r="T1779" i="8"/>
  <c r="U1779" i="8"/>
  <c r="M1779" i="8"/>
  <c r="Q1779" i="8" s="1"/>
  <c r="L1779" i="8"/>
  <c r="P1779" i="8" s="1"/>
  <c r="N1779" i="8"/>
  <c r="R1779" i="8" s="1"/>
  <c r="V881" i="8"/>
  <c r="U881" i="8"/>
  <c r="T881" i="8"/>
  <c r="V1595" i="8"/>
  <c r="U1595" i="8"/>
  <c r="T1595" i="8"/>
  <c r="U404" i="8"/>
  <c r="V404" i="8"/>
  <c r="T404" i="8"/>
  <c r="M404" i="8"/>
  <c r="Q404" i="8" s="1"/>
  <c r="N404" i="8"/>
  <c r="R404" i="8" s="1"/>
  <c r="L404" i="8"/>
  <c r="P404" i="8" s="1"/>
  <c r="N589" i="8"/>
  <c r="R589" i="8" s="1"/>
  <c r="V589" i="8"/>
  <c r="U589" i="8"/>
  <c r="T589" i="8"/>
  <c r="V1921" i="8"/>
  <c r="U1921" i="8"/>
  <c r="T1921" i="8"/>
  <c r="N1921" i="8"/>
  <c r="R1921" i="8" s="1"/>
  <c r="L1921" i="8"/>
  <c r="P1921" i="8" s="1"/>
  <c r="M1921" i="8"/>
  <c r="Q1921" i="8" s="1"/>
  <c r="V1643" i="8"/>
  <c r="T1643" i="8"/>
  <c r="U1643" i="8"/>
  <c r="V406" i="8"/>
  <c r="U406" i="8"/>
  <c r="T406" i="8"/>
  <c r="M406" i="8"/>
  <c r="Q406" i="8" s="1"/>
  <c r="N406" i="8"/>
  <c r="R406" i="8" s="1"/>
  <c r="L406" i="8"/>
  <c r="P406" i="8" s="1"/>
  <c r="V966" i="8"/>
  <c r="U966" i="8"/>
  <c r="T966" i="8"/>
  <c r="V1748" i="8"/>
  <c r="U1748" i="8"/>
  <c r="T1748" i="8"/>
  <c r="M1748" i="8"/>
  <c r="Q1748" i="8" s="1"/>
  <c r="L1748" i="8"/>
  <c r="P1748" i="8" s="1"/>
  <c r="N1748" i="8"/>
  <c r="R1748" i="8" s="1"/>
  <c r="V401" i="8"/>
  <c r="U401" i="8"/>
  <c r="T401" i="8"/>
  <c r="V1756" i="8"/>
  <c r="T1756" i="8"/>
  <c r="U1756" i="8"/>
  <c r="M1756" i="8"/>
  <c r="Q1756" i="8" s="1"/>
  <c r="L1756" i="8"/>
  <c r="P1756" i="8" s="1"/>
  <c r="N1756" i="8"/>
  <c r="R1756" i="8" s="1"/>
  <c r="V967" i="8"/>
  <c r="U967" i="8"/>
  <c r="T967" i="8"/>
  <c r="V729" i="8"/>
  <c r="U729" i="8"/>
  <c r="T729" i="8"/>
  <c r="V730" i="8"/>
  <c r="U730" i="8"/>
  <c r="T730" i="8"/>
  <c r="L730" i="8"/>
  <c r="P730" i="8" s="1"/>
  <c r="M730" i="8"/>
  <c r="Q730" i="8" s="1"/>
  <c r="N730" i="8"/>
  <c r="R730" i="8" s="1"/>
  <c r="V1424" i="8"/>
  <c r="U1424" i="8"/>
  <c r="T1424" i="8"/>
  <c r="U1754" i="8"/>
  <c r="V1754" i="8"/>
  <c r="T1754" i="8"/>
  <c r="M1754" i="8"/>
  <c r="Q1754" i="8" s="1"/>
  <c r="N1754" i="8"/>
  <c r="R1754" i="8" s="1"/>
  <c r="L1754" i="8"/>
  <c r="P1754" i="8" s="1"/>
  <c r="V1226" i="8"/>
  <c r="U1226" i="8"/>
  <c r="T1226" i="8"/>
  <c r="V655" i="8"/>
  <c r="U655" i="8"/>
  <c r="T655" i="8"/>
  <c r="V718" i="8"/>
  <c r="U718" i="8"/>
  <c r="T718" i="8"/>
  <c r="V721" i="8"/>
  <c r="U721" i="8"/>
  <c r="T721" i="8"/>
  <c r="V1889" i="8"/>
  <c r="U1889" i="8"/>
  <c r="T1889" i="8"/>
  <c r="U327" i="8"/>
  <c r="V327" i="8"/>
  <c r="T327" i="8"/>
  <c r="V996" i="8"/>
  <c r="U996" i="8"/>
  <c r="T996" i="8"/>
  <c r="V1435" i="8"/>
  <c r="U1435" i="8"/>
  <c r="T1435" i="8"/>
  <c r="L1435" i="8"/>
  <c r="P1435" i="8" s="1"/>
  <c r="M1435" i="8"/>
  <c r="Q1435" i="8" s="1"/>
  <c r="N1435" i="8"/>
  <c r="R1435" i="8" s="1"/>
  <c r="V1287" i="8"/>
  <c r="U1287" i="8"/>
  <c r="T1287" i="8"/>
  <c r="M1287" i="8"/>
  <c r="Q1287" i="8" s="1"/>
  <c r="N1287" i="8"/>
  <c r="R1287" i="8" s="1"/>
  <c r="L1287" i="8"/>
  <c r="P1287" i="8" s="1"/>
  <c r="V1725" i="8"/>
  <c r="U1725" i="8"/>
  <c r="T1725" i="8"/>
  <c r="M1725" i="8"/>
  <c r="Q1725" i="8" s="1"/>
  <c r="N1725" i="8"/>
  <c r="R1725" i="8" s="1"/>
  <c r="L1725" i="8"/>
  <c r="P1725" i="8" s="1"/>
  <c r="V686" i="8"/>
  <c r="U686" i="8"/>
  <c r="T686" i="8"/>
  <c r="N686" i="8"/>
  <c r="R686" i="8" s="1"/>
  <c r="M686" i="8"/>
  <c r="Q686" i="8" s="1"/>
  <c r="L686" i="8"/>
  <c r="P686" i="8" s="1"/>
  <c r="V1687" i="8"/>
  <c r="U1687" i="8"/>
  <c r="T1687" i="8"/>
  <c r="M741" i="8"/>
  <c r="Q741" i="8" s="1"/>
  <c r="V741" i="8"/>
  <c r="U741" i="8"/>
  <c r="T741" i="8"/>
  <c r="L741" i="8"/>
  <c r="P741" i="8" s="1"/>
  <c r="N741" i="8"/>
  <c r="R741" i="8" s="1"/>
  <c r="V1676" i="8"/>
  <c r="U1676" i="8"/>
  <c r="T1676" i="8"/>
  <c r="V1055" i="8"/>
  <c r="U1055" i="8"/>
  <c r="T1055" i="8"/>
  <c r="M1055" i="8"/>
  <c r="Q1055" i="8" s="1"/>
  <c r="L1055" i="8"/>
  <c r="P1055" i="8" s="1"/>
  <c r="N1055" i="8"/>
  <c r="R1055" i="8" s="1"/>
  <c r="V1390" i="8"/>
  <c r="U1390" i="8"/>
  <c r="T1390" i="8"/>
  <c r="M1390" i="8"/>
  <c r="Q1390" i="8" s="1"/>
  <c r="N1390" i="8"/>
  <c r="R1390" i="8" s="1"/>
  <c r="L1390" i="8"/>
  <c r="P1390" i="8" s="1"/>
  <c r="V1434" i="8"/>
  <c r="U1434" i="8"/>
  <c r="T1434" i="8"/>
  <c r="L1434" i="8"/>
  <c r="P1434" i="8" s="1"/>
  <c r="M1434" i="8"/>
  <c r="Q1434" i="8" s="1"/>
  <c r="N1434" i="8"/>
  <c r="R1434" i="8" s="1"/>
  <c r="V599" i="8"/>
  <c r="U599" i="8"/>
  <c r="T599" i="8"/>
  <c r="U857" i="8"/>
  <c r="V857" i="8"/>
  <c r="T857" i="8"/>
  <c r="V613" i="8"/>
  <c r="U613" i="8"/>
  <c r="T613" i="8"/>
  <c r="V383" i="8"/>
  <c r="U383" i="8"/>
  <c r="T383" i="8"/>
  <c r="V750" i="8"/>
  <c r="U750" i="8"/>
  <c r="T750" i="8"/>
  <c r="V1981" i="8"/>
  <c r="U1981" i="8"/>
  <c r="T1981" i="8"/>
  <c r="V624" i="8"/>
  <c r="U624" i="8"/>
  <c r="T624" i="8"/>
  <c r="V365" i="8"/>
  <c r="T365" i="8"/>
  <c r="U365" i="8"/>
  <c r="N365" i="8"/>
  <c r="R365" i="8" s="1"/>
  <c r="L365" i="8"/>
  <c r="P365" i="8" s="1"/>
  <c r="M365" i="8"/>
  <c r="Q365" i="8" s="1"/>
  <c r="V1613" i="8"/>
  <c r="T1613" i="8"/>
  <c r="U1613" i="8"/>
  <c r="M1613" i="8"/>
  <c r="Q1613" i="8" s="1"/>
  <c r="L1613" i="8"/>
  <c r="P1613" i="8" s="1"/>
  <c r="N1613" i="8"/>
  <c r="R1613" i="8" s="1"/>
  <c r="V1959" i="8"/>
  <c r="U1959" i="8"/>
  <c r="T1959" i="8"/>
  <c r="L1959" i="8"/>
  <c r="P1959" i="8" s="1"/>
  <c r="N1959" i="8"/>
  <c r="R1959" i="8" s="1"/>
  <c r="M1959" i="8"/>
  <c r="Q1959" i="8" s="1"/>
  <c r="V414" i="8"/>
  <c r="U414" i="8"/>
  <c r="T414" i="8"/>
  <c r="V1324" i="8"/>
  <c r="T1324" i="8"/>
  <c r="U1324" i="8"/>
  <c r="V971" i="8"/>
  <c r="U971" i="8"/>
  <c r="T971" i="8"/>
  <c r="V1688" i="8"/>
  <c r="T1688" i="8"/>
  <c r="U1688" i="8"/>
  <c r="N1688" i="8"/>
  <c r="R1688" i="8" s="1"/>
  <c r="L1688" i="8"/>
  <c r="P1688" i="8" s="1"/>
  <c r="M1688" i="8"/>
  <c r="Q1688" i="8" s="1"/>
  <c r="V990" i="8"/>
  <c r="U990" i="8"/>
  <c r="T990" i="8"/>
  <c r="V1214" i="8"/>
  <c r="U1214" i="8"/>
  <c r="T1214" i="8"/>
  <c r="U237" i="8"/>
  <c r="V237" i="8"/>
  <c r="T237" i="8"/>
  <c r="V249" i="8"/>
  <c r="U249" i="8"/>
  <c r="T249" i="8"/>
  <c r="L249" i="8"/>
  <c r="P249" i="8" s="1"/>
  <c r="N249" i="8"/>
  <c r="R249" i="8" s="1"/>
  <c r="M249" i="8"/>
  <c r="Q249" i="8" s="1"/>
  <c r="V934" i="8"/>
  <c r="U934" i="8"/>
  <c r="T934" i="8"/>
  <c r="V947" i="8"/>
  <c r="U947" i="8"/>
  <c r="T947" i="8"/>
  <c r="V1996" i="8"/>
  <c r="U1996" i="8"/>
  <c r="T1996" i="8"/>
  <c r="V434" i="8"/>
  <c r="U434" i="8"/>
  <c r="T434" i="8"/>
  <c r="L434" i="8"/>
  <c r="P434" i="8" s="1"/>
  <c r="M434" i="8"/>
  <c r="Q434" i="8" s="1"/>
  <c r="N434" i="8"/>
  <c r="R434" i="8" s="1"/>
  <c r="V765" i="8"/>
  <c r="U765" i="8"/>
  <c r="T765" i="8"/>
  <c r="M765" i="8"/>
  <c r="Q765" i="8" s="1"/>
  <c r="N765" i="8"/>
  <c r="R765" i="8" s="1"/>
  <c r="L765" i="8"/>
  <c r="P765" i="8" s="1"/>
  <c r="V355" i="8"/>
  <c r="U355" i="8"/>
  <c r="T355" i="8"/>
  <c r="L355" i="8"/>
  <c r="P355" i="8" s="1"/>
  <c r="N355" i="8"/>
  <c r="R355" i="8" s="1"/>
  <c r="M355" i="8"/>
  <c r="Q355" i="8" s="1"/>
  <c r="V933" i="8"/>
  <c r="U933" i="8"/>
  <c r="T933" i="8"/>
  <c r="M933" i="8"/>
  <c r="Q933" i="8" s="1"/>
  <c r="L933" i="8"/>
  <c r="P933" i="8" s="1"/>
  <c r="N933" i="8"/>
  <c r="R933" i="8" s="1"/>
  <c r="V1923" i="8"/>
  <c r="T1923" i="8"/>
  <c r="U1923" i="8"/>
  <c r="V1368" i="8"/>
  <c r="U1368" i="8"/>
  <c r="T1368" i="8"/>
  <c r="L1368" i="8"/>
  <c r="P1368" i="8" s="1"/>
  <c r="M1368" i="8"/>
  <c r="Q1368" i="8" s="1"/>
  <c r="N1368" i="8"/>
  <c r="R1368" i="8" s="1"/>
  <c r="V1436" i="8"/>
  <c r="U1436" i="8"/>
  <c r="T1436" i="8"/>
  <c r="L1436" i="8"/>
  <c r="P1436" i="8" s="1"/>
  <c r="M1436" i="8"/>
  <c r="Q1436" i="8" s="1"/>
  <c r="N1436" i="8"/>
  <c r="R1436" i="8" s="1"/>
  <c r="V1112" i="8"/>
  <c r="U1112" i="8"/>
  <c r="T1112" i="8"/>
  <c r="L1112" i="8"/>
  <c r="P1112" i="8" s="1"/>
  <c r="M1112" i="8"/>
  <c r="Q1112" i="8" s="1"/>
  <c r="N1112" i="8"/>
  <c r="R1112" i="8" s="1"/>
  <c r="N426" i="8"/>
  <c r="R426" i="8" s="1"/>
  <c r="V426" i="8"/>
  <c r="U426" i="8"/>
  <c r="T426" i="8"/>
  <c r="V1966" i="8"/>
  <c r="T1966" i="8"/>
  <c r="U1966" i="8"/>
  <c r="M1966" i="8"/>
  <c r="Q1966" i="8" s="1"/>
  <c r="N1966" i="8"/>
  <c r="R1966" i="8" s="1"/>
  <c r="L1966" i="8"/>
  <c r="P1966" i="8" s="1"/>
  <c r="V1934" i="8"/>
  <c r="U1934" i="8"/>
  <c r="T1934" i="8"/>
  <c r="V951" i="8"/>
  <c r="T951" i="8"/>
  <c r="U951" i="8"/>
  <c r="V600" i="8"/>
  <c r="U600" i="8"/>
  <c r="T600" i="8"/>
  <c r="U1333" i="8"/>
  <c r="V1333" i="8"/>
  <c r="T1333" i="8"/>
  <c r="V1987" i="8"/>
  <c r="U1987" i="8"/>
  <c r="T1987" i="8"/>
  <c r="V1347" i="8"/>
  <c r="T1347" i="8"/>
  <c r="U1347" i="8"/>
  <c r="U1751" i="8"/>
  <c r="V1751" i="8"/>
  <c r="T1751" i="8"/>
  <c r="V780" i="8"/>
  <c r="U780" i="8"/>
  <c r="T780" i="8"/>
  <c r="L780" i="8"/>
  <c r="P780" i="8" s="1"/>
  <c r="M780" i="8"/>
  <c r="Q780" i="8" s="1"/>
  <c r="N780" i="8"/>
  <c r="R780" i="8" s="1"/>
  <c r="V726" i="8"/>
  <c r="U726" i="8"/>
  <c r="T726" i="8"/>
  <c r="L726" i="8"/>
  <c r="P726" i="8" s="1"/>
  <c r="M726" i="8"/>
  <c r="Q726" i="8" s="1"/>
  <c r="N726" i="8"/>
  <c r="R726" i="8" s="1"/>
  <c r="V663" i="8"/>
  <c r="U663" i="8"/>
  <c r="T663" i="8"/>
  <c r="V692" i="8"/>
  <c r="U692" i="8"/>
  <c r="T692" i="8"/>
  <c r="L692" i="8"/>
  <c r="P692" i="8" s="1"/>
  <c r="N692" i="8"/>
  <c r="R692" i="8" s="1"/>
  <c r="M692" i="8"/>
  <c r="Q692" i="8" s="1"/>
  <c r="V1949" i="8"/>
  <c r="U1949" i="8"/>
  <c r="T1949" i="8"/>
  <c r="U1995" i="8"/>
  <c r="T1995" i="8"/>
  <c r="V1995" i="8"/>
  <c r="L1995" i="8"/>
  <c r="P1995" i="8" s="1"/>
  <c r="N1995" i="8"/>
  <c r="R1995" i="8" s="1"/>
  <c r="M1995" i="8"/>
  <c r="Q1995" i="8" s="1"/>
  <c r="V1063" i="8"/>
  <c r="U1063" i="8"/>
  <c r="T1063" i="8"/>
  <c r="M1063" i="8"/>
  <c r="Q1063" i="8" s="1"/>
  <c r="L1063" i="8"/>
  <c r="P1063" i="8" s="1"/>
  <c r="N1063" i="8"/>
  <c r="R1063" i="8" s="1"/>
  <c r="V1890" i="8"/>
  <c r="T1890" i="8"/>
  <c r="U1890" i="8"/>
  <c r="V1070" i="8"/>
  <c r="U1070" i="8"/>
  <c r="T1070" i="8"/>
  <c r="M1070" i="8"/>
  <c r="Q1070" i="8" s="1"/>
  <c r="L1070" i="8"/>
  <c r="P1070" i="8" s="1"/>
  <c r="N1070" i="8"/>
  <c r="R1070" i="8" s="1"/>
  <c r="V1312" i="8"/>
  <c r="U1312" i="8"/>
  <c r="T1312" i="8"/>
  <c r="V1978" i="8"/>
  <c r="U1978" i="8"/>
  <c r="T1978" i="8"/>
  <c r="V1678" i="8"/>
  <c r="T1678" i="8"/>
  <c r="U1678" i="8"/>
  <c r="L1678" i="8"/>
  <c r="P1678" i="8" s="1"/>
  <c r="M1678" i="8"/>
  <c r="Q1678" i="8" s="1"/>
  <c r="N1678" i="8"/>
  <c r="R1678" i="8" s="1"/>
  <c r="V1924" i="8"/>
  <c r="U1924" i="8"/>
  <c r="T1924" i="8"/>
  <c r="V1778" i="8"/>
  <c r="T1778" i="8"/>
  <c r="U1778" i="8"/>
  <c r="V224" i="8"/>
  <c r="U224" i="8"/>
  <c r="T224" i="8"/>
  <c r="L224" i="8"/>
  <c r="P224" i="8" s="1"/>
  <c r="M224" i="8"/>
  <c r="Q224" i="8" s="1"/>
  <c r="N224" i="8"/>
  <c r="R224" i="8" s="1"/>
  <c r="V1036" i="8"/>
  <c r="U1036" i="8"/>
  <c r="T1036" i="8"/>
  <c r="N1036" i="8"/>
  <c r="R1036" i="8" s="1"/>
  <c r="L1036" i="8"/>
  <c r="P1036" i="8" s="1"/>
  <c r="M1036" i="8"/>
  <c r="Q1036" i="8" s="1"/>
  <c r="U677" i="8"/>
  <c r="T677" i="8"/>
  <c r="V677" i="8"/>
  <c r="N677" i="8"/>
  <c r="R677" i="8" s="1"/>
  <c r="M677" i="8"/>
  <c r="Q677" i="8" s="1"/>
  <c r="L677" i="8"/>
  <c r="P677" i="8" s="1"/>
  <c r="V1249" i="8"/>
  <c r="U1249" i="8"/>
  <c r="T1249" i="8"/>
  <c r="V1366" i="8"/>
  <c r="U1366" i="8"/>
  <c r="T1366" i="8"/>
  <c r="L1366" i="8"/>
  <c r="P1366" i="8" s="1"/>
  <c r="M1366" i="8"/>
  <c r="Q1366" i="8" s="1"/>
  <c r="N1366" i="8"/>
  <c r="R1366" i="8" s="1"/>
  <c r="V1757" i="8"/>
  <c r="U1757" i="8"/>
  <c r="T1757" i="8"/>
  <c r="L1927" i="8"/>
  <c r="P1927" i="8" s="1"/>
  <c r="V1927" i="8"/>
  <c r="U1927" i="8"/>
  <c r="T1927" i="8"/>
  <c r="M1927" i="8"/>
  <c r="Q1927" i="8" s="1"/>
  <c r="N1927" i="8"/>
  <c r="R1927" i="8" s="1"/>
  <c r="V1648" i="8"/>
  <c r="U1648" i="8"/>
  <c r="T1648" i="8"/>
  <c r="V1276" i="8"/>
  <c r="T1276" i="8"/>
  <c r="U1276" i="8"/>
  <c r="U1955" i="8"/>
  <c r="V1955" i="8"/>
  <c r="T1955" i="8"/>
  <c r="V1947" i="8"/>
  <c r="T1947" i="8"/>
  <c r="U1947" i="8"/>
  <c r="V578" i="8"/>
  <c r="U578" i="8"/>
  <c r="T578" i="8"/>
  <c r="U1423" i="8"/>
  <c r="T1423" i="8"/>
  <c r="V1423" i="8"/>
  <c r="L1423" i="8"/>
  <c r="P1423" i="8" s="1"/>
  <c r="N1423" i="8"/>
  <c r="R1423" i="8" s="1"/>
  <c r="M1423" i="8"/>
  <c r="Q1423" i="8" s="1"/>
  <c r="V1893" i="8"/>
  <c r="U1893" i="8"/>
  <c r="T1893" i="8"/>
  <c r="V1392" i="8"/>
  <c r="U1392" i="8"/>
  <c r="T1392" i="8"/>
  <c r="U1235" i="8"/>
  <c r="V1235" i="8"/>
  <c r="T1235" i="8"/>
  <c r="V703" i="8"/>
  <c r="U703" i="8"/>
  <c r="T703" i="8"/>
  <c r="V1105" i="8"/>
  <c r="U1105" i="8"/>
  <c r="T1105" i="8"/>
  <c r="M1105" i="8"/>
  <c r="Q1105" i="8" s="1"/>
  <c r="N1105" i="8"/>
  <c r="R1105" i="8" s="1"/>
  <c r="L1105" i="8"/>
  <c r="P1105" i="8" s="1"/>
  <c r="V1225" i="8"/>
  <c r="U1225" i="8"/>
  <c r="T1225" i="8"/>
  <c r="V1657" i="8"/>
  <c r="U1657" i="8"/>
  <c r="T1657" i="8"/>
  <c r="V428" i="8"/>
  <c r="U428" i="8"/>
  <c r="T428" i="8"/>
  <c r="M428" i="8"/>
  <c r="Q428" i="8" s="1"/>
  <c r="N428" i="8"/>
  <c r="R428" i="8" s="1"/>
  <c r="L428" i="8"/>
  <c r="P428" i="8" s="1"/>
  <c r="V280" i="8"/>
  <c r="U280" i="8"/>
  <c r="T280" i="8"/>
  <c r="V229" i="8"/>
  <c r="U229" i="8"/>
  <c r="T229" i="8"/>
  <c r="M1415" i="8"/>
  <c r="Q1415" i="8" s="1"/>
  <c r="V1415" i="8"/>
  <c r="U1415" i="8"/>
  <c r="T1415" i="8"/>
  <c r="N1415" i="8"/>
  <c r="R1415" i="8" s="1"/>
  <c r="L1415" i="8"/>
  <c r="P1415" i="8" s="1"/>
  <c r="V1279" i="8"/>
  <c r="U1279" i="8"/>
  <c r="T1279" i="8"/>
  <c r="M1279" i="8"/>
  <c r="Q1279" i="8" s="1"/>
  <c r="N1279" i="8"/>
  <c r="R1279" i="8" s="1"/>
  <c r="L1279" i="8"/>
  <c r="P1279" i="8" s="1"/>
  <c r="V250" i="8"/>
  <c r="U250" i="8"/>
  <c r="T250" i="8"/>
  <c r="V988" i="8"/>
  <c r="T988" i="8"/>
  <c r="U988" i="8"/>
  <c r="V41" i="8"/>
  <c r="U41" i="8"/>
  <c r="T41" i="8"/>
  <c r="N41" i="8"/>
  <c r="R41" i="8" s="1"/>
  <c r="L41" i="8"/>
  <c r="P41" i="8" s="1"/>
  <c r="M41" i="8"/>
  <c r="Q41" i="8" s="1"/>
  <c r="V1709" i="8"/>
  <c r="T1709" i="8"/>
  <c r="U1709" i="8"/>
  <c r="M1709" i="8"/>
  <c r="Q1709" i="8" s="1"/>
  <c r="N1709" i="8"/>
  <c r="R1709" i="8" s="1"/>
  <c r="L1709" i="8"/>
  <c r="P1709" i="8" s="1"/>
  <c r="V740" i="8"/>
  <c r="U740" i="8"/>
  <c r="T740" i="8"/>
  <c r="L740" i="8"/>
  <c r="P740" i="8" s="1"/>
  <c r="M740" i="8"/>
  <c r="Q740" i="8" s="1"/>
  <c r="N740" i="8"/>
  <c r="R740" i="8" s="1"/>
  <c r="V728" i="8"/>
  <c r="U728" i="8"/>
  <c r="T728" i="8"/>
  <c r="V1110" i="8"/>
  <c r="U1110" i="8"/>
  <c r="T1110" i="8"/>
  <c r="L1110" i="8"/>
  <c r="P1110" i="8" s="1"/>
  <c r="N1110" i="8"/>
  <c r="R1110" i="8" s="1"/>
  <c r="M1110" i="8"/>
  <c r="Q1110" i="8" s="1"/>
  <c r="V1571" i="8"/>
  <c r="T1571" i="8"/>
  <c r="U1571" i="8"/>
  <c r="V1281" i="8"/>
  <c r="T1281" i="8"/>
  <c r="U1281" i="8"/>
  <c r="V279" i="8"/>
  <c r="U279" i="8"/>
  <c r="T279" i="8"/>
  <c r="V260" i="8"/>
  <c r="U260" i="8"/>
  <c r="T260" i="8"/>
  <c r="V1299" i="8"/>
  <c r="U1299" i="8"/>
  <c r="T1299" i="8"/>
  <c r="M1299" i="8"/>
  <c r="Q1299" i="8" s="1"/>
  <c r="N1299" i="8"/>
  <c r="R1299" i="8" s="1"/>
  <c r="L1299" i="8"/>
  <c r="P1299" i="8" s="1"/>
  <c r="V1911" i="8"/>
  <c r="U1911" i="8"/>
  <c r="T1911" i="8"/>
  <c r="L1911" i="8"/>
  <c r="P1911" i="8" s="1"/>
  <c r="M1911" i="8"/>
  <c r="Q1911" i="8" s="1"/>
  <c r="N1911" i="8"/>
  <c r="R1911" i="8" s="1"/>
  <c r="V1886" i="8"/>
  <c r="U1886" i="8"/>
  <c r="T1886" i="8"/>
  <c r="M999" i="8"/>
  <c r="Q999" i="8" s="1"/>
  <c r="V999" i="8"/>
  <c r="U999" i="8"/>
  <c r="T999" i="8"/>
  <c r="L999" i="8"/>
  <c r="P999" i="8" s="1"/>
  <c r="U297" i="8"/>
  <c r="V297" i="8"/>
  <c r="T297" i="8"/>
  <c r="L297" i="8"/>
  <c r="P297" i="8" s="1"/>
  <c r="M297" i="8"/>
  <c r="Q297" i="8" s="1"/>
  <c r="N297" i="8"/>
  <c r="R297" i="8" s="1"/>
  <c r="V1691" i="8"/>
  <c r="U1691" i="8"/>
  <c r="T1691" i="8"/>
  <c r="L1691" i="8"/>
  <c r="P1691" i="8" s="1"/>
  <c r="M1691" i="8"/>
  <c r="Q1691" i="8" s="1"/>
  <c r="N1691" i="8"/>
  <c r="R1691" i="8" s="1"/>
  <c r="V1446" i="8"/>
  <c r="U1446" i="8"/>
  <c r="T1446" i="8"/>
  <c r="M1446" i="8"/>
  <c r="Q1446" i="8" s="1"/>
  <c r="N1446" i="8"/>
  <c r="R1446" i="8" s="1"/>
  <c r="L1446" i="8"/>
  <c r="P1446" i="8" s="1"/>
  <c r="U47" i="8"/>
  <c r="V47" i="8"/>
  <c r="T47" i="8"/>
  <c r="L47" i="8"/>
  <c r="P47" i="8" s="1"/>
  <c r="M47" i="8"/>
  <c r="Q47" i="8" s="1"/>
  <c r="N47" i="8"/>
  <c r="R47" i="8" s="1"/>
  <c r="V1790" i="8"/>
  <c r="T1790" i="8"/>
  <c r="U1790" i="8"/>
  <c r="V1357" i="8"/>
  <c r="U1357" i="8"/>
  <c r="T1357" i="8"/>
  <c r="L1357" i="8"/>
  <c r="P1357" i="8" s="1"/>
  <c r="M1357" i="8"/>
  <c r="Q1357" i="8" s="1"/>
  <c r="N1357" i="8"/>
  <c r="R1357" i="8" s="1"/>
  <c r="V1081" i="8"/>
  <c r="U1081" i="8"/>
  <c r="T1081" i="8"/>
  <c r="U307" i="8"/>
  <c r="V307" i="8"/>
  <c r="T307" i="8"/>
  <c r="U1048" i="8"/>
  <c r="V1048" i="8"/>
  <c r="T1048" i="8"/>
  <c r="N1048" i="8"/>
  <c r="R1048" i="8" s="1"/>
  <c r="M1048" i="8"/>
  <c r="Q1048" i="8" s="1"/>
  <c r="L1048" i="8"/>
  <c r="P1048" i="8" s="1"/>
  <c r="V1624" i="8"/>
  <c r="U1624" i="8"/>
  <c r="T1624" i="8"/>
  <c r="V1988" i="8"/>
  <c r="T1988" i="8"/>
  <c r="U1988" i="8"/>
  <c r="V472" i="8"/>
  <c r="U472" i="8"/>
  <c r="T472" i="8"/>
  <c r="V351" i="8"/>
  <c r="U351" i="8"/>
  <c r="T351" i="8"/>
  <c r="M351" i="8"/>
  <c r="Q351" i="8" s="1"/>
  <c r="N351" i="8"/>
  <c r="R351" i="8" s="1"/>
  <c r="L351" i="8"/>
  <c r="P351" i="8" s="1"/>
  <c r="V1567" i="8"/>
  <c r="T1567" i="8"/>
  <c r="U1567" i="8"/>
  <c r="V1614" i="8"/>
  <c r="U1614" i="8"/>
  <c r="T1614" i="8"/>
  <c r="L1614" i="8"/>
  <c r="P1614" i="8" s="1"/>
  <c r="M1614" i="8"/>
  <c r="Q1614" i="8" s="1"/>
  <c r="N1614" i="8"/>
  <c r="R1614" i="8" s="1"/>
  <c r="V1068" i="8"/>
  <c r="U1068" i="8"/>
  <c r="T1068" i="8"/>
  <c r="L1068" i="8"/>
  <c r="P1068" i="8" s="1"/>
  <c r="M1068" i="8"/>
  <c r="Q1068" i="8" s="1"/>
  <c r="N1068" i="8"/>
  <c r="R1068" i="8" s="1"/>
  <c r="U969" i="8"/>
  <c r="V969" i="8"/>
  <c r="T969" i="8"/>
  <c r="V1559" i="8"/>
  <c r="U1559" i="8"/>
  <c r="T1559" i="8"/>
  <c r="M1559" i="8"/>
  <c r="Q1559" i="8" s="1"/>
  <c r="N1559" i="8"/>
  <c r="R1559" i="8" s="1"/>
  <c r="L1559" i="8"/>
  <c r="P1559" i="8" s="1"/>
  <c r="M452" i="8"/>
  <c r="Q452" i="8" s="1"/>
  <c r="V452" i="8"/>
  <c r="U452" i="8"/>
  <c r="T452" i="8"/>
  <c r="N452" i="8"/>
  <c r="R452" i="8" s="1"/>
  <c r="L452" i="8"/>
  <c r="P452" i="8" s="1"/>
  <c r="V1713" i="8"/>
  <c r="U1713" i="8"/>
  <c r="T1713" i="8"/>
  <c r="L1713" i="8"/>
  <c r="P1713" i="8" s="1"/>
  <c r="M1713" i="8"/>
  <c r="Q1713" i="8" s="1"/>
  <c r="N1713" i="8"/>
  <c r="R1713" i="8" s="1"/>
  <c r="V1244" i="8"/>
  <c r="U1244" i="8"/>
  <c r="T1244" i="8"/>
  <c r="L1244" i="8"/>
  <c r="P1244" i="8" s="1"/>
  <c r="M1244" i="8"/>
  <c r="Q1244" i="8" s="1"/>
  <c r="N1244" i="8"/>
  <c r="R1244" i="8" s="1"/>
  <c r="N1599" i="8"/>
  <c r="R1599" i="8" s="1"/>
  <c r="V1599" i="8"/>
  <c r="T1599" i="8"/>
  <c r="U1599" i="8"/>
  <c r="M1599" i="8"/>
  <c r="Q1599" i="8" s="1"/>
  <c r="V1581" i="8"/>
  <c r="T1581" i="8"/>
  <c r="U1581" i="8"/>
  <c r="V1683" i="8"/>
  <c r="U1683" i="8"/>
  <c r="T1683" i="8"/>
  <c r="M1683" i="8"/>
  <c r="Q1683" i="8" s="1"/>
  <c r="L1683" i="8"/>
  <c r="P1683" i="8" s="1"/>
  <c r="N1683" i="8"/>
  <c r="R1683" i="8" s="1"/>
  <c r="V1777" i="8"/>
  <c r="U1777" i="8"/>
  <c r="T1777" i="8"/>
  <c r="V1108" i="8"/>
  <c r="U1108" i="8"/>
  <c r="T1108" i="8"/>
  <c r="M1108" i="8"/>
  <c r="Q1108" i="8" s="1"/>
  <c r="L1108" i="8"/>
  <c r="P1108" i="8" s="1"/>
  <c r="N1108" i="8"/>
  <c r="R1108" i="8" s="1"/>
  <c r="V1733" i="8"/>
  <c r="U1733" i="8"/>
  <c r="T1733" i="8"/>
  <c r="N1733" i="8"/>
  <c r="R1733" i="8" s="1"/>
  <c r="L1733" i="8"/>
  <c r="P1733" i="8" s="1"/>
  <c r="M1733" i="8"/>
  <c r="Q1733" i="8" s="1"/>
  <c r="V391" i="8"/>
  <c r="U391" i="8"/>
  <c r="T391" i="8"/>
  <c r="M391" i="8"/>
  <c r="Q391" i="8" s="1"/>
  <c r="N391" i="8"/>
  <c r="R391" i="8" s="1"/>
  <c r="L391" i="8"/>
  <c r="P391" i="8" s="1"/>
  <c r="M1375" i="8"/>
  <c r="Q1375" i="8" s="1"/>
  <c r="V1375" i="8"/>
  <c r="U1375" i="8"/>
  <c r="T1375" i="8"/>
  <c r="L1375" i="8"/>
  <c r="P1375" i="8" s="1"/>
  <c r="V1692" i="8"/>
  <c r="U1692" i="8"/>
  <c r="T1692" i="8"/>
  <c r="M1692" i="8"/>
  <c r="Q1692" i="8" s="1"/>
  <c r="L1692" i="8"/>
  <c r="P1692" i="8" s="1"/>
  <c r="N1692" i="8"/>
  <c r="R1692" i="8" s="1"/>
  <c r="U797" i="8"/>
  <c r="V797" i="8"/>
  <c r="T797" i="8"/>
  <c r="N323" i="8"/>
  <c r="R323" i="8" s="1"/>
  <c r="U323" i="8"/>
  <c r="V323" i="8"/>
  <c r="T323" i="8"/>
  <c r="M323" i="8"/>
  <c r="Q323" i="8" s="1"/>
  <c r="V1227" i="8"/>
  <c r="U1227" i="8"/>
  <c r="T1227" i="8"/>
  <c r="M1227" i="8"/>
  <c r="Q1227" i="8" s="1"/>
  <c r="N1227" i="8"/>
  <c r="R1227" i="8" s="1"/>
  <c r="L1227" i="8"/>
  <c r="P1227" i="8" s="1"/>
  <c r="V1454" i="8"/>
  <c r="T1454" i="8"/>
  <c r="U1454" i="8"/>
  <c r="V626" i="8"/>
  <c r="U626" i="8"/>
  <c r="T626" i="8"/>
  <c r="V1245" i="8"/>
  <c r="T1245" i="8"/>
  <c r="U1245" i="8"/>
  <c r="V425" i="8"/>
  <c r="U425" i="8"/>
  <c r="T425" i="8"/>
  <c r="V1621" i="8"/>
  <c r="T1621" i="8"/>
  <c r="U1621" i="8"/>
  <c r="V1590" i="8"/>
  <c r="U1590" i="8"/>
  <c r="T1590" i="8"/>
  <c r="V436" i="8"/>
  <c r="U436" i="8"/>
  <c r="T436" i="8"/>
  <c r="L436" i="8"/>
  <c r="P436" i="8" s="1"/>
  <c r="M436" i="8"/>
  <c r="Q436" i="8" s="1"/>
  <c r="N436" i="8"/>
  <c r="R436" i="8" s="1"/>
  <c r="V921" i="8"/>
  <c r="U921" i="8"/>
  <c r="T921" i="8"/>
  <c r="V1013" i="8"/>
  <c r="U1013" i="8"/>
  <c r="T1013" i="8"/>
  <c r="V1707" i="8"/>
  <c r="U1707" i="8"/>
  <c r="T1707" i="8"/>
  <c r="N1707" i="8"/>
  <c r="R1707" i="8" s="1"/>
  <c r="M1707" i="8"/>
  <c r="Q1707" i="8" s="1"/>
  <c r="L1707" i="8"/>
  <c r="P1707" i="8" s="1"/>
  <c r="V623" i="8"/>
  <c r="U623" i="8"/>
  <c r="T623" i="8"/>
  <c r="V1666" i="8"/>
  <c r="U1666" i="8"/>
  <c r="T1666" i="8"/>
  <c r="M1666" i="8"/>
  <c r="Q1666" i="8" s="1"/>
  <c r="N1666" i="8"/>
  <c r="R1666" i="8" s="1"/>
  <c r="L1666" i="8"/>
  <c r="P1666" i="8" s="1"/>
  <c r="V1758" i="8"/>
  <c r="T1758" i="8"/>
  <c r="U1758" i="8"/>
  <c r="N1758" i="8"/>
  <c r="R1758" i="8" s="1"/>
  <c r="L1758" i="8"/>
  <c r="P1758" i="8" s="1"/>
  <c r="M1758" i="8"/>
  <c r="Q1758" i="8" s="1"/>
  <c r="V1770" i="8"/>
  <c r="U1770" i="8"/>
  <c r="T1770" i="8"/>
  <c r="V1596" i="8"/>
  <c r="T1596" i="8"/>
  <c r="U1596" i="8"/>
  <c r="V908" i="8"/>
  <c r="U908" i="8"/>
  <c r="T908" i="8"/>
  <c r="V380" i="8"/>
  <c r="T380" i="8"/>
  <c r="U380" i="8"/>
  <c r="V556" i="8"/>
  <c r="U556" i="8"/>
  <c r="T556" i="8"/>
  <c r="V1311" i="8"/>
  <c r="U1311" i="8"/>
  <c r="T1311" i="8"/>
  <c r="V321" i="8"/>
  <c r="U321" i="8"/>
  <c r="T321" i="8"/>
  <c r="V1056" i="8"/>
  <c r="T1056" i="8"/>
  <c r="U1056" i="8"/>
  <c r="M1056" i="8"/>
  <c r="Q1056" i="8" s="1"/>
  <c r="L1056" i="8"/>
  <c r="P1056" i="8" s="1"/>
  <c r="N1056" i="8"/>
  <c r="R1056" i="8" s="1"/>
  <c r="V580" i="8"/>
  <c r="U580" i="8"/>
  <c r="T580" i="8"/>
  <c r="V1445" i="8"/>
  <c r="T1445" i="8"/>
  <c r="U1445" i="8"/>
  <c r="V1391" i="8"/>
  <c r="T1391" i="8"/>
  <c r="U1391" i="8"/>
  <c r="V1083" i="8"/>
  <c r="U1083" i="8"/>
  <c r="T1083" i="8"/>
  <c r="L1083" i="8"/>
  <c r="P1083" i="8" s="1"/>
  <c r="N1083" i="8"/>
  <c r="R1083" i="8" s="1"/>
  <c r="M1083" i="8"/>
  <c r="Q1083" i="8" s="1"/>
  <c r="V1768" i="8"/>
  <c r="U1768" i="8"/>
  <c r="T1768" i="8"/>
  <c r="L1768" i="8"/>
  <c r="P1768" i="8" s="1"/>
  <c r="M1768" i="8"/>
  <c r="Q1768" i="8" s="1"/>
  <c r="N1768" i="8"/>
  <c r="R1768" i="8" s="1"/>
  <c r="V1001" i="8"/>
  <c r="U1001" i="8"/>
  <c r="T1001" i="8"/>
  <c r="V770" i="8"/>
  <c r="U770" i="8"/>
  <c r="T770" i="8"/>
  <c r="M584" i="8"/>
  <c r="Q584" i="8" s="1"/>
  <c r="V584" i="8"/>
  <c r="T584" i="8"/>
  <c r="U584" i="8"/>
  <c r="L584" i="8"/>
  <c r="P584" i="8" s="1"/>
  <c r="N584" i="8"/>
  <c r="R584" i="8" s="1"/>
  <c r="V1404" i="8"/>
  <c r="U1404" i="8"/>
  <c r="T1404" i="8"/>
  <c r="L1404" i="8"/>
  <c r="P1404" i="8" s="1"/>
  <c r="M1404" i="8"/>
  <c r="Q1404" i="8" s="1"/>
  <c r="N1404" i="8"/>
  <c r="R1404" i="8" s="1"/>
  <c r="V238" i="8"/>
  <c r="U238" i="8"/>
  <c r="T238" i="8"/>
  <c r="V727" i="8"/>
  <c r="U727" i="8"/>
  <c r="T727" i="8"/>
  <c r="N727" i="8"/>
  <c r="R727" i="8" s="1"/>
  <c r="L727" i="8"/>
  <c r="P727" i="8" s="1"/>
  <c r="M727" i="8"/>
  <c r="Q727" i="8" s="1"/>
  <c r="V1411" i="8"/>
  <c r="U1411" i="8"/>
  <c r="T1411" i="8"/>
  <c r="L1411" i="8"/>
  <c r="P1411" i="8" s="1"/>
  <c r="M1411" i="8"/>
  <c r="Q1411" i="8" s="1"/>
  <c r="N1411" i="8"/>
  <c r="R1411" i="8" s="1"/>
  <c r="V1388" i="8"/>
  <c r="U1388" i="8"/>
  <c r="T1388" i="8"/>
  <c r="M1388" i="8"/>
  <c r="Q1388" i="8" s="1"/>
  <c r="N1388" i="8"/>
  <c r="R1388" i="8" s="1"/>
  <c r="L1388" i="8"/>
  <c r="P1388" i="8" s="1"/>
  <c r="V1689" i="8"/>
  <c r="T1689" i="8"/>
  <c r="U1689" i="8"/>
  <c r="M1689" i="8"/>
  <c r="Q1689" i="8" s="1"/>
  <c r="N1689" i="8"/>
  <c r="R1689" i="8" s="1"/>
  <c r="L1689" i="8"/>
  <c r="P1689" i="8" s="1"/>
  <c r="V393" i="8"/>
  <c r="U393" i="8"/>
  <c r="T393" i="8"/>
  <c r="V1591" i="8"/>
  <c r="U1591" i="8"/>
  <c r="T1591" i="8"/>
  <c r="V739" i="8"/>
  <c r="U739" i="8"/>
  <c r="T739" i="8"/>
  <c r="L739" i="8"/>
  <c r="P739" i="8" s="1"/>
  <c r="N739" i="8"/>
  <c r="R739" i="8" s="1"/>
  <c r="M739" i="8"/>
  <c r="Q739" i="8" s="1"/>
  <c r="V271" i="8"/>
  <c r="U271" i="8"/>
  <c r="T271" i="8"/>
  <c r="V719" i="8"/>
  <c r="T719" i="8"/>
  <c r="U719" i="8"/>
  <c r="L719" i="8"/>
  <c r="P719" i="8" s="1"/>
  <c r="M719" i="8"/>
  <c r="Q719" i="8" s="1"/>
  <c r="N719" i="8"/>
  <c r="R719" i="8" s="1"/>
  <c r="V901" i="8"/>
  <c r="U901" i="8"/>
  <c r="T901" i="8"/>
  <c r="V660" i="8"/>
  <c r="U660" i="8"/>
  <c r="T660" i="8"/>
  <c r="V1395" i="8"/>
  <c r="U1395" i="8"/>
  <c r="T1395" i="8"/>
  <c r="U1393" i="8"/>
  <c r="V1393" i="8"/>
  <c r="T1393" i="8"/>
  <c r="U388" i="8"/>
  <c r="V388" i="8"/>
  <c r="T388" i="8"/>
  <c r="L388" i="8"/>
  <c r="P388" i="8" s="1"/>
  <c r="M388" i="8"/>
  <c r="Q388" i="8" s="1"/>
  <c r="N388" i="8"/>
  <c r="R388" i="8" s="1"/>
  <c r="V1067" i="8"/>
  <c r="U1067" i="8"/>
  <c r="T1067" i="8"/>
  <c r="M1067" i="8"/>
  <c r="Q1067" i="8" s="1"/>
  <c r="L1067" i="8"/>
  <c r="P1067" i="8" s="1"/>
  <c r="N1067" i="8"/>
  <c r="R1067" i="8" s="1"/>
  <c r="V1597" i="8"/>
  <c r="U1597" i="8"/>
  <c r="T1597" i="8"/>
  <c r="V303" i="8"/>
  <c r="U303" i="8"/>
  <c r="T303" i="8"/>
  <c r="V701" i="8"/>
  <c r="T701" i="8"/>
  <c r="U701" i="8"/>
  <c r="L701" i="8"/>
  <c r="P701" i="8" s="1"/>
  <c r="N701" i="8"/>
  <c r="R701" i="8" s="1"/>
  <c r="M701" i="8"/>
  <c r="Q701" i="8" s="1"/>
  <c r="V1221" i="8"/>
  <c r="U1221" i="8"/>
  <c r="T1221" i="8"/>
  <c r="L1221" i="8"/>
  <c r="P1221" i="8" s="1"/>
  <c r="M1221" i="8"/>
  <c r="Q1221" i="8" s="1"/>
  <c r="N1221" i="8"/>
  <c r="R1221" i="8" s="1"/>
  <c r="V671" i="8"/>
  <c r="U671" i="8"/>
  <c r="T671" i="8"/>
  <c r="V1114" i="8"/>
  <c r="U1114" i="8"/>
  <c r="T1114" i="8"/>
  <c r="L1114" i="8"/>
  <c r="P1114" i="8" s="1"/>
  <c r="M1114" i="8"/>
  <c r="Q1114" i="8" s="1"/>
  <c r="N1114" i="8"/>
  <c r="R1114" i="8" s="1"/>
  <c r="V1005" i="8"/>
  <c r="U1005" i="8"/>
  <c r="T1005" i="8"/>
  <c r="M1005" i="8"/>
  <c r="Q1005" i="8" s="1"/>
  <c r="N1005" i="8"/>
  <c r="R1005" i="8" s="1"/>
  <c r="L1005" i="8"/>
  <c r="P1005" i="8" s="1"/>
  <c r="V1899" i="8"/>
  <c r="U1899" i="8"/>
  <c r="T1899" i="8"/>
  <c r="V420" i="8"/>
  <c r="T420" i="8"/>
  <c r="U420" i="8"/>
  <c r="M420" i="8"/>
  <c r="Q420" i="8" s="1"/>
  <c r="L420" i="8"/>
  <c r="P420" i="8" s="1"/>
  <c r="N420" i="8"/>
  <c r="R420" i="8" s="1"/>
  <c r="V1066" i="8"/>
  <c r="U1066" i="8"/>
  <c r="T1066" i="8"/>
  <c r="U1945" i="8"/>
  <c r="V1945" i="8"/>
  <c r="T1945" i="8"/>
  <c r="V359" i="8"/>
  <c r="U359" i="8"/>
  <c r="T359" i="8"/>
  <c r="M359" i="8"/>
  <c r="Q359" i="8" s="1"/>
  <c r="N359" i="8"/>
  <c r="R359" i="8" s="1"/>
  <c r="L359" i="8"/>
  <c r="P359" i="8" s="1"/>
  <c r="V324" i="8"/>
  <c r="T324" i="8"/>
  <c r="U324" i="8"/>
  <c r="V370" i="8"/>
  <c r="U370" i="8"/>
  <c r="T370" i="8"/>
  <c r="V766" i="8"/>
  <c r="U766" i="8"/>
  <c r="T766" i="8"/>
  <c r="M766" i="8"/>
  <c r="Q766" i="8" s="1"/>
  <c r="N766" i="8"/>
  <c r="R766" i="8" s="1"/>
  <c r="L766" i="8"/>
  <c r="P766" i="8" s="1"/>
  <c r="V241" i="8"/>
  <c r="U241" i="8"/>
  <c r="T241" i="8"/>
  <c r="V890" i="8"/>
  <c r="U890" i="8"/>
  <c r="T890" i="8"/>
  <c r="V285" i="8"/>
  <c r="U285" i="8"/>
  <c r="T285" i="8"/>
  <c r="V1592" i="8"/>
  <c r="U1592" i="8"/>
  <c r="T1592" i="8"/>
  <c r="L958" i="8"/>
  <c r="P958" i="8" s="1"/>
  <c r="V958" i="8"/>
  <c r="U958" i="8"/>
  <c r="T958" i="8"/>
  <c r="N958" i="8"/>
  <c r="R958" i="8" s="1"/>
  <c r="V1305" i="8"/>
  <c r="U1305" i="8"/>
  <c r="T1305" i="8"/>
  <c r="V353" i="8"/>
  <c r="U353" i="8"/>
  <c r="T353" i="8"/>
  <c r="L353" i="8"/>
  <c r="P353" i="8" s="1"/>
  <c r="M353" i="8"/>
  <c r="Q353" i="8" s="1"/>
  <c r="N353" i="8"/>
  <c r="R353" i="8" s="1"/>
  <c r="V331" i="8"/>
  <c r="U331" i="8"/>
  <c r="T331" i="8"/>
  <c r="V608" i="8"/>
  <c r="T608" i="8"/>
  <c r="U608" i="8"/>
  <c r="V685" i="8"/>
  <c r="U685" i="8"/>
  <c r="T685" i="8"/>
  <c r="V296" i="8"/>
  <c r="U296" i="8"/>
  <c r="T296" i="8"/>
  <c r="L989" i="8"/>
  <c r="P989" i="8" s="1"/>
  <c r="V989" i="8"/>
  <c r="U989" i="8"/>
  <c r="T989" i="8"/>
  <c r="N989" i="8"/>
  <c r="R989" i="8" s="1"/>
  <c r="V945" i="8"/>
  <c r="U945" i="8"/>
  <c r="T945" i="8"/>
  <c r="V661" i="8"/>
  <c r="U661" i="8"/>
  <c r="T661" i="8"/>
  <c r="V1977" i="8"/>
  <c r="U1977" i="8"/>
  <c r="T1977" i="8"/>
  <c r="V1064" i="8"/>
  <c r="T1064" i="8"/>
  <c r="U1064" i="8"/>
  <c r="V681" i="8"/>
  <c r="U681" i="8"/>
  <c r="T681" i="8"/>
  <c r="N681" i="8"/>
  <c r="R681" i="8" s="1"/>
  <c r="M681" i="8"/>
  <c r="Q681" i="8" s="1"/>
  <c r="L681" i="8"/>
  <c r="P681" i="8" s="1"/>
  <c r="U1749" i="8"/>
  <c r="V1749" i="8"/>
  <c r="T1749" i="8"/>
  <c r="M1749" i="8"/>
  <c r="Q1749" i="8" s="1"/>
  <c r="N1749" i="8"/>
  <c r="R1749" i="8" s="1"/>
  <c r="L1749" i="8"/>
  <c r="P1749" i="8" s="1"/>
  <c r="V381" i="8"/>
  <c r="T381" i="8"/>
  <c r="U381" i="8"/>
  <c r="V968" i="8"/>
  <c r="U968" i="8"/>
  <c r="T968" i="8"/>
  <c r="V1356" i="8"/>
  <c r="U1356" i="8"/>
  <c r="T1356" i="8"/>
  <c r="U977" i="8"/>
  <c r="V977" i="8"/>
  <c r="T977" i="8"/>
  <c r="V720" i="8"/>
  <c r="T720" i="8"/>
  <c r="U720" i="8"/>
  <c r="M720" i="8"/>
  <c r="Q720" i="8" s="1"/>
  <c r="L720" i="8"/>
  <c r="P720" i="8" s="1"/>
  <c r="N720" i="8"/>
  <c r="R720" i="8" s="1"/>
  <c r="V1973" i="8"/>
  <c r="U1973" i="8"/>
  <c r="T1973" i="8"/>
  <c r="U357" i="8"/>
  <c r="V357" i="8"/>
  <c r="T357" i="8"/>
  <c r="N357" i="8"/>
  <c r="R357" i="8" s="1"/>
  <c r="L357" i="8"/>
  <c r="P357" i="8" s="1"/>
  <c r="M357" i="8"/>
  <c r="Q357" i="8" s="1"/>
  <c r="V2000" i="8"/>
  <c r="U2000" i="8"/>
  <c r="T2000" i="8"/>
  <c r="V753" i="8"/>
  <c r="U753" i="8"/>
  <c r="T753" i="8"/>
  <c r="V445" i="8"/>
  <c r="U445" i="8"/>
  <c r="T445" i="8"/>
  <c r="L445" i="8"/>
  <c r="P445" i="8" s="1"/>
  <c r="M445" i="8"/>
  <c r="Q445" i="8" s="1"/>
  <c r="N445" i="8"/>
  <c r="R445" i="8" s="1"/>
  <c r="V1359" i="8"/>
  <c r="U1359" i="8"/>
  <c r="T1359" i="8"/>
  <c r="V615" i="8"/>
  <c r="U615" i="8"/>
  <c r="T615" i="8"/>
  <c r="V396" i="8"/>
  <c r="U396" i="8"/>
  <c r="T396" i="8"/>
  <c r="V954" i="8"/>
  <c r="U954" i="8"/>
  <c r="T954" i="8"/>
  <c r="L954" i="8"/>
  <c r="P954" i="8" s="1"/>
  <c r="M954" i="8"/>
  <c r="Q954" i="8" s="1"/>
  <c r="N954" i="8"/>
  <c r="R954" i="8" s="1"/>
  <c r="V1788" i="8"/>
  <c r="T1788" i="8"/>
  <c r="U1788" i="8"/>
  <c r="M1788" i="8"/>
  <c r="Q1788" i="8" s="1"/>
  <c r="N1788" i="8"/>
  <c r="R1788" i="8" s="1"/>
  <c r="L1788" i="8"/>
  <c r="P1788" i="8" s="1"/>
  <c r="V936" i="8"/>
  <c r="U936" i="8"/>
  <c r="T936" i="8"/>
  <c r="V1334" i="8"/>
  <c r="U1334" i="8"/>
  <c r="T1334" i="8"/>
  <c r="L1334" i="8"/>
  <c r="P1334" i="8" s="1"/>
  <c r="M1334" i="8"/>
  <c r="Q1334" i="8" s="1"/>
  <c r="N1334" i="8"/>
  <c r="R1334" i="8" s="1"/>
  <c r="V1236" i="8"/>
  <c r="U1236" i="8"/>
  <c r="T1236" i="8"/>
  <c r="V286" i="8"/>
  <c r="U286" i="8"/>
  <c r="T286" i="8"/>
  <c r="V708" i="8"/>
  <c r="U708" i="8"/>
  <c r="T708" i="8"/>
  <c r="V1308" i="8"/>
  <c r="U1308" i="8"/>
  <c r="T1308" i="8"/>
  <c r="L1308" i="8"/>
  <c r="P1308" i="8" s="1"/>
  <c r="M1308" i="8"/>
  <c r="Q1308" i="8" s="1"/>
  <c r="N1308" i="8"/>
  <c r="R1308" i="8" s="1"/>
  <c r="U344" i="8"/>
  <c r="V344" i="8"/>
  <c r="T344" i="8"/>
  <c r="L344" i="8"/>
  <c r="P344" i="8" s="1"/>
  <c r="N344" i="8"/>
  <c r="R344" i="8" s="1"/>
  <c r="M344" i="8"/>
  <c r="Q344" i="8" s="1"/>
  <c r="V319" i="8"/>
  <c r="U319" i="8"/>
  <c r="T319" i="8"/>
  <c r="V981" i="8"/>
  <c r="U981" i="8"/>
  <c r="T981" i="8"/>
  <c r="V1087" i="8"/>
  <c r="U1087" i="8"/>
  <c r="T1087" i="8"/>
  <c r="L1087" i="8"/>
  <c r="P1087" i="8" s="1"/>
  <c r="M1087" i="8"/>
  <c r="Q1087" i="8" s="1"/>
  <c r="N1087" i="8"/>
  <c r="R1087" i="8" s="1"/>
  <c r="V1310" i="8"/>
  <c r="U1310" i="8"/>
  <c r="T1310" i="8"/>
  <c r="V378" i="8"/>
  <c r="T378" i="8"/>
  <c r="U378" i="8"/>
  <c r="V1803" i="8"/>
  <c r="T1803" i="8"/>
  <c r="U1803" i="8"/>
  <c r="V329" i="8"/>
  <c r="U329" i="8"/>
  <c r="T329" i="8"/>
  <c r="L329" i="8"/>
  <c r="P329" i="8" s="1"/>
  <c r="M329" i="8"/>
  <c r="Q329" i="8" s="1"/>
  <c r="N329" i="8"/>
  <c r="R329" i="8" s="1"/>
  <c r="V254" i="8"/>
  <c r="T254" i="8"/>
  <c r="U254" i="8"/>
  <c r="V330" i="8"/>
  <c r="U330" i="8"/>
  <c r="T330" i="8"/>
  <c r="V1355" i="8"/>
  <c r="U1355" i="8"/>
  <c r="T1355" i="8"/>
  <c r="U1994" i="8"/>
  <c r="V1994" i="8"/>
  <c r="T1994" i="8"/>
  <c r="V1925" i="8"/>
  <c r="T1925" i="8"/>
  <c r="U1925" i="8"/>
  <c r="V1247" i="8"/>
  <c r="U1247" i="8"/>
  <c r="T1247" i="8"/>
  <c r="V1059" i="8"/>
  <c r="U1059" i="8"/>
  <c r="T1059" i="8"/>
  <c r="M1059" i="8"/>
  <c r="Q1059" i="8" s="1"/>
  <c r="N1059" i="8"/>
  <c r="R1059" i="8" s="1"/>
  <c r="L1059" i="8"/>
  <c r="P1059" i="8" s="1"/>
  <c r="V1734" i="8"/>
  <c r="U1734" i="8"/>
  <c r="T1734" i="8"/>
  <c r="M1734" i="8"/>
  <c r="Q1734" i="8" s="1"/>
  <c r="N1734" i="8"/>
  <c r="R1734" i="8" s="1"/>
  <c r="L1734" i="8"/>
  <c r="P1734" i="8" s="1"/>
  <c r="V1396" i="8"/>
  <c r="U1396" i="8"/>
  <c r="T1396" i="8"/>
  <c r="L1396" i="8"/>
  <c r="P1396" i="8" s="1"/>
  <c r="M1396" i="8"/>
  <c r="Q1396" i="8" s="1"/>
  <c r="N1396" i="8"/>
  <c r="R1396" i="8" s="1"/>
  <c r="V199" i="8"/>
  <c r="U199" i="8"/>
  <c r="T199" i="8"/>
  <c r="V110" i="8"/>
  <c r="U110" i="8"/>
  <c r="T110" i="8"/>
  <c r="V835" i="8"/>
  <c r="U835" i="8"/>
  <c r="T835" i="8"/>
  <c r="J1022" i="8"/>
  <c r="K1022" i="8" s="1"/>
  <c r="U1129" i="8"/>
  <c r="V1129" i="8"/>
  <c r="T1129" i="8"/>
  <c r="V1632" i="8"/>
  <c r="U1632" i="8"/>
  <c r="T1632" i="8"/>
  <c r="V1948" i="8"/>
  <c r="T1948" i="8"/>
  <c r="U1948" i="8"/>
  <c r="I850" i="8"/>
  <c r="J850" i="8" s="1"/>
  <c r="K850" i="8" s="1"/>
  <c r="V1868" i="8"/>
  <c r="U1868" i="8"/>
  <c r="T1868" i="8"/>
  <c r="V1098" i="8"/>
  <c r="T1098" i="8"/>
  <c r="U1098" i="8"/>
  <c r="U1323" i="8"/>
  <c r="T1323" i="8"/>
  <c r="V1323" i="8"/>
  <c r="V1534" i="8"/>
  <c r="U1534" i="8"/>
  <c r="T1534" i="8"/>
  <c r="I478" i="8"/>
  <c r="J478" i="8" s="1"/>
  <c r="K478" i="8" s="1"/>
  <c r="L478" i="8" s="1"/>
  <c r="P478" i="8" s="1"/>
  <c r="V474" i="8"/>
  <c r="U474" i="8"/>
  <c r="T474" i="8"/>
  <c r="V1946" i="8"/>
  <c r="U1946" i="8"/>
  <c r="T1946" i="8"/>
  <c r="V145" i="8"/>
  <c r="U145" i="8"/>
  <c r="T145" i="8"/>
  <c r="T103" i="8"/>
  <c r="V103" i="8"/>
  <c r="U103" i="8"/>
  <c r="N1103" i="8"/>
  <c r="R1103" i="8" s="1"/>
  <c r="N345" i="8"/>
  <c r="R345" i="8" s="1"/>
  <c r="V1135" i="8"/>
  <c r="U1135" i="8"/>
  <c r="T1135" i="8"/>
  <c r="N369" i="8"/>
  <c r="R369" i="8" s="1"/>
  <c r="U369" i="8"/>
  <c r="V369" i="8"/>
  <c r="T369" i="8"/>
  <c r="M369" i="8"/>
  <c r="Q369" i="8" s="1"/>
  <c r="L369" i="8"/>
  <c r="P369" i="8" s="1"/>
  <c r="V346" i="8"/>
  <c r="U346" i="8"/>
  <c r="T346" i="8"/>
  <c r="U37" i="8"/>
  <c r="V37" i="8"/>
  <c r="T37" i="8"/>
  <c r="N37" i="8"/>
  <c r="R37" i="8" s="1"/>
  <c r="L37" i="8"/>
  <c r="P37" i="8" s="1"/>
  <c r="M37" i="8"/>
  <c r="Q37" i="8" s="1"/>
  <c r="V1232" i="8"/>
  <c r="U1232" i="8"/>
  <c r="T1232" i="8"/>
  <c r="U83" i="8"/>
  <c r="V83" i="8"/>
  <c r="T83" i="8"/>
  <c r="V1410" i="8"/>
  <c r="U1410" i="8"/>
  <c r="T1410" i="8"/>
  <c r="V1303" i="8"/>
  <c r="U1303" i="8"/>
  <c r="T1303" i="8"/>
  <c r="U1277" i="8"/>
  <c r="V1277" i="8"/>
  <c r="T1277" i="8"/>
  <c r="J762" i="8"/>
  <c r="K762" i="8" s="1"/>
  <c r="V1781" i="8"/>
  <c r="T1781" i="8"/>
  <c r="U1781" i="8"/>
  <c r="U1215" i="8"/>
  <c r="V1215" i="8"/>
  <c r="T1215" i="8"/>
  <c r="V1157" i="8"/>
  <c r="U1157" i="8"/>
  <c r="T1157" i="8"/>
  <c r="M345" i="8"/>
  <c r="Q345" i="8" s="1"/>
  <c r="M1553" i="8"/>
  <c r="Q1553" i="8" s="1"/>
  <c r="U1553" i="8"/>
  <c r="V1553" i="8"/>
  <c r="T1553" i="8"/>
  <c r="V1011" i="8"/>
  <c r="U1011" i="8"/>
  <c r="T1011" i="8"/>
  <c r="V1376" i="8"/>
  <c r="U1376" i="8"/>
  <c r="T1376" i="8"/>
  <c r="V118" i="8"/>
  <c r="U118" i="8"/>
  <c r="T118" i="8"/>
  <c r="V14" i="8"/>
  <c r="U14" i="8"/>
  <c r="T14" i="8"/>
  <c r="V1125" i="8"/>
  <c r="U1125" i="8"/>
  <c r="T1125" i="8"/>
  <c r="V789" i="8"/>
  <c r="U789" i="8"/>
  <c r="T789" i="8"/>
  <c r="T804" i="8"/>
  <c r="V804" i="8"/>
  <c r="U804" i="8"/>
  <c r="J1702" i="8"/>
  <c r="K1702" i="8" s="1"/>
  <c r="J382" i="8"/>
  <c r="K382" i="8" s="1"/>
  <c r="V1544" i="8"/>
  <c r="U1544" i="8"/>
  <c r="T1544" i="8"/>
  <c r="I1473" i="8"/>
  <c r="J1473" i="8" s="1"/>
  <c r="K1473" i="8" s="1"/>
  <c r="V1154" i="8"/>
  <c r="U1154" i="8"/>
  <c r="T1154" i="8"/>
  <c r="V1858" i="8"/>
  <c r="T1858" i="8"/>
  <c r="U1858" i="8"/>
  <c r="V248" i="8"/>
  <c r="U248" i="8"/>
  <c r="T248" i="8"/>
  <c r="V206" i="8"/>
  <c r="U206" i="8"/>
  <c r="T206" i="8"/>
  <c r="V320" i="8"/>
  <c r="U320" i="8"/>
  <c r="T320" i="8"/>
  <c r="V1507" i="8"/>
  <c r="U1507" i="8"/>
  <c r="T1507" i="8"/>
  <c r="V154" i="8"/>
  <c r="U154" i="8"/>
  <c r="T154" i="8"/>
  <c r="V1314" i="8"/>
  <c r="U1314" i="8"/>
  <c r="T1314" i="8"/>
  <c r="V1854" i="8"/>
  <c r="U1854" i="8"/>
  <c r="T1854" i="8"/>
  <c r="V520" i="8"/>
  <c r="U520" i="8"/>
  <c r="T520" i="8"/>
  <c r="N748" i="8"/>
  <c r="R748" i="8" s="1"/>
  <c r="V1913" i="8"/>
  <c r="U1913" i="8"/>
  <c r="T1913" i="8"/>
  <c r="T1991" i="8"/>
  <c r="U1991" i="8"/>
  <c r="V1991" i="8"/>
  <c r="J706" i="8"/>
  <c r="K706" i="8" s="1"/>
  <c r="M10" i="8"/>
  <c r="Q10" i="8" s="1"/>
  <c r="V10" i="8"/>
  <c r="U10" i="8"/>
  <c r="T10" i="8"/>
  <c r="V1189" i="8"/>
  <c r="U1189" i="8"/>
  <c r="T1189" i="8"/>
  <c r="V1817" i="8"/>
  <c r="U1817" i="8"/>
  <c r="T1817" i="8"/>
  <c r="V1130" i="8"/>
  <c r="U1130" i="8"/>
  <c r="T1130" i="8"/>
  <c r="U1243" i="8"/>
  <c r="V1243" i="8"/>
  <c r="T1243" i="8"/>
  <c r="L1783" i="8"/>
  <c r="P1783" i="8" s="1"/>
  <c r="V1783" i="8"/>
  <c r="U1783" i="8"/>
  <c r="T1783" i="8"/>
  <c r="M1783" i="8"/>
  <c r="Q1783" i="8" s="1"/>
  <c r="U463" i="8"/>
  <c r="V463" i="8"/>
  <c r="T463" i="8"/>
  <c r="V1547" i="8"/>
  <c r="T1547" i="8"/>
  <c r="U1547" i="8"/>
  <c r="V923" i="8"/>
  <c r="U923" i="8"/>
  <c r="T923" i="8"/>
  <c r="V1529" i="8"/>
  <c r="T1529" i="8"/>
  <c r="U1529" i="8"/>
  <c r="V164" i="8"/>
  <c r="U164" i="8"/>
  <c r="T164" i="8"/>
  <c r="V516" i="8"/>
  <c r="U516" i="8"/>
  <c r="T516" i="8"/>
  <c r="V1432" i="8"/>
  <c r="U1432" i="8"/>
  <c r="T1432" i="8"/>
  <c r="V448" i="8"/>
  <c r="U448" i="8"/>
  <c r="T448" i="8"/>
  <c r="V240" i="8"/>
  <c r="U240" i="8"/>
  <c r="T240" i="8"/>
  <c r="V80" i="8"/>
  <c r="U80" i="8"/>
  <c r="T80" i="8"/>
  <c r="U1137" i="8"/>
  <c r="V1137" i="8"/>
  <c r="T1137" i="8"/>
  <c r="V749" i="8"/>
  <c r="U749" i="8"/>
  <c r="T749" i="8"/>
  <c r="V328" i="8"/>
  <c r="U328" i="8"/>
  <c r="T328" i="8"/>
  <c r="V931" i="8"/>
  <c r="U931" i="8"/>
  <c r="T931" i="8"/>
  <c r="V1773" i="8"/>
  <c r="U1773" i="8"/>
  <c r="T1773" i="8"/>
  <c r="V438" i="8"/>
  <c r="U438" i="8"/>
  <c r="T438" i="8"/>
  <c r="V1492" i="8"/>
  <c r="U1492" i="8"/>
  <c r="T1492" i="8"/>
  <c r="V1883" i="8"/>
  <c r="U1883" i="8"/>
  <c r="T1883" i="8"/>
  <c r="V1904" i="8"/>
  <c r="U1904" i="8"/>
  <c r="T1904" i="8"/>
  <c r="V341" i="8"/>
  <c r="U341" i="8"/>
  <c r="T341" i="8"/>
  <c r="V1570" i="8"/>
  <c r="U1570" i="8"/>
  <c r="T1570" i="8"/>
  <c r="U1848" i="8"/>
  <c r="T1848" i="8"/>
  <c r="V1848" i="8"/>
  <c r="V1546" i="8"/>
  <c r="U1546" i="8"/>
  <c r="T1546" i="8"/>
  <c r="V1021" i="8"/>
  <c r="U1021" i="8"/>
  <c r="T1021" i="8"/>
  <c r="V799" i="8"/>
  <c r="U799" i="8"/>
  <c r="T799" i="8"/>
  <c r="V1819" i="8"/>
  <c r="U1819" i="8"/>
  <c r="T1819" i="8"/>
  <c r="V1211" i="8"/>
  <c r="U1211" i="8"/>
  <c r="T1211" i="8"/>
  <c r="V1936" i="8"/>
  <c r="T1936" i="8"/>
  <c r="U1936" i="8"/>
  <c r="V1931" i="8"/>
  <c r="U1931" i="8"/>
  <c r="T1931" i="8"/>
  <c r="N424" i="8"/>
  <c r="R424" i="8" s="1"/>
  <c r="U1197" i="8"/>
  <c r="V1197" i="8"/>
  <c r="T1197" i="8"/>
  <c r="M44" i="8"/>
  <c r="Q44" i="8" s="1"/>
  <c r="V44" i="8"/>
  <c r="U44" i="8"/>
  <c r="T44" i="8"/>
  <c r="V405" i="8"/>
  <c r="U405" i="8"/>
  <c r="T405" i="8"/>
  <c r="V540" i="8"/>
  <c r="U540" i="8"/>
  <c r="T540" i="8"/>
  <c r="V751" i="8"/>
  <c r="U751" i="8"/>
  <c r="T751" i="8"/>
  <c r="V475" i="8"/>
  <c r="U475" i="8"/>
  <c r="T475" i="8"/>
  <c r="V612" i="8"/>
  <c r="U612" i="8"/>
  <c r="T612" i="8"/>
  <c r="V1091" i="8"/>
  <c r="T1091" i="8"/>
  <c r="U1091" i="8"/>
  <c r="V534" i="8"/>
  <c r="U534" i="8"/>
  <c r="T534" i="8"/>
  <c r="V1933" i="8"/>
  <c r="T1933" i="8"/>
  <c r="U1933" i="8"/>
  <c r="V1288" i="8"/>
  <c r="T1288" i="8"/>
  <c r="U1288" i="8"/>
  <c r="V1636" i="8"/>
  <c r="U1636" i="8"/>
  <c r="T1636" i="8"/>
  <c r="V1023" i="8"/>
  <c r="U1023" i="8"/>
  <c r="T1023" i="8"/>
  <c r="L844" i="8"/>
  <c r="P844" i="8" s="1"/>
  <c r="U844" i="8"/>
  <c r="T844" i="8"/>
  <c r="V844" i="8"/>
  <c r="V1824" i="8"/>
  <c r="U1824" i="8"/>
  <c r="T1824" i="8"/>
  <c r="U748" i="8"/>
  <c r="T748" i="8"/>
  <c r="V748" i="8"/>
  <c r="V1708" i="8"/>
  <c r="U1708" i="8"/>
  <c r="T1708" i="8"/>
  <c r="V1103" i="8"/>
  <c r="T1103" i="8"/>
  <c r="U1103" i="8"/>
  <c r="V787" i="8"/>
  <c r="U787" i="8"/>
  <c r="T787" i="8"/>
  <c r="U127" i="8"/>
  <c r="V127" i="8"/>
  <c r="T127" i="8"/>
  <c r="V1905" i="8"/>
  <c r="U1905" i="8"/>
  <c r="T1905" i="8"/>
  <c r="V1818" i="8"/>
  <c r="U1818" i="8"/>
  <c r="T1818" i="8"/>
  <c r="V69" i="8"/>
  <c r="U69" i="8"/>
  <c r="T69" i="8"/>
  <c r="V152" i="8"/>
  <c r="U152" i="8"/>
  <c r="T152" i="8"/>
  <c r="V395" i="8"/>
  <c r="T395" i="8"/>
  <c r="U395" i="8"/>
  <c r="I562" i="8"/>
  <c r="V191" i="8"/>
  <c r="T191" i="8"/>
  <c r="U191" i="8"/>
  <c r="U1123" i="8"/>
  <c r="V1123" i="8"/>
  <c r="T1123" i="8"/>
  <c r="I1216" i="8"/>
  <c r="J1216" i="8" s="1"/>
  <c r="K1216" i="8" s="1"/>
  <c r="V855" i="8"/>
  <c r="T855" i="8"/>
  <c r="U855" i="8"/>
  <c r="V508" i="8"/>
  <c r="U508" i="8"/>
  <c r="T508" i="8"/>
  <c r="I1202" i="8"/>
  <c r="J1202" i="8" s="1"/>
  <c r="K1202" i="8" s="1"/>
  <c r="M1202" i="8" s="1"/>
  <c r="Q1202" i="8" s="1"/>
  <c r="I501" i="8"/>
  <c r="J501" i="8" s="1"/>
  <c r="K501" i="8" s="1"/>
  <c r="N501" i="8" s="1"/>
  <c r="R501" i="8" s="1"/>
  <c r="V545" i="8"/>
  <c r="T545" i="8"/>
  <c r="U545" i="8"/>
  <c r="V133" i="8"/>
  <c r="U133" i="8"/>
  <c r="T133" i="8"/>
  <c r="V73" i="8"/>
  <c r="U73" i="8"/>
  <c r="T73" i="8"/>
  <c r="V1199" i="8"/>
  <c r="U1199" i="8"/>
  <c r="T1199" i="8"/>
  <c r="V1605" i="8"/>
  <c r="U1605" i="8"/>
  <c r="T1605" i="8"/>
  <c r="V1201" i="8"/>
  <c r="U1201" i="8"/>
  <c r="T1201" i="8"/>
  <c r="U1715" i="8"/>
  <c r="T1715" i="8"/>
  <c r="V1715" i="8"/>
  <c r="V823" i="8"/>
  <c r="U823" i="8"/>
  <c r="T823" i="8"/>
  <c r="V998" i="8"/>
  <c r="U998" i="8"/>
  <c r="T998" i="8"/>
  <c r="V832" i="8"/>
  <c r="U832" i="8"/>
  <c r="T832" i="8"/>
  <c r="N907" i="8"/>
  <c r="R907" i="8" s="1"/>
  <c r="V907" i="8"/>
  <c r="U907" i="8"/>
  <c r="T907" i="8"/>
  <c r="L552" i="8"/>
  <c r="P552" i="8" s="1"/>
  <c r="V552" i="8"/>
  <c r="U552" i="8"/>
  <c r="T552" i="8"/>
  <c r="M955" i="8"/>
  <c r="Q955" i="8" s="1"/>
  <c r="V955" i="8"/>
  <c r="T955" i="8"/>
  <c r="U955" i="8"/>
  <c r="V53" i="8"/>
  <c r="U53" i="8"/>
  <c r="T53" i="8"/>
  <c r="V639" i="8"/>
  <c r="U639" i="8"/>
  <c r="T639" i="8"/>
  <c r="V679" i="8"/>
  <c r="U679" i="8"/>
  <c r="T679" i="8"/>
  <c r="V691" i="8"/>
  <c r="U691" i="8"/>
  <c r="T691" i="8"/>
  <c r="V1888" i="8"/>
  <c r="U1888" i="8"/>
  <c r="T1888" i="8"/>
  <c r="V1528" i="8"/>
  <c r="U1528" i="8"/>
  <c r="T1528" i="8"/>
  <c r="V1088" i="8"/>
  <c r="U1088" i="8"/>
  <c r="T1088" i="8"/>
  <c r="V1335" i="8"/>
  <c r="U1335" i="8"/>
  <c r="T1335" i="8"/>
  <c r="V424" i="8"/>
  <c r="U424" i="8"/>
  <c r="T424" i="8"/>
  <c r="V1723" i="8"/>
  <c r="U1723" i="8"/>
  <c r="T1723" i="8"/>
  <c r="V1358" i="8"/>
  <c r="U1358" i="8"/>
  <c r="T1358" i="8"/>
  <c r="U368" i="8"/>
  <c r="V368" i="8"/>
  <c r="T368" i="8"/>
  <c r="V1951" i="8"/>
  <c r="U1951" i="8"/>
  <c r="T1951" i="8"/>
  <c r="V745" i="8"/>
  <c r="U745" i="8"/>
  <c r="T745" i="8"/>
  <c r="V1413" i="8"/>
  <c r="U1413" i="8"/>
  <c r="T1413" i="8"/>
  <c r="V34" i="8"/>
  <c r="U34" i="8"/>
  <c r="T34" i="8"/>
  <c r="V135" i="8"/>
  <c r="U135" i="8"/>
  <c r="T135" i="8"/>
  <c r="V146" i="8"/>
  <c r="U146" i="8"/>
  <c r="T146" i="8"/>
  <c r="V1915" i="8"/>
  <c r="U1915" i="8"/>
  <c r="T1915" i="8"/>
  <c r="V825" i="8"/>
  <c r="U825" i="8"/>
  <c r="T825" i="8"/>
  <c r="I278" i="8"/>
  <c r="V1152" i="8"/>
  <c r="U1152" i="8"/>
  <c r="T1152" i="8"/>
  <c r="I503" i="8"/>
  <c r="J503" i="8" s="1"/>
  <c r="K503" i="8" s="1"/>
  <c r="J687" i="8"/>
  <c r="K687" i="8" s="1"/>
  <c r="V215" i="8"/>
  <c r="U215" i="8"/>
  <c r="T215" i="8"/>
  <c r="V1488" i="8"/>
  <c r="U1488" i="8"/>
  <c r="T1488" i="8"/>
  <c r="V1524" i="8"/>
  <c r="U1524" i="8"/>
  <c r="T1524" i="8"/>
  <c r="V848" i="8"/>
  <c r="T848" i="8"/>
  <c r="U848" i="8"/>
  <c r="V1863" i="8"/>
  <c r="U1863" i="8"/>
  <c r="T1863" i="8"/>
  <c r="I525" i="8"/>
  <c r="J525" i="8" s="1"/>
  <c r="K525" i="8" s="1"/>
  <c r="V827" i="8"/>
  <c r="U827" i="8"/>
  <c r="T827" i="8"/>
  <c r="V538" i="8"/>
  <c r="U538" i="8"/>
  <c r="T538" i="8"/>
  <c r="L1335" i="8"/>
  <c r="P1335" i="8" s="1"/>
  <c r="L787" i="8"/>
  <c r="P787" i="8" s="1"/>
  <c r="M745" i="8"/>
  <c r="Q745" i="8" s="1"/>
  <c r="N240" i="8"/>
  <c r="R240" i="8" s="1"/>
  <c r="V1727" i="8"/>
  <c r="U1727" i="8"/>
  <c r="T1727" i="8"/>
  <c r="L60" i="8"/>
  <c r="P60" i="8" s="1"/>
  <c r="V60" i="8"/>
  <c r="T60" i="8"/>
  <c r="U60" i="8"/>
  <c r="L1354" i="8"/>
  <c r="P1354" i="8" s="1"/>
  <c r="V1354" i="8"/>
  <c r="U1354" i="8"/>
  <c r="T1354" i="8"/>
  <c r="M235" i="8"/>
  <c r="Q235" i="8" s="1"/>
  <c r="V235" i="8"/>
  <c r="T235" i="8"/>
  <c r="U235" i="8"/>
  <c r="V95" i="8"/>
  <c r="U95" i="8"/>
  <c r="T95" i="8"/>
  <c r="V1399" i="8"/>
  <c r="U1399" i="8"/>
  <c r="T1399" i="8"/>
  <c r="V591" i="8"/>
  <c r="U591" i="8"/>
  <c r="T591" i="8"/>
  <c r="V1997" i="8"/>
  <c r="U1997" i="8"/>
  <c r="T1997" i="8"/>
  <c r="V195" i="8"/>
  <c r="T195" i="8"/>
  <c r="U195" i="8"/>
  <c r="U577" i="8"/>
  <c r="V577" i="8"/>
  <c r="T577" i="8"/>
  <c r="V1583" i="8"/>
  <c r="U1583" i="8"/>
  <c r="T1583" i="8"/>
  <c r="V648" i="8"/>
  <c r="U648" i="8"/>
  <c r="T648" i="8"/>
  <c r="V281" i="8"/>
  <c r="U281" i="8"/>
  <c r="T281" i="8"/>
  <c r="V1198" i="8"/>
  <c r="T1198" i="8"/>
  <c r="U1198" i="8"/>
  <c r="V350" i="8"/>
  <c r="U350" i="8"/>
  <c r="T350" i="8"/>
  <c r="V252" i="8"/>
  <c r="U252" i="8"/>
  <c r="T252" i="8"/>
  <c r="V930" i="8"/>
  <c r="T930" i="8"/>
  <c r="U930" i="8"/>
  <c r="N1376" i="8"/>
  <c r="R1376" i="8" s="1"/>
  <c r="V1168" i="8"/>
  <c r="U1168" i="8"/>
  <c r="T1168" i="8"/>
  <c r="U1457" i="8"/>
  <c r="T1457" i="8"/>
  <c r="V1457" i="8"/>
  <c r="M787" i="8"/>
  <c r="Q787" i="8" s="1"/>
  <c r="N1824" i="8"/>
  <c r="R1824" i="8" s="1"/>
  <c r="V610" i="8"/>
  <c r="U610" i="8"/>
  <c r="T610" i="8"/>
  <c r="V1213" i="8"/>
  <c r="U1213" i="8"/>
  <c r="T1213" i="8"/>
  <c r="M240" i="8"/>
  <c r="Q240" i="8" s="1"/>
  <c r="V656" i="8"/>
  <c r="U656" i="8"/>
  <c r="T656" i="8"/>
  <c r="M141" i="8"/>
  <c r="Q141" i="8" s="1"/>
  <c r="V141" i="8"/>
  <c r="U141" i="8"/>
  <c r="T141" i="8"/>
  <c r="M24" i="8"/>
  <c r="Q24" i="8" s="1"/>
  <c r="U24" i="8"/>
  <c r="V24" i="8"/>
  <c r="T24" i="8"/>
  <c r="L826" i="8"/>
  <c r="P826" i="8" s="1"/>
  <c r="V826" i="8"/>
  <c r="U826" i="8"/>
  <c r="T826" i="8"/>
  <c r="V1504" i="8"/>
  <c r="U1504" i="8"/>
  <c r="T1504" i="8"/>
  <c r="V1731" i="8"/>
  <c r="U1731" i="8"/>
  <c r="T1731" i="8"/>
  <c r="U563" i="8"/>
  <c r="V563" i="8"/>
  <c r="T563" i="8"/>
  <c r="V1433" i="8"/>
  <c r="U1433" i="8"/>
  <c r="T1433" i="8"/>
  <c r="N1433" i="8"/>
  <c r="R1433" i="8" s="1"/>
  <c r="L1433" i="8"/>
  <c r="P1433" i="8" s="1"/>
  <c r="M1433" i="8"/>
  <c r="Q1433" i="8" s="1"/>
  <c r="V1398" i="8"/>
  <c r="T1398" i="8"/>
  <c r="U1398" i="8"/>
  <c r="U1823" i="8"/>
  <c r="V1823" i="8"/>
  <c r="T1823" i="8"/>
  <c r="J784" i="8"/>
  <c r="K784" i="8" s="1"/>
  <c r="V1126" i="8"/>
  <c r="U1126" i="8"/>
  <c r="T1126" i="8"/>
  <c r="V621" i="8"/>
  <c r="T621" i="8"/>
  <c r="U621" i="8"/>
  <c r="V1292" i="8"/>
  <c r="U1292" i="8"/>
  <c r="T1292" i="8"/>
  <c r="U457" i="8"/>
  <c r="V457" i="8"/>
  <c r="T457" i="8"/>
  <c r="U537" i="8"/>
  <c r="V537" i="8"/>
  <c r="T537" i="8"/>
  <c r="J1329" i="8"/>
  <c r="K1329" i="8" s="1"/>
  <c r="U877" i="8"/>
  <c r="V877" i="8"/>
  <c r="T877" i="8"/>
  <c r="L1376" i="8"/>
  <c r="P1376" i="8" s="1"/>
  <c r="N787" i="8"/>
  <c r="R787" i="8" s="1"/>
  <c r="L1593" i="8"/>
  <c r="P1593" i="8" s="1"/>
  <c r="L1824" i="8"/>
  <c r="P1824" i="8" s="1"/>
  <c r="V1671" i="8"/>
  <c r="U1671" i="8"/>
  <c r="T1671" i="8"/>
  <c r="L240" i="8"/>
  <c r="P240" i="8" s="1"/>
  <c r="V1532" i="8"/>
  <c r="U1532" i="8"/>
  <c r="T1532" i="8"/>
  <c r="V1181" i="8"/>
  <c r="U1181" i="8"/>
  <c r="T1181" i="8"/>
  <c r="M45" i="8"/>
  <c r="Q45" i="8" s="1"/>
  <c r="V45" i="8"/>
  <c r="T45" i="8"/>
  <c r="U45" i="8"/>
  <c r="V878" i="8"/>
  <c r="U878" i="8"/>
  <c r="T878" i="8"/>
  <c r="U1109" i="8"/>
  <c r="V1109" i="8"/>
  <c r="T1109" i="8"/>
  <c r="U1264" i="8"/>
  <c r="V1264" i="8"/>
  <c r="T1264" i="8"/>
  <c r="V1747" i="8"/>
  <c r="T1747" i="8"/>
  <c r="U1747" i="8"/>
  <c r="N1747" i="8"/>
  <c r="R1747" i="8" s="1"/>
  <c r="M1747" i="8"/>
  <c r="Q1747" i="8" s="1"/>
  <c r="L1747" i="8"/>
  <c r="P1747" i="8" s="1"/>
  <c r="J1017" i="8"/>
  <c r="K1017" i="8" s="1"/>
  <c r="T89" i="8"/>
  <c r="V89" i="8"/>
  <c r="U89" i="8"/>
  <c r="V1837" i="8"/>
  <c r="U1837" i="8"/>
  <c r="T1837" i="8"/>
  <c r="V480" i="8"/>
  <c r="T480" i="8"/>
  <c r="U480" i="8"/>
  <c r="V460" i="8"/>
  <c r="U460" i="8"/>
  <c r="T460" i="8"/>
  <c r="V1503" i="8"/>
  <c r="U1503" i="8"/>
  <c r="T1503" i="8"/>
  <c r="J112" i="8"/>
  <c r="K112" i="8" s="1"/>
  <c r="N112" i="8" s="1"/>
  <c r="R112" i="8" s="1"/>
  <c r="U1796" i="8"/>
  <c r="V1796" i="8"/>
  <c r="T1796" i="8"/>
  <c r="V1548" i="8"/>
  <c r="U1548" i="8"/>
  <c r="T1548" i="8"/>
  <c r="M1376" i="8"/>
  <c r="Q1376" i="8" s="1"/>
  <c r="J310" i="8"/>
  <c r="K310" i="8" s="1"/>
  <c r="N1593" i="8"/>
  <c r="R1593" i="8" s="1"/>
  <c r="M1824" i="8"/>
  <c r="Q1824" i="8" s="1"/>
  <c r="V1603" i="8"/>
  <c r="U1603" i="8"/>
  <c r="T1603" i="8"/>
  <c r="N498" i="8"/>
  <c r="R498" i="8" s="1"/>
  <c r="V498" i="8"/>
  <c r="U498" i="8"/>
  <c r="T498" i="8"/>
  <c r="V767" i="8"/>
  <c r="T767" i="8"/>
  <c r="U767" i="8"/>
  <c r="L767" i="8"/>
  <c r="P767" i="8" s="1"/>
  <c r="M767" i="8"/>
  <c r="Q767" i="8" s="1"/>
  <c r="N767" i="8"/>
  <c r="R767" i="8" s="1"/>
  <c r="V333" i="8"/>
  <c r="U333" i="8"/>
  <c r="T333" i="8"/>
  <c r="V59" i="8"/>
  <c r="U59" i="8"/>
  <c r="T59" i="8"/>
  <c r="V553" i="8"/>
  <c r="U553" i="8"/>
  <c r="T553" i="8"/>
  <c r="U1721" i="8"/>
  <c r="V1721" i="8"/>
  <c r="T1721" i="8"/>
  <c r="V1877" i="8"/>
  <c r="U1877" i="8"/>
  <c r="T1877" i="8"/>
  <c r="J723" i="8"/>
  <c r="K723" i="8" s="1"/>
  <c r="V1811" i="8"/>
  <c r="U1811" i="8"/>
  <c r="T1811" i="8"/>
  <c r="J1935" i="8"/>
  <c r="K1935" i="8" s="1"/>
  <c r="V140" i="8"/>
  <c r="U140" i="8"/>
  <c r="T140" i="8"/>
  <c r="L1011" i="8"/>
  <c r="P1011" i="8" s="1"/>
  <c r="U217" i="8"/>
  <c r="V217" i="8"/>
  <c r="T217" i="8"/>
  <c r="V210" i="8"/>
  <c r="U210" i="8"/>
  <c r="T210" i="8"/>
  <c r="U177" i="8"/>
  <c r="T177" i="8"/>
  <c r="V177" i="8"/>
  <c r="V1203" i="8"/>
  <c r="U1203" i="8"/>
  <c r="T1203" i="8"/>
  <c r="V1864" i="8"/>
  <c r="U1864" i="8"/>
  <c r="T1864" i="8"/>
  <c r="V1637" i="8"/>
  <c r="T1637" i="8"/>
  <c r="U1637" i="8"/>
  <c r="V171" i="8"/>
  <c r="U171" i="8"/>
  <c r="T171" i="8"/>
  <c r="V96" i="8"/>
  <c r="U96" i="8"/>
  <c r="T96" i="8"/>
  <c r="V345" i="8"/>
  <c r="U345" i="8"/>
  <c r="T345" i="8"/>
  <c r="U1755" i="8"/>
  <c r="T1755" i="8"/>
  <c r="V1755" i="8"/>
  <c r="V212" i="8"/>
  <c r="U212" i="8"/>
  <c r="T212" i="8"/>
  <c r="V473" i="8"/>
  <c r="U473" i="8"/>
  <c r="T473" i="8"/>
  <c r="J337" i="8"/>
  <c r="K337" i="8" s="1"/>
  <c r="V1278" i="8"/>
  <c r="U1278" i="8"/>
  <c r="T1278" i="8"/>
  <c r="V1798" i="8"/>
  <c r="T1798" i="8"/>
  <c r="U1798" i="8"/>
  <c r="M1723" i="8"/>
  <c r="Q1723" i="8" s="1"/>
  <c r="V471" i="8"/>
  <c r="U471" i="8"/>
  <c r="T471" i="8"/>
  <c r="L1413" i="8"/>
  <c r="P1413" i="8" s="1"/>
  <c r="N1011" i="8"/>
  <c r="R1011" i="8" s="1"/>
  <c r="N754" i="8"/>
  <c r="R754" i="8" s="1"/>
  <c r="L52" i="8"/>
  <c r="P52" i="8" s="1"/>
  <c r="V52" i="8"/>
  <c r="T52" i="8"/>
  <c r="U52" i="8"/>
  <c r="L654" i="8"/>
  <c r="P654" i="8" s="1"/>
  <c r="V654" i="8"/>
  <c r="T654" i="8"/>
  <c r="U654" i="8"/>
  <c r="V1223" i="8"/>
  <c r="U1223" i="8"/>
  <c r="T1223" i="8"/>
  <c r="J451" i="8"/>
  <c r="K451" i="8" s="1"/>
  <c r="V1015" i="8"/>
  <c r="U1015" i="8"/>
  <c r="T1015" i="8"/>
  <c r="M1015" i="8"/>
  <c r="Q1015" i="8" s="1"/>
  <c r="N1015" i="8"/>
  <c r="R1015" i="8" s="1"/>
  <c r="L1015" i="8"/>
  <c r="P1015" i="8" s="1"/>
  <c r="V863" i="8"/>
  <c r="U863" i="8"/>
  <c r="T863" i="8"/>
  <c r="M513" i="8"/>
  <c r="Q513" i="8" s="1"/>
  <c r="V513" i="8"/>
  <c r="U513" i="8"/>
  <c r="T513" i="8"/>
  <c r="V1593" i="8"/>
  <c r="T1593" i="8"/>
  <c r="U1593" i="8"/>
  <c r="V1234" i="8"/>
  <c r="U1234" i="8"/>
  <c r="T1234" i="8"/>
  <c r="U889" i="8"/>
  <c r="V889" i="8"/>
  <c r="T889" i="8"/>
  <c r="T1898" i="8"/>
  <c r="U1898" i="8"/>
  <c r="V1898" i="8"/>
  <c r="V481" i="8"/>
  <c r="U481" i="8"/>
  <c r="T481" i="8"/>
  <c r="J688" i="8"/>
  <c r="K688" i="8" s="1"/>
  <c r="V469" i="8"/>
  <c r="U469" i="8"/>
  <c r="T469" i="8"/>
  <c r="U1237" i="8"/>
  <c r="V1237" i="8"/>
  <c r="T1237" i="8"/>
  <c r="V885" i="8"/>
  <c r="U885" i="8"/>
  <c r="T885" i="8"/>
  <c r="U183" i="8"/>
  <c r="V183" i="8"/>
  <c r="T183" i="8"/>
  <c r="V876" i="8"/>
  <c r="T876" i="8"/>
  <c r="U876" i="8"/>
  <c r="V1588" i="8"/>
  <c r="U1588" i="8"/>
  <c r="T1588" i="8"/>
  <c r="V214" i="8"/>
  <c r="U214" i="8"/>
  <c r="T214" i="8"/>
  <c r="U1881" i="8"/>
  <c r="V1881" i="8"/>
  <c r="T1881" i="8"/>
  <c r="V1867" i="8"/>
  <c r="U1867" i="8"/>
  <c r="T1867" i="8"/>
  <c r="V259" i="8"/>
  <c r="T259" i="8"/>
  <c r="U259" i="8"/>
  <c r="U583" i="8"/>
  <c r="V583" i="8"/>
  <c r="T583" i="8"/>
  <c r="V1212" i="8"/>
  <c r="U1212" i="8"/>
  <c r="T1212" i="8"/>
  <c r="V65" i="8"/>
  <c r="U65" i="8"/>
  <c r="T65" i="8"/>
  <c r="L1723" i="8"/>
  <c r="P1723" i="8" s="1"/>
  <c r="J1155" i="8"/>
  <c r="K1155" i="8" s="1"/>
  <c r="M1413" i="8"/>
  <c r="Q1413" i="8" s="1"/>
  <c r="V1417" i="8"/>
  <c r="U1417" i="8"/>
  <c r="T1417" i="8"/>
  <c r="M1011" i="8"/>
  <c r="Q1011" i="8" s="1"/>
  <c r="M754" i="8"/>
  <c r="Q754" i="8" s="1"/>
  <c r="V1975" i="8"/>
  <c r="T1975" i="8"/>
  <c r="U1975" i="8"/>
  <c r="V66" i="8"/>
  <c r="U66" i="8"/>
  <c r="T66" i="8"/>
  <c r="N1951" i="8"/>
  <c r="R1951" i="8" s="1"/>
  <c r="M1647" i="8"/>
  <c r="Q1647" i="8" s="1"/>
  <c r="V1647" i="8"/>
  <c r="U1647" i="8"/>
  <c r="T1647" i="8"/>
  <c r="N658" i="8"/>
  <c r="R658" i="8" s="1"/>
  <c r="V658" i="8"/>
  <c r="T658" i="8"/>
  <c r="U658" i="8"/>
  <c r="V510" i="8"/>
  <c r="T510" i="8"/>
  <c r="U510" i="8"/>
  <c r="J1065" i="8"/>
  <c r="K1065" i="8" s="1"/>
  <c r="V1681" i="8"/>
  <c r="T1681" i="8"/>
  <c r="U1681" i="8"/>
  <c r="V959" i="8"/>
  <c r="U959" i="8"/>
  <c r="T959" i="8"/>
  <c r="V1654" i="8"/>
  <c r="U1654" i="8"/>
  <c r="T1654" i="8"/>
  <c r="V1944" i="8"/>
  <c r="T1944" i="8"/>
  <c r="U1944" i="8"/>
  <c r="V1976" i="8"/>
  <c r="U1976" i="8"/>
  <c r="T1976" i="8"/>
  <c r="V1014" i="8"/>
  <c r="T1014" i="8"/>
  <c r="U1014" i="8"/>
  <c r="V1557" i="8"/>
  <c r="U1557" i="8"/>
  <c r="T1557" i="8"/>
  <c r="V1573" i="8"/>
  <c r="T1573" i="8"/>
  <c r="U1573" i="8"/>
  <c r="V1286" i="8"/>
  <c r="U1286" i="8"/>
  <c r="T1286" i="8"/>
  <c r="V19" i="8"/>
  <c r="T19" i="8"/>
  <c r="U19" i="8"/>
  <c r="V1330" i="8"/>
  <c r="T1330" i="8"/>
  <c r="U1330" i="8"/>
  <c r="V155" i="8"/>
  <c r="U155" i="8"/>
  <c r="T155" i="8"/>
  <c r="V180" i="8"/>
  <c r="U180" i="8"/>
  <c r="T180" i="8"/>
  <c r="V768" i="8"/>
  <c r="U768" i="8"/>
  <c r="T768" i="8"/>
  <c r="V1656" i="8"/>
  <c r="U1656" i="8"/>
  <c r="T1656" i="8"/>
  <c r="U57" i="8"/>
  <c r="V57" i="8"/>
  <c r="T57" i="8"/>
  <c r="V1483" i="8"/>
  <c r="U1483" i="8"/>
  <c r="T1483" i="8"/>
  <c r="V352" i="8"/>
  <c r="U352" i="8"/>
  <c r="T352" i="8"/>
  <c r="V1598" i="8"/>
  <c r="U1598" i="8"/>
  <c r="T1598" i="8"/>
  <c r="V856" i="8"/>
  <c r="U856" i="8"/>
  <c r="T856" i="8"/>
  <c r="V680" i="8"/>
  <c r="U680" i="8"/>
  <c r="T680" i="8"/>
  <c r="V858" i="8"/>
  <c r="U858" i="8"/>
  <c r="T858" i="8"/>
  <c r="V1511" i="8"/>
  <c r="U1511" i="8"/>
  <c r="T1511" i="8"/>
  <c r="V470" i="8"/>
  <c r="U470" i="8"/>
  <c r="T470" i="8"/>
  <c r="V1533" i="8"/>
  <c r="U1533" i="8"/>
  <c r="T1533" i="8"/>
  <c r="N1723" i="8"/>
  <c r="R1723" i="8" s="1"/>
  <c r="J704" i="8"/>
  <c r="K704" i="8" s="1"/>
  <c r="L704" i="8" s="1"/>
  <c r="P704" i="8" s="1"/>
  <c r="M1398" i="8"/>
  <c r="Q1398" i="8" s="1"/>
  <c r="N1413" i="8"/>
  <c r="R1413" i="8" s="1"/>
  <c r="V1174" i="8"/>
  <c r="U1174" i="8"/>
  <c r="T1174" i="8"/>
  <c r="U1173" i="8"/>
  <c r="T1173" i="8"/>
  <c r="V1173" i="8"/>
  <c r="V18" i="8"/>
  <c r="U18" i="8"/>
  <c r="T18" i="8"/>
  <c r="U107" i="8"/>
  <c r="V107" i="8"/>
  <c r="T107" i="8"/>
  <c r="L1951" i="8"/>
  <c r="P1951" i="8" s="1"/>
  <c r="L1179" i="8"/>
  <c r="P1179" i="8" s="1"/>
  <c r="V1179" i="8"/>
  <c r="T1179" i="8"/>
  <c r="U1179" i="8"/>
  <c r="V1523" i="8"/>
  <c r="U1523" i="8"/>
  <c r="T1523" i="8"/>
  <c r="V490" i="8"/>
  <c r="U490" i="8"/>
  <c r="T490" i="8"/>
  <c r="M634" i="8"/>
  <c r="Q634" i="8" s="1"/>
  <c r="V634" i="8"/>
  <c r="U634" i="8"/>
  <c r="T634" i="8"/>
  <c r="V1999" i="8"/>
  <c r="U1999" i="8"/>
  <c r="T1999" i="8"/>
  <c r="V165" i="8"/>
  <c r="U165" i="8"/>
  <c r="T165" i="8"/>
  <c r="V119" i="8"/>
  <c r="U119" i="8"/>
  <c r="T119" i="8"/>
  <c r="J1750" i="8"/>
  <c r="K1750" i="8" s="1"/>
  <c r="N1750" i="8" s="1"/>
  <c r="R1750" i="8" s="1"/>
  <c r="V1841" i="8"/>
  <c r="U1841" i="8"/>
  <c r="T1841" i="8"/>
  <c r="V46" i="8"/>
  <c r="U46" i="8"/>
  <c r="T46" i="8"/>
  <c r="U283" i="8"/>
  <c r="V283" i="8"/>
  <c r="T283" i="8"/>
  <c r="U957" i="8"/>
  <c r="V957" i="8"/>
  <c r="T957" i="8"/>
  <c r="V698" i="8"/>
  <c r="U698" i="8"/>
  <c r="T698" i="8"/>
  <c r="V182" i="8"/>
  <c r="U182" i="8"/>
  <c r="T182" i="8"/>
  <c r="V1156" i="8"/>
  <c r="U1156" i="8"/>
  <c r="T1156" i="8"/>
  <c r="V1901" i="8"/>
  <c r="U1901" i="8"/>
  <c r="T1901" i="8"/>
  <c r="V1468" i="8"/>
  <c r="T1468" i="8"/>
  <c r="U1468" i="8"/>
  <c r="V120" i="8"/>
  <c r="U120" i="8"/>
  <c r="T120" i="8"/>
  <c r="V854" i="8"/>
  <c r="U854" i="8"/>
  <c r="T854" i="8"/>
  <c r="V1464" i="8"/>
  <c r="U1464" i="8"/>
  <c r="T1464" i="8"/>
  <c r="V1383" i="8"/>
  <c r="U1383" i="8"/>
  <c r="T1383" i="8"/>
  <c r="U1127" i="8"/>
  <c r="V1127" i="8"/>
  <c r="T1127" i="8"/>
  <c r="V1265" i="8"/>
  <c r="U1265" i="8"/>
  <c r="T1265" i="8"/>
  <c r="V1491" i="8"/>
  <c r="T1491" i="8"/>
  <c r="U1491" i="8"/>
  <c r="V507" i="8"/>
  <c r="T507" i="8"/>
  <c r="U507" i="8"/>
  <c r="V560" i="8"/>
  <c r="T560" i="8"/>
  <c r="U560" i="8"/>
  <c r="V58" i="8"/>
  <c r="U58" i="8"/>
  <c r="T58" i="8"/>
  <c r="V181" i="8"/>
  <c r="U181" i="8"/>
  <c r="T181" i="8"/>
  <c r="V79" i="8"/>
  <c r="U79" i="8"/>
  <c r="T79" i="8"/>
  <c r="I1295" i="8"/>
  <c r="V1527" i="8"/>
  <c r="U1527" i="8"/>
  <c r="T1527" i="8"/>
  <c r="V1458" i="8"/>
  <c r="T1458" i="8"/>
  <c r="U1458" i="8"/>
  <c r="V1481" i="8"/>
  <c r="U1481" i="8"/>
  <c r="T1481" i="8"/>
  <c r="V1668" i="8"/>
  <c r="U1668" i="8"/>
  <c r="T1668" i="8"/>
  <c r="J338" i="8"/>
  <c r="K338" i="8" s="1"/>
  <c r="V514" i="8"/>
  <c r="U514" i="8"/>
  <c r="T514" i="8"/>
  <c r="U517" i="8"/>
  <c r="V517" i="8"/>
  <c r="T517" i="8"/>
  <c r="J1431" i="8"/>
  <c r="K1431" i="8" s="1"/>
  <c r="N1431" i="8" s="1"/>
  <c r="R1431" i="8" s="1"/>
  <c r="V1903" i="8"/>
  <c r="U1903" i="8"/>
  <c r="T1903" i="8"/>
  <c r="I4" i="8"/>
  <c r="J4" i="8" s="1"/>
  <c r="K4" i="8" s="1"/>
  <c r="V810" i="8"/>
  <c r="U810" i="8"/>
  <c r="T810" i="8"/>
  <c r="V1849" i="8"/>
  <c r="T1849" i="8"/>
  <c r="U1849" i="8"/>
  <c r="J670" i="8"/>
  <c r="K670" i="8" s="1"/>
  <c r="I196" i="8"/>
  <c r="J196" i="8" s="1"/>
  <c r="K196" i="8" s="1"/>
  <c r="M196" i="8" s="1"/>
  <c r="Q196" i="8" s="1"/>
  <c r="M1135" i="8"/>
  <c r="Q1135" i="8" s="1"/>
  <c r="L1398" i="8"/>
  <c r="P1398" i="8" s="1"/>
  <c r="T208" i="8"/>
  <c r="V208" i="8"/>
  <c r="U208" i="8"/>
  <c r="M1203" i="8"/>
  <c r="Q1203" i="8" s="1"/>
  <c r="N177" i="8"/>
  <c r="R177" i="8" s="1"/>
  <c r="L45" i="8"/>
  <c r="P45" i="8" s="1"/>
  <c r="J1025" i="8"/>
  <c r="K1025" i="8" s="1"/>
  <c r="V64" i="8"/>
  <c r="U64" i="8"/>
  <c r="T64" i="8"/>
  <c r="V276" i="8"/>
  <c r="T276" i="8"/>
  <c r="U276" i="8"/>
  <c r="M1951" i="8"/>
  <c r="Q1951" i="8" s="1"/>
  <c r="L658" i="8"/>
  <c r="P658" i="8" s="1"/>
  <c r="V816" i="8"/>
  <c r="U816" i="8"/>
  <c r="T816" i="8"/>
  <c r="V898" i="8"/>
  <c r="T898" i="8"/>
  <c r="U898" i="8"/>
  <c r="J1039" i="8"/>
  <c r="K1039" i="8" s="1"/>
  <c r="V1325" i="8"/>
  <c r="U1325" i="8"/>
  <c r="T1325" i="8"/>
  <c r="V752" i="8"/>
  <c r="U752" i="8"/>
  <c r="T752" i="8"/>
  <c r="V1131" i="8"/>
  <c r="U1131" i="8"/>
  <c r="T1131" i="8"/>
  <c r="L518" i="8"/>
  <c r="P518" i="8" s="1"/>
  <c r="V518" i="8"/>
  <c r="T518" i="8"/>
  <c r="U518" i="8"/>
  <c r="L1693" i="8"/>
  <c r="P1693" i="8" s="1"/>
  <c r="V1693" i="8"/>
  <c r="T1693" i="8"/>
  <c r="U1693" i="8"/>
  <c r="V820" i="8"/>
  <c r="U820" i="8"/>
  <c r="T820" i="8"/>
  <c r="V1625" i="8"/>
  <c r="U1625" i="8"/>
  <c r="T1625" i="8"/>
  <c r="V174" i="8"/>
  <c r="U174" i="8"/>
  <c r="T174" i="8"/>
  <c r="V886" i="8"/>
  <c r="U886" i="8"/>
  <c r="T886" i="8"/>
  <c r="V1421" i="8"/>
  <c r="T1421" i="8"/>
  <c r="U1421" i="8"/>
  <c r="U684" i="8"/>
  <c r="T684" i="8"/>
  <c r="V684" i="8"/>
  <c r="U997" i="8"/>
  <c r="V997" i="8"/>
  <c r="T997" i="8"/>
  <c r="V1448" i="8"/>
  <c r="U1448" i="8"/>
  <c r="T1448" i="8"/>
  <c r="V700" i="8"/>
  <c r="U700" i="8"/>
  <c r="T700" i="8"/>
  <c r="U124" i="8"/>
  <c r="V124" i="8"/>
  <c r="T124" i="8"/>
  <c r="V170" i="8"/>
  <c r="U170" i="8"/>
  <c r="T170" i="8"/>
  <c r="V22" i="8"/>
  <c r="U22" i="8"/>
  <c r="T22" i="8"/>
  <c r="U1979" i="8"/>
  <c r="V1979" i="8"/>
  <c r="T1979" i="8"/>
  <c r="V539" i="8"/>
  <c r="T539" i="8"/>
  <c r="U539" i="8"/>
  <c r="V1836" i="8"/>
  <c r="U1836" i="8"/>
  <c r="T1836" i="8"/>
  <c r="V468" i="8"/>
  <c r="U468" i="8"/>
  <c r="T468" i="8"/>
  <c r="V1455" i="8"/>
  <c r="U1455" i="8"/>
  <c r="T1455" i="8"/>
  <c r="U287" i="8"/>
  <c r="V287" i="8"/>
  <c r="T287" i="8"/>
  <c r="V992" i="8"/>
  <c r="U992" i="8"/>
  <c r="T992" i="8"/>
  <c r="V1367" i="8"/>
  <c r="U1367" i="8"/>
  <c r="T1367" i="8"/>
  <c r="V225" i="8"/>
  <c r="U225" i="8"/>
  <c r="T225" i="8"/>
  <c r="U1147" i="8"/>
  <c r="V1147" i="8"/>
  <c r="T1147" i="8"/>
  <c r="U1792" i="8"/>
  <c r="V1792" i="8"/>
  <c r="T1792" i="8"/>
  <c r="V1153" i="8"/>
  <c r="U1153" i="8"/>
  <c r="T1153" i="8"/>
  <c r="J416" i="8"/>
  <c r="K416" i="8" s="1"/>
  <c r="V213" i="8"/>
  <c r="U213" i="8"/>
  <c r="T213" i="8"/>
  <c r="U937" i="8"/>
  <c r="V937" i="8"/>
  <c r="T937" i="8"/>
  <c r="L1135" i="8"/>
  <c r="P1135" i="8" s="1"/>
  <c r="N1398" i="8"/>
  <c r="R1398" i="8" s="1"/>
  <c r="N368" i="8"/>
  <c r="R368" i="8" s="1"/>
  <c r="V1419" i="8"/>
  <c r="U1419" i="8"/>
  <c r="T1419" i="8"/>
  <c r="V21" i="8"/>
  <c r="U21" i="8"/>
  <c r="T21" i="8"/>
  <c r="V1535" i="8"/>
  <c r="U1535" i="8"/>
  <c r="T1535" i="8"/>
  <c r="J746" i="8"/>
  <c r="K746" i="8" s="1"/>
  <c r="V793" i="8"/>
  <c r="U793" i="8"/>
  <c r="T793" i="8"/>
  <c r="U1263" i="8"/>
  <c r="V1263" i="8"/>
  <c r="T1263" i="8"/>
  <c r="V156" i="8"/>
  <c r="U156" i="8"/>
  <c r="T156" i="8"/>
  <c r="V1188" i="8"/>
  <c r="U1188" i="8"/>
  <c r="T1188" i="8"/>
  <c r="J33" i="8"/>
  <c r="K33" i="8" s="1"/>
  <c r="L33" i="8" s="1"/>
  <c r="P33" i="8" s="1"/>
  <c r="V522" i="8"/>
  <c r="U522" i="8"/>
  <c r="T522" i="8"/>
  <c r="V1348" i="8"/>
  <c r="U1348" i="8"/>
  <c r="T1348" i="8"/>
  <c r="V102" i="8"/>
  <c r="U102" i="8"/>
  <c r="T102" i="8"/>
  <c r="V991" i="8"/>
  <c r="U991" i="8"/>
  <c r="T991" i="8"/>
  <c r="V82" i="8"/>
  <c r="U82" i="8"/>
  <c r="T82" i="8"/>
  <c r="V579" i="8"/>
  <c r="U579" i="8"/>
  <c r="T579" i="8"/>
  <c r="V1876" i="8"/>
  <c r="T1876" i="8"/>
  <c r="U1876" i="8"/>
  <c r="V226" i="8"/>
  <c r="U226" i="8"/>
  <c r="T226" i="8"/>
  <c r="V1633" i="8"/>
  <c r="U1633" i="8"/>
  <c r="T1633" i="8"/>
  <c r="U1057" i="8"/>
  <c r="V1057" i="8"/>
  <c r="T1057" i="8"/>
  <c r="V1804" i="8"/>
  <c r="U1804" i="8"/>
  <c r="T1804" i="8"/>
  <c r="V1041" i="8"/>
  <c r="U1041" i="8"/>
  <c r="T1041" i="8"/>
  <c r="V1690" i="8"/>
  <c r="U1690" i="8"/>
  <c r="T1690" i="8"/>
  <c r="J358" i="8"/>
  <c r="K358" i="8" s="1"/>
  <c r="V1771" i="8"/>
  <c r="U1771" i="8"/>
  <c r="T1771" i="8"/>
  <c r="V833" i="8"/>
  <c r="T833" i="8"/>
  <c r="U833" i="8"/>
  <c r="V1821" i="8"/>
  <c r="U1821" i="8"/>
  <c r="T1821" i="8"/>
  <c r="V318" i="8"/>
  <c r="U318" i="8"/>
  <c r="T318" i="8"/>
  <c r="V1146" i="8"/>
  <c r="U1146" i="8"/>
  <c r="T1146" i="8"/>
  <c r="V265" i="8"/>
  <c r="T265" i="8"/>
  <c r="U265" i="8"/>
  <c r="V1307" i="8"/>
  <c r="U1307" i="8"/>
  <c r="T1307" i="8"/>
  <c r="V795" i="8"/>
  <c r="U795" i="8"/>
  <c r="T795" i="8"/>
  <c r="V494" i="8"/>
  <c r="T494" i="8"/>
  <c r="U494" i="8"/>
  <c r="V614" i="8"/>
  <c r="T614" i="8"/>
  <c r="U614" i="8"/>
  <c r="V1930" i="8"/>
  <c r="U1930" i="8"/>
  <c r="T1930" i="8"/>
  <c r="V841" i="8"/>
  <c r="U841" i="8"/>
  <c r="T841" i="8"/>
  <c r="V216" i="8"/>
  <c r="U216" i="8"/>
  <c r="T216" i="8"/>
  <c r="V836" i="8"/>
  <c r="U836" i="8"/>
  <c r="T836" i="8"/>
  <c r="V1485" i="8"/>
  <c r="U1485" i="8"/>
  <c r="T1485" i="8"/>
  <c r="N1135" i="8"/>
  <c r="R1135" i="8" s="1"/>
  <c r="N1432" i="8"/>
  <c r="R1432" i="8" s="1"/>
  <c r="V143" i="8"/>
  <c r="U143" i="8"/>
  <c r="T143" i="8"/>
  <c r="N552" i="8"/>
  <c r="R552" i="8" s="1"/>
  <c r="V813" i="8"/>
  <c r="U813" i="8"/>
  <c r="T813" i="8"/>
  <c r="L1192" i="8"/>
  <c r="P1192" i="8" s="1"/>
  <c r="L368" i="8"/>
  <c r="P368" i="8" s="1"/>
  <c r="M264" i="8"/>
  <c r="Q264" i="8" s="1"/>
  <c r="V264" i="8"/>
  <c r="U264" i="8"/>
  <c r="T264" i="8"/>
  <c r="V1071" i="8"/>
  <c r="T1071" i="8"/>
  <c r="U1071" i="8"/>
  <c r="M1049" i="8"/>
  <c r="Q1049" i="8" s="1"/>
  <c r="V1049" i="8"/>
  <c r="U1049" i="8"/>
  <c r="T1049" i="8"/>
  <c r="V201" i="8"/>
  <c r="T201" i="8"/>
  <c r="U201" i="8"/>
  <c r="V1815" i="8"/>
  <c r="U1815" i="8"/>
  <c r="T1815" i="8"/>
  <c r="L198" i="8"/>
  <c r="P198" i="8" s="1"/>
  <c r="V198" i="8"/>
  <c r="U198" i="8"/>
  <c r="T198" i="8"/>
  <c r="J1003" i="8"/>
  <c r="K1003" i="8" s="1"/>
  <c r="V1878" i="8"/>
  <c r="T1878" i="8"/>
  <c r="U1878" i="8"/>
  <c r="V63" i="8"/>
  <c r="U63" i="8"/>
  <c r="T63" i="8"/>
  <c r="V88" i="8"/>
  <c r="U88" i="8"/>
  <c r="T88" i="8"/>
  <c r="V56" i="8"/>
  <c r="U56" i="8"/>
  <c r="T56" i="8"/>
  <c r="U1037" i="8"/>
  <c r="V1037" i="8"/>
  <c r="T1037" i="8"/>
  <c r="V1321" i="8"/>
  <c r="U1321" i="8"/>
  <c r="T1321" i="8"/>
  <c r="V778" i="8"/>
  <c r="U778" i="8"/>
  <c r="T778" i="8"/>
  <c r="V1810" i="8"/>
  <c r="U1810" i="8"/>
  <c r="T1810" i="8"/>
  <c r="V561" i="8"/>
  <c r="U561" i="8"/>
  <c r="T561" i="8"/>
  <c r="V859" i="8"/>
  <c r="U859" i="8"/>
  <c r="T859" i="8"/>
  <c r="V308" i="8"/>
  <c r="U308" i="8"/>
  <c r="T308" i="8"/>
  <c r="V935" i="8"/>
  <c r="U935" i="8"/>
  <c r="T935" i="8"/>
  <c r="V26" i="8"/>
  <c r="U26" i="8"/>
  <c r="T26" i="8"/>
  <c r="V1248" i="8"/>
  <c r="U1248" i="8"/>
  <c r="T1248" i="8"/>
  <c r="V675" i="8"/>
  <c r="U675" i="8"/>
  <c r="T675" i="8"/>
  <c r="V91" i="8"/>
  <c r="U91" i="8"/>
  <c r="T91" i="8"/>
  <c r="V1568" i="8"/>
  <c r="T1568" i="8"/>
  <c r="U1568" i="8"/>
  <c r="V1958" i="8"/>
  <c r="T1958" i="8"/>
  <c r="U1958" i="8"/>
  <c r="U1791" i="8"/>
  <c r="V1791" i="8"/>
  <c r="T1791" i="8"/>
  <c r="V1327" i="8"/>
  <c r="U1327" i="8"/>
  <c r="T1327" i="8"/>
  <c r="U509" i="8"/>
  <c r="V509" i="8"/>
  <c r="T509" i="8"/>
  <c r="T3" i="8"/>
  <c r="V3" i="8"/>
  <c r="U3" i="8"/>
  <c r="I962" i="8"/>
  <c r="V530" i="8"/>
  <c r="U530" i="8"/>
  <c r="T530" i="8"/>
  <c r="M1358" i="8"/>
  <c r="Q1358" i="8" s="1"/>
  <c r="V1086" i="8"/>
  <c r="U1086" i="8"/>
  <c r="T1086" i="8"/>
  <c r="N448" i="8"/>
  <c r="R448" i="8" s="1"/>
  <c r="J1627" i="8"/>
  <c r="K1627" i="8" s="1"/>
  <c r="M510" i="8"/>
  <c r="Q510" i="8" s="1"/>
  <c r="L1432" i="8"/>
  <c r="P1432" i="8" s="1"/>
  <c r="N1708" i="8"/>
  <c r="R1708" i="8" s="1"/>
  <c r="V927" i="8"/>
  <c r="U927" i="8"/>
  <c r="T927" i="8"/>
  <c r="M368" i="8"/>
  <c r="Q368" i="8" s="1"/>
  <c r="V869" i="8"/>
  <c r="U869" i="8"/>
  <c r="T869" i="8"/>
  <c r="L541" i="8"/>
  <c r="P541" i="8" s="1"/>
  <c r="V541" i="8"/>
  <c r="U541" i="8"/>
  <c r="T541" i="8"/>
  <c r="V1664" i="8"/>
  <c r="T1664" i="8"/>
  <c r="U1664" i="8"/>
  <c r="V1313" i="8"/>
  <c r="U1313" i="8"/>
  <c r="T1313" i="8"/>
  <c r="U77" i="8"/>
  <c r="V77" i="8"/>
  <c r="T77" i="8"/>
  <c r="U1759" i="8"/>
  <c r="T1759" i="8"/>
  <c r="V1759" i="8"/>
  <c r="U868" i="8"/>
  <c r="V868" i="8"/>
  <c r="T868" i="8"/>
  <c r="V1971" i="8"/>
  <c r="U1971" i="8"/>
  <c r="T1971" i="8"/>
  <c r="V1545" i="8"/>
  <c r="U1545" i="8"/>
  <c r="T1545" i="8"/>
  <c r="V173" i="8"/>
  <c r="U173" i="8"/>
  <c r="T173" i="8"/>
  <c r="V175" i="8"/>
  <c r="U175" i="8"/>
  <c r="T175" i="8"/>
  <c r="V1459" i="8"/>
  <c r="U1459" i="8"/>
  <c r="T1459" i="8"/>
  <c r="V1027" i="8"/>
  <c r="U1027" i="8"/>
  <c r="T1027" i="8"/>
  <c r="V888" i="8"/>
  <c r="T888" i="8"/>
  <c r="U888" i="8"/>
  <c r="V521" i="8"/>
  <c r="T521" i="8"/>
  <c r="U521" i="8"/>
  <c r="V1655" i="8"/>
  <c r="T1655" i="8"/>
  <c r="U1655" i="8"/>
  <c r="V1856" i="8"/>
  <c r="U1856" i="8"/>
  <c r="T1856" i="8"/>
  <c r="V487" i="8"/>
  <c r="U487" i="8"/>
  <c r="T487" i="8"/>
  <c r="V270" i="8"/>
  <c r="U270" i="8"/>
  <c r="T270" i="8"/>
  <c r="V186" i="8"/>
  <c r="U186" i="8"/>
  <c r="T186" i="8"/>
  <c r="M1971" i="8"/>
  <c r="Q1971" i="8" s="1"/>
  <c r="N1358" i="8"/>
  <c r="R1358" i="8" s="1"/>
  <c r="V1035" i="8"/>
  <c r="U1035" i="8"/>
  <c r="T1035" i="8"/>
  <c r="L448" i="8"/>
  <c r="P448" i="8" s="1"/>
  <c r="V1183" i="8"/>
  <c r="T1183" i="8"/>
  <c r="U1183" i="8"/>
  <c r="J1579" i="8"/>
  <c r="K1579" i="8" s="1"/>
  <c r="M1579" i="8" s="1"/>
  <c r="Q1579" i="8" s="1"/>
  <c r="M1432" i="8"/>
  <c r="Q1432" i="8" s="1"/>
  <c r="M1708" i="8"/>
  <c r="Q1708" i="8" s="1"/>
  <c r="V1192" i="8"/>
  <c r="U1192" i="8"/>
  <c r="T1192" i="8"/>
  <c r="N1693" i="8"/>
  <c r="R1693" i="8" s="1"/>
  <c r="J1752" i="8"/>
  <c r="K1752" i="8" s="1"/>
  <c r="V1026" i="8"/>
  <c r="U1026" i="8"/>
  <c r="T1026" i="8"/>
  <c r="V1726" i="8"/>
  <c r="U1726" i="8"/>
  <c r="T1726" i="8"/>
  <c r="N1726" i="8"/>
  <c r="R1726" i="8" s="1"/>
  <c r="L1726" i="8"/>
  <c r="P1726" i="8" s="1"/>
  <c r="M1726" i="8"/>
  <c r="Q1726" i="8" s="1"/>
  <c r="V20" i="8"/>
  <c r="U20" i="8"/>
  <c r="T20" i="8"/>
  <c r="V1058" i="8"/>
  <c r="U1058" i="8"/>
  <c r="T1058" i="8"/>
  <c r="V1982" i="8"/>
  <c r="U1982" i="8"/>
  <c r="T1982" i="8"/>
  <c r="V801" i="8"/>
  <c r="U801" i="8"/>
  <c r="T801" i="8"/>
  <c r="V43" i="8"/>
  <c r="U43" i="8"/>
  <c r="T43" i="8"/>
  <c r="V754" i="8"/>
  <c r="U754" i="8"/>
  <c r="T754" i="8"/>
  <c r="V1505" i="8"/>
  <c r="U1505" i="8"/>
  <c r="T1505" i="8"/>
  <c r="U1493" i="8"/>
  <c r="V1493" i="8"/>
  <c r="T1493" i="8"/>
  <c r="J779" i="8"/>
  <c r="K779" i="8" s="1"/>
  <c r="U1217" i="8"/>
  <c r="V1217" i="8"/>
  <c r="T1217" i="8"/>
  <c r="V1525" i="8"/>
  <c r="U1525" i="8"/>
  <c r="T1525" i="8"/>
  <c r="V184" i="8"/>
  <c r="U184" i="8"/>
  <c r="T184" i="8"/>
  <c r="V1148" i="8"/>
  <c r="U1148" i="8"/>
  <c r="T1148" i="8"/>
  <c r="V1289" i="8"/>
  <c r="U1289" i="8"/>
  <c r="T1289" i="8"/>
  <c r="V1775" i="8"/>
  <c r="U1775" i="8"/>
  <c r="T1775" i="8"/>
  <c r="V1679" i="8"/>
  <c r="U1679" i="8"/>
  <c r="T1679" i="8"/>
  <c r="V1865" i="8"/>
  <c r="U1865" i="8"/>
  <c r="T1865" i="8"/>
  <c r="V668" i="8"/>
  <c r="T668" i="8"/>
  <c r="U668" i="8"/>
  <c r="J782" i="8"/>
  <c r="K782" i="8" s="1"/>
  <c r="U437" i="8"/>
  <c r="V437" i="8"/>
  <c r="T437" i="8"/>
  <c r="J1283" i="8"/>
  <c r="K1283" i="8" s="1"/>
  <c r="V1827" i="8"/>
  <c r="U1827" i="8"/>
  <c r="T1827" i="8"/>
  <c r="J1760" i="8"/>
  <c r="K1760" i="8" s="1"/>
  <c r="V6" i="8"/>
  <c r="U6" i="8"/>
  <c r="T6" i="8"/>
  <c r="V284" i="8"/>
  <c r="T284" i="8"/>
  <c r="U284" i="8"/>
  <c r="V1136" i="8"/>
  <c r="U1136" i="8"/>
  <c r="T1136" i="8"/>
  <c r="V48" i="8"/>
  <c r="U48" i="8"/>
  <c r="T48" i="8"/>
  <c r="V49" i="8"/>
  <c r="U49" i="8"/>
  <c r="T49" i="8"/>
  <c r="V61" i="8"/>
  <c r="U61" i="8"/>
  <c r="T61" i="8"/>
  <c r="J1117" i="8"/>
  <c r="K1117" i="8" s="1"/>
  <c r="N1117" i="8" s="1"/>
  <c r="R1117" i="8" s="1"/>
  <c r="V1508" i="8"/>
  <c r="U1508" i="8"/>
  <c r="T1508" i="8"/>
  <c r="V1526" i="8"/>
  <c r="U1526" i="8"/>
  <c r="T1526" i="8"/>
  <c r="V911" i="8"/>
  <c r="U911" i="8"/>
  <c r="T911" i="8"/>
  <c r="J757" i="8"/>
  <c r="K757" i="8" s="1"/>
  <c r="L757" i="8" s="1"/>
  <c r="P757" i="8" s="1"/>
  <c r="J1695" i="8"/>
  <c r="K1695" i="8" s="1"/>
  <c r="L1695" i="8" s="1"/>
  <c r="P1695" i="8" s="1"/>
  <c r="V1797" i="8"/>
  <c r="U1797" i="8"/>
  <c r="T1797" i="8"/>
  <c r="V1957" i="8"/>
  <c r="U1957" i="8"/>
  <c r="T1957" i="8"/>
  <c r="L1971" i="8"/>
  <c r="P1971" i="8" s="1"/>
  <c r="L1358" i="8"/>
  <c r="P1358" i="8" s="1"/>
  <c r="L24" i="8"/>
  <c r="P24" i="8" s="1"/>
  <c r="M448" i="8"/>
  <c r="Q448" i="8" s="1"/>
  <c r="U123" i="8"/>
  <c r="V123" i="8"/>
  <c r="T123" i="8"/>
  <c r="L591" i="8"/>
  <c r="P591" i="8" s="1"/>
  <c r="L1708" i="8"/>
  <c r="P1708" i="8" s="1"/>
  <c r="M1243" i="8"/>
  <c r="Q1243" i="8" s="1"/>
  <c r="L639" i="8"/>
  <c r="P639" i="8" s="1"/>
  <c r="M39" i="8"/>
  <c r="Q39" i="8" s="1"/>
  <c r="V39" i="8"/>
  <c r="U39" i="8"/>
  <c r="T39" i="8"/>
  <c r="V55" i="8"/>
  <c r="U55" i="8"/>
  <c r="T55" i="8"/>
  <c r="M1693" i="8"/>
  <c r="Q1693" i="8" s="1"/>
  <c r="M1130" i="8"/>
  <c r="Q1130" i="8" s="1"/>
  <c r="L1130" i="8"/>
  <c r="P1130" i="8" s="1"/>
  <c r="N1130" i="8"/>
  <c r="R1130" i="8" s="1"/>
  <c r="M1504" i="8"/>
  <c r="Q1504" i="8" s="1"/>
  <c r="N1504" i="8"/>
  <c r="R1504" i="8" s="1"/>
  <c r="L1504" i="8"/>
  <c r="P1504" i="8" s="1"/>
  <c r="I23" i="8"/>
  <c r="J23" i="8" s="1"/>
  <c r="K23" i="8" s="1"/>
  <c r="L23" i="8" s="1"/>
  <c r="P23" i="8" s="1"/>
  <c r="I1822" i="8"/>
  <c r="I862" i="8"/>
  <c r="J862" i="8" s="1"/>
  <c r="K862" i="8" s="1"/>
  <c r="M862" i="8" s="1"/>
  <c r="Q862" i="8" s="1"/>
  <c r="I1807" i="8"/>
  <c r="I1970" i="8"/>
  <c r="J1970" i="8" s="1"/>
  <c r="K1970" i="8" s="1"/>
  <c r="I1328" i="8"/>
  <c r="I1650" i="8"/>
  <c r="J1650" i="8" s="1"/>
  <c r="K1650" i="8" s="1"/>
  <c r="J458" i="8"/>
  <c r="K458" i="8" s="1"/>
  <c r="N458" i="8" s="1"/>
  <c r="R458" i="8" s="1"/>
  <c r="I1980" i="8"/>
  <c r="I628" i="8"/>
  <c r="N1375" i="8"/>
  <c r="R1375" i="8" s="1"/>
  <c r="M298" i="8"/>
  <c r="Q298" i="8" s="1"/>
  <c r="N999" i="8"/>
  <c r="R999" i="8" s="1"/>
  <c r="N10" i="8"/>
  <c r="R10" i="8" s="1"/>
  <c r="J326" i="8"/>
  <c r="K326" i="8" s="1"/>
  <c r="I1095" i="8"/>
  <c r="J1095" i="8" s="1"/>
  <c r="K1095" i="8" s="1"/>
  <c r="I1962" i="8"/>
  <c r="N298" i="8"/>
  <c r="R298" i="8" s="1"/>
  <c r="J887" i="8"/>
  <c r="K887" i="8" s="1"/>
  <c r="N887" i="8" s="1"/>
  <c r="R887" i="8" s="1"/>
  <c r="J638" i="8"/>
  <c r="K638" i="8" s="1"/>
  <c r="M638" i="8" s="1"/>
  <c r="Q638" i="8" s="1"/>
  <c r="I62" i="8"/>
  <c r="J62" i="8" s="1"/>
  <c r="K62" i="8" s="1"/>
  <c r="N60" i="8"/>
  <c r="R60" i="8" s="1"/>
  <c r="I1242" i="8"/>
  <c r="I221" i="8"/>
  <c r="I1840" i="8"/>
  <c r="J1840" i="8" s="1"/>
  <c r="K1840" i="8" s="1"/>
  <c r="I163" i="8"/>
  <c r="J163" i="8" s="1"/>
  <c r="K163" i="8" s="1"/>
  <c r="N163" i="8" s="1"/>
  <c r="R163" i="8" s="1"/>
  <c r="M958" i="8"/>
  <c r="Q958" i="8" s="1"/>
  <c r="M60" i="8"/>
  <c r="Q60" i="8" s="1"/>
  <c r="I1816" i="8"/>
  <c r="J1816" i="8" s="1"/>
  <c r="K1816" i="8" s="1"/>
  <c r="N198" i="8"/>
  <c r="R198" i="8" s="1"/>
  <c r="N634" i="8"/>
  <c r="R634" i="8" s="1"/>
  <c r="I1896" i="8"/>
  <c r="I366" i="8"/>
  <c r="J366" i="8" s="1"/>
  <c r="K366" i="8" s="1"/>
  <c r="I546" i="8"/>
  <c r="I1814" i="8"/>
  <c r="J1814" i="8" s="1"/>
  <c r="K1814" i="8" s="1"/>
  <c r="N1814" i="8" s="1"/>
  <c r="R1814" i="8" s="1"/>
  <c r="I1510" i="8"/>
  <c r="J1510" i="8" s="1"/>
  <c r="K1510" i="8" s="1"/>
  <c r="M1510" i="8" s="1"/>
  <c r="Q1510" i="8" s="1"/>
  <c r="I1486" i="8"/>
  <c r="J1486" i="8" s="1"/>
  <c r="K1486" i="8" s="1"/>
  <c r="L1486" i="8" s="1"/>
  <c r="P1486" i="8" s="1"/>
  <c r="I1003" i="8"/>
  <c r="N844" i="8"/>
  <c r="R844" i="8" s="1"/>
  <c r="L235" i="8"/>
  <c r="P235" i="8" s="1"/>
  <c r="N706" i="8"/>
  <c r="R706" i="8" s="1"/>
  <c r="M844" i="8"/>
  <c r="Q844" i="8" s="1"/>
  <c r="N235" i="8"/>
  <c r="R235" i="8" s="1"/>
  <c r="I913" i="8"/>
  <c r="J913" i="8" s="1"/>
  <c r="K913" i="8" s="1"/>
  <c r="J13" i="8"/>
  <c r="K13" i="8" s="1"/>
  <c r="M13" i="8" s="1"/>
  <c r="Q13" i="8" s="1"/>
  <c r="J645" i="8"/>
  <c r="K645" i="8" s="1"/>
  <c r="I1916" i="8"/>
  <c r="L1553" i="8"/>
  <c r="P1553" i="8" s="1"/>
  <c r="M706" i="8"/>
  <c r="Q706" i="8" s="1"/>
  <c r="N518" i="8"/>
  <c r="R518" i="8" s="1"/>
  <c r="M989" i="8"/>
  <c r="Q989" i="8" s="1"/>
  <c r="L1647" i="8"/>
  <c r="P1647" i="8" s="1"/>
  <c r="M52" i="8"/>
  <c r="Q52" i="8" s="1"/>
  <c r="I1935" i="8"/>
  <c r="N1553" i="8"/>
  <c r="R1553" i="8" s="1"/>
  <c r="M426" i="8"/>
  <c r="Q426" i="8" s="1"/>
  <c r="N45" i="8"/>
  <c r="R45" i="8" s="1"/>
  <c r="M518" i="8"/>
  <c r="Q518" i="8" s="1"/>
  <c r="M826" i="8"/>
  <c r="Q826" i="8" s="1"/>
  <c r="M1179" i="8"/>
  <c r="Q1179" i="8" s="1"/>
  <c r="I1233" i="8"/>
  <c r="J1233" i="8" s="1"/>
  <c r="K1233" i="8" s="1"/>
  <c r="I567" i="8"/>
  <c r="I1902" i="8"/>
  <c r="J1902" i="8" s="1"/>
  <c r="K1902" i="8" s="1"/>
  <c r="N513" i="8"/>
  <c r="R513" i="8" s="1"/>
  <c r="J1799" i="8"/>
  <c r="K1799" i="8" s="1"/>
  <c r="L869" i="8"/>
  <c r="P869" i="8" s="1"/>
  <c r="M869" i="8"/>
  <c r="Q869" i="8" s="1"/>
  <c r="N869" i="8"/>
  <c r="R869" i="8" s="1"/>
  <c r="M1817" i="8"/>
  <c r="Q1817" i="8" s="1"/>
  <c r="L1817" i="8"/>
  <c r="P1817" i="8" s="1"/>
  <c r="N1817" i="8"/>
  <c r="R1817" i="8" s="1"/>
  <c r="M1532" i="8"/>
  <c r="Q1532" i="8" s="1"/>
  <c r="N1532" i="8"/>
  <c r="R1532" i="8" s="1"/>
  <c r="L1532" i="8"/>
  <c r="P1532" i="8" s="1"/>
  <c r="I1294" i="8"/>
  <c r="I524" i="8"/>
  <c r="J524" i="8" s="1"/>
  <c r="K524" i="8" s="1"/>
  <c r="I519" i="8"/>
  <c r="J519" i="8" s="1"/>
  <c r="K519" i="8" s="1"/>
  <c r="I670" i="8"/>
  <c r="I1859" i="8"/>
  <c r="J1859" i="8" s="1"/>
  <c r="K1859" i="8" s="1"/>
  <c r="N44" i="8"/>
  <c r="R44" i="8" s="1"/>
  <c r="M541" i="8"/>
  <c r="Q541" i="8" s="1"/>
  <c r="N141" i="8"/>
  <c r="R141" i="8" s="1"/>
  <c r="N39" i="8"/>
  <c r="R39" i="8" s="1"/>
  <c r="L323" i="8"/>
  <c r="P323" i="8" s="1"/>
  <c r="L1523" i="8"/>
  <c r="P1523" i="8" s="1"/>
  <c r="M1523" i="8"/>
  <c r="Q1523" i="8" s="1"/>
  <c r="N1523" i="8"/>
  <c r="R1523" i="8" s="1"/>
  <c r="I557" i="8"/>
  <c r="J557" i="8" s="1"/>
  <c r="K557" i="8" s="1"/>
  <c r="J261" i="8"/>
  <c r="K261" i="8" s="1"/>
  <c r="I550" i="8"/>
  <c r="J550" i="8" s="1"/>
  <c r="K550" i="8" s="1"/>
  <c r="L550" i="8" s="1"/>
  <c r="P550" i="8" s="1"/>
  <c r="I837" i="8"/>
  <c r="J837" i="8" s="1"/>
  <c r="K837" i="8" s="1"/>
  <c r="M552" i="8"/>
  <c r="Q552" i="8" s="1"/>
  <c r="N1179" i="8"/>
  <c r="R1179" i="8" s="1"/>
  <c r="M198" i="8"/>
  <c r="Q198" i="8" s="1"/>
  <c r="L513" i="8"/>
  <c r="P513" i="8" s="1"/>
  <c r="I104" i="8"/>
  <c r="J104" i="8" s="1"/>
  <c r="K104" i="8" s="1"/>
  <c r="I176" i="8"/>
  <c r="J176" i="8" s="1"/>
  <c r="K176" i="8" s="1"/>
  <c r="J649" i="8"/>
  <c r="K649" i="8" s="1"/>
  <c r="I1601" i="8"/>
  <c r="J1601" i="8" s="1"/>
  <c r="K1601" i="8" s="1"/>
  <c r="I1273" i="8"/>
  <c r="J1273" i="8" s="1"/>
  <c r="K1273" i="8" s="1"/>
  <c r="I1128" i="8"/>
  <c r="J1128" i="8" s="1"/>
  <c r="K1128" i="8" s="1"/>
  <c r="I112" i="8"/>
  <c r="I1549" i="8"/>
  <c r="J1549" i="8" s="1"/>
  <c r="K1549" i="8" s="1"/>
  <c r="I288" i="8"/>
  <c r="I492" i="8"/>
  <c r="J492" i="8" s="1"/>
  <c r="K492" i="8" s="1"/>
  <c r="L492" i="8" s="1"/>
  <c r="P492" i="8" s="1"/>
  <c r="L1599" i="8"/>
  <c r="P1599" i="8" s="1"/>
  <c r="N264" i="8"/>
  <c r="R264" i="8" s="1"/>
  <c r="I1750" i="8"/>
  <c r="I994" i="8"/>
  <c r="J994" i="8" s="1"/>
  <c r="K994" i="8" s="1"/>
  <c r="I84" i="8"/>
  <c r="J84" i="8" s="1"/>
  <c r="K84" i="8" s="1"/>
  <c r="I1986" i="8"/>
  <c r="I1550" i="8"/>
  <c r="J1550" i="8" s="1"/>
  <c r="K1550" i="8" s="1"/>
  <c r="I1974" i="8"/>
  <c r="J1974" i="8" s="1"/>
  <c r="K1974" i="8" s="1"/>
  <c r="I723" i="8"/>
  <c r="J1640" i="8"/>
  <c r="K1640" i="8" s="1"/>
  <c r="I533" i="8"/>
  <c r="J533" i="8" s="1"/>
  <c r="K533" i="8" s="1"/>
  <c r="I1617" i="8"/>
  <c r="I1477" i="8"/>
  <c r="J1477" i="8" s="1"/>
  <c r="K1477" i="8" s="1"/>
  <c r="I1555" i="8"/>
  <c r="J1555" i="8" s="1"/>
  <c r="K1555" i="8" s="1"/>
  <c r="I1862" i="8"/>
  <c r="J1862" i="8" s="1"/>
  <c r="K1862" i="8" s="1"/>
  <c r="I1695" i="8"/>
  <c r="M907" i="8"/>
  <c r="Q907" i="8" s="1"/>
  <c r="M589" i="8"/>
  <c r="Q589" i="8" s="1"/>
  <c r="I1456" i="8"/>
  <c r="J1456" i="8" s="1"/>
  <c r="K1456" i="8" s="1"/>
  <c r="L589" i="8"/>
  <c r="P589" i="8" s="1"/>
  <c r="L907" i="8"/>
  <c r="P907" i="8" s="1"/>
  <c r="J948" i="8"/>
  <c r="K948" i="8" s="1"/>
  <c r="I982" i="8"/>
  <c r="I462" i="8"/>
  <c r="J462" i="8" s="1"/>
  <c r="K462" i="8" s="1"/>
  <c r="I1672" i="8"/>
  <c r="J1672" i="8" s="1"/>
  <c r="K1672" i="8" s="1"/>
  <c r="I1922" i="8"/>
  <c r="I796" i="8"/>
  <c r="J796" i="8" s="1"/>
  <c r="K796" i="8" s="1"/>
  <c r="I29" i="8"/>
  <c r="J29" i="8" s="1"/>
  <c r="K29" i="8" s="1"/>
  <c r="M1181" i="8"/>
  <c r="Q1181" i="8" s="1"/>
  <c r="L1181" i="8"/>
  <c r="P1181" i="8" s="1"/>
  <c r="N1181" i="8"/>
  <c r="R1181" i="8" s="1"/>
  <c r="J1623" i="8"/>
  <c r="K1623" i="8" s="1"/>
  <c r="J263" i="8"/>
  <c r="K263" i="8" s="1"/>
  <c r="N263" i="8" s="1"/>
  <c r="R263" i="8" s="1"/>
  <c r="I1514" i="8"/>
  <c r="J1514" i="8" s="1"/>
  <c r="K1514" i="8" s="1"/>
  <c r="J1351" i="8"/>
  <c r="K1351" i="8" s="1"/>
  <c r="I1351" i="8"/>
  <c r="I1663" i="8"/>
  <c r="J1663" i="8" s="1"/>
  <c r="K1663" i="8" s="1"/>
  <c r="J239" i="8"/>
  <c r="K239" i="8" s="1"/>
  <c r="L426" i="8"/>
  <c r="P426" i="8" s="1"/>
  <c r="I910" i="8"/>
  <c r="J910" i="8" s="1"/>
  <c r="K910" i="8" s="1"/>
  <c r="I792" i="8"/>
  <c r="J792" i="8" s="1"/>
  <c r="K792" i="8" s="1"/>
  <c r="M792" i="8" s="1"/>
  <c r="Q792" i="8" s="1"/>
  <c r="I489" i="8"/>
  <c r="J489" i="8" s="1"/>
  <c r="K489" i="8" s="1"/>
  <c r="J601" i="8"/>
  <c r="K601" i="8" s="1"/>
  <c r="I1795" i="8"/>
  <c r="J1795" i="8" s="1"/>
  <c r="K1795" i="8" s="1"/>
  <c r="L1131" i="8"/>
  <c r="P1131" i="8" s="1"/>
  <c r="N1131" i="8"/>
  <c r="R1131" i="8" s="1"/>
  <c r="M1131" i="8"/>
  <c r="Q1131" i="8" s="1"/>
  <c r="M1837" i="8"/>
  <c r="Q1837" i="8" s="1"/>
  <c r="L1837" i="8"/>
  <c r="P1837" i="8" s="1"/>
  <c r="N1837" i="8"/>
  <c r="R1837" i="8" s="1"/>
  <c r="L1468" i="8"/>
  <c r="P1468" i="8" s="1"/>
  <c r="N1468" i="8"/>
  <c r="R1468" i="8" s="1"/>
  <c r="M1468" i="8"/>
  <c r="Q1468" i="8" s="1"/>
  <c r="M1197" i="8"/>
  <c r="Q1197" i="8" s="1"/>
  <c r="N1197" i="8"/>
  <c r="R1197" i="8" s="1"/>
  <c r="L1197" i="8"/>
  <c r="P1197" i="8" s="1"/>
  <c r="M877" i="8"/>
  <c r="Q877" i="8" s="1"/>
  <c r="N877" i="8"/>
  <c r="R877" i="8" s="1"/>
  <c r="L877" i="8"/>
  <c r="P877" i="8" s="1"/>
  <c r="N310" i="8"/>
  <c r="R310" i="8" s="1"/>
  <c r="L175" i="8"/>
  <c r="P175" i="8" s="1"/>
  <c r="M175" i="8"/>
  <c r="Q175" i="8" s="1"/>
  <c r="N175" i="8"/>
  <c r="R175" i="8" s="1"/>
  <c r="N538" i="8"/>
  <c r="R538" i="8" s="1"/>
  <c r="M538" i="8"/>
  <c r="Q538" i="8" s="1"/>
  <c r="L538" i="8"/>
  <c r="P538" i="8" s="1"/>
  <c r="N1878" i="8"/>
  <c r="R1878" i="8" s="1"/>
  <c r="L1878" i="8"/>
  <c r="P1878" i="8" s="1"/>
  <c r="M1878" i="8"/>
  <c r="Q1878" i="8" s="1"/>
  <c r="M1127" i="8"/>
  <c r="Q1127" i="8" s="1"/>
  <c r="N1127" i="8"/>
  <c r="R1127" i="8" s="1"/>
  <c r="L1127" i="8"/>
  <c r="P1127" i="8" s="1"/>
  <c r="N1485" i="8"/>
  <c r="R1485" i="8" s="1"/>
  <c r="M1485" i="8"/>
  <c r="Q1485" i="8" s="1"/>
  <c r="L1485" i="8"/>
  <c r="P1485" i="8" s="1"/>
  <c r="L48" i="8"/>
  <c r="P48" i="8" s="1"/>
  <c r="N48" i="8"/>
  <c r="R48" i="8" s="1"/>
  <c r="M48" i="8"/>
  <c r="Q48" i="8" s="1"/>
  <c r="L208" i="8"/>
  <c r="P208" i="8" s="1"/>
  <c r="N208" i="8"/>
  <c r="R208" i="8" s="1"/>
  <c r="M208" i="8"/>
  <c r="Q208" i="8" s="1"/>
  <c r="M832" i="8"/>
  <c r="Q832" i="8" s="1"/>
  <c r="N832" i="8"/>
  <c r="R832" i="8" s="1"/>
  <c r="L832" i="8"/>
  <c r="P832" i="8" s="1"/>
  <c r="L1189" i="8"/>
  <c r="P1189" i="8" s="1"/>
  <c r="M1189" i="8"/>
  <c r="Q1189" i="8" s="1"/>
  <c r="N1189" i="8"/>
  <c r="R1189" i="8" s="1"/>
  <c r="M276" i="8"/>
  <c r="Q276" i="8" s="1"/>
  <c r="N276" i="8"/>
  <c r="R276" i="8" s="1"/>
  <c r="L276" i="8"/>
  <c r="P276" i="8" s="1"/>
  <c r="M303" i="8"/>
  <c r="Q303" i="8" s="1"/>
  <c r="N303" i="8"/>
  <c r="R303" i="8" s="1"/>
  <c r="L303" i="8"/>
  <c r="P303" i="8" s="1"/>
  <c r="N206" i="8"/>
  <c r="R206" i="8" s="1"/>
  <c r="L206" i="8"/>
  <c r="P206" i="8" s="1"/>
  <c r="M206" i="8"/>
  <c r="Q206" i="8" s="1"/>
  <c r="N1481" i="8"/>
  <c r="R1481" i="8" s="1"/>
  <c r="M1481" i="8"/>
  <c r="Q1481" i="8" s="1"/>
  <c r="L1481" i="8"/>
  <c r="P1481" i="8" s="1"/>
  <c r="L73" i="8"/>
  <c r="P73" i="8" s="1"/>
  <c r="N73" i="8"/>
  <c r="R73" i="8" s="1"/>
  <c r="M73" i="8"/>
  <c r="Q73" i="8" s="1"/>
  <c r="L471" i="8"/>
  <c r="P471" i="8" s="1"/>
  <c r="M471" i="8"/>
  <c r="Q471" i="8" s="1"/>
  <c r="N471" i="8"/>
  <c r="R471" i="8" s="1"/>
  <c r="L1458" i="8"/>
  <c r="P1458" i="8" s="1"/>
  <c r="M1458" i="8"/>
  <c r="Q1458" i="8" s="1"/>
  <c r="N1458" i="8"/>
  <c r="R1458" i="8" s="1"/>
  <c r="L1211" i="8"/>
  <c r="P1211" i="8" s="1"/>
  <c r="M1211" i="8"/>
  <c r="Q1211" i="8" s="1"/>
  <c r="N1211" i="8"/>
  <c r="R1211" i="8" s="1"/>
  <c r="N1823" i="8"/>
  <c r="R1823" i="8" s="1"/>
  <c r="L1823" i="8"/>
  <c r="P1823" i="8" s="1"/>
  <c r="M1823" i="8"/>
  <c r="Q1823" i="8" s="1"/>
  <c r="L1681" i="8"/>
  <c r="P1681" i="8" s="1"/>
  <c r="M1681" i="8"/>
  <c r="Q1681" i="8" s="1"/>
  <c r="N1681" i="8"/>
  <c r="R1681" i="8" s="1"/>
  <c r="N935" i="8"/>
  <c r="R935" i="8" s="1"/>
  <c r="L935" i="8"/>
  <c r="P935" i="8" s="1"/>
  <c r="M935" i="8"/>
  <c r="Q935" i="8" s="1"/>
  <c r="N216" i="8"/>
  <c r="R216" i="8" s="1"/>
  <c r="L216" i="8"/>
  <c r="P216" i="8" s="1"/>
  <c r="M216" i="8"/>
  <c r="Q216" i="8" s="1"/>
  <c r="N1505" i="8"/>
  <c r="R1505" i="8" s="1"/>
  <c r="M1505" i="8"/>
  <c r="Q1505" i="8" s="1"/>
  <c r="L1505" i="8"/>
  <c r="P1505" i="8" s="1"/>
  <c r="L1037" i="8"/>
  <c r="P1037" i="8" s="1"/>
  <c r="M1037" i="8"/>
  <c r="Q1037" i="8" s="1"/>
  <c r="N1037" i="8"/>
  <c r="R1037" i="8" s="1"/>
  <c r="L280" i="8"/>
  <c r="P280" i="8" s="1"/>
  <c r="M280" i="8"/>
  <c r="Q280" i="8" s="1"/>
  <c r="N280" i="8"/>
  <c r="R280" i="8" s="1"/>
  <c r="L143" i="8"/>
  <c r="P143" i="8" s="1"/>
  <c r="N143" i="8"/>
  <c r="R143" i="8" s="1"/>
  <c r="M143" i="8"/>
  <c r="Q143" i="8" s="1"/>
  <c r="L79" i="8"/>
  <c r="P79" i="8" s="1"/>
  <c r="N79" i="8"/>
  <c r="R79" i="8" s="1"/>
  <c r="M79" i="8"/>
  <c r="Q79" i="8" s="1"/>
  <c r="M789" i="8"/>
  <c r="Q789" i="8" s="1"/>
  <c r="N789" i="8"/>
  <c r="R789" i="8" s="1"/>
  <c r="L789" i="8"/>
  <c r="P789" i="8" s="1"/>
  <c r="N1155" i="8"/>
  <c r="R1155" i="8" s="1"/>
  <c r="L1155" i="8"/>
  <c r="P1155" i="8" s="1"/>
  <c r="M1155" i="8"/>
  <c r="Q1155" i="8" s="1"/>
  <c r="L1591" i="8"/>
  <c r="P1591" i="8" s="1"/>
  <c r="M1591" i="8"/>
  <c r="Q1591" i="8" s="1"/>
  <c r="N1591" i="8"/>
  <c r="R1591" i="8" s="1"/>
  <c r="L813" i="8"/>
  <c r="P813" i="8" s="1"/>
  <c r="N813" i="8"/>
  <c r="R813" i="8" s="1"/>
  <c r="M813" i="8"/>
  <c r="Q813" i="8" s="1"/>
  <c r="N22" i="8"/>
  <c r="R22" i="8" s="1"/>
  <c r="L22" i="8"/>
  <c r="P22" i="8" s="1"/>
  <c r="M22" i="8"/>
  <c r="Q22" i="8" s="1"/>
  <c r="M1623" i="8"/>
  <c r="Q1623" i="8" s="1"/>
  <c r="N1623" i="8"/>
  <c r="R1623" i="8" s="1"/>
  <c r="L1690" i="8"/>
  <c r="P1690" i="8" s="1"/>
  <c r="N1690" i="8"/>
  <c r="R1690" i="8" s="1"/>
  <c r="M1690" i="8"/>
  <c r="Q1690" i="8" s="1"/>
  <c r="L1671" i="8"/>
  <c r="P1671" i="8" s="1"/>
  <c r="N1671" i="8"/>
  <c r="R1671" i="8" s="1"/>
  <c r="M1671" i="8"/>
  <c r="Q1671" i="8" s="1"/>
  <c r="M463" i="8"/>
  <c r="Q463" i="8" s="1"/>
  <c r="L463" i="8"/>
  <c r="P463" i="8" s="1"/>
  <c r="N463" i="8"/>
  <c r="R463" i="8" s="1"/>
  <c r="M721" i="8"/>
  <c r="Q721" i="8" s="1"/>
  <c r="L721" i="8"/>
  <c r="P721" i="8" s="1"/>
  <c r="N721" i="8"/>
  <c r="R721" i="8" s="1"/>
  <c r="L1583" i="8"/>
  <c r="P1583" i="8" s="1"/>
  <c r="M1583" i="8"/>
  <c r="Q1583" i="8" s="1"/>
  <c r="N1583" i="8"/>
  <c r="R1583" i="8" s="1"/>
  <c r="L1590" i="8"/>
  <c r="P1590" i="8" s="1"/>
  <c r="M1590" i="8"/>
  <c r="Q1590" i="8" s="1"/>
  <c r="N1590" i="8"/>
  <c r="R1590" i="8" s="1"/>
  <c r="L988" i="8"/>
  <c r="P988" i="8" s="1"/>
  <c r="M988" i="8"/>
  <c r="Q988" i="8" s="1"/>
  <c r="N988" i="8"/>
  <c r="R988" i="8" s="1"/>
  <c r="M1687" i="8"/>
  <c r="Q1687" i="8" s="1"/>
  <c r="N1687" i="8"/>
  <c r="R1687" i="8" s="1"/>
  <c r="L1687" i="8"/>
  <c r="P1687" i="8" s="1"/>
  <c r="L133" i="8"/>
  <c r="P133" i="8" s="1"/>
  <c r="N133" i="8"/>
  <c r="R133" i="8" s="1"/>
  <c r="M133" i="8"/>
  <c r="Q133" i="8" s="1"/>
  <c r="M1459" i="8"/>
  <c r="Q1459" i="8" s="1"/>
  <c r="N1459" i="8"/>
  <c r="R1459" i="8" s="1"/>
  <c r="L1459" i="8"/>
  <c r="P1459" i="8" s="1"/>
  <c r="M1327" i="8"/>
  <c r="Q1327" i="8" s="1"/>
  <c r="N1327" i="8"/>
  <c r="R1327" i="8" s="1"/>
  <c r="L1327" i="8"/>
  <c r="P1327" i="8" s="1"/>
  <c r="L700" i="8"/>
  <c r="P700" i="8" s="1"/>
  <c r="M700" i="8"/>
  <c r="Q700" i="8" s="1"/>
  <c r="N700" i="8"/>
  <c r="R700" i="8" s="1"/>
  <c r="M1549" i="8"/>
  <c r="Q1549" i="8" s="1"/>
  <c r="L1314" i="8"/>
  <c r="P1314" i="8" s="1"/>
  <c r="M1314" i="8"/>
  <c r="Q1314" i="8" s="1"/>
  <c r="N1314" i="8"/>
  <c r="R1314" i="8" s="1"/>
  <c r="L135" i="8"/>
  <c r="P135" i="8" s="1"/>
  <c r="M135" i="8"/>
  <c r="Q135" i="8" s="1"/>
  <c r="N135" i="8"/>
  <c r="R135" i="8" s="1"/>
  <c r="L859" i="8"/>
  <c r="P859" i="8" s="1"/>
  <c r="M859" i="8"/>
  <c r="Q859" i="8" s="1"/>
  <c r="N859" i="8"/>
  <c r="R859" i="8" s="1"/>
  <c r="N768" i="8"/>
  <c r="R768" i="8" s="1"/>
  <c r="L768" i="8"/>
  <c r="P768" i="8" s="1"/>
  <c r="M768" i="8"/>
  <c r="Q768" i="8" s="1"/>
  <c r="M1276" i="8"/>
  <c r="Q1276" i="8" s="1"/>
  <c r="L1276" i="8"/>
  <c r="P1276" i="8" s="1"/>
  <c r="N1276" i="8"/>
  <c r="R1276" i="8" s="1"/>
  <c r="M1312" i="8"/>
  <c r="Q1312" i="8" s="1"/>
  <c r="L1312" i="8"/>
  <c r="P1312" i="8" s="1"/>
  <c r="N1312" i="8"/>
  <c r="R1312" i="8" s="1"/>
  <c r="M1856" i="8"/>
  <c r="Q1856" i="8" s="1"/>
  <c r="N1856" i="8"/>
  <c r="R1856" i="8" s="1"/>
  <c r="L1856" i="8"/>
  <c r="P1856" i="8" s="1"/>
  <c r="M1751" i="8"/>
  <c r="Q1751" i="8" s="1"/>
  <c r="N1751" i="8"/>
  <c r="R1751" i="8" s="1"/>
  <c r="L1751" i="8"/>
  <c r="P1751" i="8" s="1"/>
  <c r="L638" i="8"/>
  <c r="P638" i="8" s="1"/>
  <c r="N638" i="8"/>
  <c r="R638" i="8" s="1"/>
  <c r="M550" i="8"/>
  <c r="Q550" i="8" s="1"/>
  <c r="M1247" i="8"/>
  <c r="Q1247" i="8" s="1"/>
  <c r="N1247" i="8"/>
  <c r="R1247" i="8" s="1"/>
  <c r="L1247" i="8"/>
  <c r="P1247" i="8" s="1"/>
  <c r="L1570" i="8"/>
  <c r="P1570" i="8" s="1"/>
  <c r="M1570" i="8"/>
  <c r="Q1570" i="8" s="1"/>
  <c r="N1570" i="8"/>
  <c r="R1570" i="8" s="1"/>
  <c r="N4" i="8"/>
  <c r="R4" i="8" s="1"/>
  <c r="L4" i="8"/>
  <c r="P4" i="8" s="1"/>
  <c r="M4" i="8"/>
  <c r="Q4" i="8" s="1"/>
  <c r="N1486" i="8"/>
  <c r="R1486" i="8" s="1"/>
  <c r="L610" i="8"/>
  <c r="P610" i="8" s="1"/>
  <c r="M610" i="8"/>
  <c r="Q610" i="8" s="1"/>
  <c r="N610" i="8"/>
  <c r="R610" i="8" s="1"/>
  <c r="I1737" i="8"/>
  <c r="J1737" i="8" s="1"/>
  <c r="K1737" i="8" s="1"/>
  <c r="N66" i="8"/>
  <c r="R66" i="8" s="1"/>
  <c r="L66" i="8"/>
  <c r="P66" i="8" s="1"/>
  <c r="M66" i="8"/>
  <c r="Q66" i="8" s="1"/>
  <c r="L1454" i="8"/>
  <c r="P1454" i="8" s="1"/>
  <c r="M1454" i="8"/>
  <c r="Q1454" i="8" s="1"/>
  <c r="N1454" i="8"/>
  <c r="R1454" i="8" s="1"/>
  <c r="N475" i="8"/>
  <c r="R475" i="8" s="1"/>
  <c r="L475" i="8"/>
  <c r="P475" i="8" s="1"/>
  <c r="M475" i="8"/>
  <c r="Q475" i="8" s="1"/>
  <c r="L285" i="8"/>
  <c r="P285" i="8" s="1"/>
  <c r="N285" i="8"/>
  <c r="R285" i="8" s="1"/>
  <c r="M285" i="8"/>
  <c r="Q285" i="8" s="1"/>
  <c r="L648" i="8"/>
  <c r="P648" i="8" s="1"/>
  <c r="M648" i="8"/>
  <c r="Q648" i="8" s="1"/>
  <c r="N648" i="8"/>
  <c r="R648" i="8" s="1"/>
  <c r="L1881" i="8"/>
  <c r="P1881" i="8" s="1"/>
  <c r="M1881" i="8"/>
  <c r="Q1881" i="8" s="1"/>
  <c r="N1881" i="8"/>
  <c r="R1881" i="8" s="1"/>
  <c r="L501" i="8"/>
  <c r="P501" i="8" s="1"/>
  <c r="M501" i="8"/>
  <c r="Q501" i="8" s="1"/>
  <c r="N6" i="8"/>
  <c r="R6" i="8" s="1"/>
  <c r="L6" i="8"/>
  <c r="P6" i="8" s="1"/>
  <c r="M6" i="8"/>
  <c r="Q6" i="8" s="1"/>
  <c r="J1736" i="8"/>
  <c r="K1736" i="8" s="1"/>
  <c r="M1417" i="8"/>
  <c r="Q1417" i="8" s="1"/>
  <c r="N1417" i="8"/>
  <c r="R1417" i="8" s="1"/>
  <c r="L1417" i="8"/>
  <c r="P1417" i="8" s="1"/>
  <c r="L238" i="8"/>
  <c r="P238" i="8" s="1"/>
  <c r="M238" i="8"/>
  <c r="Q238" i="8" s="1"/>
  <c r="N238" i="8"/>
  <c r="R238" i="8" s="1"/>
  <c r="N1858" i="8"/>
  <c r="R1858" i="8" s="1"/>
  <c r="L1858" i="8"/>
  <c r="P1858" i="8" s="1"/>
  <c r="M1858" i="8"/>
  <c r="Q1858" i="8" s="1"/>
  <c r="M1849" i="8"/>
  <c r="Q1849" i="8" s="1"/>
  <c r="N1849" i="8"/>
  <c r="R1849" i="8" s="1"/>
  <c r="L1849" i="8"/>
  <c r="P1849" i="8" s="1"/>
  <c r="L83" i="8"/>
  <c r="P83" i="8" s="1"/>
  <c r="N83" i="8"/>
  <c r="R83" i="8" s="1"/>
  <c r="M83" i="8"/>
  <c r="Q83" i="8" s="1"/>
  <c r="M381" i="8"/>
  <c r="Q381" i="8" s="1"/>
  <c r="L381" i="8"/>
  <c r="P381" i="8" s="1"/>
  <c r="N381" i="8"/>
  <c r="R381" i="8" s="1"/>
  <c r="N308" i="8"/>
  <c r="R308" i="8" s="1"/>
  <c r="M308" i="8"/>
  <c r="Q308" i="8" s="1"/>
  <c r="L308" i="8"/>
  <c r="P308" i="8" s="1"/>
  <c r="L1544" i="8"/>
  <c r="P1544" i="8" s="1"/>
  <c r="M1544" i="8"/>
  <c r="Q1544" i="8" s="1"/>
  <c r="N1544" i="8"/>
  <c r="R1544" i="8" s="1"/>
  <c r="L856" i="8"/>
  <c r="P856" i="8" s="1"/>
  <c r="M856" i="8"/>
  <c r="Q856" i="8" s="1"/>
  <c r="N856" i="8"/>
  <c r="R856" i="8" s="1"/>
  <c r="N320" i="8"/>
  <c r="R320" i="8" s="1"/>
  <c r="M320" i="8"/>
  <c r="Q320" i="8" s="1"/>
  <c r="L320" i="8"/>
  <c r="P320" i="8" s="1"/>
  <c r="N34" i="8"/>
  <c r="R34" i="8" s="1"/>
  <c r="M34" i="8"/>
  <c r="Q34" i="8" s="1"/>
  <c r="L34" i="8"/>
  <c r="P34" i="8" s="1"/>
  <c r="M981" i="8"/>
  <c r="Q981" i="8" s="1"/>
  <c r="N981" i="8"/>
  <c r="R981" i="8" s="1"/>
  <c r="L981" i="8"/>
  <c r="P981" i="8" s="1"/>
  <c r="N1305" i="8"/>
  <c r="R1305" i="8" s="1"/>
  <c r="L1305" i="8"/>
  <c r="P1305" i="8" s="1"/>
  <c r="M1305" i="8"/>
  <c r="Q1305" i="8" s="1"/>
  <c r="M1814" i="8"/>
  <c r="Q1814" i="8" s="1"/>
  <c r="L1814" i="8"/>
  <c r="P1814" i="8" s="1"/>
  <c r="L937" i="8"/>
  <c r="P937" i="8" s="1"/>
  <c r="M937" i="8"/>
  <c r="Q937" i="8" s="1"/>
  <c r="N937" i="8"/>
  <c r="R937" i="8" s="1"/>
  <c r="N749" i="8"/>
  <c r="R749" i="8" s="1"/>
  <c r="L749" i="8"/>
  <c r="P749" i="8" s="1"/>
  <c r="M749" i="8"/>
  <c r="Q749" i="8" s="1"/>
  <c r="L1633" i="8"/>
  <c r="P1633" i="8" s="1"/>
  <c r="M1633" i="8"/>
  <c r="Q1633" i="8" s="1"/>
  <c r="N1633" i="8"/>
  <c r="R1633" i="8" s="1"/>
  <c r="L287" i="8"/>
  <c r="P287" i="8" s="1"/>
  <c r="M287" i="8"/>
  <c r="Q287" i="8" s="1"/>
  <c r="N287" i="8"/>
  <c r="R287" i="8" s="1"/>
  <c r="L1944" i="8"/>
  <c r="P1944" i="8" s="1"/>
  <c r="N1944" i="8"/>
  <c r="R1944" i="8" s="1"/>
  <c r="M1944" i="8"/>
  <c r="Q1944" i="8" s="1"/>
  <c r="L545" i="8"/>
  <c r="P545" i="8" s="1"/>
  <c r="M545" i="8"/>
  <c r="Q545" i="8" s="1"/>
  <c r="N545" i="8"/>
  <c r="R545" i="8" s="1"/>
  <c r="M1226" i="8"/>
  <c r="Q1226" i="8" s="1"/>
  <c r="L1226" i="8"/>
  <c r="P1226" i="8" s="1"/>
  <c r="N1226" i="8"/>
  <c r="R1226" i="8" s="1"/>
  <c r="M931" i="8"/>
  <c r="Q931" i="8" s="1"/>
  <c r="L931" i="8"/>
  <c r="P931" i="8" s="1"/>
  <c r="N931" i="8"/>
  <c r="R931" i="8" s="1"/>
  <c r="L1777" i="8"/>
  <c r="P1777" i="8" s="1"/>
  <c r="M1777" i="8"/>
  <c r="Q1777" i="8" s="1"/>
  <c r="N1777" i="8"/>
  <c r="R1777" i="8" s="1"/>
  <c r="I788" i="8"/>
  <c r="J788" i="8" s="1"/>
  <c r="K788" i="8" s="1"/>
  <c r="N688" i="8"/>
  <c r="R688" i="8" s="1"/>
  <c r="M688" i="8"/>
  <c r="Q688" i="8" s="1"/>
  <c r="L688" i="8"/>
  <c r="P688" i="8" s="1"/>
  <c r="N1773" i="8"/>
  <c r="R1773" i="8" s="1"/>
  <c r="L1773" i="8"/>
  <c r="P1773" i="8" s="1"/>
  <c r="M1773" i="8"/>
  <c r="Q1773" i="8" s="1"/>
  <c r="L862" i="8"/>
  <c r="P862" i="8" s="1"/>
  <c r="M1533" i="8"/>
  <c r="Q1533" i="8" s="1"/>
  <c r="N1533" i="8"/>
  <c r="R1533" i="8" s="1"/>
  <c r="L1533" i="8"/>
  <c r="P1533" i="8" s="1"/>
  <c r="L196" i="8"/>
  <c r="P196" i="8" s="1"/>
  <c r="L438" i="8"/>
  <c r="P438" i="8" s="1"/>
  <c r="M438" i="8"/>
  <c r="Q438" i="8" s="1"/>
  <c r="N438" i="8"/>
  <c r="R438" i="8" s="1"/>
  <c r="M1503" i="8"/>
  <c r="Q1503" i="8" s="1"/>
  <c r="N1503" i="8"/>
  <c r="R1503" i="8" s="1"/>
  <c r="L1503" i="8"/>
  <c r="P1503" i="8" s="1"/>
  <c r="M490" i="8"/>
  <c r="Q490" i="8" s="1"/>
  <c r="N490" i="8"/>
  <c r="R490" i="8" s="1"/>
  <c r="L490" i="8"/>
  <c r="P490" i="8" s="1"/>
  <c r="I1627" i="8"/>
  <c r="L19" i="8"/>
  <c r="P19" i="8" s="1"/>
  <c r="N19" i="8"/>
  <c r="R19" i="8" s="1"/>
  <c r="M19" i="8"/>
  <c r="Q19" i="8" s="1"/>
  <c r="N61" i="8"/>
  <c r="R61" i="8" s="1"/>
  <c r="L61" i="8"/>
  <c r="P61" i="8" s="1"/>
  <c r="M61" i="8"/>
  <c r="Q61" i="8" s="1"/>
  <c r="L1958" i="8"/>
  <c r="P1958" i="8" s="1"/>
  <c r="M1958" i="8"/>
  <c r="Q1958" i="8" s="1"/>
  <c r="N1958" i="8"/>
  <c r="R1958" i="8" s="1"/>
  <c r="N687" i="8"/>
  <c r="R687" i="8" s="1"/>
  <c r="L687" i="8"/>
  <c r="P687" i="8" s="1"/>
  <c r="M687" i="8"/>
  <c r="Q687" i="8" s="1"/>
  <c r="L1632" i="8"/>
  <c r="P1632" i="8" s="1"/>
  <c r="M1632" i="8"/>
  <c r="Q1632" i="8" s="1"/>
  <c r="N1632" i="8"/>
  <c r="R1632" i="8" s="1"/>
  <c r="L1982" i="8"/>
  <c r="P1982" i="8" s="1"/>
  <c r="M1982" i="8"/>
  <c r="Q1982" i="8" s="1"/>
  <c r="N1982" i="8"/>
  <c r="R1982" i="8" s="1"/>
  <c r="L1868" i="8"/>
  <c r="P1868" i="8" s="1"/>
  <c r="M1868" i="8"/>
  <c r="Q1868" i="8" s="1"/>
  <c r="N1868" i="8"/>
  <c r="R1868" i="8" s="1"/>
  <c r="M1889" i="8"/>
  <c r="Q1889" i="8" s="1"/>
  <c r="N1889" i="8"/>
  <c r="R1889" i="8" s="1"/>
  <c r="L1889" i="8"/>
  <c r="P1889" i="8" s="1"/>
  <c r="L237" i="8"/>
  <c r="P237" i="8" s="1"/>
  <c r="M237" i="8"/>
  <c r="Q237" i="8" s="1"/>
  <c r="N237" i="8"/>
  <c r="R237" i="8" s="1"/>
  <c r="N318" i="8"/>
  <c r="R318" i="8" s="1"/>
  <c r="L318" i="8"/>
  <c r="P318" i="8" s="1"/>
  <c r="M318" i="8"/>
  <c r="Q318" i="8" s="1"/>
  <c r="M1393" i="8"/>
  <c r="Q1393" i="8" s="1"/>
  <c r="L1393" i="8"/>
  <c r="P1393" i="8" s="1"/>
  <c r="N1393" i="8"/>
  <c r="R1393" i="8" s="1"/>
  <c r="M1288" i="8"/>
  <c r="Q1288" i="8" s="1"/>
  <c r="N1288" i="8"/>
  <c r="R1288" i="8" s="1"/>
  <c r="L1288" i="8"/>
  <c r="P1288" i="8" s="1"/>
  <c r="L103" i="8"/>
  <c r="P103" i="8" s="1"/>
  <c r="N103" i="8"/>
  <c r="R103" i="8" s="1"/>
  <c r="M103" i="8"/>
  <c r="Q103" i="8" s="1"/>
  <c r="M1991" i="8"/>
  <c r="Q1991" i="8" s="1"/>
  <c r="L1991" i="8"/>
  <c r="P1991" i="8" s="1"/>
  <c r="N1991" i="8"/>
  <c r="R1991" i="8" s="1"/>
  <c r="N1975" i="8"/>
  <c r="R1975" i="8" s="1"/>
  <c r="L1975" i="8"/>
  <c r="P1975" i="8" s="1"/>
  <c r="M1975" i="8"/>
  <c r="Q1975" i="8" s="1"/>
  <c r="N195" i="8"/>
  <c r="R195" i="8" s="1"/>
  <c r="L195" i="8"/>
  <c r="P195" i="8" s="1"/>
  <c r="M195" i="8"/>
  <c r="Q195" i="8" s="1"/>
  <c r="N110" i="8"/>
  <c r="R110" i="8" s="1"/>
  <c r="L110" i="8"/>
  <c r="P110" i="8" s="1"/>
  <c r="M110" i="8"/>
  <c r="Q110" i="8" s="1"/>
  <c r="M835" i="8"/>
  <c r="Q835" i="8" s="1"/>
  <c r="N835" i="8"/>
  <c r="R835" i="8" s="1"/>
  <c r="L835" i="8"/>
  <c r="P835" i="8" s="1"/>
  <c r="M957" i="8"/>
  <c r="Q957" i="8" s="1"/>
  <c r="L957" i="8"/>
  <c r="P957" i="8" s="1"/>
  <c r="N957" i="8"/>
  <c r="R957" i="8" s="1"/>
  <c r="M1888" i="8"/>
  <c r="Q1888" i="8" s="1"/>
  <c r="N1888" i="8"/>
  <c r="R1888" i="8" s="1"/>
  <c r="L1888" i="8"/>
  <c r="P1888" i="8" s="1"/>
  <c r="L708" i="8"/>
  <c r="P708" i="8" s="1"/>
  <c r="M708" i="8"/>
  <c r="Q708" i="8" s="1"/>
  <c r="N708" i="8"/>
  <c r="R708" i="8" s="1"/>
  <c r="M1289" i="8"/>
  <c r="Q1289" i="8" s="1"/>
  <c r="L1289" i="8"/>
  <c r="P1289" i="8" s="1"/>
  <c r="N1289" i="8"/>
  <c r="R1289" i="8" s="1"/>
  <c r="M857" i="8"/>
  <c r="Q857" i="8" s="1"/>
  <c r="N857" i="8"/>
  <c r="R857" i="8" s="1"/>
  <c r="L857" i="8"/>
  <c r="P857" i="8" s="1"/>
  <c r="M1152" i="8"/>
  <c r="Q1152" i="8" s="1"/>
  <c r="L1152" i="8"/>
  <c r="P1152" i="8" s="1"/>
  <c r="N1152" i="8"/>
  <c r="R1152" i="8" s="1"/>
  <c r="L215" i="8"/>
  <c r="P215" i="8" s="1"/>
  <c r="M215" i="8"/>
  <c r="Q215" i="8" s="1"/>
  <c r="N215" i="8"/>
  <c r="R215" i="8" s="1"/>
  <c r="N1810" i="8"/>
  <c r="R1810" i="8" s="1"/>
  <c r="M1810" i="8"/>
  <c r="Q1810" i="8" s="1"/>
  <c r="L1810" i="8"/>
  <c r="P1810" i="8" s="1"/>
  <c r="M1657" i="8"/>
  <c r="Q1657" i="8" s="1"/>
  <c r="N1657" i="8"/>
  <c r="R1657" i="8" s="1"/>
  <c r="L1657" i="8"/>
  <c r="P1657" i="8" s="1"/>
  <c r="L259" i="8"/>
  <c r="P259" i="8" s="1"/>
  <c r="N259" i="8"/>
  <c r="R259" i="8" s="1"/>
  <c r="M259" i="8"/>
  <c r="Q259" i="8" s="1"/>
  <c r="N1636" i="8"/>
  <c r="R1636" i="8" s="1"/>
  <c r="L1636" i="8"/>
  <c r="P1636" i="8" s="1"/>
  <c r="M1636" i="8"/>
  <c r="Q1636" i="8" s="1"/>
  <c r="M1457" i="8"/>
  <c r="Q1457" i="8" s="1"/>
  <c r="N1457" i="8"/>
  <c r="R1457" i="8" s="1"/>
  <c r="L1457" i="8"/>
  <c r="P1457" i="8" s="1"/>
  <c r="N1715" i="8"/>
  <c r="R1715" i="8" s="1"/>
  <c r="L1715" i="8"/>
  <c r="P1715" i="8" s="1"/>
  <c r="M1715" i="8"/>
  <c r="Q1715" i="8" s="1"/>
  <c r="I1558" i="8"/>
  <c r="J1558" i="8" s="1"/>
  <c r="K1558" i="8" s="1"/>
  <c r="L1173" i="8"/>
  <c r="P1173" i="8" s="1"/>
  <c r="M1173" i="8"/>
  <c r="Q1173" i="8" s="1"/>
  <c r="N1173" i="8"/>
  <c r="R1173" i="8" s="1"/>
  <c r="L18" i="8"/>
  <c r="P18" i="8" s="1"/>
  <c r="M18" i="8"/>
  <c r="Q18" i="8" s="1"/>
  <c r="N18" i="8"/>
  <c r="R18" i="8" s="1"/>
  <c r="L107" i="8"/>
  <c r="P107" i="8" s="1"/>
  <c r="M107" i="8"/>
  <c r="Q107" i="8" s="1"/>
  <c r="N107" i="8"/>
  <c r="R107" i="8" s="1"/>
  <c r="L998" i="8"/>
  <c r="P998" i="8" s="1"/>
  <c r="M998" i="8"/>
  <c r="Q998" i="8" s="1"/>
  <c r="N998" i="8"/>
  <c r="R998" i="8" s="1"/>
  <c r="J158" i="8"/>
  <c r="K158" i="8" s="1"/>
  <c r="M20" i="8"/>
  <c r="Q20" i="8" s="1"/>
  <c r="L20" i="8"/>
  <c r="P20" i="8" s="1"/>
  <c r="N20" i="8"/>
  <c r="R20" i="8" s="1"/>
  <c r="J1914" i="8"/>
  <c r="K1914" i="8" s="1"/>
  <c r="L580" i="8"/>
  <c r="P580" i="8" s="1"/>
  <c r="M580" i="8"/>
  <c r="Q580" i="8" s="1"/>
  <c r="N580" i="8"/>
  <c r="R580" i="8" s="1"/>
  <c r="N241" i="8"/>
  <c r="R241" i="8" s="1"/>
  <c r="L241" i="8"/>
  <c r="P241" i="8" s="1"/>
  <c r="M241" i="8"/>
  <c r="Q241" i="8" s="1"/>
  <c r="J1926" i="8"/>
  <c r="K1926" i="8" s="1"/>
  <c r="L1654" i="8"/>
  <c r="P1654" i="8" s="1"/>
  <c r="M1654" i="8"/>
  <c r="Q1654" i="8" s="1"/>
  <c r="N1654" i="8"/>
  <c r="R1654" i="8" s="1"/>
  <c r="L1818" i="8"/>
  <c r="P1818" i="8" s="1"/>
  <c r="M1818" i="8"/>
  <c r="Q1818" i="8" s="1"/>
  <c r="N1818" i="8"/>
  <c r="R1818" i="8" s="1"/>
  <c r="M330" i="8"/>
  <c r="Q330" i="8" s="1"/>
  <c r="L330" i="8"/>
  <c r="P330" i="8" s="1"/>
  <c r="N330" i="8"/>
  <c r="R330" i="8" s="1"/>
  <c r="N560" i="8"/>
  <c r="R560" i="8" s="1"/>
  <c r="M560" i="8"/>
  <c r="Q560" i="8" s="1"/>
  <c r="L560" i="8"/>
  <c r="P560" i="8" s="1"/>
  <c r="I571" i="8"/>
  <c r="L1898" i="8"/>
  <c r="P1898" i="8" s="1"/>
  <c r="N1898" i="8"/>
  <c r="R1898" i="8" s="1"/>
  <c r="M1898" i="8"/>
  <c r="Q1898" i="8" s="1"/>
  <c r="L1088" i="8"/>
  <c r="P1088" i="8" s="1"/>
  <c r="M1088" i="8"/>
  <c r="Q1088" i="8" s="1"/>
  <c r="N1088" i="8"/>
  <c r="R1088" i="8" s="1"/>
  <c r="J949" i="8"/>
  <c r="K949" i="8" s="1"/>
  <c r="M921" i="8"/>
  <c r="Q921" i="8" s="1"/>
  <c r="L921" i="8"/>
  <c r="P921" i="8" s="1"/>
  <c r="N921" i="8"/>
  <c r="R921" i="8" s="1"/>
  <c r="J950" i="8"/>
  <c r="K950" i="8" s="1"/>
  <c r="L279" i="8"/>
  <c r="P279" i="8" s="1"/>
  <c r="M279" i="8"/>
  <c r="Q279" i="8" s="1"/>
  <c r="N279" i="8"/>
  <c r="R279" i="8" s="1"/>
  <c r="L1421" i="8"/>
  <c r="P1421" i="8" s="1"/>
  <c r="M1421" i="8"/>
  <c r="Q1421" i="8" s="1"/>
  <c r="N1421" i="8"/>
  <c r="R1421" i="8" s="1"/>
  <c r="M1292" i="8"/>
  <c r="Q1292" i="8" s="1"/>
  <c r="L1292" i="8"/>
  <c r="P1292" i="8" s="1"/>
  <c r="N1292" i="8"/>
  <c r="R1292" i="8" s="1"/>
  <c r="I943" i="8"/>
  <c r="L934" i="8"/>
  <c r="P934" i="8" s="1"/>
  <c r="M934" i="8"/>
  <c r="Q934" i="8" s="1"/>
  <c r="N934" i="8"/>
  <c r="R934" i="8" s="1"/>
  <c r="I1122" i="8"/>
  <c r="J1122" i="8" s="1"/>
  <c r="K1122" i="8" s="1"/>
  <c r="L1014" i="8"/>
  <c r="P1014" i="8" s="1"/>
  <c r="M1014" i="8"/>
  <c r="Q1014" i="8" s="1"/>
  <c r="N1014" i="8"/>
  <c r="R1014" i="8" s="1"/>
  <c r="N1605" i="8"/>
  <c r="R1605" i="8" s="1"/>
  <c r="M1605" i="8"/>
  <c r="Q1605" i="8" s="1"/>
  <c r="L1605" i="8"/>
  <c r="P1605" i="8" s="1"/>
  <c r="I536" i="8"/>
  <c r="J536" i="8" s="1"/>
  <c r="K536" i="8" s="1"/>
  <c r="I1610" i="8"/>
  <c r="N1643" i="8"/>
  <c r="R1643" i="8" s="1"/>
  <c r="L1643" i="8"/>
  <c r="P1643" i="8" s="1"/>
  <c r="M1643" i="8"/>
  <c r="Q1643" i="8" s="1"/>
  <c r="M1973" i="8"/>
  <c r="Q1973" i="8" s="1"/>
  <c r="L1973" i="8"/>
  <c r="P1973" i="8" s="1"/>
  <c r="N1973" i="8"/>
  <c r="R1973" i="8" s="1"/>
  <c r="L1174" i="8"/>
  <c r="P1174" i="8" s="1"/>
  <c r="M1174" i="8"/>
  <c r="Q1174" i="8" s="1"/>
  <c r="N1174" i="8"/>
  <c r="R1174" i="8" s="1"/>
  <c r="L1529" i="8"/>
  <c r="P1529" i="8" s="1"/>
  <c r="M1529" i="8"/>
  <c r="Q1529" i="8" s="1"/>
  <c r="N1529" i="8"/>
  <c r="R1529" i="8" s="1"/>
  <c r="M1065" i="8"/>
  <c r="Q1065" i="8" s="1"/>
  <c r="L1065" i="8"/>
  <c r="P1065" i="8" s="1"/>
  <c r="N1065" i="8"/>
  <c r="R1065" i="8" s="1"/>
  <c r="M1025" i="8"/>
  <c r="Q1025" i="8" s="1"/>
  <c r="N1025" i="8"/>
  <c r="R1025" i="8" s="1"/>
  <c r="L1025" i="8"/>
  <c r="P1025" i="8" s="1"/>
  <c r="L64" i="8"/>
  <c r="P64" i="8" s="1"/>
  <c r="M64" i="8"/>
  <c r="Q64" i="8" s="1"/>
  <c r="N64" i="8"/>
  <c r="R64" i="8" s="1"/>
  <c r="M656" i="8"/>
  <c r="Q656" i="8" s="1"/>
  <c r="L656" i="8"/>
  <c r="P656" i="8" s="1"/>
  <c r="N656" i="8"/>
  <c r="R656" i="8" s="1"/>
  <c r="N451" i="8"/>
  <c r="R451" i="8" s="1"/>
  <c r="L451" i="8"/>
  <c r="P451" i="8" s="1"/>
  <c r="M451" i="8"/>
  <c r="Q451" i="8" s="1"/>
  <c r="I1090" i="8"/>
  <c r="J1090" i="8" s="1"/>
  <c r="K1090" i="8" s="1"/>
  <c r="L1081" i="8"/>
  <c r="P1081" i="8" s="1"/>
  <c r="M1081" i="8"/>
  <c r="Q1081" i="8" s="1"/>
  <c r="N1081" i="8"/>
  <c r="R1081" i="8" s="1"/>
  <c r="M1483" i="8"/>
  <c r="Q1483" i="8" s="1"/>
  <c r="L1483" i="8"/>
  <c r="P1483" i="8" s="1"/>
  <c r="N1483" i="8"/>
  <c r="R1483" i="8" s="1"/>
  <c r="N661" i="8"/>
  <c r="R661" i="8" s="1"/>
  <c r="L661" i="8"/>
  <c r="P661" i="8" s="1"/>
  <c r="M661" i="8"/>
  <c r="Q661" i="8" s="1"/>
  <c r="M1147" i="8"/>
  <c r="Q1147" i="8" s="1"/>
  <c r="N1147" i="8"/>
  <c r="R1147" i="8" s="1"/>
  <c r="L1147" i="8"/>
  <c r="P1147" i="8" s="1"/>
  <c r="L1359" i="8"/>
  <c r="P1359" i="8" s="1"/>
  <c r="M1359" i="8"/>
  <c r="Q1359" i="8" s="1"/>
  <c r="N1359" i="8"/>
  <c r="R1359" i="8" s="1"/>
  <c r="L1803" i="8"/>
  <c r="P1803" i="8" s="1"/>
  <c r="M1803" i="8"/>
  <c r="Q1803" i="8" s="1"/>
  <c r="N1803" i="8"/>
  <c r="R1803" i="8" s="1"/>
  <c r="L969" i="8"/>
  <c r="P969" i="8" s="1"/>
  <c r="N969" i="8"/>
  <c r="R969" i="8" s="1"/>
  <c r="M969" i="8"/>
  <c r="Q969" i="8" s="1"/>
  <c r="N145" i="8"/>
  <c r="R145" i="8" s="1"/>
  <c r="L145" i="8"/>
  <c r="P145" i="8" s="1"/>
  <c r="M145" i="8"/>
  <c r="Q145" i="8" s="1"/>
  <c r="L118" i="8"/>
  <c r="P118" i="8" s="1"/>
  <c r="M118" i="8"/>
  <c r="Q118" i="8" s="1"/>
  <c r="N118" i="8"/>
  <c r="R118" i="8" s="1"/>
  <c r="M887" i="8"/>
  <c r="Q887" i="8" s="1"/>
  <c r="L887" i="8"/>
  <c r="P887" i="8" s="1"/>
  <c r="N668" i="8"/>
  <c r="R668" i="8" s="1"/>
  <c r="L668" i="8"/>
  <c r="P668" i="8" s="1"/>
  <c r="M668" i="8"/>
  <c r="Q668" i="8" s="1"/>
  <c r="L1924" i="8"/>
  <c r="P1924" i="8" s="1"/>
  <c r="M1924" i="8"/>
  <c r="Q1924" i="8" s="1"/>
  <c r="N1924" i="8"/>
  <c r="R1924" i="8" s="1"/>
  <c r="L1546" i="8"/>
  <c r="P1546" i="8" s="1"/>
  <c r="M1546" i="8"/>
  <c r="Q1546" i="8" s="1"/>
  <c r="N1546" i="8"/>
  <c r="R1546" i="8" s="1"/>
  <c r="M1035" i="8"/>
  <c r="Q1035" i="8" s="1"/>
  <c r="L1035" i="8"/>
  <c r="P1035" i="8" s="1"/>
  <c r="N1035" i="8"/>
  <c r="R1035" i="8" s="1"/>
  <c r="L1234" i="8"/>
  <c r="P1234" i="8" s="1"/>
  <c r="M1234" i="8"/>
  <c r="Q1234" i="8" s="1"/>
  <c r="N1234" i="8"/>
  <c r="R1234" i="8" s="1"/>
  <c r="N2000" i="8"/>
  <c r="R2000" i="8" s="1"/>
  <c r="L2000" i="8"/>
  <c r="P2000" i="8" s="1"/>
  <c r="M2000" i="8"/>
  <c r="Q2000" i="8" s="1"/>
  <c r="L1510" i="8"/>
  <c r="P1510" i="8" s="1"/>
  <c r="N26" i="8"/>
  <c r="R26" i="8" s="1"/>
  <c r="M26" i="8"/>
  <c r="Q26" i="8" s="1"/>
  <c r="L26" i="8"/>
  <c r="P26" i="8" s="1"/>
  <c r="M1199" i="8"/>
  <c r="Q1199" i="8" s="1"/>
  <c r="N1199" i="8"/>
  <c r="R1199" i="8" s="1"/>
  <c r="L1199" i="8"/>
  <c r="P1199" i="8" s="1"/>
  <c r="M990" i="8"/>
  <c r="Q990" i="8" s="1"/>
  <c r="L990" i="8"/>
  <c r="P990" i="8" s="1"/>
  <c r="N990" i="8"/>
  <c r="R990" i="8" s="1"/>
  <c r="L173" i="8"/>
  <c r="P173" i="8" s="1"/>
  <c r="M173" i="8"/>
  <c r="Q173" i="8" s="1"/>
  <c r="N173" i="8"/>
  <c r="R173" i="8" s="1"/>
  <c r="N96" i="8"/>
  <c r="R96" i="8" s="1"/>
  <c r="L96" i="8"/>
  <c r="P96" i="8" s="1"/>
  <c r="M96" i="8"/>
  <c r="Q96" i="8" s="1"/>
  <c r="M1311" i="8"/>
  <c r="Q1311" i="8" s="1"/>
  <c r="L1311" i="8"/>
  <c r="P1311" i="8" s="1"/>
  <c r="N1311" i="8"/>
  <c r="R1311" i="8" s="1"/>
  <c r="J435" i="8"/>
  <c r="K435" i="8" s="1"/>
  <c r="I435" i="8"/>
  <c r="N283" i="8"/>
  <c r="R283" i="8" s="1"/>
  <c r="L283" i="8"/>
  <c r="P283" i="8" s="1"/>
  <c r="M283" i="8"/>
  <c r="Q283" i="8" s="1"/>
  <c r="L1445" i="8"/>
  <c r="P1445" i="8" s="1"/>
  <c r="M1445" i="8"/>
  <c r="Q1445" i="8" s="1"/>
  <c r="N1445" i="8"/>
  <c r="R1445" i="8" s="1"/>
  <c r="L1903" i="8"/>
  <c r="P1903" i="8" s="1"/>
  <c r="M1903" i="8"/>
  <c r="Q1903" i="8" s="1"/>
  <c r="N1903" i="8"/>
  <c r="R1903" i="8" s="1"/>
  <c r="L182" i="8"/>
  <c r="P182" i="8" s="1"/>
  <c r="M182" i="8"/>
  <c r="Q182" i="8" s="1"/>
  <c r="N182" i="8"/>
  <c r="R182" i="8" s="1"/>
  <c r="L1058" i="8"/>
  <c r="P1058" i="8" s="1"/>
  <c r="M1058" i="8"/>
  <c r="Q1058" i="8" s="1"/>
  <c r="N1058" i="8"/>
  <c r="R1058" i="8" s="1"/>
  <c r="M352" i="8"/>
  <c r="Q352" i="8" s="1"/>
  <c r="L352" i="8"/>
  <c r="P352" i="8" s="1"/>
  <c r="N352" i="8"/>
  <c r="R352" i="8" s="1"/>
  <c r="L248" i="8"/>
  <c r="P248" i="8" s="1"/>
  <c r="M248" i="8"/>
  <c r="Q248" i="8" s="1"/>
  <c r="N248" i="8"/>
  <c r="R248" i="8" s="1"/>
  <c r="M14" i="8"/>
  <c r="Q14" i="8" s="1"/>
  <c r="N14" i="8"/>
  <c r="R14" i="8" s="1"/>
  <c r="L14" i="8"/>
  <c r="P14" i="8" s="1"/>
  <c r="M876" i="8"/>
  <c r="Q876" i="8" s="1"/>
  <c r="N876" i="8"/>
  <c r="R876" i="8" s="1"/>
  <c r="L876" i="8"/>
  <c r="P876" i="8" s="1"/>
  <c r="M1775" i="8"/>
  <c r="Q1775" i="8" s="1"/>
  <c r="N1775" i="8"/>
  <c r="R1775" i="8" s="1"/>
  <c r="L1775" i="8"/>
  <c r="P1775" i="8" s="1"/>
  <c r="N1123" i="8"/>
  <c r="R1123" i="8" s="1"/>
  <c r="M1123" i="8"/>
  <c r="Q1123" i="8" s="1"/>
  <c r="L1123" i="8"/>
  <c r="P1123" i="8" s="1"/>
  <c r="M1883" i="8"/>
  <c r="Q1883" i="8" s="1"/>
  <c r="N1883" i="8"/>
  <c r="R1883" i="8" s="1"/>
  <c r="L1883" i="8"/>
  <c r="P1883" i="8" s="1"/>
  <c r="M65" i="8"/>
  <c r="Q65" i="8" s="1"/>
  <c r="N65" i="8"/>
  <c r="R65" i="8" s="1"/>
  <c r="L65" i="8"/>
  <c r="P65" i="8" s="1"/>
  <c r="N579" i="8"/>
  <c r="R579" i="8" s="1"/>
  <c r="M579" i="8"/>
  <c r="Q579" i="8" s="1"/>
  <c r="L579" i="8"/>
  <c r="P579" i="8" s="1"/>
  <c r="M539" i="8"/>
  <c r="Q539" i="8" s="1"/>
  <c r="L539" i="8"/>
  <c r="P539" i="8" s="1"/>
  <c r="N539" i="8"/>
  <c r="R539" i="8" s="1"/>
  <c r="N191" i="8"/>
  <c r="R191" i="8" s="1"/>
  <c r="M191" i="8"/>
  <c r="Q191" i="8" s="1"/>
  <c r="L191" i="8"/>
  <c r="P191" i="8" s="1"/>
  <c r="M863" i="8"/>
  <c r="Q863" i="8" s="1"/>
  <c r="N863" i="8"/>
  <c r="R863" i="8" s="1"/>
  <c r="L863" i="8"/>
  <c r="P863" i="8" s="1"/>
  <c r="L1198" i="8"/>
  <c r="P1198" i="8" s="1"/>
  <c r="M1198" i="8"/>
  <c r="Q1198" i="8" s="1"/>
  <c r="N1198" i="8"/>
  <c r="R1198" i="8" s="1"/>
  <c r="L481" i="8"/>
  <c r="P481" i="8" s="1"/>
  <c r="M481" i="8"/>
  <c r="Q481" i="8" s="1"/>
  <c r="N481" i="8"/>
  <c r="R481" i="8" s="1"/>
  <c r="L140" i="8"/>
  <c r="P140" i="8" s="1"/>
  <c r="M140" i="8"/>
  <c r="Q140" i="8" s="1"/>
  <c r="N140" i="8"/>
  <c r="R140" i="8" s="1"/>
  <c r="L469" i="8"/>
  <c r="P469" i="8" s="1"/>
  <c r="M469" i="8"/>
  <c r="Q469" i="8" s="1"/>
  <c r="N469" i="8"/>
  <c r="R469" i="8" s="1"/>
  <c r="J1268" i="8"/>
  <c r="K1268" i="8" s="1"/>
  <c r="I705" i="8"/>
  <c r="J705" i="8" s="1"/>
  <c r="K705" i="8" s="1"/>
  <c r="L886" i="8"/>
  <c r="P886" i="8" s="1"/>
  <c r="N886" i="8"/>
  <c r="R886" i="8" s="1"/>
  <c r="M886" i="8"/>
  <c r="Q886" i="8" s="1"/>
  <c r="L229" i="8"/>
  <c r="P229" i="8" s="1"/>
  <c r="M229" i="8"/>
  <c r="Q229" i="8" s="1"/>
  <c r="N229" i="8"/>
  <c r="R229" i="8" s="1"/>
  <c r="I619" i="8"/>
  <c r="L671" i="8"/>
  <c r="P671" i="8" s="1"/>
  <c r="M671" i="8"/>
  <c r="Q671" i="8" s="1"/>
  <c r="N671" i="8"/>
  <c r="R671" i="8" s="1"/>
  <c r="L341" i="8"/>
  <c r="P341" i="8" s="1"/>
  <c r="M341" i="8"/>
  <c r="Q341" i="8" s="1"/>
  <c r="N341" i="8"/>
  <c r="R341" i="8" s="1"/>
  <c r="L1987" i="8"/>
  <c r="P1987" i="8" s="1"/>
  <c r="M1987" i="8"/>
  <c r="Q1987" i="8" s="1"/>
  <c r="N1987" i="8"/>
  <c r="R1987" i="8" s="1"/>
  <c r="L1727" i="8"/>
  <c r="P1727" i="8" s="1"/>
  <c r="M1727" i="8"/>
  <c r="Q1727" i="8" s="1"/>
  <c r="N1727" i="8"/>
  <c r="R1727" i="8" s="1"/>
  <c r="I528" i="8"/>
  <c r="J528" i="8" s="1"/>
  <c r="K528" i="8" s="1"/>
  <c r="M319" i="8"/>
  <c r="Q319" i="8" s="1"/>
  <c r="N319" i="8"/>
  <c r="R319" i="8" s="1"/>
  <c r="L319" i="8"/>
  <c r="P319" i="8" s="1"/>
  <c r="M911" i="8"/>
  <c r="Q911" i="8" s="1"/>
  <c r="N911" i="8"/>
  <c r="R911" i="8" s="1"/>
  <c r="L911" i="8"/>
  <c r="P911" i="8" s="1"/>
  <c r="L1976" i="8"/>
  <c r="P1976" i="8" s="1"/>
  <c r="N1976" i="8"/>
  <c r="R1976" i="8" s="1"/>
  <c r="M1976" i="8"/>
  <c r="Q1976" i="8" s="1"/>
  <c r="L1946" i="8"/>
  <c r="P1946" i="8" s="1"/>
  <c r="M1946" i="8"/>
  <c r="Q1946" i="8" s="1"/>
  <c r="N1946" i="8"/>
  <c r="R1946" i="8" s="1"/>
  <c r="L89" i="8"/>
  <c r="P89" i="8" s="1"/>
  <c r="N89" i="8"/>
  <c r="R89" i="8" s="1"/>
  <c r="M89" i="8"/>
  <c r="Q89" i="8" s="1"/>
  <c r="N908" i="8"/>
  <c r="R908" i="8" s="1"/>
  <c r="L908" i="8"/>
  <c r="P908" i="8" s="1"/>
  <c r="M908" i="8"/>
  <c r="Q908" i="8" s="1"/>
  <c r="L460" i="8"/>
  <c r="P460" i="8" s="1"/>
  <c r="M460" i="8"/>
  <c r="Q460" i="8" s="1"/>
  <c r="N460" i="8"/>
  <c r="R460" i="8" s="1"/>
  <c r="L1827" i="8"/>
  <c r="P1827" i="8" s="1"/>
  <c r="M1827" i="8"/>
  <c r="Q1827" i="8" s="1"/>
  <c r="N1827" i="8"/>
  <c r="R1827" i="8" s="1"/>
  <c r="N1183" i="8"/>
  <c r="R1183" i="8" s="1"/>
  <c r="L1183" i="8"/>
  <c r="P1183" i="8" s="1"/>
  <c r="M1183" i="8"/>
  <c r="Q1183" i="8" s="1"/>
  <c r="N1836" i="8"/>
  <c r="R1836" i="8" s="1"/>
  <c r="M1836" i="8"/>
  <c r="Q1836" i="8" s="1"/>
  <c r="L1836" i="8"/>
  <c r="P1836" i="8" s="1"/>
  <c r="L270" i="8"/>
  <c r="P270" i="8" s="1"/>
  <c r="M270" i="8"/>
  <c r="Q270" i="8" s="1"/>
  <c r="N270" i="8"/>
  <c r="R270" i="8" s="1"/>
  <c r="N1695" i="8"/>
  <c r="R1695" i="8" s="1"/>
  <c r="M1695" i="8"/>
  <c r="Q1695" i="8" s="1"/>
  <c r="L1568" i="8"/>
  <c r="P1568" i="8" s="1"/>
  <c r="M1568" i="8"/>
  <c r="Q1568" i="8" s="1"/>
  <c r="N1568" i="8"/>
  <c r="R1568" i="8" s="1"/>
  <c r="M263" i="8"/>
  <c r="Q263" i="8" s="1"/>
  <c r="N1215" i="8"/>
  <c r="R1215" i="8" s="1"/>
  <c r="M1215" i="8"/>
  <c r="Q1215" i="8" s="1"/>
  <c r="L1215" i="8"/>
  <c r="P1215" i="8" s="1"/>
  <c r="N1455" i="8"/>
  <c r="R1455" i="8" s="1"/>
  <c r="L1455" i="8"/>
  <c r="P1455" i="8" s="1"/>
  <c r="M1455" i="8"/>
  <c r="Q1455" i="8" s="1"/>
  <c r="L212" i="8"/>
  <c r="P212" i="8" s="1"/>
  <c r="M212" i="8"/>
  <c r="Q212" i="8" s="1"/>
  <c r="N212" i="8"/>
  <c r="R212" i="8" s="1"/>
  <c r="L1448" i="8"/>
  <c r="P1448" i="8" s="1"/>
  <c r="M1448" i="8"/>
  <c r="Q1448" i="8" s="1"/>
  <c r="N1448" i="8"/>
  <c r="R1448" i="8" s="1"/>
  <c r="N281" i="8"/>
  <c r="R281" i="8" s="1"/>
  <c r="M281" i="8"/>
  <c r="Q281" i="8" s="1"/>
  <c r="L281" i="8"/>
  <c r="P281" i="8" s="1"/>
  <c r="N327" i="8"/>
  <c r="R327" i="8" s="1"/>
  <c r="M327" i="8"/>
  <c r="Q327" i="8" s="1"/>
  <c r="L327" i="8"/>
  <c r="P327" i="8" s="1"/>
  <c r="L1815" i="8"/>
  <c r="P1815" i="8" s="1"/>
  <c r="M1815" i="8"/>
  <c r="Q1815" i="8" s="1"/>
  <c r="N1815" i="8"/>
  <c r="R1815" i="8" s="1"/>
  <c r="M1137" i="8"/>
  <c r="Q1137" i="8" s="1"/>
  <c r="N1137" i="8"/>
  <c r="R1137" i="8" s="1"/>
  <c r="L1137" i="8"/>
  <c r="P1137" i="8" s="1"/>
  <c r="L1310" i="8"/>
  <c r="P1310" i="8" s="1"/>
  <c r="N1310" i="8"/>
  <c r="R1310" i="8" s="1"/>
  <c r="M1310" i="8"/>
  <c r="Q1310" i="8" s="1"/>
  <c r="L996" i="8"/>
  <c r="P996" i="8" s="1"/>
  <c r="M996" i="8"/>
  <c r="Q996" i="8" s="1"/>
  <c r="N996" i="8"/>
  <c r="R996" i="8" s="1"/>
  <c r="M827" i="8"/>
  <c r="Q827" i="8" s="1"/>
  <c r="L827" i="8"/>
  <c r="P827" i="8" s="1"/>
  <c r="N827" i="8"/>
  <c r="R827" i="8" s="1"/>
  <c r="M254" i="8"/>
  <c r="Q254" i="8" s="1"/>
  <c r="L254" i="8"/>
  <c r="P254" i="8" s="1"/>
  <c r="N254" i="8"/>
  <c r="R254" i="8" s="1"/>
  <c r="L854" i="8"/>
  <c r="P854" i="8" s="1"/>
  <c r="M854" i="8"/>
  <c r="Q854" i="8" s="1"/>
  <c r="N854" i="8"/>
  <c r="R854" i="8" s="1"/>
  <c r="M1547" i="8"/>
  <c r="Q1547" i="8" s="1"/>
  <c r="N1547" i="8"/>
  <c r="R1547" i="8" s="1"/>
  <c r="L1547" i="8"/>
  <c r="P1547" i="8" s="1"/>
  <c r="I310" i="8"/>
  <c r="L848" i="8"/>
  <c r="P848" i="8" s="1"/>
  <c r="M848" i="8"/>
  <c r="Q848" i="8" s="1"/>
  <c r="N848" i="8"/>
  <c r="R848" i="8" s="1"/>
  <c r="M186" i="8"/>
  <c r="Q186" i="8" s="1"/>
  <c r="N186" i="8"/>
  <c r="R186" i="8" s="1"/>
  <c r="L186" i="8"/>
  <c r="P186" i="8" s="1"/>
  <c r="I1171" i="8"/>
  <c r="J1171" i="8" s="1"/>
  <c r="K1171" i="8" s="1"/>
  <c r="N56" i="8"/>
  <c r="R56" i="8" s="1"/>
  <c r="M56" i="8"/>
  <c r="Q56" i="8" s="1"/>
  <c r="L56" i="8"/>
  <c r="P56" i="8" s="1"/>
  <c r="N1621" i="8"/>
  <c r="R1621" i="8" s="1"/>
  <c r="L1621" i="8"/>
  <c r="P1621" i="8" s="1"/>
  <c r="M1621" i="8"/>
  <c r="Q1621" i="8" s="1"/>
  <c r="L437" i="8"/>
  <c r="P437" i="8" s="1"/>
  <c r="M437" i="8"/>
  <c r="Q437" i="8" s="1"/>
  <c r="N437" i="8"/>
  <c r="R437" i="8" s="1"/>
  <c r="L614" i="8"/>
  <c r="P614" i="8" s="1"/>
  <c r="N614" i="8"/>
  <c r="R614" i="8" s="1"/>
  <c r="M614" i="8"/>
  <c r="Q614" i="8" s="1"/>
  <c r="M799" i="8"/>
  <c r="Q799" i="8" s="1"/>
  <c r="L799" i="8"/>
  <c r="P799" i="8" s="1"/>
  <c r="N799" i="8"/>
  <c r="R799" i="8" s="1"/>
  <c r="L685" i="8"/>
  <c r="P685" i="8" s="1"/>
  <c r="M685" i="8"/>
  <c r="Q685" i="8" s="1"/>
  <c r="N685" i="8"/>
  <c r="R685" i="8" s="1"/>
  <c r="M155" i="8"/>
  <c r="Q155" i="8" s="1"/>
  <c r="N155" i="8"/>
  <c r="R155" i="8" s="1"/>
  <c r="L155" i="8"/>
  <c r="P155" i="8" s="1"/>
  <c r="N46" i="8"/>
  <c r="R46" i="8" s="1"/>
  <c r="M46" i="8"/>
  <c r="Q46" i="8" s="1"/>
  <c r="L46" i="8"/>
  <c r="P46" i="8" s="1"/>
  <c r="N1027" i="8"/>
  <c r="R1027" i="8" s="1"/>
  <c r="L1027" i="8"/>
  <c r="P1027" i="8" s="1"/>
  <c r="M1027" i="8"/>
  <c r="Q1027" i="8" s="1"/>
  <c r="L1791" i="8"/>
  <c r="P1791" i="8" s="1"/>
  <c r="M1791" i="8"/>
  <c r="Q1791" i="8" s="1"/>
  <c r="N1791" i="8"/>
  <c r="R1791" i="8" s="1"/>
  <c r="L286" i="8"/>
  <c r="P286" i="8" s="1"/>
  <c r="M286" i="8"/>
  <c r="Q286" i="8" s="1"/>
  <c r="N286" i="8"/>
  <c r="R286" i="8" s="1"/>
  <c r="I896" i="8"/>
  <c r="M1217" i="8"/>
  <c r="Q1217" i="8" s="1"/>
  <c r="N1217" i="8"/>
  <c r="R1217" i="8" s="1"/>
  <c r="L1217" i="8"/>
  <c r="P1217" i="8" s="1"/>
  <c r="N1757" i="8"/>
  <c r="R1757" i="8" s="1"/>
  <c r="L1757" i="8"/>
  <c r="P1757" i="8" s="1"/>
  <c r="M1757" i="8"/>
  <c r="Q1757" i="8" s="1"/>
  <c r="M1117" i="8"/>
  <c r="Q1117" i="8" s="1"/>
  <c r="M1624" i="8"/>
  <c r="Q1624" i="8" s="1"/>
  <c r="L1624" i="8"/>
  <c r="P1624" i="8" s="1"/>
  <c r="N1624" i="8"/>
  <c r="R1624" i="8" s="1"/>
  <c r="L1755" i="8"/>
  <c r="P1755" i="8" s="1"/>
  <c r="M1755" i="8"/>
  <c r="Q1755" i="8" s="1"/>
  <c r="N1755" i="8"/>
  <c r="R1755" i="8" s="1"/>
  <c r="L753" i="8"/>
  <c r="P753" i="8" s="1"/>
  <c r="M753" i="8"/>
  <c r="Q753" i="8" s="1"/>
  <c r="N753" i="8"/>
  <c r="R753" i="8" s="1"/>
  <c r="L1948" i="8"/>
  <c r="P1948" i="8" s="1"/>
  <c r="M1948" i="8"/>
  <c r="Q1948" i="8" s="1"/>
  <c r="N1948" i="8"/>
  <c r="R1948" i="8" s="1"/>
  <c r="L358" i="8"/>
  <c r="P358" i="8" s="1"/>
  <c r="L971" i="8"/>
  <c r="P971" i="8" s="1"/>
  <c r="N971" i="8"/>
  <c r="R971" i="8" s="1"/>
  <c r="M971" i="8"/>
  <c r="Q971" i="8" s="1"/>
  <c r="N1955" i="8"/>
  <c r="R1955" i="8" s="1"/>
  <c r="L1955" i="8"/>
  <c r="P1955" i="8" s="1"/>
  <c r="M1955" i="8"/>
  <c r="Q1955" i="8" s="1"/>
  <c r="N561" i="8"/>
  <c r="R561" i="8" s="1"/>
  <c r="L561" i="8"/>
  <c r="P561" i="8" s="1"/>
  <c r="M561" i="8"/>
  <c r="Q561" i="8" s="1"/>
  <c r="L1877" i="8"/>
  <c r="P1877" i="8" s="1"/>
  <c r="M1877" i="8"/>
  <c r="Q1877" i="8" s="1"/>
  <c r="N1877" i="8"/>
  <c r="R1877" i="8" s="1"/>
  <c r="N1886" i="8"/>
  <c r="R1886" i="8" s="1"/>
  <c r="L1886" i="8"/>
  <c r="P1886" i="8" s="1"/>
  <c r="M1886" i="8"/>
  <c r="Q1886" i="8" s="1"/>
  <c r="J569" i="8"/>
  <c r="K569" i="8" s="1"/>
  <c r="L1781" i="8"/>
  <c r="P1781" i="8" s="1"/>
  <c r="M1781" i="8"/>
  <c r="Q1781" i="8" s="1"/>
  <c r="N1781" i="8"/>
  <c r="R1781" i="8" s="1"/>
  <c r="J1304" i="8"/>
  <c r="K1304" i="8" s="1"/>
  <c r="L750" i="8"/>
  <c r="P750" i="8" s="1"/>
  <c r="N750" i="8"/>
  <c r="R750" i="8" s="1"/>
  <c r="M750" i="8"/>
  <c r="Q750" i="8" s="1"/>
  <c r="L968" i="8"/>
  <c r="P968" i="8" s="1"/>
  <c r="M968" i="8"/>
  <c r="Q968" i="8" s="1"/>
  <c r="N968" i="8"/>
  <c r="R968" i="8" s="1"/>
  <c r="L967" i="8"/>
  <c r="P967" i="8" s="1"/>
  <c r="N967" i="8"/>
  <c r="R967" i="8" s="1"/>
  <c r="M967" i="8"/>
  <c r="Q967" i="8" s="1"/>
  <c r="I427" i="8"/>
  <c r="J427" i="8" s="1"/>
  <c r="K427" i="8" s="1"/>
  <c r="M1996" i="8"/>
  <c r="Q1996" i="8" s="1"/>
  <c r="N1996" i="8"/>
  <c r="R1996" i="8" s="1"/>
  <c r="L1996" i="8"/>
  <c r="P1996" i="8" s="1"/>
  <c r="M1333" i="8"/>
  <c r="Q1333" i="8" s="1"/>
  <c r="N1333" i="8"/>
  <c r="R1333" i="8" s="1"/>
  <c r="L1333" i="8"/>
  <c r="P1333" i="8" s="1"/>
  <c r="I25" i="8"/>
  <c r="J25" i="8" s="1"/>
  <c r="K25" i="8" s="1"/>
  <c r="L1947" i="8"/>
  <c r="P1947" i="8" s="1"/>
  <c r="M1947" i="8"/>
  <c r="Q1947" i="8" s="1"/>
  <c r="N1947" i="8"/>
  <c r="R1947" i="8" s="1"/>
  <c r="L516" i="8"/>
  <c r="P516" i="8" s="1"/>
  <c r="M516" i="8"/>
  <c r="Q516" i="8" s="1"/>
  <c r="N516" i="8"/>
  <c r="R516" i="8" s="1"/>
  <c r="M183" i="8"/>
  <c r="Q183" i="8" s="1"/>
  <c r="L183" i="8"/>
  <c r="P183" i="8" s="1"/>
  <c r="N183" i="8"/>
  <c r="R183" i="8" s="1"/>
  <c r="N540" i="8"/>
  <c r="R540" i="8" s="1"/>
  <c r="M540" i="8"/>
  <c r="Q540" i="8" s="1"/>
  <c r="L540" i="8"/>
  <c r="P540" i="8" s="1"/>
  <c r="L1957" i="8"/>
  <c r="P1957" i="8" s="1"/>
  <c r="M1957" i="8"/>
  <c r="Q1957" i="8" s="1"/>
  <c r="N1957" i="8"/>
  <c r="R1957" i="8" s="1"/>
  <c r="N331" i="8"/>
  <c r="R331" i="8" s="1"/>
  <c r="M331" i="8"/>
  <c r="Q331" i="8" s="1"/>
  <c r="L331" i="8"/>
  <c r="P331" i="8" s="1"/>
  <c r="M1655" i="8"/>
  <c r="Q1655" i="8" s="1"/>
  <c r="L1655" i="8"/>
  <c r="P1655" i="8" s="1"/>
  <c r="N1655" i="8"/>
  <c r="R1655" i="8" s="1"/>
  <c r="L414" i="8"/>
  <c r="P414" i="8" s="1"/>
  <c r="M414" i="8"/>
  <c r="Q414" i="8" s="1"/>
  <c r="N414" i="8"/>
  <c r="R414" i="8" s="1"/>
  <c r="L1464" i="8"/>
  <c r="P1464" i="8" s="1"/>
  <c r="M1464" i="8"/>
  <c r="Q1464" i="8" s="1"/>
  <c r="N1464" i="8"/>
  <c r="R1464" i="8" s="1"/>
  <c r="L472" i="8"/>
  <c r="P472" i="8" s="1"/>
  <c r="M472" i="8"/>
  <c r="Q472" i="8" s="1"/>
  <c r="N472" i="8"/>
  <c r="R472" i="8" s="1"/>
  <c r="L508" i="8"/>
  <c r="P508" i="8" s="1"/>
  <c r="N508" i="8"/>
  <c r="R508" i="8" s="1"/>
  <c r="M508" i="8"/>
  <c r="Q508" i="8" s="1"/>
  <c r="N1848" i="8"/>
  <c r="R1848" i="8" s="1"/>
  <c r="L1848" i="8"/>
  <c r="P1848" i="8" s="1"/>
  <c r="M1848" i="8"/>
  <c r="Q1848" i="8" s="1"/>
  <c r="M623" i="8"/>
  <c r="Q623" i="8" s="1"/>
  <c r="L623" i="8"/>
  <c r="P623" i="8" s="1"/>
  <c r="N623" i="8"/>
  <c r="R623" i="8" s="1"/>
  <c r="N80" i="8"/>
  <c r="R80" i="8" s="1"/>
  <c r="L80" i="8"/>
  <c r="P80" i="8" s="1"/>
  <c r="M80" i="8"/>
  <c r="Q80" i="8" s="1"/>
  <c r="L578" i="8"/>
  <c r="P578" i="8" s="1"/>
  <c r="N578" i="8"/>
  <c r="R578" i="8" s="1"/>
  <c r="M578" i="8"/>
  <c r="Q578" i="8" s="1"/>
  <c r="L470" i="8"/>
  <c r="P470" i="8" s="1"/>
  <c r="N470" i="8"/>
  <c r="R470" i="8" s="1"/>
  <c r="M470" i="8"/>
  <c r="Q470" i="8" s="1"/>
  <c r="M837" i="8"/>
  <c r="Q837" i="8" s="1"/>
  <c r="L837" i="8"/>
  <c r="P837" i="8" s="1"/>
  <c r="N837" i="8"/>
  <c r="R837" i="8" s="1"/>
  <c r="L174" i="8"/>
  <c r="P174" i="8" s="1"/>
  <c r="M174" i="8"/>
  <c r="Q174" i="8" s="1"/>
  <c r="N174" i="8"/>
  <c r="R174" i="8" s="1"/>
  <c r="M473" i="8"/>
  <c r="Q473" i="8" s="1"/>
  <c r="L473" i="8"/>
  <c r="P473" i="8" s="1"/>
  <c r="N473" i="8"/>
  <c r="R473" i="8" s="1"/>
  <c r="L1395" i="8"/>
  <c r="P1395" i="8" s="1"/>
  <c r="M1395" i="8"/>
  <c r="Q1395" i="8" s="1"/>
  <c r="N1395" i="8"/>
  <c r="R1395" i="8" s="1"/>
  <c r="L119" i="8"/>
  <c r="P119" i="8" s="1"/>
  <c r="N119" i="8"/>
  <c r="R119" i="8" s="1"/>
  <c r="M119" i="8"/>
  <c r="Q119" i="8" s="1"/>
  <c r="L1760" i="8"/>
  <c r="P1760" i="8" s="1"/>
  <c r="M1760" i="8"/>
  <c r="Q1760" i="8" s="1"/>
  <c r="L1023" i="8"/>
  <c r="P1023" i="8" s="1"/>
  <c r="M1023" i="8"/>
  <c r="Q1023" i="8" s="1"/>
  <c r="N1023" i="8"/>
  <c r="R1023" i="8" s="1"/>
  <c r="M825" i="8"/>
  <c r="Q825" i="8" s="1"/>
  <c r="L825" i="8"/>
  <c r="P825" i="8" s="1"/>
  <c r="N825" i="8"/>
  <c r="R825" i="8" s="1"/>
  <c r="L1066" i="8"/>
  <c r="P1066" i="8" s="1"/>
  <c r="M1066" i="8"/>
  <c r="Q1066" i="8" s="1"/>
  <c r="N1066" i="8"/>
  <c r="R1066" i="8" s="1"/>
  <c r="M1367" i="8"/>
  <c r="Q1367" i="8" s="1"/>
  <c r="N1367" i="8"/>
  <c r="R1367" i="8" s="1"/>
  <c r="L1367" i="8"/>
  <c r="P1367" i="8" s="1"/>
  <c r="M793" i="8"/>
  <c r="Q793" i="8" s="1"/>
  <c r="N793" i="8"/>
  <c r="R793" i="8" s="1"/>
  <c r="L793" i="8"/>
  <c r="P793" i="8" s="1"/>
  <c r="N102" i="8"/>
  <c r="R102" i="8" s="1"/>
  <c r="M102" i="8"/>
  <c r="Q102" i="8" s="1"/>
  <c r="L102" i="8"/>
  <c r="P102" i="8" s="1"/>
  <c r="L370" i="8"/>
  <c r="P370" i="8" s="1"/>
  <c r="M370" i="8"/>
  <c r="Q370" i="8" s="1"/>
  <c r="N370" i="8"/>
  <c r="R370" i="8" s="1"/>
  <c r="M1129" i="8"/>
  <c r="Q1129" i="8" s="1"/>
  <c r="N1129" i="8"/>
  <c r="R1129" i="8" s="1"/>
  <c r="L1129" i="8"/>
  <c r="P1129" i="8" s="1"/>
  <c r="L804" i="8"/>
  <c r="P804" i="8" s="1"/>
  <c r="M804" i="8"/>
  <c r="Q804" i="8" s="1"/>
  <c r="N804" i="8"/>
  <c r="R804" i="8" s="1"/>
  <c r="L1679" i="8"/>
  <c r="P1679" i="8" s="1"/>
  <c r="N1679" i="8"/>
  <c r="R1679" i="8" s="1"/>
  <c r="M1679" i="8"/>
  <c r="Q1679" i="8" s="1"/>
  <c r="N626" i="8"/>
  <c r="R626" i="8" s="1"/>
  <c r="L626" i="8"/>
  <c r="P626" i="8" s="1"/>
  <c r="M626" i="8"/>
  <c r="Q626" i="8" s="1"/>
  <c r="M583" i="8"/>
  <c r="Q583" i="8" s="1"/>
  <c r="N583" i="8"/>
  <c r="R583" i="8" s="1"/>
  <c r="L583" i="8"/>
  <c r="P583" i="8" s="1"/>
  <c r="L58" i="8"/>
  <c r="P58" i="8" s="1"/>
  <c r="M58" i="8"/>
  <c r="Q58" i="8" s="1"/>
  <c r="N58" i="8"/>
  <c r="R58" i="8" s="1"/>
  <c r="L1188" i="8"/>
  <c r="P1188" i="8" s="1"/>
  <c r="M1188" i="8"/>
  <c r="Q1188" i="8" s="1"/>
  <c r="N1188" i="8"/>
  <c r="R1188" i="8" s="1"/>
  <c r="L890" i="8"/>
  <c r="P890" i="8" s="1"/>
  <c r="M890" i="8"/>
  <c r="Q890" i="8" s="1"/>
  <c r="N890" i="8"/>
  <c r="R890" i="8" s="1"/>
  <c r="N1978" i="8"/>
  <c r="R1978" i="8" s="1"/>
  <c r="L1978" i="8"/>
  <c r="P1978" i="8" s="1"/>
  <c r="M1978" i="8"/>
  <c r="Q1978" i="8" s="1"/>
  <c r="M152" i="8"/>
  <c r="Q152" i="8" s="1"/>
  <c r="N152" i="8"/>
  <c r="R152" i="8" s="1"/>
  <c r="L152" i="8"/>
  <c r="P152" i="8" s="1"/>
  <c r="L1156" i="8"/>
  <c r="P1156" i="8" s="1"/>
  <c r="M1156" i="8"/>
  <c r="Q1156" i="8" s="1"/>
  <c r="N1156" i="8"/>
  <c r="R1156" i="8" s="1"/>
  <c r="L328" i="8"/>
  <c r="P328" i="8" s="1"/>
  <c r="M328" i="8"/>
  <c r="Q328" i="8" s="1"/>
  <c r="N328" i="8"/>
  <c r="R328" i="8" s="1"/>
  <c r="L1668" i="8"/>
  <c r="P1668" i="8" s="1"/>
  <c r="M1668" i="8"/>
  <c r="Q1668" i="8" s="1"/>
  <c r="N1668" i="8"/>
  <c r="R1668" i="8" s="1"/>
  <c r="L1545" i="8"/>
  <c r="P1545" i="8" s="1"/>
  <c r="M1545" i="8"/>
  <c r="Q1545" i="8" s="1"/>
  <c r="N1545" i="8"/>
  <c r="R1545" i="8" s="1"/>
  <c r="M881" i="8"/>
  <c r="Q881" i="8" s="1"/>
  <c r="L881" i="8"/>
  <c r="P881" i="8" s="1"/>
  <c r="N881" i="8"/>
  <c r="R881" i="8" s="1"/>
  <c r="N770" i="8"/>
  <c r="R770" i="8" s="1"/>
  <c r="M770" i="8"/>
  <c r="Q770" i="8" s="1"/>
  <c r="L770" i="8"/>
  <c r="P770" i="8" s="1"/>
  <c r="M1212" i="8"/>
  <c r="Q1212" i="8" s="1"/>
  <c r="L1212" i="8"/>
  <c r="P1212" i="8" s="1"/>
  <c r="N1212" i="8"/>
  <c r="R1212" i="8" s="1"/>
  <c r="L1125" i="8"/>
  <c r="P1125" i="8" s="1"/>
  <c r="N1125" i="8"/>
  <c r="R1125" i="8" s="1"/>
  <c r="M1125" i="8"/>
  <c r="Q1125" i="8" s="1"/>
  <c r="L889" i="8"/>
  <c r="P889" i="8" s="1"/>
  <c r="M889" i="8"/>
  <c r="Q889" i="8" s="1"/>
  <c r="N889" i="8"/>
  <c r="R889" i="8" s="1"/>
  <c r="L480" i="8"/>
  <c r="P480" i="8" s="1"/>
  <c r="M480" i="8"/>
  <c r="Q480" i="8" s="1"/>
  <c r="N480" i="8"/>
  <c r="R480" i="8" s="1"/>
  <c r="M1811" i="8"/>
  <c r="Q1811" i="8" s="1"/>
  <c r="L1811" i="8"/>
  <c r="P1811" i="8" s="1"/>
  <c r="N1811" i="8"/>
  <c r="R1811" i="8" s="1"/>
  <c r="N1148" i="8"/>
  <c r="R1148" i="8" s="1"/>
  <c r="L1148" i="8"/>
  <c r="P1148" i="8" s="1"/>
  <c r="M1148" i="8"/>
  <c r="Q1148" i="8" s="1"/>
  <c r="M1286" i="8"/>
  <c r="Q1286" i="8" s="1"/>
  <c r="N1286" i="8"/>
  <c r="R1286" i="8" s="1"/>
  <c r="L1286" i="8"/>
  <c r="P1286" i="8" s="1"/>
  <c r="N1265" i="8"/>
  <c r="R1265" i="8" s="1"/>
  <c r="L1265" i="8"/>
  <c r="P1265" i="8" s="1"/>
  <c r="M1265" i="8"/>
  <c r="Q1265" i="8" s="1"/>
  <c r="L1263" i="8"/>
  <c r="P1263" i="8" s="1"/>
  <c r="M1263" i="8"/>
  <c r="Q1263" i="8" s="1"/>
  <c r="N1263" i="8"/>
  <c r="R1263" i="8" s="1"/>
  <c r="M180" i="8"/>
  <c r="Q180" i="8" s="1"/>
  <c r="N180" i="8"/>
  <c r="R180" i="8" s="1"/>
  <c r="L180" i="8"/>
  <c r="P180" i="8" s="1"/>
  <c r="M350" i="8"/>
  <c r="Q350" i="8" s="1"/>
  <c r="L350" i="8"/>
  <c r="P350" i="8" s="1"/>
  <c r="N350" i="8"/>
  <c r="R350" i="8" s="1"/>
  <c r="N1841" i="8"/>
  <c r="R1841" i="8" s="1"/>
  <c r="L1841" i="8"/>
  <c r="P1841" i="8" s="1"/>
  <c r="M1841" i="8"/>
  <c r="Q1841" i="8" s="1"/>
  <c r="M1323" i="8"/>
  <c r="Q1323" i="8" s="1"/>
  <c r="N1323" i="8"/>
  <c r="R1323" i="8" s="1"/>
  <c r="L1323" i="8"/>
  <c r="P1323" i="8" s="1"/>
  <c r="N1540" i="8"/>
  <c r="R1540" i="8" s="1"/>
  <c r="L1540" i="8"/>
  <c r="P1540" i="8" s="1"/>
  <c r="M1540" i="8"/>
  <c r="Q1540" i="8" s="1"/>
  <c r="L947" i="8"/>
  <c r="P947" i="8" s="1"/>
  <c r="M947" i="8"/>
  <c r="Q947" i="8" s="1"/>
  <c r="N947" i="8"/>
  <c r="R947" i="8" s="1"/>
  <c r="L930" i="8"/>
  <c r="P930" i="8" s="1"/>
  <c r="M930" i="8"/>
  <c r="Q930" i="8" s="1"/>
  <c r="N930" i="8"/>
  <c r="R930" i="8" s="1"/>
  <c r="M1567" i="8"/>
  <c r="Q1567" i="8" s="1"/>
  <c r="N1567" i="8"/>
  <c r="R1567" i="8" s="1"/>
  <c r="L1567" i="8"/>
  <c r="P1567" i="8" s="1"/>
  <c r="J1589" i="8"/>
  <c r="K1589" i="8" s="1"/>
  <c r="M416" i="8"/>
  <c r="Q416" i="8" s="1"/>
  <c r="N416" i="8"/>
  <c r="R416" i="8" s="1"/>
  <c r="L655" i="8"/>
  <c r="P655" i="8" s="1"/>
  <c r="M655" i="8"/>
  <c r="Q655" i="8" s="1"/>
  <c r="N655" i="8"/>
  <c r="R655" i="8" s="1"/>
  <c r="M801" i="8"/>
  <c r="Q801" i="8" s="1"/>
  <c r="L801" i="8"/>
  <c r="P801" i="8" s="1"/>
  <c r="N801" i="8"/>
  <c r="R801" i="8" s="1"/>
  <c r="L599" i="8"/>
  <c r="P599" i="8" s="1"/>
  <c r="M599" i="8"/>
  <c r="Q599" i="8" s="1"/>
  <c r="N599" i="8"/>
  <c r="R599" i="8" s="1"/>
  <c r="L1491" i="8"/>
  <c r="P1491" i="8" s="1"/>
  <c r="M1491" i="8"/>
  <c r="Q1491" i="8" s="1"/>
  <c r="N1491" i="8"/>
  <c r="R1491" i="8" s="1"/>
  <c r="M507" i="8"/>
  <c r="Q507" i="8" s="1"/>
  <c r="L507" i="8"/>
  <c r="P507" i="8" s="1"/>
  <c r="N507" i="8"/>
  <c r="R507" i="8" s="1"/>
  <c r="M1126" i="8"/>
  <c r="Q1126" i="8" s="1"/>
  <c r="L1126" i="8"/>
  <c r="P1126" i="8" s="1"/>
  <c r="N1126" i="8"/>
  <c r="R1126" i="8" s="1"/>
  <c r="N1598" i="8"/>
  <c r="R1598" i="8" s="1"/>
  <c r="L1598" i="8"/>
  <c r="P1598" i="8" s="1"/>
  <c r="M1598" i="8"/>
  <c r="Q1598" i="8" s="1"/>
  <c r="M1307" i="8"/>
  <c r="Q1307" i="8" s="1"/>
  <c r="N1307" i="8"/>
  <c r="R1307" i="8" s="1"/>
  <c r="L1307" i="8"/>
  <c r="P1307" i="8" s="1"/>
  <c r="J1619" i="8"/>
  <c r="K1619" i="8" s="1"/>
  <c r="M836" i="8"/>
  <c r="Q836" i="8" s="1"/>
  <c r="N836" i="8"/>
  <c r="R836" i="8" s="1"/>
  <c r="L836" i="8"/>
  <c r="P836" i="8" s="1"/>
  <c r="L1086" i="8"/>
  <c r="P1086" i="8" s="1"/>
  <c r="M1086" i="8"/>
  <c r="Q1086" i="8" s="1"/>
  <c r="N1086" i="8"/>
  <c r="R1086" i="8" s="1"/>
  <c r="L1790" i="8"/>
  <c r="P1790" i="8" s="1"/>
  <c r="M1790" i="8"/>
  <c r="Q1790" i="8" s="1"/>
  <c r="N1790" i="8"/>
  <c r="R1790" i="8" s="1"/>
  <c r="N1925" i="8"/>
  <c r="R1925" i="8" s="1"/>
  <c r="L1925" i="8"/>
  <c r="P1925" i="8" s="1"/>
  <c r="M1925" i="8"/>
  <c r="Q1925" i="8" s="1"/>
  <c r="N1213" i="8"/>
  <c r="R1213" i="8" s="1"/>
  <c r="L1213" i="8"/>
  <c r="P1213" i="8" s="1"/>
  <c r="M1213" i="8"/>
  <c r="Q1213" i="8" s="1"/>
  <c r="N1923" i="8"/>
  <c r="R1923" i="8" s="1"/>
  <c r="M1923" i="8"/>
  <c r="Q1923" i="8" s="1"/>
  <c r="L1923" i="8"/>
  <c r="P1923" i="8" s="1"/>
  <c r="N468" i="8"/>
  <c r="R468" i="8" s="1"/>
  <c r="M468" i="8"/>
  <c r="Q468" i="8" s="1"/>
  <c r="L468" i="8"/>
  <c r="P468" i="8" s="1"/>
  <c r="L1281" i="8"/>
  <c r="P1281" i="8" s="1"/>
  <c r="M1281" i="8"/>
  <c r="Q1281" i="8" s="1"/>
  <c r="N1281" i="8"/>
  <c r="R1281" i="8" s="1"/>
  <c r="L1021" i="8"/>
  <c r="P1021" i="8" s="1"/>
  <c r="N1021" i="8"/>
  <c r="R1021" i="8" s="1"/>
  <c r="M1021" i="8"/>
  <c r="Q1021" i="8" s="1"/>
  <c r="M1603" i="8"/>
  <c r="Q1603" i="8" s="1"/>
  <c r="N1603" i="8"/>
  <c r="R1603" i="8" s="1"/>
  <c r="L1603" i="8"/>
  <c r="P1603" i="8" s="1"/>
  <c r="M1819" i="8"/>
  <c r="Q1819" i="8" s="1"/>
  <c r="L1819" i="8"/>
  <c r="P1819" i="8" s="1"/>
  <c r="N1819" i="8"/>
  <c r="R1819" i="8" s="1"/>
  <c r="M537" i="8"/>
  <c r="Q537" i="8" s="1"/>
  <c r="L537" i="8"/>
  <c r="P537" i="8" s="1"/>
  <c r="N537" i="8"/>
  <c r="R537" i="8" s="1"/>
  <c r="L615" i="8"/>
  <c r="P615" i="8" s="1"/>
  <c r="M615" i="8"/>
  <c r="Q615" i="8" s="1"/>
  <c r="N615" i="8"/>
  <c r="R615" i="8" s="1"/>
  <c r="M184" i="8"/>
  <c r="Q184" i="8" s="1"/>
  <c r="N184" i="8"/>
  <c r="R184" i="8" s="1"/>
  <c r="L184" i="8"/>
  <c r="P184" i="8" s="1"/>
  <c r="N966" i="8"/>
  <c r="R966" i="8" s="1"/>
  <c r="M966" i="8"/>
  <c r="Q966" i="8" s="1"/>
  <c r="L966" i="8"/>
  <c r="P966" i="8" s="1"/>
  <c r="M1492" i="8"/>
  <c r="Q1492" i="8" s="1"/>
  <c r="N1492" i="8"/>
  <c r="R1492" i="8" s="1"/>
  <c r="L1492" i="8"/>
  <c r="P1492" i="8" s="1"/>
  <c r="N1821" i="8"/>
  <c r="R1821" i="8" s="1"/>
  <c r="L1821" i="8"/>
  <c r="P1821" i="8" s="1"/>
  <c r="M1821" i="8"/>
  <c r="Q1821" i="8" s="1"/>
  <c r="L1979" i="8"/>
  <c r="P1979" i="8" s="1"/>
  <c r="M1979" i="8"/>
  <c r="Q1979" i="8" s="1"/>
  <c r="N1979" i="8"/>
  <c r="R1979" i="8" s="1"/>
  <c r="N1488" i="8"/>
  <c r="R1488" i="8" s="1"/>
  <c r="M1488" i="8"/>
  <c r="Q1488" i="8" s="1"/>
  <c r="L1488" i="8"/>
  <c r="P1488" i="8" s="1"/>
  <c r="N901" i="8"/>
  <c r="R901" i="8" s="1"/>
  <c r="L901" i="8"/>
  <c r="P901" i="8" s="1"/>
  <c r="M901" i="8"/>
  <c r="Q901" i="8" s="1"/>
  <c r="L1235" i="8"/>
  <c r="P1235" i="8" s="1"/>
  <c r="M1235" i="8"/>
  <c r="Q1235" i="8" s="1"/>
  <c r="N1235" i="8"/>
  <c r="R1235" i="8" s="1"/>
  <c r="M217" i="8"/>
  <c r="Q217" i="8" s="1"/>
  <c r="L217" i="8"/>
  <c r="P217" i="8" s="1"/>
  <c r="N217" i="8"/>
  <c r="R217" i="8" s="1"/>
  <c r="N577" i="8"/>
  <c r="R577" i="8" s="1"/>
  <c r="L577" i="8"/>
  <c r="P577" i="8" s="1"/>
  <c r="M577" i="8"/>
  <c r="Q577" i="8" s="1"/>
  <c r="L621" i="8"/>
  <c r="P621" i="8" s="1"/>
  <c r="M621" i="8"/>
  <c r="Q621" i="8" s="1"/>
  <c r="N621" i="8"/>
  <c r="R621" i="8" s="1"/>
  <c r="M284" i="8"/>
  <c r="Q284" i="8" s="1"/>
  <c r="N284" i="8"/>
  <c r="R284" i="8" s="1"/>
  <c r="L284" i="8"/>
  <c r="P284" i="8" s="1"/>
  <c r="M1477" i="8"/>
  <c r="Q1477" i="8" s="1"/>
  <c r="N1477" i="8"/>
  <c r="R1477" i="8" s="1"/>
  <c r="L1477" i="8"/>
  <c r="P1477" i="8" s="1"/>
  <c r="L43" i="8"/>
  <c r="P43" i="8" s="1"/>
  <c r="M43" i="8"/>
  <c r="Q43" i="8" s="1"/>
  <c r="N43" i="8"/>
  <c r="R43" i="8" s="1"/>
  <c r="L1424" i="8"/>
  <c r="P1424" i="8" s="1"/>
  <c r="M1424" i="8"/>
  <c r="Q1424" i="8" s="1"/>
  <c r="N1424" i="8"/>
  <c r="R1424" i="8" s="1"/>
  <c r="L124" i="8"/>
  <c r="P124" i="8" s="1"/>
  <c r="M124" i="8"/>
  <c r="Q124" i="8" s="1"/>
  <c r="N124" i="8"/>
  <c r="R124" i="8" s="1"/>
  <c r="L1383" i="8"/>
  <c r="P1383" i="8" s="1"/>
  <c r="M1383" i="8"/>
  <c r="Q1383" i="8" s="1"/>
  <c r="N1383" i="8"/>
  <c r="R1383" i="8" s="1"/>
  <c r="L810" i="8"/>
  <c r="P810" i="8" s="1"/>
  <c r="M810" i="8"/>
  <c r="Q810" i="8" s="1"/>
  <c r="N810" i="8"/>
  <c r="R810" i="8" s="1"/>
  <c r="M1057" i="8"/>
  <c r="Q1057" i="8" s="1"/>
  <c r="N1057" i="8"/>
  <c r="R1057" i="8" s="1"/>
  <c r="L1057" i="8"/>
  <c r="P1057" i="8" s="1"/>
  <c r="M393" i="8"/>
  <c r="Q393" i="8" s="1"/>
  <c r="N393" i="8"/>
  <c r="R393" i="8" s="1"/>
  <c r="L393" i="8"/>
  <c r="P393" i="8" s="1"/>
  <c r="I126" i="8"/>
  <c r="J126" i="8" s="1"/>
  <c r="K126" i="8" s="1"/>
  <c r="M1153" i="8"/>
  <c r="Q1153" i="8" s="1"/>
  <c r="N1153" i="8"/>
  <c r="R1153" i="8" s="1"/>
  <c r="L1153" i="8"/>
  <c r="P1153" i="8" s="1"/>
  <c r="L1949" i="8"/>
  <c r="P1949" i="8" s="1"/>
  <c r="N1949" i="8"/>
  <c r="R1949" i="8" s="1"/>
  <c r="M1949" i="8"/>
  <c r="Q1949" i="8" s="1"/>
  <c r="L395" i="8"/>
  <c r="P395" i="8" s="1"/>
  <c r="M395" i="8"/>
  <c r="Q395" i="8" s="1"/>
  <c r="N395" i="8"/>
  <c r="R395" i="8" s="1"/>
  <c r="L378" i="8"/>
  <c r="P378" i="8" s="1"/>
  <c r="M378" i="8"/>
  <c r="Q378" i="8" s="1"/>
  <c r="N378" i="8"/>
  <c r="R378" i="8" s="1"/>
  <c r="M503" i="8"/>
  <c r="Q503" i="8" s="1"/>
  <c r="L503" i="8"/>
  <c r="P503" i="8" s="1"/>
  <c r="N503" i="8"/>
  <c r="R503" i="8" s="1"/>
  <c r="M1392" i="8"/>
  <c r="Q1392" i="8" s="1"/>
  <c r="N1392" i="8"/>
  <c r="R1392" i="8" s="1"/>
  <c r="L1392" i="8"/>
  <c r="P1392" i="8" s="1"/>
  <c r="L123" i="8"/>
  <c r="P123" i="8" s="1"/>
  <c r="M123" i="8"/>
  <c r="Q123" i="8" s="1"/>
  <c r="N123" i="8"/>
  <c r="R123" i="8" s="1"/>
  <c r="L1770" i="8"/>
  <c r="P1770" i="8" s="1"/>
  <c r="M1770" i="8"/>
  <c r="Q1770" i="8" s="1"/>
  <c r="N1770" i="8"/>
  <c r="R1770" i="8" s="1"/>
  <c r="L1905" i="8"/>
  <c r="P1905" i="8" s="1"/>
  <c r="M1905" i="8"/>
  <c r="Q1905" i="8" s="1"/>
  <c r="N1905" i="8"/>
  <c r="R1905" i="8" s="1"/>
  <c r="L521" i="8"/>
  <c r="P521" i="8" s="1"/>
  <c r="M521" i="8"/>
  <c r="Q521" i="8" s="1"/>
  <c r="N521" i="8"/>
  <c r="R521" i="8" s="1"/>
  <c r="M1277" i="8"/>
  <c r="Q1277" i="8" s="1"/>
  <c r="N1277" i="8"/>
  <c r="R1277" i="8" s="1"/>
  <c r="L1277" i="8"/>
  <c r="P1277" i="8" s="1"/>
  <c r="L1524" i="8"/>
  <c r="P1524" i="8" s="1"/>
  <c r="M1524" i="8"/>
  <c r="Q1524" i="8" s="1"/>
  <c r="N1524" i="8"/>
  <c r="R1524" i="8" s="1"/>
  <c r="L923" i="8"/>
  <c r="P923" i="8" s="1"/>
  <c r="M923" i="8"/>
  <c r="Q923" i="8" s="1"/>
  <c r="N923" i="8"/>
  <c r="R923" i="8" s="1"/>
  <c r="L728" i="8"/>
  <c r="P728" i="8" s="1"/>
  <c r="N728" i="8"/>
  <c r="R728" i="8" s="1"/>
  <c r="M728" i="8"/>
  <c r="Q728" i="8" s="1"/>
  <c r="L49" i="8"/>
  <c r="P49" i="8" s="1"/>
  <c r="M49" i="8"/>
  <c r="Q49" i="8" s="1"/>
  <c r="N49" i="8"/>
  <c r="R49" i="8" s="1"/>
  <c r="L88" i="8"/>
  <c r="P88" i="8" s="1"/>
  <c r="N88" i="8"/>
  <c r="R88" i="8" s="1"/>
  <c r="M88" i="8"/>
  <c r="Q88" i="8" s="1"/>
  <c r="I1420" i="8"/>
  <c r="J1420" i="8" s="1"/>
  <c r="K1420" i="8" s="1"/>
  <c r="N820" i="8"/>
  <c r="R820" i="8" s="1"/>
  <c r="L820" i="8"/>
  <c r="P820" i="8" s="1"/>
  <c r="M820" i="8"/>
  <c r="Q820" i="8" s="1"/>
  <c r="I1329" i="8"/>
  <c r="I325" i="8"/>
  <c r="M1303" i="8"/>
  <c r="Q1303" i="8" s="1"/>
  <c r="N1303" i="8"/>
  <c r="R1303" i="8" s="1"/>
  <c r="L1303" i="8"/>
  <c r="P1303" i="8" s="1"/>
  <c r="M1527" i="8"/>
  <c r="Q1527" i="8" s="1"/>
  <c r="N1527" i="8"/>
  <c r="R1527" i="8" s="1"/>
  <c r="L1527" i="8"/>
  <c r="P1527" i="8" s="1"/>
  <c r="L1356" i="8"/>
  <c r="P1356" i="8" s="1"/>
  <c r="M1356" i="8"/>
  <c r="Q1356" i="8" s="1"/>
  <c r="N1356" i="8"/>
  <c r="R1356" i="8" s="1"/>
  <c r="M1325" i="8"/>
  <c r="Q1325" i="8" s="1"/>
  <c r="N1325" i="8"/>
  <c r="R1325" i="8" s="1"/>
  <c r="L1325" i="8"/>
  <c r="P1325" i="8" s="1"/>
  <c r="I1302" i="8"/>
  <c r="J1302" i="8" s="1"/>
  <c r="K1302" i="8" s="1"/>
  <c r="M1804" i="8"/>
  <c r="Q1804" i="8" s="1"/>
  <c r="L1804" i="8"/>
  <c r="P1804" i="8" s="1"/>
  <c r="N1804" i="8"/>
  <c r="R1804" i="8" s="1"/>
  <c r="I338" i="8"/>
  <c r="N1355" i="8"/>
  <c r="R1355" i="8" s="1"/>
  <c r="L1355" i="8"/>
  <c r="P1355" i="8" s="1"/>
  <c r="M1355" i="8"/>
  <c r="Q1355" i="8" s="1"/>
  <c r="M752" i="8"/>
  <c r="Q752" i="8" s="1"/>
  <c r="N752" i="8"/>
  <c r="R752" i="8" s="1"/>
  <c r="L752" i="8"/>
  <c r="P752" i="8" s="1"/>
  <c r="L612" i="8"/>
  <c r="P612" i="8" s="1"/>
  <c r="M612" i="8"/>
  <c r="Q612" i="8" s="1"/>
  <c r="N612" i="8"/>
  <c r="R612" i="8" s="1"/>
  <c r="M1592" i="8"/>
  <c r="Q1592" i="8" s="1"/>
  <c r="L1592" i="8"/>
  <c r="P1592" i="8" s="1"/>
  <c r="N1592" i="8"/>
  <c r="R1592" i="8" s="1"/>
  <c r="M514" i="8"/>
  <c r="Q514" i="8" s="1"/>
  <c r="N514" i="8"/>
  <c r="R514" i="8" s="1"/>
  <c r="L514" i="8"/>
  <c r="P514" i="8" s="1"/>
  <c r="J1239" i="8"/>
  <c r="K1239" i="8" s="1"/>
  <c r="L1571" i="8"/>
  <c r="P1571" i="8" s="1"/>
  <c r="M1571" i="8"/>
  <c r="Q1571" i="8" s="1"/>
  <c r="N1571" i="8"/>
  <c r="R1571" i="8" s="1"/>
  <c r="L1863" i="8"/>
  <c r="P1863" i="8" s="1"/>
  <c r="M1863" i="8"/>
  <c r="Q1863" i="8" s="1"/>
  <c r="N1863" i="8"/>
  <c r="R1863" i="8" s="1"/>
  <c r="M1091" i="8"/>
  <c r="Q1091" i="8" s="1"/>
  <c r="L1091" i="8"/>
  <c r="P1091" i="8" s="1"/>
  <c r="N1091" i="8"/>
  <c r="R1091" i="8" s="1"/>
  <c r="N265" i="8"/>
  <c r="R265" i="8" s="1"/>
  <c r="M265" i="8"/>
  <c r="Q265" i="8" s="1"/>
  <c r="L265" i="8"/>
  <c r="P265" i="8" s="1"/>
  <c r="N680" i="8"/>
  <c r="R680" i="8" s="1"/>
  <c r="L680" i="8"/>
  <c r="P680" i="8" s="1"/>
  <c r="M680" i="8"/>
  <c r="Q680" i="8" s="1"/>
  <c r="N660" i="8"/>
  <c r="R660" i="8" s="1"/>
  <c r="L660" i="8"/>
  <c r="P660" i="8" s="1"/>
  <c r="M660" i="8"/>
  <c r="Q660" i="8" s="1"/>
  <c r="I595" i="8"/>
  <c r="I203" i="8"/>
  <c r="J203" i="8" s="1"/>
  <c r="K203" i="8" s="1"/>
  <c r="N1930" i="8"/>
  <c r="R1930" i="8" s="1"/>
  <c r="L1930" i="8"/>
  <c r="P1930" i="8" s="1"/>
  <c r="M1930" i="8"/>
  <c r="Q1930" i="8" s="1"/>
  <c r="L1798" i="8"/>
  <c r="P1798" i="8" s="1"/>
  <c r="N1798" i="8"/>
  <c r="R1798" i="8" s="1"/>
  <c r="M1798" i="8"/>
  <c r="Q1798" i="8" s="1"/>
  <c r="M1854" i="8"/>
  <c r="Q1854" i="8" s="1"/>
  <c r="L1854" i="8"/>
  <c r="P1854" i="8" s="1"/>
  <c r="N1854" i="8"/>
  <c r="R1854" i="8" s="1"/>
  <c r="L199" i="8"/>
  <c r="P199" i="8" s="1"/>
  <c r="M199" i="8"/>
  <c r="Q199" i="8" s="1"/>
  <c r="N199" i="8"/>
  <c r="R199" i="8" s="1"/>
  <c r="N1915" i="8"/>
  <c r="R1915" i="8" s="1"/>
  <c r="L1915" i="8"/>
  <c r="P1915" i="8" s="1"/>
  <c r="M1915" i="8"/>
  <c r="Q1915" i="8" s="1"/>
  <c r="M425" i="8"/>
  <c r="Q425" i="8" s="1"/>
  <c r="L425" i="8"/>
  <c r="P425" i="8" s="1"/>
  <c r="N425" i="8"/>
  <c r="R425" i="8" s="1"/>
  <c r="N718" i="8"/>
  <c r="R718" i="8" s="1"/>
  <c r="L718" i="8"/>
  <c r="P718" i="8" s="1"/>
  <c r="M718" i="8"/>
  <c r="Q718" i="8" s="1"/>
  <c r="M383" i="8"/>
  <c r="Q383" i="8" s="1"/>
  <c r="L383" i="8"/>
  <c r="P383" i="8" s="1"/>
  <c r="N383" i="8"/>
  <c r="R383" i="8" s="1"/>
  <c r="L534" i="8"/>
  <c r="P534" i="8" s="1"/>
  <c r="N534" i="8"/>
  <c r="R534" i="8" s="1"/>
  <c r="M534" i="8"/>
  <c r="Q534" i="8" s="1"/>
  <c r="N164" i="8"/>
  <c r="R164" i="8" s="1"/>
  <c r="L164" i="8"/>
  <c r="P164" i="8" s="1"/>
  <c r="M164" i="8"/>
  <c r="Q164" i="8" s="1"/>
  <c r="L57" i="8"/>
  <c r="P57" i="8" s="1"/>
  <c r="N57" i="8"/>
  <c r="R57" i="8" s="1"/>
  <c r="M57" i="8"/>
  <c r="Q57" i="8" s="1"/>
  <c r="L324" i="8"/>
  <c r="P324" i="8" s="1"/>
  <c r="N324" i="8"/>
  <c r="R324" i="8" s="1"/>
  <c r="M324" i="8"/>
  <c r="Q324" i="8" s="1"/>
  <c r="L795" i="8"/>
  <c r="P795" i="8" s="1"/>
  <c r="M795" i="8"/>
  <c r="Q795" i="8" s="1"/>
  <c r="N795" i="8"/>
  <c r="R795" i="8" s="1"/>
  <c r="M927" i="8"/>
  <c r="Q927" i="8" s="1"/>
  <c r="N927" i="8"/>
  <c r="R927" i="8" s="1"/>
  <c r="L927" i="8"/>
  <c r="P927" i="8" s="1"/>
  <c r="M1493" i="8"/>
  <c r="Q1493" i="8" s="1"/>
  <c r="L1493" i="8"/>
  <c r="P1493" i="8" s="1"/>
  <c r="N1493" i="8"/>
  <c r="R1493" i="8" s="1"/>
  <c r="M474" i="8"/>
  <c r="Q474" i="8" s="1"/>
  <c r="L474" i="8"/>
  <c r="P474" i="8" s="1"/>
  <c r="N474" i="8"/>
  <c r="R474" i="8" s="1"/>
  <c r="L170" i="8"/>
  <c r="P170" i="8" s="1"/>
  <c r="M170" i="8"/>
  <c r="Q170" i="8" s="1"/>
  <c r="N170" i="8"/>
  <c r="R170" i="8" s="1"/>
  <c r="M991" i="8"/>
  <c r="Q991" i="8" s="1"/>
  <c r="L991" i="8"/>
  <c r="P991" i="8" s="1"/>
  <c r="N991" i="8"/>
  <c r="R991" i="8" s="1"/>
  <c r="L1588" i="8"/>
  <c r="P1588" i="8" s="1"/>
  <c r="M1588" i="8"/>
  <c r="Q1588" i="8" s="1"/>
  <c r="N1588" i="8"/>
  <c r="R1588" i="8" s="1"/>
  <c r="L1508" i="8"/>
  <c r="P1508" i="8" s="1"/>
  <c r="M1508" i="8"/>
  <c r="Q1508" i="8" s="1"/>
  <c r="N1508" i="8"/>
  <c r="R1508" i="8" s="1"/>
  <c r="N239" i="8"/>
  <c r="R239" i="8" s="1"/>
  <c r="L239" i="8"/>
  <c r="P239" i="8" s="1"/>
  <c r="M239" i="8"/>
  <c r="Q239" i="8" s="1"/>
  <c r="L1981" i="8"/>
  <c r="P1981" i="8" s="1"/>
  <c r="M1981" i="8"/>
  <c r="Q1981" i="8" s="1"/>
  <c r="N1981" i="8"/>
  <c r="R1981" i="8" s="1"/>
  <c r="M1899" i="8"/>
  <c r="Q1899" i="8" s="1"/>
  <c r="N1899" i="8"/>
  <c r="R1899" i="8" s="1"/>
  <c r="L1899" i="8"/>
  <c r="P1899" i="8" s="1"/>
  <c r="M823" i="8"/>
  <c r="Q823" i="8" s="1"/>
  <c r="L823" i="8"/>
  <c r="P823" i="8" s="1"/>
  <c r="N823" i="8"/>
  <c r="R823" i="8" s="1"/>
  <c r="M1597" i="8"/>
  <c r="Q1597" i="8" s="1"/>
  <c r="N1597" i="8"/>
  <c r="R1597" i="8" s="1"/>
  <c r="L1597" i="8"/>
  <c r="P1597" i="8" s="1"/>
  <c r="M945" i="8"/>
  <c r="Q945" i="8" s="1"/>
  <c r="L945" i="8"/>
  <c r="P945" i="8" s="1"/>
  <c r="N945" i="8"/>
  <c r="R945" i="8" s="1"/>
  <c r="L3" i="8"/>
  <c r="P3" i="8" s="1"/>
  <c r="M3" i="8"/>
  <c r="Q3" i="8" s="1"/>
  <c r="N3" i="8"/>
  <c r="R3" i="8" s="1"/>
  <c r="L1245" i="8"/>
  <c r="P1245" i="8" s="1"/>
  <c r="M1245" i="8"/>
  <c r="Q1245" i="8" s="1"/>
  <c r="N1245" i="8"/>
  <c r="R1245" i="8" s="1"/>
  <c r="L1890" i="8"/>
  <c r="P1890" i="8" s="1"/>
  <c r="M1890" i="8"/>
  <c r="Q1890" i="8" s="1"/>
  <c r="N1890" i="8"/>
  <c r="R1890" i="8" s="1"/>
  <c r="L154" i="8"/>
  <c r="P154" i="8" s="1"/>
  <c r="N154" i="8"/>
  <c r="R154" i="8" s="1"/>
  <c r="M154" i="8"/>
  <c r="Q154" i="8" s="1"/>
  <c r="L1136" i="8"/>
  <c r="P1136" i="8" s="1"/>
  <c r="M1136" i="8"/>
  <c r="Q1136" i="8" s="1"/>
  <c r="N1136" i="8"/>
  <c r="R1136" i="8" s="1"/>
  <c r="M1893" i="8"/>
  <c r="Q1893" i="8" s="1"/>
  <c r="N1893" i="8"/>
  <c r="R1893" i="8" s="1"/>
  <c r="L1893" i="8"/>
  <c r="P1893" i="8" s="1"/>
  <c r="L613" i="8"/>
  <c r="P613" i="8" s="1"/>
  <c r="N613" i="8"/>
  <c r="R613" i="8" s="1"/>
  <c r="M613" i="8"/>
  <c r="Q613" i="8" s="1"/>
  <c r="L1202" i="8"/>
  <c r="P1202" i="8" s="1"/>
  <c r="N1202" i="8"/>
  <c r="R1202" i="8" s="1"/>
  <c r="L1676" i="8"/>
  <c r="P1676" i="8" s="1"/>
  <c r="M1676" i="8"/>
  <c r="Q1676" i="8" s="1"/>
  <c r="N1676" i="8"/>
  <c r="R1676" i="8" s="1"/>
  <c r="I1257" i="8"/>
  <c r="J1257" i="8"/>
  <c r="K1257" i="8" s="1"/>
  <c r="L1595" i="8"/>
  <c r="P1595" i="8" s="1"/>
  <c r="M1595" i="8"/>
  <c r="Q1595" i="8" s="1"/>
  <c r="N1595" i="8"/>
  <c r="R1595" i="8" s="1"/>
  <c r="N600" i="8"/>
  <c r="R600" i="8" s="1"/>
  <c r="L600" i="8"/>
  <c r="P600" i="8" s="1"/>
  <c r="M600" i="8"/>
  <c r="Q600" i="8" s="1"/>
  <c r="L1324" i="8"/>
  <c r="P1324" i="8" s="1"/>
  <c r="M1324" i="8"/>
  <c r="Q1324" i="8" s="1"/>
  <c r="N1324" i="8"/>
  <c r="R1324" i="8" s="1"/>
  <c r="M1225" i="8"/>
  <c r="Q1225" i="8" s="1"/>
  <c r="N1225" i="8"/>
  <c r="R1225" i="8" s="1"/>
  <c r="L1225" i="8"/>
  <c r="P1225" i="8" s="1"/>
  <c r="L1934" i="8"/>
  <c r="P1934" i="8" s="1"/>
  <c r="M1934" i="8"/>
  <c r="Q1934" i="8" s="1"/>
  <c r="N1934" i="8"/>
  <c r="R1934" i="8" s="1"/>
  <c r="M1064" i="8"/>
  <c r="Q1064" i="8" s="1"/>
  <c r="N1064" i="8"/>
  <c r="R1064" i="8" s="1"/>
  <c r="L1064" i="8"/>
  <c r="P1064" i="8" s="1"/>
  <c r="M1656" i="8"/>
  <c r="Q1656" i="8" s="1"/>
  <c r="L1656" i="8"/>
  <c r="P1656" i="8" s="1"/>
  <c r="N1656" i="8"/>
  <c r="R1656" i="8" s="1"/>
  <c r="L1391" i="8"/>
  <c r="P1391" i="8" s="1"/>
  <c r="M1391" i="8"/>
  <c r="Q1391" i="8" s="1"/>
  <c r="N1391" i="8"/>
  <c r="R1391" i="8" s="1"/>
  <c r="I218" i="8"/>
  <c r="J218" i="8" s="1"/>
  <c r="K218" i="8" s="1"/>
  <c r="I1825" i="8"/>
  <c r="J1825" i="8" s="1"/>
  <c r="K1825" i="8" s="1"/>
  <c r="M1249" i="8"/>
  <c r="Q1249" i="8" s="1"/>
  <c r="N1249" i="8"/>
  <c r="R1249" i="8" s="1"/>
  <c r="L1249" i="8"/>
  <c r="P1249" i="8" s="1"/>
  <c r="L63" i="8"/>
  <c r="P63" i="8" s="1"/>
  <c r="N63" i="8"/>
  <c r="R63" i="8" s="1"/>
  <c r="M63" i="8"/>
  <c r="Q63" i="8" s="1"/>
  <c r="N171" i="8"/>
  <c r="R171" i="8" s="1"/>
  <c r="L171" i="8"/>
  <c r="P171" i="8" s="1"/>
  <c r="M171" i="8"/>
  <c r="Q171" i="8" s="1"/>
  <c r="L885" i="8"/>
  <c r="P885" i="8" s="1"/>
  <c r="N885" i="8"/>
  <c r="R885" i="8" s="1"/>
  <c r="M885" i="8"/>
  <c r="Q885" i="8" s="1"/>
  <c r="N21" i="8"/>
  <c r="R21" i="8" s="1"/>
  <c r="L21" i="8"/>
  <c r="P21" i="8" s="1"/>
  <c r="M21" i="8"/>
  <c r="Q21" i="8" s="1"/>
  <c r="N1721" i="8"/>
  <c r="R1721" i="8" s="1"/>
  <c r="L1721" i="8"/>
  <c r="P1721" i="8" s="1"/>
  <c r="M1721" i="8"/>
  <c r="Q1721" i="8" s="1"/>
  <c r="N271" i="8"/>
  <c r="R271" i="8" s="1"/>
  <c r="M271" i="8"/>
  <c r="Q271" i="8" s="1"/>
  <c r="L271" i="8"/>
  <c r="P271" i="8" s="1"/>
  <c r="L1146" i="8"/>
  <c r="P1146" i="8" s="1"/>
  <c r="N1146" i="8"/>
  <c r="R1146" i="8" s="1"/>
  <c r="M1146" i="8"/>
  <c r="Q1146" i="8" s="1"/>
  <c r="N868" i="8"/>
  <c r="R868" i="8" s="1"/>
  <c r="M868" i="8"/>
  <c r="Q868" i="8" s="1"/>
  <c r="L868" i="8"/>
  <c r="P868" i="8" s="1"/>
  <c r="N1278" i="8"/>
  <c r="R1278" i="8" s="1"/>
  <c r="L1278" i="8"/>
  <c r="P1278" i="8" s="1"/>
  <c r="M1278" i="8"/>
  <c r="Q1278" i="8" s="1"/>
  <c r="N1945" i="8"/>
  <c r="R1945" i="8" s="1"/>
  <c r="L1945" i="8"/>
  <c r="P1945" i="8" s="1"/>
  <c r="M1945" i="8"/>
  <c r="Q1945" i="8" s="1"/>
  <c r="L146" i="8"/>
  <c r="P146" i="8" s="1"/>
  <c r="M146" i="8"/>
  <c r="Q146" i="8" s="1"/>
  <c r="N146" i="8"/>
  <c r="R146" i="8" s="1"/>
  <c r="M1237" i="8"/>
  <c r="Q1237" i="8" s="1"/>
  <c r="N1237" i="8"/>
  <c r="R1237" i="8" s="1"/>
  <c r="L1237" i="8"/>
  <c r="P1237" i="8" s="1"/>
  <c r="N524" i="8"/>
  <c r="R524" i="8" s="1"/>
  <c r="L524" i="8"/>
  <c r="P524" i="8" s="1"/>
  <c r="L1321" i="8"/>
  <c r="P1321" i="8" s="1"/>
  <c r="M1321" i="8"/>
  <c r="Q1321" i="8" s="1"/>
  <c r="N1321" i="8"/>
  <c r="R1321" i="8" s="1"/>
  <c r="L1792" i="8"/>
  <c r="P1792" i="8" s="1"/>
  <c r="M1792" i="8"/>
  <c r="Q1792" i="8" s="1"/>
  <c r="N1792" i="8"/>
  <c r="R1792" i="8" s="1"/>
  <c r="L1977" i="8"/>
  <c r="P1977" i="8" s="1"/>
  <c r="M1977" i="8"/>
  <c r="Q1977" i="8" s="1"/>
  <c r="N1977" i="8"/>
  <c r="R1977" i="8" s="1"/>
  <c r="M321" i="8"/>
  <c r="Q321" i="8" s="1"/>
  <c r="N321" i="8"/>
  <c r="R321" i="8" s="1"/>
  <c r="L321" i="8"/>
  <c r="P321" i="8" s="1"/>
  <c r="L156" i="8"/>
  <c r="P156" i="8" s="1"/>
  <c r="M156" i="8"/>
  <c r="Q156" i="8" s="1"/>
  <c r="N156" i="8"/>
  <c r="R156" i="8" s="1"/>
  <c r="L1573" i="8"/>
  <c r="P1573" i="8" s="1"/>
  <c r="M1573" i="8"/>
  <c r="Q1573" i="8" s="1"/>
  <c r="N1573" i="8"/>
  <c r="R1573" i="8" s="1"/>
  <c r="M675" i="8"/>
  <c r="Q675" i="8" s="1"/>
  <c r="N675" i="8"/>
  <c r="R675" i="8" s="1"/>
  <c r="L675" i="8"/>
  <c r="P675" i="8" s="1"/>
  <c r="M1901" i="8"/>
  <c r="Q1901" i="8" s="1"/>
  <c r="N1901" i="8"/>
  <c r="R1901" i="8" s="1"/>
  <c r="L1901" i="8"/>
  <c r="P1901" i="8" s="1"/>
  <c r="L684" i="8"/>
  <c r="P684" i="8" s="1"/>
  <c r="M684" i="8"/>
  <c r="Q684" i="8" s="1"/>
  <c r="N684" i="8"/>
  <c r="R684" i="8" s="1"/>
  <c r="N1041" i="8"/>
  <c r="R1041" i="8" s="1"/>
  <c r="M1041" i="8"/>
  <c r="Q1041" i="8" s="1"/>
  <c r="L1041" i="8"/>
  <c r="P1041" i="8" s="1"/>
  <c r="N1528" i="8"/>
  <c r="R1528" i="8" s="1"/>
  <c r="L1528" i="8"/>
  <c r="P1528" i="8" s="1"/>
  <c r="M1528" i="8"/>
  <c r="Q1528" i="8" s="1"/>
  <c r="M850" i="8"/>
  <c r="Q850" i="8" s="1"/>
  <c r="N850" i="8"/>
  <c r="R850" i="8" s="1"/>
  <c r="L850" i="8"/>
  <c r="P850" i="8" s="1"/>
  <c r="M250" i="8"/>
  <c r="Q250" i="8" s="1"/>
  <c r="L250" i="8"/>
  <c r="P250" i="8" s="1"/>
  <c r="N250" i="8"/>
  <c r="R250" i="8" s="1"/>
  <c r="L530" i="8"/>
  <c r="P530" i="8" s="1"/>
  <c r="M530" i="8"/>
  <c r="Q530" i="8" s="1"/>
  <c r="N530" i="8"/>
  <c r="R530" i="8" s="1"/>
  <c r="L1771" i="8"/>
  <c r="P1771" i="8" s="1"/>
  <c r="M1771" i="8"/>
  <c r="Q1771" i="8" s="1"/>
  <c r="N1771" i="8"/>
  <c r="R1771" i="8" s="1"/>
  <c r="N517" i="8"/>
  <c r="R517" i="8" s="1"/>
  <c r="L517" i="8"/>
  <c r="P517" i="8" s="1"/>
  <c r="M517" i="8"/>
  <c r="Q517" i="8" s="1"/>
  <c r="M1347" i="8"/>
  <c r="Q1347" i="8" s="1"/>
  <c r="N1347" i="8"/>
  <c r="R1347" i="8" s="1"/>
  <c r="L1347" i="8"/>
  <c r="P1347" i="8" s="1"/>
  <c r="L1473" i="8"/>
  <c r="P1473" i="8" s="1"/>
  <c r="M1473" i="8"/>
  <c r="Q1473" i="8" s="1"/>
  <c r="N1473" i="8"/>
  <c r="R1473" i="8" s="1"/>
  <c r="M1098" i="8"/>
  <c r="Q1098" i="8" s="1"/>
  <c r="L1098" i="8"/>
  <c r="P1098" i="8" s="1"/>
  <c r="N1098" i="8"/>
  <c r="R1098" i="8" s="1"/>
  <c r="N252" i="8"/>
  <c r="R252" i="8" s="1"/>
  <c r="L252" i="8"/>
  <c r="P252" i="8" s="1"/>
  <c r="M252" i="8"/>
  <c r="Q252" i="8" s="1"/>
  <c r="L855" i="8"/>
  <c r="P855" i="8" s="1"/>
  <c r="M855" i="8"/>
  <c r="Q855" i="8" s="1"/>
  <c r="N855" i="8"/>
  <c r="R855" i="8" s="1"/>
  <c r="L1534" i="8"/>
  <c r="P1534" i="8" s="1"/>
  <c r="M1534" i="8"/>
  <c r="Q1534" i="8" s="1"/>
  <c r="N1534" i="8"/>
  <c r="R1534" i="8" s="1"/>
  <c r="L1581" i="8"/>
  <c r="P1581" i="8" s="1"/>
  <c r="M1581" i="8"/>
  <c r="Q1581" i="8" s="1"/>
  <c r="N1581" i="8"/>
  <c r="R1581" i="8" s="1"/>
  <c r="N1128" i="8"/>
  <c r="R1128" i="8" s="1"/>
  <c r="M1128" i="8"/>
  <c r="Q1128" i="8" s="1"/>
  <c r="L1128" i="8"/>
  <c r="P1128" i="8" s="1"/>
  <c r="N858" i="8"/>
  <c r="R858" i="8" s="1"/>
  <c r="L858" i="8"/>
  <c r="P858" i="8" s="1"/>
  <c r="M858" i="8"/>
  <c r="Q858" i="8" s="1"/>
  <c r="N1511" i="8"/>
  <c r="R1511" i="8" s="1"/>
  <c r="L1511" i="8"/>
  <c r="P1511" i="8" s="1"/>
  <c r="M1511" i="8"/>
  <c r="Q1511" i="8" s="1"/>
  <c r="M1236" i="8"/>
  <c r="Q1236" i="8" s="1"/>
  <c r="N1236" i="8"/>
  <c r="R1236" i="8" s="1"/>
  <c r="L1236" i="8"/>
  <c r="P1236" i="8" s="1"/>
  <c r="N260" i="8"/>
  <c r="R260" i="8" s="1"/>
  <c r="L260" i="8"/>
  <c r="P260" i="8" s="1"/>
  <c r="M260" i="8"/>
  <c r="Q260" i="8" s="1"/>
  <c r="N1797" i="8"/>
  <c r="R1797" i="8" s="1"/>
  <c r="L1797" i="8"/>
  <c r="P1797" i="8" s="1"/>
  <c r="M1797" i="8"/>
  <c r="Q1797" i="8" s="1"/>
  <c r="L1994" i="8"/>
  <c r="P1994" i="8" s="1"/>
  <c r="N1994" i="8"/>
  <c r="R1994" i="8" s="1"/>
  <c r="M1994" i="8"/>
  <c r="Q1994" i="8" s="1"/>
  <c r="L841" i="8"/>
  <c r="P841" i="8" s="1"/>
  <c r="M841" i="8"/>
  <c r="Q841" i="8" s="1"/>
  <c r="N841" i="8"/>
  <c r="R841" i="8" s="1"/>
  <c r="M520" i="8"/>
  <c r="Q520" i="8" s="1"/>
  <c r="N520" i="8"/>
  <c r="R520" i="8" s="1"/>
  <c r="L520" i="8"/>
  <c r="P520" i="8" s="1"/>
  <c r="M1913" i="8"/>
  <c r="Q1913" i="8" s="1"/>
  <c r="L1913" i="8"/>
  <c r="P1913" i="8" s="1"/>
  <c r="N1913" i="8"/>
  <c r="R1913" i="8" s="1"/>
  <c r="M1557" i="8"/>
  <c r="Q1557" i="8" s="1"/>
  <c r="N1557" i="8"/>
  <c r="R1557" i="8" s="1"/>
  <c r="L1557" i="8"/>
  <c r="P1557" i="8" s="1"/>
  <c r="L509" i="8"/>
  <c r="P509" i="8" s="1"/>
  <c r="M509" i="8"/>
  <c r="Q509" i="8" s="1"/>
  <c r="N509" i="8"/>
  <c r="R509" i="8" s="1"/>
  <c r="M1526" i="8"/>
  <c r="Q1526" i="8" s="1"/>
  <c r="L1526" i="8"/>
  <c r="P1526" i="8" s="1"/>
  <c r="N1526" i="8"/>
  <c r="R1526" i="8" s="1"/>
  <c r="L1283" i="8"/>
  <c r="P1283" i="8" s="1"/>
  <c r="M1283" i="8"/>
  <c r="Q1283" i="8" s="1"/>
  <c r="N1283" i="8"/>
  <c r="R1283" i="8" s="1"/>
  <c r="L1410" i="8"/>
  <c r="P1410" i="8" s="1"/>
  <c r="M1410" i="8"/>
  <c r="Q1410" i="8" s="1"/>
  <c r="N1410" i="8"/>
  <c r="R1410" i="8" s="1"/>
  <c r="L778" i="8"/>
  <c r="P778" i="8" s="1"/>
  <c r="M778" i="8"/>
  <c r="Q778" i="8" s="1"/>
  <c r="N778" i="8"/>
  <c r="R778" i="8" s="1"/>
  <c r="N261" i="8"/>
  <c r="R261" i="8" s="1"/>
  <c r="L261" i="8"/>
  <c r="P261" i="8" s="1"/>
  <c r="M261" i="8"/>
  <c r="Q261" i="8" s="1"/>
  <c r="N478" i="8"/>
  <c r="R478" i="8" s="1"/>
  <c r="L1867" i="8"/>
  <c r="P1867" i="8" s="1"/>
  <c r="M1867" i="8"/>
  <c r="Q1867" i="8" s="1"/>
  <c r="N1867" i="8"/>
  <c r="R1867" i="8" s="1"/>
  <c r="M1507" i="8"/>
  <c r="Q1507" i="8" s="1"/>
  <c r="N1507" i="8"/>
  <c r="R1507" i="8" s="1"/>
  <c r="L1507" i="8"/>
  <c r="P1507" i="8" s="1"/>
  <c r="N181" i="8"/>
  <c r="R181" i="8" s="1"/>
  <c r="L181" i="8"/>
  <c r="P181" i="8" s="1"/>
  <c r="M181" i="8"/>
  <c r="Q181" i="8" s="1"/>
  <c r="L380" i="8"/>
  <c r="P380" i="8" s="1"/>
  <c r="M380" i="8"/>
  <c r="Q380" i="8" s="1"/>
  <c r="N380" i="8"/>
  <c r="R380" i="8" s="1"/>
  <c r="M936" i="8"/>
  <c r="Q936" i="8" s="1"/>
  <c r="L936" i="8"/>
  <c r="P936" i="8" s="1"/>
  <c r="N936" i="8"/>
  <c r="R936" i="8" s="1"/>
  <c r="M1933" i="8"/>
  <c r="Q1933" i="8" s="1"/>
  <c r="L1933" i="8"/>
  <c r="P1933" i="8" s="1"/>
  <c r="N1933" i="8"/>
  <c r="R1933" i="8" s="1"/>
  <c r="L59" i="8"/>
  <c r="P59" i="8" s="1"/>
  <c r="N59" i="8"/>
  <c r="R59" i="8" s="1"/>
  <c r="M59" i="8"/>
  <c r="Q59" i="8" s="1"/>
  <c r="N556" i="8"/>
  <c r="R556" i="8" s="1"/>
  <c r="L556" i="8"/>
  <c r="P556" i="8" s="1"/>
  <c r="M556" i="8"/>
  <c r="Q556" i="8" s="1"/>
  <c r="L1548" i="8"/>
  <c r="P1548" i="8" s="1"/>
  <c r="M1548" i="8"/>
  <c r="Q1548" i="8" s="1"/>
  <c r="N1548" i="8"/>
  <c r="R1548" i="8" s="1"/>
  <c r="J1353" i="8"/>
  <c r="K1353" i="8" s="1"/>
  <c r="I1353" i="8"/>
  <c r="L69" i="8"/>
  <c r="P69" i="8" s="1"/>
  <c r="N69" i="8"/>
  <c r="R69" i="8" s="1"/>
  <c r="M69" i="8"/>
  <c r="Q69" i="8" s="1"/>
  <c r="M751" i="8"/>
  <c r="Q751" i="8" s="1"/>
  <c r="L751" i="8"/>
  <c r="P751" i="8" s="1"/>
  <c r="N751" i="8"/>
  <c r="R751" i="8" s="1"/>
  <c r="L1214" i="8"/>
  <c r="P1214" i="8" s="1"/>
  <c r="M1214" i="8"/>
  <c r="Q1214" i="8" s="1"/>
  <c r="N1214" i="8"/>
  <c r="R1214" i="8" s="1"/>
  <c r="N1535" i="8"/>
  <c r="R1535" i="8" s="1"/>
  <c r="L1535" i="8"/>
  <c r="P1535" i="8" s="1"/>
  <c r="M1535" i="8"/>
  <c r="Q1535" i="8" s="1"/>
  <c r="M977" i="8"/>
  <c r="Q977" i="8" s="1"/>
  <c r="N977" i="8"/>
  <c r="R977" i="8" s="1"/>
  <c r="L977" i="8"/>
  <c r="P977" i="8" s="1"/>
  <c r="M525" i="8"/>
  <c r="Q525" i="8" s="1"/>
  <c r="L525" i="8"/>
  <c r="P525" i="8" s="1"/>
  <c r="N525" i="8"/>
  <c r="R525" i="8" s="1"/>
  <c r="M522" i="8"/>
  <c r="Q522" i="8" s="1"/>
  <c r="N522" i="8"/>
  <c r="R522" i="8" s="1"/>
  <c r="L522" i="8"/>
  <c r="P522" i="8" s="1"/>
  <c r="M1627" i="8"/>
  <c r="Q1627" i="8" s="1"/>
  <c r="L1627" i="8"/>
  <c r="P1627" i="8" s="1"/>
  <c r="L1168" i="8"/>
  <c r="P1168" i="8" s="1"/>
  <c r="M1168" i="8"/>
  <c r="Q1168" i="8" s="1"/>
  <c r="N1168" i="8"/>
  <c r="R1168" i="8" s="1"/>
  <c r="M1904" i="8"/>
  <c r="Q1904" i="8" s="1"/>
  <c r="L1904" i="8"/>
  <c r="P1904" i="8" s="1"/>
  <c r="N1904" i="8"/>
  <c r="R1904" i="8" s="1"/>
  <c r="M663" i="8"/>
  <c r="Q663" i="8" s="1"/>
  <c r="N663" i="8"/>
  <c r="R663" i="8" s="1"/>
  <c r="L663" i="8"/>
  <c r="P663" i="8" s="1"/>
  <c r="N646" i="8"/>
  <c r="R646" i="8" s="1"/>
  <c r="L646" i="8"/>
  <c r="P646" i="8" s="1"/>
  <c r="M646" i="8"/>
  <c r="Q646" i="8" s="1"/>
  <c r="L396" i="8"/>
  <c r="P396" i="8" s="1"/>
  <c r="M396" i="8"/>
  <c r="Q396" i="8" s="1"/>
  <c r="N396" i="8"/>
  <c r="R396" i="8" s="1"/>
  <c r="M1931" i="8"/>
  <c r="Q1931" i="8" s="1"/>
  <c r="L1931" i="8"/>
  <c r="P1931" i="8" s="1"/>
  <c r="N1931" i="8"/>
  <c r="R1931" i="8" s="1"/>
  <c r="M127" i="8"/>
  <c r="Q127" i="8" s="1"/>
  <c r="N127" i="8"/>
  <c r="R127" i="8" s="1"/>
  <c r="L127" i="8"/>
  <c r="P127" i="8" s="1"/>
  <c r="M1248" i="8"/>
  <c r="Q1248" i="8" s="1"/>
  <c r="N1248" i="8"/>
  <c r="R1248" i="8" s="1"/>
  <c r="L1248" i="8"/>
  <c r="P1248" i="8" s="1"/>
  <c r="L992" i="8"/>
  <c r="P992" i="8" s="1"/>
  <c r="M992" i="8"/>
  <c r="Q992" i="8" s="1"/>
  <c r="N992" i="8"/>
  <c r="R992" i="8" s="1"/>
  <c r="L491" i="8"/>
  <c r="P491" i="8" s="1"/>
  <c r="M491" i="8"/>
  <c r="Q491" i="8" s="1"/>
  <c r="N491" i="8"/>
  <c r="R491" i="8" s="1"/>
  <c r="M1525" i="8"/>
  <c r="Q1525" i="8" s="1"/>
  <c r="L1525" i="8"/>
  <c r="P1525" i="8" s="1"/>
  <c r="N1525" i="8"/>
  <c r="R1525" i="8" s="1"/>
  <c r="L1876" i="8"/>
  <c r="P1876" i="8" s="1"/>
  <c r="M1876" i="8"/>
  <c r="Q1876" i="8" s="1"/>
  <c r="N1876" i="8"/>
  <c r="R1876" i="8" s="1"/>
  <c r="L959" i="8"/>
  <c r="P959" i="8" s="1"/>
  <c r="N959" i="8"/>
  <c r="R959" i="8" s="1"/>
  <c r="M959" i="8"/>
  <c r="Q959" i="8" s="1"/>
  <c r="L698" i="8"/>
  <c r="P698" i="8" s="1"/>
  <c r="M698" i="8"/>
  <c r="Q698" i="8" s="1"/>
  <c r="N698" i="8"/>
  <c r="R698" i="8" s="1"/>
  <c r="L1348" i="8"/>
  <c r="P1348" i="8" s="1"/>
  <c r="M1348" i="8"/>
  <c r="Q1348" i="8" s="1"/>
  <c r="N1348" i="8"/>
  <c r="R1348" i="8" s="1"/>
  <c r="L1796" i="8"/>
  <c r="P1796" i="8" s="1"/>
  <c r="N1796" i="8"/>
  <c r="R1796" i="8" s="1"/>
  <c r="M1796" i="8"/>
  <c r="Q1796" i="8" s="1"/>
  <c r="N82" i="8"/>
  <c r="R82" i="8" s="1"/>
  <c r="L82" i="8"/>
  <c r="P82" i="8" s="1"/>
  <c r="M82" i="8"/>
  <c r="Q82" i="8" s="1"/>
  <c r="L1648" i="8"/>
  <c r="P1648" i="8" s="1"/>
  <c r="M1648" i="8"/>
  <c r="Q1648" i="8" s="1"/>
  <c r="N1648" i="8"/>
  <c r="R1648" i="8" s="1"/>
  <c r="N457" i="8"/>
  <c r="R457" i="8" s="1"/>
  <c r="L457" i="8"/>
  <c r="P457" i="8" s="1"/>
  <c r="M457" i="8"/>
  <c r="Q457" i="8" s="1"/>
  <c r="N494" i="8"/>
  <c r="R494" i="8" s="1"/>
  <c r="L494" i="8"/>
  <c r="P494" i="8" s="1"/>
  <c r="M494" i="8"/>
  <c r="Q494" i="8" s="1"/>
  <c r="N91" i="8"/>
  <c r="R91" i="8" s="1"/>
  <c r="L91" i="8"/>
  <c r="P91" i="8" s="1"/>
  <c r="M91" i="8"/>
  <c r="Q91" i="8" s="1"/>
  <c r="I1337" i="8"/>
  <c r="J1337" i="8" s="1"/>
  <c r="K1337" i="8" s="1"/>
  <c r="N1201" i="8"/>
  <c r="R1201" i="8" s="1"/>
  <c r="L1201" i="8"/>
  <c r="P1201" i="8" s="1"/>
  <c r="M1201" i="8"/>
  <c r="Q1201" i="8" s="1"/>
  <c r="M1759" i="8"/>
  <c r="Q1759" i="8" s="1"/>
  <c r="L1759" i="8"/>
  <c r="P1759" i="8" s="1"/>
  <c r="N1759" i="8"/>
  <c r="R1759" i="8" s="1"/>
  <c r="M797" i="8"/>
  <c r="Q797" i="8" s="1"/>
  <c r="N797" i="8"/>
  <c r="R797" i="8" s="1"/>
  <c r="L797" i="8"/>
  <c r="P797" i="8" s="1"/>
  <c r="L120" i="8"/>
  <c r="P120" i="8" s="1"/>
  <c r="M120" i="8"/>
  <c r="Q120" i="8" s="1"/>
  <c r="N120" i="8"/>
  <c r="R120" i="8" s="1"/>
  <c r="N201" i="8"/>
  <c r="R201" i="8" s="1"/>
  <c r="L201" i="8"/>
  <c r="P201" i="8" s="1"/>
  <c r="M201" i="8"/>
  <c r="Q201" i="8" s="1"/>
  <c r="M1326" i="8"/>
  <c r="Q1326" i="8" s="1"/>
  <c r="N1326" i="8"/>
  <c r="R1326" i="8" s="1"/>
  <c r="L1326" i="8"/>
  <c r="P1326" i="8" s="1"/>
  <c r="L307" i="8"/>
  <c r="P307" i="8" s="1"/>
  <c r="N307" i="8"/>
  <c r="R307" i="8" s="1"/>
  <c r="M307" i="8"/>
  <c r="Q307" i="8" s="1"/>
  <c r="M1330" i="8"/>
  <c r="Q1330" i="8" s="1"/>
  <c r="N1330" i="8"/>
  <c r="R1330" i="8" s="1"/>
  <c r="L1330" i="8"/>
  <c r="P1330" i="8" s="1"/>
  <c r="N553" i="8"/>
  <c r="R553" i="8" s="1"/>
  <c r="L553" i="8"/>
  <c r="P553" i="8" s="1"/>
  <c r="M553" i="8"/>
  <c r="Q553" i="8" s="1"/>
  <c r="L888" i="8"/>
  <c r="P888" i="8" s="1"/>
  <c r="M888" i="8"/>
  <c r="Q888" i="8" s="1"/>
  <c r="N888" i="8"/>
  <c r="R888" i="8" s="1"/>
  <c r="L226" i="8"/>
  <c r="P226" i="8" s="1"/>
  <c r="M226" i="8"/>
  <c r="Q226" i="8" s="1"/>
  <c r="N226" i="8"/>
  <c r="R226" i="8" s="1"/>
  <c r="I1829" i="8"/>
  <c r="J1829" i="8" s="1"/>
  <c r="K1829" i="8" s="1"/>
  <c r="M1988" i="8"/>
  <c r="Q1988" i="8" s="1"/>
  <c r="N1988" i="8"/>
  <c r="R1988" i="8" s="1"/>
  <c r="L1988" i="8"/>
  <c r="P1988" i="8" s="1"/>
  <c r="L951" i="8"/>
  <c r="P951" i="8" s="1"/>
  <c r="M951" i="8"/>
  <c r="Q951" i="8" s="1"/>
  <c r="N951" i="8"/>
  <c r="R951" i="8" s="1"/>
  <c r="M401" i="8"/>
  <c r="Q401" i="8" s="1"/>
  <c r="N401" i="8"/>
  <c r="R401" i="8" s="1"/>
  <c r="L401" i="8"/>
  <c r="P401" i="8" s="1"/>
  <c r="J1231" i="8"/>
  <c r="K1231" i="8" s="1"/>
  <c r="L1625" i="8"/>
  <c r="P1625" i="8" s="1"/>
  <c r="M1625" i="8"/>
  <c r="Q1625" i="8" s="1"/>
  <c r="N1625" i="8"/>
  <c r="R1625" i="8" s="1"/>
  <c r="L1596" i="8"/>
  <c r="P1596" i="8" s="1"/>
  <c r="M1596" i="8"/>
  <c r="Q1596" i="8" s="1"/>
  <c r="N1596" i="8"/>
  <c r="R1596" i="8" s="1"/>
  <c r="M1865" i="8"/>
  <c r="Q1865" i="8" s="1"/>
  <c r="N1865" i="8"/>
  <c r="R1865" i="8" s="1"/>
  <c r="L1865" i="8"/>
  <c r="P1865" i="8" s="1"/>
  <c r="M833" i="8"/>
  <c r="Q833" i="8" s="1"/>
  <c r="N833" i="8"/>
  <c r="R833" i="8" s="1"/>
  <c r="L833" i="8"/>
  <c r="P833" i="8" s="1"/>
  <c r="L214" i="8"/>
  <c r="P214" i="8" s="1"/>
  <c r="N214" i="8"/>
  <c r="R214" i="8" s="1"/>
  <c r="M214" i="8"/>
  <c r="Q214" i="8" s="1"/>
  <c r="I86" i="8"/>
  <c r="J86" i="8" s="1"/>
  <c r="K86" i="8" s="1"/>
  <c r="N296" i="8"/>
  <c r="R296" i="8" s="1"/>
  <c r="L296" i="8"/>
  <c r="P296" i="8" s="1"/>
  <c r="M296" i="8"/>
  <c r="Q296" i="8" s="1"/>
  <c r="M1431" i="8"/>
  <c r="Q1431" i="8" s="1"/>
  <c r="M213" i="8"/>
  <c r="Q213" i="8" s="1"/>
  <c r="N213" i="8"/>
  <c r="R213" i="8" s="1"/>
  <c r="L213" i="8"/>
  <c r="P213" i="8" s="1"/>
  <c r="L703" i="8"/>
  <c r="P703" i="8" s="1"/>
  <c r="M703" i="8"/>
  <c r="Q703" i="8" s="1"/>
  <c r="N703" i="8"/>
  <c r="R703" i="8" s="1"/>
  <c r="N729" i="8"/>
  <c r="R729" i="8" s="1"/>
  <c r="L729" i="8"/>
  <c r="P729" i="8" s="1"/>
  <c r="M729" i="8"/>
  <c r="Q729" i="8" s="1"/>
  <c r="I984" i="8"/>
  <c r="L1154" i="8"/>
  <c r="P1154" i="8" s="1"/>
  <c r="M1154" i="8"/>
  <c r="Q1154" i="8" s="1"/>
  <c r="N1154" i="8"/>
  <c r="R1154" i="8" s="1"/>
  <c r="N487" i="8"/>
  <c r="R487" i="8" s="1"/>
  <c r="L487" i="8"/>
  <c r="P487" i="8" s="1"/>
  <c r="M487" i="8"/>
  <c r="Q487" i="8" s="1"/>
  <c r="N225" i="8"/>
  <c r="R225" i="8" s="1"/>
  <c r="L225" i="8"/>
  <c r="P225" i="8" s="1"/>
  <c r="M225" i="8"/>
  <c r="Q225" i="8" s="1"/>
  <c r="L608" i="8"/>
  <c r="P608" i="8" s="1"/>
  <c r="N608" i="8"/>
  <c r="R608" i="8" s="1"/>
  <c r="M608" i="8"/>
  <c r="Q608" i="8" s="1"/>
  <c r="L1001" i="8"/>
  <c r="P1001" i="8" s="1"/>
  <c r="M1001" i="8"/>
  <c r="Q1001" i="8" s="1"/>
  <c r="N1001" i="8"/>
  <c r="R1001" i="8" s="1"/>
  <c r="L997" i="8"/>
  <c r="P997" i="8" s="1"/>
  <c r="N997" i="8"/>
  <c r="R997" i="8" s="1"/>
  <c r="M997" i="8"/>
  <c r="Q997" i="8" s="1"/>
  <c r="L1013" i="8"/>
  <c r="P1013" i="8" s="1"/>
  <c r="M1013" i="8"/>
  <c r="Q1013" i="8" s="1"/>
  <c r="N1013" i="8"/>
  <c r="R1013" i="8" s="1"/>
  <c r="I1577" i="8"/>
  <c r="J1577" i="8" s="1"/>
  <c r="K1577" i="8" s="1"/>
  <c r="I1513" i="8"/>
  <c r="J1513" i="8" s="1"/>
  <c r="K1513" i="8" s="1"/>
  <c r="L624" i="8"/>
  <c r="P624" i="8" s="1"/>
  <c r="N624" i="8"/>
  <c r="R624" i="8" s="1"/>
  <c r="M624" i="8"/>
  <c r="Q624" i="8" s="1"/>
  <c r="I843" i="8"/>
  <c r="J843" i="8" s="1"/>
  <c r="K843" i="8" s="1"/>
  <c r="J905" i="8"/>
  <c r="K905" i="8" s="1"/>
  <c r="I905" i="8"/>
  <c r="L1936" i="8"/>
  <c r="P1936" i="8" s="1"/>
  <c r="M1936" i="8"/>
  <c r="Q1936" i="8" s="1"/>
  <c r="N1936" i="8"/>
  <c r="R1936" i="8" s="1"/>
  <c r="M1157" i="8"/>
  <c r="Q1157" i="8" s="1"/>
  <c r="N1157" i="8"/>
  <c r="R1157" i="8" s="1"/>
  <c r="L1157" i="8"/>
  <c r="P1157" i="8" s="1"/>
  <c r="L1778" i="8"/>
  <c r="P1778" i="8" s="1"/>
  <c r="M1778" i="8"/>
  <c r="Q1778" i="8" s="1"/>
  <c r="N1778" i="8"/>
  <c r="R1778" i="8" s="1"/>
  <c r="I983" i="8"/>
  <c r="J983" i="8"/>
  <c r="K983" i="8" s="1"/>
  <c r="I871" i="8"/>
  <c r="J871" i="8" s="1"/>
  <c r="K871" i="8" s="1"/>
  <c r="I493" i="8"/>
  <c r="J493" i="8" s="1"/>
  <c r="K493" i="8" s="1"/>
  <c r="I834" i="8"/>
  <c r="J834" i="8" s="1"/>
  <c r="K834" i="8" s="1"/>
  <c r="J973" i="8"/>
  <c r="K973" i="8" s="1"/>
  <c r="I973" i="8"/>
  <c r="I375" i="8"/>
  <c r="J375" i="8" s="1"/>
  <c r="K375" i="8" s="1"/>
  <c r="J1010" i="8"/>
  <c r="K1010" i="8" s="1"/>
  <c r="I1010" i="8"/>
  <c r="I1266" i="8"/>
  <c r="J1266" i="8" s="1"/>
  <c r="K1266" i="8" s="1"/>
  <c r="I575" i="8"/>
  <c r="J575" i="8"/>
  <c r="K575" i="8" s="1"/>
  <c r="I1133" i="8"/>
  <c r="J1133" i="8" s="1"/>
  <c r="K1133" i="8" s="1"/>
  <c r="I1812" i="8"/>
  <c r="J1812" i="8" s="1"/>
  <c r="K1812" i="8" s="1"/>
  <c r="I413" i="8"/>
  <c r="J413" i="8" s="1"/>
  <c r="K413" i="8" s="1"/>
  <c r="I1576" i="8"/>
  <c r="J1576" i="8" s="1"/>
  <c r="K1576" i="8" s="1"/>
  <c r="I1044" i="8"/>
  <c r="J1044" i="8" s="1"/>
  <c r="K1044" i="8" s="1"/>
  <c r="J598" i="8"/>
  <c r="K598" i="8" s="1"/>
  <c r="I598" i="8"/>
  <c r="I1205" i="8"/>
  <c r="J1205" i="8"/>
  <c r="K1205" i="8" s="1"/>
  <c r="I1839" i="8"/>
  <c r="J1839" i="8" s="1"/>
  <c r="K1839" i="8" s="1"/>
  <c r="I978" i="8"/>
  <c r="J978" i="8" s="1"/>
  <c r="K978" i="8" s="1"/>
  <c r="I527" i="8"/>
  <c r="J527" i="8" s="1"/>
  <c r="K527" i="8" s="1"/>
  <c r="J650" i="8"/>
  <c r="K650" i="8" s="1"/>
  <c r="J1069" i="8"/>
  <c r="K1069" i="8" s="1"/>
  <c r="I1069" i="8"/>
  <c r="I870" i="8"/>
  <c r="J870" i="8" s="1"/>
  <c r="K870" i="8" s="1"/>
  <c r="I532" i="8"/>
  <c r="J532" i="8" s="1"/>
  <c r="K532" i="8" s="1"/>
  <c r="J505" i="8"/>
  <c r="K505" i="8" s="1"/>
  <c r="I1187" i="8"/>
  <c r="J1187" i="8" s="1"/>
  <c r="K1187" i="8" s="1"/>
  <c r="I1020" i="8"/>
  <c r="J1020" i="8" s="1"/>
  <c r="K1020" i="8" s="1"/>
  <c r="I1429" i="8"/>
  <c r="J1429" i="8" s="1"/>
  <c r="K1429" i="8" s="1"/>
  <c r="I245" i="8"/>
  <c r="I364" i="8"/>
  <c r="J364" i="8" s="1"/>
  <c r="K364" i="8" s="1"/>
  <c r="I115" i="8"/>
  <c r="J115" i="8" s="1"/>
  <c r="K115" i="8" s="1"/>
  <c r="I1331" i="8"/>
  <c r="J1331" i="8" s="1"/>
  <c r="K1331" i="8" s="1"/>
  <c r="J1344" i="8"/>
  <c r="K1344" i="8" s="1"/>
  <c r="I1344" i="8"/>
  <c r="I944" i="8"/>
  <c r="J944" i="8"/>
  <c r="K944" i="8" s="1"/>
  <c r="I1774" i="8"/>
  <c r="J1774" i="8" s="1"/>
  <c r="K1774" i="8" s="1"/>
  <c r="I697" i="8"/>
  <c r="J697" i="8" s="1"/>
  <c r="K697" i="8" s="1"/>
  <c r="I2001" i="8"/>
  <c r="J2001" i="8" s="1"/>
  <c r="K2001" i="8" s="1"/>
  <c r="I592" i="8"/>
  <c r="J592" i="8" s="1"/>
  <c r="K592" i="8" s="1"/>
  <c r="I643" i="8"/>
  <c r="J643" i="8" s="1"/>
  <c r="K643" i="8" s="1"/>
  <c r="J1887" i="8"/>
  <c r="K1887" i="8" s="1"/>
  <c r="I565" i="8"/>
  <c r="J565" i="8"/>
  <c r="K565" i="8" s="1"/>
  <c r="I1336" i="8"/>
  <c r="J1336" i="8" s="1"/>
  <c r="K1336" i="8" s="1"/>
  <c r="I1298" i="8"/>
  <c r="J1298" i="8"/>
  <c r="K1298" i="8" s="1"/>
  <c r="J929" i="8"/>
  <c r="K929" i="8" s="1"/>
  <c r="I929" i="8"/>
  <c r="I839" i="8"/>
  <c r="J839" i="8" s="1"/>
  <c r="K839" i="8" s="1"/>
  <c r="I273" i="8"/>
  <c r="J273" i="8" s="1"/>
  <c r="K273" i="8" s="1"/>
  <c r="J449" i="8"/>
  <c r="K449" i="8" s="1"/>
  <c r="I449" i="8"/>
  <c r="I1269" i="8"/>
  <c r="J1269" i="8"/>
  <c r="K1269" i="8" s="1"/>
  <c r="J185" i="8"/>
  <c r="K185" i="8" s="1"/>
  <c r="I1293" i="8"/>
  <c r="J1293" i="8"/>
  <c r="K1293" i="8" s="1"/>
  <c r="J1617" i="8"/>
  <c r="K1617" i="8" s="1"/>
  <c r="J1270" i="8"/>
  <c r="K1270" i="8" s="1"/>
  <c r="I1270" i="8"/>
  <c r="I429" i="8"/>
  <c r="J429" i="8" s="1"/>
  <c r="K429" i="8" s="1"/>
  <c r="I1952" i="8"/>
  <c r="J1952" i="8" s="1"/>
  <c r="K1952" i="8" s="1"/>
  <c r="I1885" i="8"/>
  <c r="J1885" i="8" s="1"/>
  <c r="K1885" i="8" s="1"/>
  <c r="J1113" i="8"/>
  <c r="K1113" i="8" s="1"/>
  <c r="I1113" i="8"/>
  <c r="I1478" i="8"/>
  <c r="J1478" i="8" s="1"/>
  <c r="K1478" i="8" s="1"/>
  <c r="I1309" i="8"/>
  <c r="J1309" i="8" s="1"/>
  <c r="K1309" i="8" s="1"/>
  <c r="I1449" i="8"/>
  <c r="J1449" i="8" s="1"/>
  <c r="K1449" i="8" s="1"/>
  <c r="I1956" i="8"/>
  <c r="J1956" i="8" s="1"/>
  <c r="K1956" i="8" s="1"/>
  <c r="I1452" i="8"/>
  <c r="J1452" i="8" s="1"/>
  <c r="K1452" i="8" s="1"/>
  <c r="I85" i="8"/>
  <c r="J85" i="8" s="1"/>
  <c r="K85" i="8" s="1"/>
  <c r="I1380" i="8"/>
  <c r="J1380" i="8" s="1"/>
  <c r="K1380" i="8" s="1"/>
  <c r="J1280" i="8"/>
  <c r="K1280" i="8" s="1"/>
  <c r="I1509" i="8"/>
  <c r="J1509" i="8" s="1"/>
  <c r="K1509" i="8" s="1"/>
  <c r="I975" i="8"/>
  <c r="J975" i="8" s="1"/>
  <c r="K975" i="8" s="1"/>
  <c r="I803" i="8"/>
  <c r="J803" i="8" s="1"/>
  <c r="K803" i="8" s="1"/>
  <c r="J1767" i="8"/>
  <c r="K1767" i="8" s="1"/>
  <c r="I1767" i="8"/>
  <c r="I1195" i="8"/>
  <c r="J1195" i="8" s="1"/>
  <c r="K1195" i="8" s="1"/>
  <c r="J970" i="8"/>
  <c r="K970" i="8" s="1"/>
  <c r="I970" i="8"/>
  <c r="I707" i="8"/>
  <c r="J707" i="8" s="1"/>
  <c r="K707" i="8" s="1"/>
  <c r="I459" i="8"/>
  <c r="J459" i="8" s="1"/>
  <c r="K459" i="8" s="1"/>
  <c r="I139" i="8"/>
  <c r="J139" i="8" s="1"/>
  <c r="K139" i="8" s="1"/>
  <c r="I1169" i="8"/>
  <c r="J1169" i="8" s="1"/>
  <c r="K1169" i="8" s="1"/>
  <c r="I1670" i="8"/>
  <c r="J1670" i="8"/>
  <c r="K1670" i="8" s="1"/>
  <c r="I450" i="8"/>
  <c r="J450" i="8" s="1"/>
  <c r="K450" i="8" s="1"/>
  <c r="I367" i="8"/>
  <c r="J367" i="8" s="1"/>
  <c r="K367" i="8" s="1"/>
  <c r="I1240" i="8"/>
  <c r="I361" i="8"/>
  <c r="J361" i="8" s="1"/>
  <c r="K361" i="8" s="1"/>
  <c r="I467" i="8"/>
  <c r="J467" i="8" s="1"/>
  <c r="K467" i="8" s="1"/>
  <c r="I1602" i="8"/>
  <c r="I755" i="8"/>
  <c r="J755" i="8" s="1"/>
  <c r="K755" i="8" s="1"/>
  <c r="I790" i="8"/>
  <c r="J790" i="8" s="1"/>
  <c r="K790" i="8" s="1"/>
  <c r="J1732" i="8"/>
  <c r="K1732" i="8" s="1"/>
  <c r="I1732" i="8"/>
  <c r="I1740" i="8"/>
  <c r="J1740" i="8" s="1"/>
  <c r="K1740" i="8" s="1"/>
  <c r="I1704" i="8"/>
  <c r="J1704" i="8" s="1"/>
  <c r="K1704" i="8" s="1"/>
  <c r="J774" i="8"/>
  <c r="K774" i="8" s="1"/>
  <c r="I774" i="8"/>
  <c r="I1012" i="8"/>
  <c r="J1012" i="8"/>
  <c r="K1012" i="8" s="1"/>
  <c r="I974" i="8"/>
  <c r="J974" i="8" s="1"/>
  <c r="K974" i="8" s="1"/>
  <c r="I1271" i="8"/>
  <c r="J1271" i="8" s="1"/>
  <c r="K1271" i="8" s="1"/>
  <c r="J1724" i="8"/>
  <c r="K1724" i="8" s="1"/>
  <c r="I1724" i="8"/>
  <c r="I647" i="8"/>
  <c r="J647" i="8" s="1"/>
  <c r="K647" i="8" s="1"/>
  <c r="I343" i="8"/>
  <c r="J343" i="8" s="1"/>
  <c r="K343" i="8" s="1"/>
  <c r="I1166" i="8"/>
  <c r="J1166" i="8" s="1"/>
  <c r="K1166" i="8" s="1"/>
  <c r="I1024" i="8"/>
  <c r="J1024" i="8"/>
  <c r="K1024" i="8" s="1"/>
  <c r="I419" i="8"/>
  <c r="J419" i="8" s="1"/>
  <c r="K419" i="8" s="1"/>
  <c r="I747" i="8"/>
  <c r="J747" i="8" s="1"/>
  <c r="K747" i="8" s="1"/>
  <c r="J1990" i="8"/>
  <c r="K1990" i="8" s="1"/>
  <c r="I1990" i="8"/>
  <c r="J924" i="8"/>
  <c r="K924" i="8" s="1"/>
  <c r="I924" i="8"/>
  <c r="J1370" i="8"/>
  <c r="K1370" i="8" s="1"/>
  <c r="I1370" i="8"/>
  <c r="J1246" i="8"/>
  <c r="K1246" i="8" s="1"/>
  <c r="I31" i="8"/>
  <c r="J31" i="8" s="1"/>
  <c r="K31" i="8" s="1"/>
  <c r="J1093" i="8"/>
  <c r="K1093" i="8" s="1"/>
  <c r="I1093" i="8"/>
  <c r="I1101" i="8"/>
  <c r="J1101" i="8" s="1"/>
  <c r="K1101" i="8" s="1"/>
  <c r="J1989" i="8"/>
  <c r="K1989" i="8" s="1"/>
  <c r="I1989" i="8"/>
  <c r="I1441" i="8"/>
  <c r="J1441" i="8"/>
  <c r="K1441" i="8" s="1"/>
  <c r="J376" i="8"/>
  <c r="K376" i="8" s="1"/>
  <c r="I376" i="8"/>
  <c r="I1132" i="8"/>
  <c r="J1132" i="8" s="1"/>
  <c r="K1132" i="8" s="1"/>
  <c r="J635" i="8"/>
  <c r="K635" i="8" s="1"/>
  <c r="I635" i="8"/>
  <c r="I1659" i="8"/>
  <c r="J1659" i="8" s="1"/>
  <c r="K1659" i="8" s="1"/>
  <c r="J1618" i="8"/>
  <c r="K1618" i="8" s="1"/>
  <c r="I336" i="8"/>
  <c r="I1322" i="8"/>
  <c r="J1322" i="8" s="1"/>
  <c r="K1322" i="8" s="1"/>
  <c r="J257" i="8"/>
  <c r="K257" i="8" s="1"/>
  <c r="I1928" i="8"/>
  <c r="J1928" i="8" s="1"/>
  <c r="K1928" i="8" s="1"/>
  <c r="I526" i="8"/>
  <c r="J526" i="8" s="1"/>
  <c r="K526" i="8" s="1"/>
  <c r="I1207" i="8"/>
  <c r="J1207" i="8" s="1"/>
  <c r="K1207" i="8" s="1"/>
  <c r="I919" i="8"/>
  <c r="I289" i="8"/>
  <c r="J289" i="8" s="1"/>
  <c r="K289" i="8" s="1"/>
  <c r="I1963" i="8"/>
  <c r="I554" i="8"/>
  <c r="J554" i="8"/>
  <c r="K554" i="8" s="1"/>
  <c r="J1669" i="8"/>
  <c r="K1669" i="8" s="1"/>
  <c r="I1669" i="8"/>
  <c r="I1846" i="8"/>
  <c r="J1846" i="8" s="1"/>
  <c r="K1846" i="8" s="1"/>
  <c r="I416" i="8"/>
  <c r="I606" i="8"/>
  <c r="J606" i="8" s="1"/>
  <c r="K606" i="8" s="1"/>
  <c r="J1019" i="8"/>
  <c r="K1019" i="8" s="1"/>
  <c r="I1019" i="8"/>
  <c r="I1551" i="8"/>
  <c r="J1551" i="8" s="1"/>
  <c r="K1551" i="8" s="1"/>
  <c r="I724" i="8"/>
  <c r="J724" i="8" s="1"/>
  <c r="K724" i="8" s="1"/>
  <c r="I304" i="8"/>
  <c r="J304" i="8"/>
  <c r="K304" i="8" s="1"/>
  <c r="J354" i="8"/>
  <c r="K354" i="8" s="1"/>
  <c r="I354" i="8"/>
  <c r="I1744" i="8"/>
  <c r="J1744" i="8" s="1"/>
  <c r="K1744" i="8" s="1"/>
  <c r="I531" i="8"/>
  <c r="J531" i="8" s="1"/>
  <c r="K531" i="8" s="1"/>
  <c r="I305" i="8"/>
  <c r="J305" i="8"/>
  <c r="K305" i="8" s="1"/>
  <c r="I812" i="8"/>
  <c r="J812" i="8" s="1"/>
  <c r="K812" i="8" s="1"/>
  <c r="I1377" i="8"/>
  <c r="J1377" i="8" s="1"/>
  <c r="K1377" i="8" s="1"/>
  <c r="I1685" i="8"/>
  <c r="J1685" i="8" s="1"/>
  <c r="K1685" i="8" s="1"/>
  <c r="I725" i="8"/>
  <c r="J725" i="8" s="1"/>
  <c r="K725" i="8" s="1"/>
  <c r="I1502" i="8"/>
  <c r="J1502" i="8" s="1"/>
  <c r="K1502" i="8" s="1"/>
  <c r="J256" i="8"/>
  <c r="K256" i="8" s="1"/>
  <c r="I256" i="8"/>
  <c r="I5" i="8"/>
  <c r="J5" i="8" s="1"/>
  <c r="K5" i="8" s="1"/>
  <c r="I1167" i="8"/>
  <c r="J1167" i="8" s="1"/>
  <c r="K1167" i="8" s="1"/>
  <c r="I1444" i="8"/>
  <c r="J1444" i="8" s="1"/>
  <c r="K1444" i="8" s="1"/>
  <c r="J488" i="8"/>
  <c r="K488" i="8" s="1"/>
  <c r="I735" i="8"/>
  <c r="J735" i="8" s="1"/>
  <c r="K735" i="8" s="1"/>
  <c r="I811" i="8"/>
  <c r="J811" i="8" s="1"/>
  <c r="K811" i="8" s="1"/>
  <c r="I1414" i="8"/>
  <c r="J1414" i="8" s="1"/>
  <c r="K1414" i="8" s="1"/>
  <c r="I243" i="8"/>
  <c r="I322" i="8"/>
  <c r="I465" i="8"/>
  <c r="J465" i="8" s="1"/>
  <c r="K465" i="8" s="1"/>
  <c r="I1574" i="8"/>
  <c r="J1574" i="8" s="1"/>
  <c r="K1574" i="8" s="1"/>
  <c r="J1649" i="8"/>
  <c r="K1649" i="8" s="1"/>
  <c r="I1649" i="8"/>
  <c r="I953" i="8"/>
  <c r="J953" i="8"/>
  <c r="K953" i="8" s="1"/>
  <c r="I775" i="8"/>
  <c r="J775" i="8" s="1"/>
  <c r="K775" i="8" s="1"/>
  <c r="I1698" i="8"/>
  <c r="J1698" i="8" s="1"/>
  <c r="K1698" i="8" s="1"/>
  <c r="I678" i="8"/>
  <c r="J678" i="8" s="1"/>
  <c r="K678" i="8" s="1"/>
  <c r="I744" i="8"/>
  <c r="J744" i="8" s="1"/>
  <c r="K744" i="8" s="1"/>
  <c r="J1512" i="8"/>
  <c r="K1512" i="8" s="1"/>
  <c r="I916" i="8"/>
  <c r="I392" i="8"/>
  <c r="J392" i="8" s="1"/>
  <c r="K392" i="8" s="1"/>
  <c r="I568" i="8"/>
  <c r="J568" i="8" s="1"/>
  <c r="K568" i="8" s="1"/>
  <c r="I1099" i="8"/>
  <c r="J1099" i="8" s="1"/>
  <c r="K1099" i="8" s="1"/>
  <c r="J1000" i="8"/>
  <c r="K1000" i="8" s="1"/>
  <c r="I497" i="8"/>
  <c r="J497" i="8" s="1"/>
  <c r="K497" i="8" s="1"/>
  <c r="I763" i="8"/>
  <c r="J763" i="8" s="1"/>
  <c r="K763" i="8" s="1"/>
  <c r="I879" i="8"/>
  <c r="J879" i="8" s="1"/>
  <c r="K879" i="8" s="1"/>
  <c r="I979" i="8"/>
  <c r="J979" i="8" s="1"/>
  <c r="K979" i="8" s="1"/>
  <c r="J912" i="8"/>
  <c r="K912" i="8" s="1"/>
  <c r="I1092" i="8"/>
  <c r="J1092" i="8" s="1"/>
  <c r="K1092" i="8" s="1"/>
  <c r="J299" i="8"/>
  <c r="K299" i="8" s="1"/>
  <c r="I299" i="8"/>
  <c r="I1639" i="8"/>
  <c r="J1639" i="8" s="1"/>
  <c r="K1639" i="8" s="1"/>
  <c r="I544" i="8"/>
  <c r="J544" i="8" s="1"/>
  <c r="K544" i="8" s="1"/>
  <c r="I332" i="8"/>
  <c r="J332" i="8" s="1"/>
  <c r="K332" i="8" s="1"/>
  <c r="I570" i="8"/>
  <c r="J570" i="8" s="1"/>
  <c r="K570" i="8" s="1"/>
  <c r="I1641" i="8"/>
  <c r="J1641" i="8" s="1"/>
  <c r="K1641" i="8" s="1"/>
  <c r="I1076" i="8"/>
  <c r="J1076" i="8" s="1"/>
  <c r="K1076" i="8" s="1"/>
  <c r="I1077" i="8"/>
  <c r="J1077" i="8" s="1"/>
  <c r="K1077" i="8" s="1"/>
  <c r="I1960" i="8"/>
  <c r="I464" i="8"/>
  <c r="J464" i="8" s="1"/>
  <c r="K464" i="8" s="1"/>
  <c r="I409" i="8"/>
  <c r="J409" i="8" s="1"/>
  <c r="K409" i="8" s="1"/>
  <c r="I1405" i="8"/>
  <c r="J1405" i="8" s="1"/>
  <c r="K1405" i="8" s="1"/>
  <c r="I1776" i="8"/>
  <c r="J1776" i="8" s="1"/>
  <c r="K1776" i="8" s="1"/>
  <c r="J300" i="8"/>
  <c r="K300" i="8" s="1"/>
  <c r="I300" i="8"/>
  <c r="I415" i="8"/>
  <c r="J415" i="8" s="1"/>
  <c r="K415" i="8" s="1"/>
  <c r="I845" i="8"/>
  <c r="J845" i="8" s="1"/>
  <c r="K845" i="8" s="1"/>
  <c r="I2002" i="8"/>
  <c r="J2002" i="8" s="1"/>
  <c r="K2002" i="8" s="1"/>
  <c r="I1611" i="8"/>
  <c r="J1611" i="8" s="1"/>
  <c r="K1611" i="8" s="1"/>
  <c r="I1476" i="8"/>
  <c r="J1476" i="8" s="1"/>
  <c r="K1476" i="8" s="1"/>
  <c r="I743" i="8"/>
  <c r="J743" i="8" s="1"/>
  <c r="K743" i="8" s="1"/>
  <c r="J694" i="8"/>
  <c r="K694" i="8" s="1"/>
  <c r="I694" i="8"/>
  <c r="I1443" i="8"/>
  <c r="J1443" i="8"/>
  <c r="K1443" i="8" s="1"/>
  <c r="I1703" i="8"/>
  <c r="J1703" i="8" s="1"/>
  <c r="K1703" i="8" s="1"/>
  <c r="I1253" i="8"/>
  <c r="J1253" i="8" s="1"/>
  <c r="K1253" i="8" s="1"/>
  <c r="I909" i="8"/>
  <c r="J909" i="8" s="1"/>
  <c r="K909" i="8" s="1"/>
  <c r="I1701" i="8"/>
  <c r="J1701" i="8"/>
  <c r="K1701" i="8" s="1"/>
  <c r="I403" i="8"/>
  <c r="J403" i="8" s="1"/>
  <c r="K403" i="8" s="1"/>
  <c r="I1373" i="8"/>
  <c r="J1373" i="8" s="1"/>
  <c r="K1373" i="8" s="1"/>
  <c r="J564" i="8"/>
  <c r="K564" i="8" s="1"/>
  <c r="I564" i="8"/>
  <c r="I1111" i="8"/>
  <c r="J1111" i="8"/>
  <c r="K1111" i="8" s="1"/>
  <c r="I1615" i="8"/>
  <c r="J1615" i="8" s="1"/>
  <c r="K1615" i="8" s="1"/>
  <c r="I864" i="8"/>
  <c r="J864" i="8" s="1"/>
  <c r="K864" i="8" s="1"/>
  <c r="J242" i="8"/>
  <c r="K242" i="8" s="1"/>
  <c r="I1204" i="8"/>
  <c r="J1204" i="8" s="1"/>
  <c r="K1204" i="8" s="1"/>
  <c r="I891" i="8"/>
  <c r="J891" i="8" s="1"/>
  <c r="K891" i="8" s="1"/>
  <c r="I566" i="8"/>
  <c r="J566" i="8"/>
  <c r="K566" i="8" s="1"/>
  <c r="I779" i="8"/>
  <c r="I374" i="8"/>
  <c r="J374" i="8"/>
  <c r="K374" i="8" s="1"/>
  <c r="J288" i="8"/>
  <c r="K288" i="8" s="1"/>
  <c r="I1891" i="8"/>
  <c r="J1891" i="8" s="1"/>
  <c r="K1891" i="8" s="1"/>
  <c r="I169" i="8"/>
  <c r="J169" i="8" s="1"/>
  <c r="K169" i="8" s="1"/>
  <c r="I1144" i="8"/>
  <c r="J1144" i="8" s="1"/>
  <c r="K1144" i="8" s="1"/>
  <c r="I1300" i="8"/>
  <c r="J1610" i="8"/>
  <c r="K1610" i="8" s="1"/>
  <c r="I542" i="8"/>
  <c r="J542" i="8" s="1"/>
  <c r="K542" i="8" s="1"/>
  <c r="J1345" i="8"/>
  <c r="K1345" i="8" s="1"/>
  <c r="I1345" i="8"/>
  <c r="I636" i="8"/>
  <c r="J636" i="8"/>
  <c r="K636" i="8" s="1"/>
  <c r="I1857" i="8"/>
  <c r="J1857" i="8" s="1"/>
  <c r="K1857" i="8" s="1"/>
  <c r="I1787" i="8"/>
  <c r="J1787" i="8" s="1"/>
  <c r="K1787" i="8" s="1"/>
  <c r="I447" i="8"/>
  <c r="J447" i="8" s="1"/>
  <c r="K447" i="8" s="1"/>
  <c r="J1938" i="8"/>
  <c r="K1938" i="8" s="1"/>
  <c r="I476" i="8"/>
  <c r="J476" i="8" s="1"/>
  <c r="K476" i="8" s="1"/>
  <c r="I1161" i="8"/>
  <c r="J1161" i="8" s="1"/>
  <c r="K1161" i="8" s="1"/>
  <c r="I1782" i="8"/>
  <c r="J1782" i="8" s="1"/>
  <c r="K1782" i="8" s="1"/>
  <c r="I1543" i="8"/>
  <c r="J1543" i="8" s="1"/>
  <c r="K1543" i="8" s="1"/>
  <c r="I574" i="8"/>
  <c r="J574" i="8" s="1"/>
  <c r="K574" i="8" s="1"/>
  <c r="I918" i="8"/>
  <c r="I771" i="8"/>
  <c r="J771" i="8" s="1"/>
  <c r="K771" i="8" s="1"/>
  <c r="I1619" i="8"/>
  <c r="J952" i="8"/>
  <c r="K952" i="8" s="1"/>
  <c r="I952" i="8"/>
  <c r="I334" i="8"/>
  <c r="J334" i="8"/>
  <c r="K334" i="8" s="1"/>
  <c r="I1043" i="8"/>
  <c r="J1043" i="8"/>
  <c r="K1043" i="8" s="1"/>
  <c r="I1954" i="8"/>
  <c r="J1954" i="8" s="1"/>
  <c r="K1954" i="8" s="1"/>
  <c r="I1578" i="8"/>
  <c r="J1578" i="8" s="1"/>
  <c r="K1578" i="8" s="1"/>
  <c r="I316" i="8"/>
  <c r="J316" i="8" s="1"/>
  <c r="K316" i="8" s="1"/>
  <c r="I1809" i="8"/>
  <c r="J1809" i="8" s="1"/>
  <c r="K1809" i="8" s="1"/>
  <c r="I1696" i="8"/>
  <c r="J1696" i="8"/>
  <c r="K1696" i="8" s="1"/>
  <c r="I1673" i="8"/>
  <c r="J1673" i="8" s="1"/>
  <c r="K1673" i="8" s="1"/>
  <c r="I1786" i="8"/>
  <c r="J1786" i="8" s="1"/>
  <c r="K1786" i="8" s="1"/>
  <c r="I1484" i="8"/>
  <c r="J1484" i="8" s="1"/>
  <c r="K1484" i="8" s="1"/>
  <c r="I1430" i="8"/>
  <c r="J1430" i="8" s="1"/>
  <c r="K1430" i="8" s="1"/>
  <c r="I1053" i="8"/>
  <c r="J1053" i="8" s="1"/>
  <c r="K1053" i="8" s="1"/>
  <c r="J1922" i="8"/>
  <c r="K1922" i="8" s="1"/>
  <c r="I377" i="8"/>
  <c r="J377" i="8"/>
  <c r="K377" i="8" s="1"/>
  <c r="J571" i="8"/>
  <c r="K571" i="8" s="1"/>
  <c r="I461" i="8"/>
  <c r="J461" i="8" s="1"/>
  <c r="K461" i="8" s="1"/>
  <c r="I548" i="8"/>
  <c r="J548" i="8" s="1"/>
  <c r="K548" i="8" s="1"/>
  <c r="I312" i="8"/>
  <c r="J312" i="8" s="1"/>
  <c r="K312" i="8" s="1"/>
  <c r="I1519" i="8"/>
  <c r="J1519" i="8" s="1"/>
  <c r="K1519" i="8" s="1"/>
  <c r="J672" i="8"/>
  <c r="K672" i="8" s="1"/>
  <c r="I672" i="8"/>
  <c r="I1785" i="8"/>
  <c r="J1785" i="8" s="1"/>
  <c r="K1785" i="8" s="1"/>
  <c r="I852" i="8"/>
  <c r="J852" i="8" s="1"/>
  <c r="K852" i="8" s="1"/>
  <c r="I1165" i="8"/>
  <c r="J1165" i="8" s="1"/>
  <c r="K1165" i="8" s="1"/>
  <c r="I714" i="8"/>
  <c r="J714" i="8" s="1"/>
  <c r="K714" i="8" s="1"/>
  <c r="I1084" i="8"/>
  <c r="J1084" i="8" s="1"/>
  <c r="K1084" i="8" s="1"/>
  <c r="I1051" i="8"/>
  <c r="J1051" i="8" s="1"/>
  <c r="K1051" i="8" s="1"/>
  <c r="I800" i="8"/>
  <c r="J800" i="8" s="1"/>
  <c r="K800" i="8" s="1"/>
  <c r="I1184" i="8"/>
  <c r="J1184" i="8" s="1"/>
  <c r="K1184" i="8" s="1"/>
  <c r="I1517" i="8"/>
  <c r="J1517" i="8" s="1"/>
  <c r="K1517" i="8" s="1"/>
  <c r="J1252" i="8"/>
  <c r="K1252" i="8" s="1"/>
  <c r="J1238" i="8"/>
  <c r="K1238" i="8" s="1"/>
  <c r="I1238" i="8"/>
  <c r="I806" i="8"/>
  <c r="J806" i="8" s="1"/>
  <c r="K806" i="8" s="1"/>
  <c r="I1229" i="8"/>
  <c r="J1229" i="8" s="1"/>
  <c r="K1229" i="8" s="1"/>
  <c r="I1016" i="8"/>
  <c r="J1016" i="8" s="1"/>
  <c r="K1016" i="8" s="1"/>
  <c r="I337" i="8"/>
  <c r="I1480" i="8"/>
  <c r="J1480" i="8" s="1"/>
  <c r="K1480" i="8" s="1"/>
  <c r="I1853" i="8"/>
  <c r="J1853" i="8" s="1"/>
  <c r="K1853" i="8" s="1"/>
  <c r="I504" i="8"/>
  <c r="J504" i="8" s="1"/>
  <c r="K504" i="8" s="1"/>
  <c r="I1022" i="8"/>
  <c r="I1185" i="8"/>
  <c r="J1185" i="8" s="1"/>
  <c r="K1185" i="8" s="1"/>
  <c r="I1162" i="8"/>
  <c r="J1162" i="8" s="1"/>
  <c r="K1162" i="8" s="1"/>
  <c r="I1030" i="8"/>
  <c r="J1030" i="8" s="1"/>
  <c r="K1030" i="8" s="1"/>
  <c r="I1422" i="8"/>
  <c r="J1422" i="8"/>
  <c r="K1422" i="8" s="1"/>
  <c r="I500" i="8"/>
  <c r="J500" i="8" s="1"/>
  <c r="K500" i="8" s="1"/>
  <c r="I906" i="8"/>
  <c r="J906" i="8" s="1"/>
  <c r="K906" i="8" s="1"/>
  <c r="J1980" i="8"/>
  <c r="K1980" i="8" s="1"/>
  <c r="I386" i="8"/>
  <c r="J386" i="8" s="1"/>
  <c r="K386" i="8" s="1"/>
  <c r="I384" i="8"/>
  <c r="J384" i="8" s="1"/>
  <c r="K384" i="8" s="1"/>
  <c r="I1495" i="8"/>
  <c r="J1495" i="8" s="1"/>
  <c r="K1495" i="8" s="1"/>
  <c r="I440" i="8"/>
  <c r="J440" i="8" s="1"/>
  <c r="K440" i="8" s="1"/>
  <c r="I422" i="8"/>
  <c r="J422" i="8" s="1"/>
  <c r="K422" i="8" s="1"/>
  <c r="I1074" i="8"/>
  <c r="J1074" i="8" s="1"/>
  <c r="K1074" i="8" s="1"/>
  <c r="I1640" i="8"/>
  <c r="I1150" i="8"/>
  <c r="J1150" i="8" s="1"/>
  <c r="K1150" i="8" s="1"/>
  <c r="J982" i="8"/>
  <c r="K982" i="8" s="1"/>
  <c r="I980" i="8"/>
  <c r="J980" i="8" s="1"/>
  <c r="K980" i="8" s="1"/>
  <c r="I1743" i="8"/>
  <c r="J1743" i="8" s="1"/>
  <c r="K1743" i="8" s="1"/>
  <c r="I385" i="8"/>
  <c r="J385" i="8" s="1"/>
  <c r="K385" i="8" s="1"/>
  <c r="I1096" i="8"/>
  <c r="J1096" i="8" s="1"/>
  <c r="K1096" i="8" s="1"/>
  <c r="I1638" i="8"/>
  <c r="J1638" i="8"/>
  <c r="K1638" i="8" s="1"/>
  <c r="I342" i="8"/>
  <c r="J342" i="8" s="1"/>
  <c r="K342" i="8" s="1"/>
  <c r="I802" i="8"/>
  <c r="J802" i="8" s="1"/>
  <c r="K802" i="8" s="1"/>
  <c r="I1522" i="8"/>
  <c r="J1522" i="8" s="1"/>
  <c r="K1522" i="8" s="1"/>
  <c r="I2003" i="8"/>
  <c r="J2003" i="8"/>
  <c r="K2003" i="8" s="1"/>
  <c r="I1261" i="8"/>
  <c r="J1261" i="8"/>
  <c r="K1261" i="8" s="1"/>
  <c r="I1482" i="8"/>
  <c r="J1482" i="8" s="1"/>
  <c r="K1482" i="8" s="1"/>
  <c r="J1342" i="8"/>
  <c r="K1342" i="8" s="1"/>
  <c r="I1342" i="8"/>
  <c r="J595" i="8"/>
  <c r="K595" i="8" s="1"/>
  <c r="I1762" i="8"/>
  <c r="J1762" i="8" s="1"/>
  <c r="K1762" i="8" s="1"/>
  <c r="I272" i="8"/>
  <c r="J272" i="8"/>
  <c r="K272" i="8" s="1"/>
  <c r="I1362" i="8"/>
  <c r="J1362" i="8" s="1"/>
  <c r="K1362" i="8" s="1"/>
  <c r="I1830" i="8"/>
  <c r="J1830" i="8" s="1"/>
  <c r="K1830" i="8" s="1"/>
  <c r="I453" i="8"/>
  <c r="J453" i="8"/>
  <c r="K453" i="8" s="1"/>
  <c r="I290" i="8"/>
  <c r="J290" i="8" s="1"/>
  <c r="K290" i="8" s="1"/>
  <c r="I1365" i="8"/>
  <c r="J1365" i="8" s="1"/>
  <c r="K1365" i="8" s="1"/>
  <c r="I746" i="8"/>
  <c r="I1097" i="8"/>
  <c r="J1097" i="8" s="1"/>
  <c r="K1097" i="8" s="1"/>
  <c r="I1938" i="8"/>
  <c r="I1061" i="8"/>
  <c r="J1061" i="8" s="1"/>
  <c r="K1061" i="8" s="1"/>
  <c r="I1616" i="8"/>
  <c r="J1616" i="8" s="1"/>
  <c r="K1616" i="8" s="1"/>
  <c r="I1250" i="8"/>
  <c r="J1250" i="8" s="1"/>
  <c r="K1250" i="8" s="1"/>
  <c r="I829" i="8"/>
  <c r="J829" i="8" s="1"/>
  <c r="K829" i="8" s="1"/>
  <c r="I1520" i="8"/>
  <c r="J1520" i="8" s="1"/>
  <c r="K1520" i="8" s="1"/>
  <c r="I274" i="8"/>
  <c r="J274" i="8" s="1"/>
  <c r="K274" i="8" s="1"/>
  <c r="J1986" i="8"/>
  <c r="K1986" i="8" s="1"/>
  <c r="I920" i="8"/>
  <c r="J920" i="8" s="1"/>
  <c r="K920" i="8" s="1"/>
  <c r="J322" i="8"/>
  <c r="K322" i="8" s="1"/>
  <c r="I1694" i="8"/>
  <c r="J1694" i="8"/>
  <c r="K1694" i="8" s="1"/>
  <c r="I219" i="8"/>
  <c r="J219" i="8" s="1"/>
  <c r="K219" i="8" s="1"/>
  <c r="I617" i="8"/>
  <c r="J617" i="8" s="1"/>
  <c r="K617" i="8" s="1"/>
  <c r="J1242" i="8"/>
  <c r="K1242" i="8" s="1"/>
  <c r="I1680" i="8"/>
  <c r="J1680" i="8" s="1"/>
  <c r="K1680" i="8" s="1"/>
  <c r="J1962" i="8"/>
  <c r="K1962" i="8" s="1"/>
  <c r="I1072" i="8"/>
  <c r="J1072" i="8" s="1"/>
  <c r="K1072" i="8" s="1"/>
  <c r="I716" i="8"/>
  <c r="J716" i="8" s="1"/>
  <c r="K716" i="8" s="1"/>
  <c r="I477" i="8"/>
  <c r="J477" i="8" s="1"/>
  <c r="K477" i="8" s="1"/>
  <c r="I662" i="8"/>
  <c r="J662" i="8" s="1"/>
  <c r="K662" i="8" s="1"/>
  <c r="I1675" i="8"/>
  <c r="J1675" i="8" s="1"/>
  <c r="K1675" i="8" s="1"/>
  <c r="I783" i="8"/>
  <c r="J783" i="8" s="1"/>
  <c r="K783" i="8" s="1"/>
  <c r="I588" i="8"/>
  <c r="J588" i="8"/>
  <c r="K588" i="8" s="1"/>
  <c r="I734" i="8"/>
  <c r="J734" i="8" s="1"/>
  <c r="K734" i="8" s="1"/>
  <c r="I840" i="8"/>
  <c r="J840" i="8" s="1"/>
  <c r="K840" i="8" s="1"/>
  <c r="I641" i="8"/>
  <c r="J641" i="8"/>
  <c r="K641" i="8" s="1"/>
  <c r="I1284" i="8"/>
  <c r="J1284" i="8" s="1"/>
  <c r="K1284" i="8" s="1"/>
  <c r="I736" i="8"/>
  <c r="J736" i="8"/>
  <c r="K736" i="8" s="1"/>
  <c r="I872" i="8"/>
  <c r="J872" i="8" s="1"/>
  <c r="K872" i="8" s="1"/>
  <c r="I1697" i="8"/>
  <c r="J1697" i="8" s="1"/>
  <c r="K1697" i="8" s="1"/>
  <c r="I1630" i="8"/>
  <c r="J1630" i="8" s="1"/>
  <c r="K1630" i="8" s="1"/>
  <c r="I1050" i="8"/>
  <c r="J1050" i="8" s="1"/>
  <c r="K1050" i="8" s="1"/>
  <c r="I651" i="8"/>
  <c r="J651" i="8" s="1"/>
  <c r="K651" i="8" s="1"/>
  <c r="J1006" i="8"/>
  <c r="K1006" i="8" s="1"/>
  <c r="I1006" i="8"/>
  <c r="I596" i="8"/>
  <c r="J596" i="8"/>
  <c r="K596" i="8" s="1"/>
  <c r="J363" i="8"/>
  <c r="K363" i="8" s="1"/>
  <c r="I363" i="8"/>
  <c r="J567" i="8"/>
  <c r="K567" i="8" s="1"/>
  <c r="J984" i="8"/>
  <c r="K984" i="8" s="1"/>
  <c r="J1028" i="8"/>
  <c r="K1028" i="8" s="1"/>
  <c r="I1028" i="8"/>
  <c r="I1800" i="8"/>
  <c r="J1800" i="8" s="1"/>
  <c r="K1800" i="8" s="1"/>
  <c r="I1919" i="8"/>
  <c r="J1919" i="8"/>
  <c r="K1919" i="8" s="1"/>
  <c r="J1409" i="8"/>
  <c r="K1409" i="8" s="1"/>
  <c r="I1409" i="8"/>
  <c r="I1450" i="8"/>
  <c r="J1450" i="8"/>
  <c r="K1450" i="8" s="1"/>
  <c r="I1306" i="8"/>
  <c r="J1306" i="8" s="1"/>
  <c r="K1306" i="8" s="1"/>
  <c r="I113" i="8"/>
  <c r="J113" i="8" s="1"/>
  <c r="K113" i="8" s="1"/>
  <c r="J1963" i="8"/>
  <c r="K1963" i="8" s="1"/>
  <c r="I1350" i="8"/>
  <c r="J1350" i="8" s="1"/>
  <c r="K1350" i="8" s="1"/>
  <c r="I1228" i="8"/>
  <c r="J1228" i="8"/>
  <c r="K1228" i="8" s="1"/>
  <c r="I1572" i="8"/>
  <c r="J1572" i="8" s="1"/>
  <c r="K1572" i="8" s="1"/>
  <c r="I1984" i="8"/>
  <c r="J1984" i="8" s="1"/>
  <c r="K1984" i="8" s="1"/>
  <c r="I894" i="8"/>
  <c r="J894" i="8"/>
  <c r="K894" i="8" s="1"/>
  <c r="I1364" i="8"/>
  <c r="J1364" i="8" s="1"/>
  <c r="K1364" i="8" s="1"/>
  <c r="I1440" i="8"/>
  <c r="J1440" i="8" s="1"/>
  <c r="K1440" i="8" s="1"/>
  <c r="I398" i="8"/>
  <c r="J398" i="8" s="1"/>
  <c r="K398" i="8" s="1"/>
  <c r="I620" i="8"/>
  <c r="J620" i="8" s="1"/>
  <c r="K620" i="8" s="1"/>
  <c r="I1222" i="8"/>
  <c r="J1222" i="8" s="1"/>
  <c r="K1222" i="8" s="1"/>
  <c r="I838" i="8"/>
  <c r="J838" i="8" s="1"/>
  <c r="K838" i="8" s="1"/>
  <c r="I292" i="8"/>
  <c r="J292" i="8"/>
  <c r="K292" i="8" s="1"/>
  <c r="J1631" i="8"/>
  <c r="K1631" i="8" s="1"/>
  <c r="I1631" i="8"/>
  <c r="I1518" i="8"/>
  <c r="J1518" i="8" s="1"/>
  <c r="K1518" i="8" s="1"/>
  <c r="J653" i="8"/>
  <c r="K653" i="8" s="1"/>
  <c r="I653" i="8"/>
  <c r="I482" i="8"/>
  <c r="J482" i="8" s="1"/>
  <c r="K482" i="8" s="1"/>
  <c r="I1563" i="8"/>
  <c r="J1563" i="8" s="1"/>
  <c r="K1563" i="8" s="1"/>
  <c r="I1319" i="8"/>
  <c r="J1319" i="8" s="1"/>
  <c r="K1319" i="8" s="1"/>
  <c r="J1275" i="8"/>
  <c r="K1275" i="8" s="1"/>
  <c r="I1897" i="8"/>
  <c r="J1897" i="8" s="1"/>
  <c r="K1897" i="8" s="1"/>
  <c r="I1002" i="8"/>
  <c r="J1002" i="8" s="1"/>
  <c r="K1002" i="8" s="1"/>
  <c r="I1060" i="8"/>
  <c r="J1060" i="8" s="1"/>
  <c r="K1060" i="8" s="1"/>
  <c r="I1442" i="8"/>
  <c r="J1442" i="8" s="1"/>
  <c r="K1442" i="8" s="1"/>
  <c r="I1163" i="8"/>
  <c r="J1163" i="8" s="1"/>
  <c r="K1163" i="8" s="1"/>
  <c r="I483" i="8"/>
  <c r="J483" i="8" s="1"/>
  <c r="K483" i="8" s="1"/>
  <c r="I1808" i="8"/>
  <c r="J1808" i="8" s="1"/>
  <c r="K1808" i="8" s="1"/>
  <c r="I291" i="8"/>
  <c r="J291" i="8"/>
  <c r="K291" i="8" s="1"/>
  <c r="J1896" i="8"/>
  <c r="K1896" i="8" s="1"/>
  <c r="I1339" i="8"/>
  <c r="J1339" i="8"/>
  <c r="K1339" i="8" s="1"/>
  <c r="I1983" i="8"/>
  <c r="J1983" i="8"/>
  <c r="K1983" i="8" s="1"/>
  <c r="I1662" i="8"/>
  <c r="J1662" i="8" s="1"/>
  <c r="K1662" i="8" s="1"/>
  <c r="I942" i="8"/>
  <c r="J942" i="8" s="1"/>
  <c r="K942" i="8" s="1"/>
  <c r="J1272" i="8"/>
  <c r="K1272" i="8" s="1"/>
  <c r="I1272" i="8"/>
  <c r="I676" i="8"/>
  <c r="J676" i="8"/>
  <c r="K676" i="8" s="1"/>
  <c r="I1516" i="8"/>
  <c r="J1516" i="8" s="1"/>
  <c r="K1516" i="8" s="1"/>
  <c r="I441" i="8"/>
  <c r="J441" i="8"/>
  <c r="K441" i="8" s="1"/>
  <c r="I815" i="8"/>
  <c r="J815" i="8" s="1"/>
  <c r="K815" i="8" s="1"/>
  <c r="I340" i="8"/>
  <c r="J340" i="8" s="1"/>
  <c r="K340" i="8" s="1"/>
  <c r="I941" i="8"/>
  <c r="J941" i="8"/>
  <c r="K941" i="8" s="1"/>
  <c r="I417" i="8"/>
  <c r="J417" i="8" s="1"/>
  <c r="K417" i="8" s="1"/>
  <c r="J619" i="8"/>
  <c r="K619" i="8" s="1"/>
  <c r="I1139" i="8"/>
  <c r="J1139" i="8" s="1"/>
  <c r="K1139" i="8" s="1"/>
  <c r="I1206" i="8"/>
  <c r="J1206" i="8" s="1"/>
  <c r="K1206" i="8" s="1"/>
  <c r="I400" i="8"/>
  <c r="J400" i="8" s="1"/>
  <c r="K400" i="8" s="1"/>
  <c r="I1964" i="8"/>
  <c r="J1964" i="8" s="1"/>
  <c r="K1964" i="8" s="1"/>
  <c r="I808" i="8"/>
  <c r="J808" i="8" s="1"/>
  <c r="K808" i="8" s="1"/>
  <c r="I1472" i="8"/>
  <c r="J1472" i="8" s="1"/>
  <c r="K1472" i="8" s="1"/>
  <c r="I1009" i="8"/>
  <c r="J1009" i="8" s="1"/>
  <c r="K1009" i="8" s="1"/>
  <c r="I880" i="8"/>
  <c r="J880" i="8" s="1"/>
  <c r="K880" i="8" s="1"/>
  <c r="I1716" i="8"/>
  <c r="J1716" i="8"/>
  <c r="K1716" i="8" s="1"/>
  <c r="I1075" i="8"/>
  <c r="J1075" i="8" s="1"/>
  <c r="K1075" i="8" s="1"/>
  <c r="I805" i="8"/>
  <c r="J805" i="8" s="1"/>
  <c r="K805" i="8" s="1"/>
  <c r="J245" i="8"/>
  <c r="K245" i="8" s="1"/>
  <c r="I828" i="8"/>
  <c r="J828" i="8" s="1"/>
  <c r="K828" i="8" s="1"/>
  <c r="I220" i="8"/>
  <c r="J220" i="8"/>
  <c r="K220" i="8" s="1"/>
  <c r="I1461" i="8"/>
  <c r="J1461" i="8" s="1"/>
  <c r="K1461" i="8" s="1"/>
  <c r="I1539" i="8"/>
  <c r="J1539" i="8" s="1"/>
  <c r="K1539" i="8" s="1"/>
  <c r="I798" i="8"/>
  <c r="J798" i="8" s="1"/>
  <c r="K798" i="8" s="1"/>
  <c r="I1541" i="8"/>
  <c r="J1541" i="8" s="1"/>
  <c r="K1541" i="8" s="1"/>
  <c r="I207" i="8"/>
  <c r="J207" i="8"/>
  <c r="K207" i="8" s="1"/>
  <c r="I295" i="8"/>
  <c r="J295" i="8"/>
  <c r="K295" i="8" s="1"/>
  <c r="I1728" i="8"/>
  <c r="J1728" i="8" s="1"/>
  <c r="K1728" i="8" s="1"/>
  <c r="I831" i="8"/>
  <c r="J831" i="8" s="1"/>
  <c r="K831" i="8" s="1"/>
  <c r="J919" i="8"/>
  <c r="K919" i="8" s="1"/>
  <c r="I902" i="8"/>
  <c r="J902" i="8" s="1"/>
  <c r="K902" i="8" s="1"/>
  <c r="I166" i="8"/>
  <c r="J166" i="8" s="1"/>
  <c r="K166" i="8" s="1"/>
  <c r="I1000" i="8"/>
  <c r="I506" i="8"/>
  <c r="J506" i="8" s="1"/>
  <c r="K506" i="8" s="1"/>
  <c r="I1763" i="8"/>
  <c r="J1763" i="8" s="1"/>
  <c r="K1763" i="8" s="1"/>
  <c r="J943" i="8"/>
  <c r="K943" i="8" s="1"/>
  <c r="I963" i="8"/>
  <c r="J963" i="8" s="1"/>
  <c r="K963" i="8" s="1"/>
  <c r="J572" i="8"/>
  <c r="K572" i="8" s="1"/>
  <c r="I572" i="8"/>
  <c r="I642" i="8"/>
  <c r="J642" i="8" s="1"/>
  <c r="K642" i="8" s="1"/>
  <c r="I1387" i="8"/>
  <c r="J1387" i="8"/>
  <c r="K1387" i="8" s="1"/>
  <c r="J546" i="8"/>
  <c r="K546" i="8" s="1"/>
  <c r="I1661" i="8"/>
  <c r="J1661" i="8" s="1"/>
  <c r="K1661" i="8" s="1"/>
  <c r="I1475" i="8"/>
  <c r="J1475" i="8" s="1"/>
  <c r="K1475" i="8" s="1"/>
  <c r="I1682" i="8"/>
  <c r="J1682" i="8" s="1"/>
  <c r="K1682" i="8" s="1"/>
  <c r="I1794" i="8"/>
  <c r="J1794" i="8" s="1"/>
  <c r="K1794" i="8" s="1"/>
  <c r="J1295" i="8"/>
  <c r="K1295" i="8" s="1"/>
  <c r="J1741" i="8"/>
  <c r="K1741" i="8" s="1"/>
  <c r="I1741" i="8"/>
  <c r="I1941" i="8"/>
  <c r="J1941" i="8"/>
  <c r="K1941" i="8" s="1"/>
  <c r="I1538" i="8"/>
  <c r="J1538" i="8" s="1"/>
  <c r="K1538" i="8" s="1"/>
  <c r="I1062" i="8"/>
  <c r="J1062" i="8"/>
  <c r="K1062" i="8" s="1"/>
  <c r="I209" i="8"/>
  <c r="J209" i="8" s="1"/>
  <c r="K209" i="8" s="1"/>
  <c r="J432" i="8"/>
  <c r="K432" i="8" s="1"/>
  <c r="I432" i="8"/>
  <c r="I666" i="8"/>
  <c r="J666" i="8" s="1"/>
  <c r="K666" i="8" s="1"/>
  <c r="I1462" i="8"/>
  <c r="J1462" i="8" s="1"/>
  <c r="K1462" i="8" s="1"/>
  <c r="I819" i="8"/>
  <c r="J819" i="8" s="1"/>
  <c r="K819" i="8" s="1"/>
  <c r="I1985" i="8"/>
  <c r="J1985" i="8" s="1"/>
  <c r="K1985" i="8" s="1"/>
  <c r="J1943" i="8"/>
  <c r="K1943" i="8" s="1"/>
  <c r="I938" i="8"/>
  <c r="J938" i="8" s="1"/>
  <c r="K938" i="8" s="1"/>
  <c r="I618" i="8"/>
  <c r="J618" i="8"/>
  <c r="K618" i="8" s="1"/>
  <c r="I1231" i="8"/>
  <c r="I722" i="8"/>
  <c r="J722" i="8" s="1"/>
  <c r="K722" i="8" s="1"/>
  <c r="I454" i="8"/>
  <c r="J454" i="8"/>
  <c r="K454" i="8" s="1"/>
  <c r="I1940" i="8"/>
  <c r="J1940" i="8" s="1"/>
  <c r="K1940" i="8" s="1"/>
  <c r="I1360" i="8"/>
  <c r="J1360" i="8"/>
  <c r="K1360" i="8" s="1"/>
  <c r="I421" i="8"/>
  <c r="J421" i="8" s="1"/>
  <c r="K421" i="8" s="1"/>
  <c r="I1029" i="8"/>
  <c r="J1029" i="8"/>
  <c r="K1029" i="8" s="1"/>
  <c r="J1040" i="8"/>
  <c r="K1040" i="8" s="1"/>
  <c r="I1040" i="8"/>
  <c r="I590" i="8"/>
  <c r="J590" i="8"/>
  <c r="K590" i="8" s="1"/>
  <c r="I782" i="8"/>
  <c r="I1561" i="8"/>
  <c r="J1561" i="8"/>
  <c r="K1561" i="8" s="1"/>
  <c r="I1738" i="8"/>
  <c r="J1738" i="8" s="1"/>
  <c r="K1738" i="8" s="1"/>
  <c r="I1850" i="8"/>
  <c r="J1850" i="8" s="1"/>
  <c r="K1850" i="8" s="1"/>
  <c r="I1852" i="8"/>
  <c r="J1852" i="8" s="1"/>
  <c r="K1852" i="8" s="1"/>
  <c r="J1916" i="8"/>
  <c r="K1916" i="8" s="1"/>
  <c r="I362" i="8"/>
  <c r="J362" i="8" s="1"/>
  <c r="K362" i="8" s="1"/>
  <c r="I1007" i="8"/>
  <c r="J1007" i="8" s="1"/>
  <c r="K1007" i="8" s="1"/>
  <c r="I479" i="8"/>
  <c r="J479" i="8" s="1"/>
  <c r="K479" i="8" s="1"/>
  <c r="I512" i="8"/>
  <c r="J512" i="8" s="1"/>
  <c r="K512" i="8" s="1"/>
  <c r="I702" i="8"/>
  <c r="J702" i="8" s="1"/>
  <c r="K702" i="8" s="1"/>
  <c r="I1372" i="8"/>
  <c r="J1372" i="8"/>
  <c r="K1372" i="8" s="1"/>
  <c r="I1341" i="8"/>
  <c r="J1341" i="8"/>
  <c r="K1341" i="8" s="1"/>
  <c r="I665" i="8"/>
  <c r="J665" i="8" s="1"/>
  <c r="K665" i="8" s="1"/>
  <c r="I266" i="8"/>
  <c r="J266" i="8"/>
  <c r="K266" i="8" s="1"/>
  <c r="I1918" i="8"/>
  <c r="J1918" i="8" s="1"/>
  <c r="K1918" i="8" s="1"/>
  <c r="I785" i="8"/>
  <c r="J785" i="8" s="1"/>
  <c r="K785" i="8" s="1"/>
  <c r="I1660" i="8"/>
  <c r="J1660" i="8"/>
  <c r="K1660" i="8" s="1"/>
  <c r="I652" i="8"/>
  <c r="J652" i="8" s="1"/>
  <c r="K652" i="8" s="1"/>
  <c r="I602" i="8"/>
  <c r="J602" i="8" s="1"/>
  <c r="K602" i="8" s="1"/>
  <c r="I466" i="8"/>
  <c r="J466" i="8" s="1"/>
  <c r="K466" i="8" s="1"/>
  <c r="I232" i="8"/>
  <c r="J232" i="8" s="1"/>
  <c r="K232" i="8" s="1"/>
  <c r="I1861" i="8"/>
  <c r="J1861" i="8" s="1"/>
  <c r="K1861" i="8" s="1"/>
  <c r="I394" i="8"/>
  <c r="J394" i="8" s="1"/>
  <c r="K394" i="8" s="1"/>
  <c r="I1460" i="8"/>
  <c r="J1460" i="8" s="1"/>
  <c r="K1460" i="8" s="1"/>
  <c r="I713" i="8"/>
  <c r="J713" i="8"/>
  <c r="K713" i="8" s="1"/>
  <c r="I1764" i="8"/>
  <c r="J1764" i="8"/>
  <c r="K1764" i="8" s="1"/>
  <c r="I742" i="8"/>
  <c r="J742" i="8" s="1"/>
  <c r="K742" i="8" s="1"/>
  <c r="I873" i="8"/>
  <c r="J873" i="8" s="1"/>
  <c r="K873" i="8" s="1"/>
  <c r="I1042" i="8"/>
  <c r="J1042" i="8"/>
  <c r="K1042" i="8" s="1"/>
  <c r="I597" i="8"/>
  <c r="J597" i="8" s="1"/>
  <c r="K597" i="8" s="1"/>
  <c r="I1262" i="8"/>
  <c r="J1262" i="8"/>
  <c r="K1262" i="8" s="1"/>
  <c r="I1438" i="8"/>
  <c r="J1438" i="8" s="1"/>
  <c r="K1438" i="8" s="1"/>
  <c r="I1338" i="8"/>
  <c r="J1338" i="8" s="1"/>
  <c r="K1338" i="8" s="1"/>
  <c r="I1160" i="8"/>
  <c r="J1160" i="8" s="1"/>
  <c r="K1160" i="8" s="1"/>
  <c r="I193" i="8"/>
  <c r="J193" i="8" s="1"/>
  <c r="K193" i="8" s="1"/>
  <c r="I611" i="8"/>
  <c r="J611" i="8" s="1"/>
  <c r="K611" i="8" s="1"/>
  <c r="I1584" i="8"/>
  <c r="J1584" i="8" s="1"/>
  <c r="K1584" i="8" s="1"/>
  <c r="I1838" i="8"/>
  <c r="J1838" i="8" s="1"/>
  <c r="K1838" i="8" s="1"/>
  <c r="I756" i="8"/>
  <c r="J756" i="8" s="1"/>
  <c r="K756" i="8" s="1"/>
  <c r="I1120" i="8"/>
  <c r="J1120" i="8" s="1"/>
  <c r="K1120" i="8" s="1"/>
  <c r="J408" i="8"/>
  <c r="K408" i="8" s="1"/>
  <c r="I408" i="8"/>
  <c r="I682" i="8"/>
  <c r="J682" i="8"/>
  <c r="K682" i="8" s="1"/>
  <c r="I313" i="8"/>
  <c r="J313" i="8" s="1"/>
  <c r="K313" i="8" s="1"/>
  <c r="I407" i="8"/>
  <c r="J407" i="8" s="1"/>
  <c r="K407" i="8" s="1"/>
  <c r="I1497" i="8"/>
  <c r="J1497" i="8" s="1"/>
  <c r="K1497" i="8" s="1"/>
  <c r="I1008" i="8"/>
  <c r="J1008" i="8" s="1"/>
  <c r="K1008" i="8" s="1"/>
  <c r="I582" i="8"/>
  <c r="J582" i="8" s="1"/>
  <c r="K582" i="8" s="1"/>
  <c r="I1506" i="8"/>
  <c r="J1506" i="8" s="1"/>
  <c r="K1506" i="8" s="1"/>
  <c r="I1831" i="8"/>
  <c r="J1831" i="8" s="1"/>
  <c r="K1831" i="8" s="1"/>
  <c r="I1230" i="8"/>
  <c r="J1230" i="8"/>
  <c r="K1230" i="8" s="1"/>
  <c r="J255" i="8"/>
  <c r="K255" i="8" s="1"/>
  <c r="I255" i="8"/>
  <c r="I1961" i="8"/>
  <c r="J1961" i="8" s="1"/>
  <c r="K1961" i="8" s="1"/>
  <c r="I1772" i="8"/>
  <c r="J1772" i="8" s="1"/>
  <c r="K1772" i="8" s="1"/>
  <c r="I1384" i="8"/>
  <c r="J1384" i="8"/>
  <c r="K1384" i="8" s="1"/>
  <c r="I1642" i="8"/>
  <c r="J1642" i="8" s="1"/>
  <c r="K1642" i="8" s="1"/>
  <c r="I1765" i="8"/>
  <c r="J1765" i="8" s="1"/>
  <c r="K1765" i="8" s="1"/>
  <c r="I317" i="8"/>
  <c r="J317" i="8" s="1"/>
  <c r="K317" i="8" s="1"/>
  <c r="I456" i="8"/>
  <c r="J456" i="8" s="1"/>
  <c r="K456" i="8" s="1"/>
  <c r="I822" i="8"/>
  <c r="J822" i="8" s="1"/>
  <c r="K822" i="8" s="1"/>
  <c r="I664" i="8"/>
  <c r="J664" i="8" s="1"/>
  <c r="K664" i="8" s="1"/>
  <c r="J962" i="8"/>
  <c r="K962" i="8" s="1"/>
  <c r="I900" i="8"/>
  <c r="J900" i="8" s="1"/>
  <c r="K900" i="8" s="1"/>
  <c r="I712" i="8"/>
  <c r="J712" i="8"/>
  <c r="K712" i="8" s="1"/>
  <c r="I882" i="8"/>
  <c r="J882" i="8" s="1"/>
  <c r="K882" i="8" s="1"/>
  <c r="I1872" i="8"/>
  <c r="J1872" i="8" s="1"/>
  <c r="K1872" i="8" s="1"/>
  <c r="I433" i="8"/>
  <c r="J433" i="8"/>
  <c r="K433" i="8" s="1"/>
  <c r="I1950" i="8"/>
  <c r="J1950" i="8" s="1"/>
  <c r="K1950" i="8" s="1"/>
  <c r="I807" i="8"/>
  <c r="J807" i="8" s="1"/>
  <c r="K807" i="8" s="1"/>
  <c r="I1895" i="8"/>
  <c r="J1895" i="8" s="1"/>
  <c r="K1895" i="8" s="1"/>
  <c r="I360" i="8"/>
  <c r="J360" i="8" s="1"/>
  <c r="K360" i="8" s="1"/>
  <c r="J1960" i="8"/>
  <c r="K1960" i="8" s="1"/>
  <c r="I379" i="8"/>
  <c r="J379" i="8" s="1"/>
  <c r="K379" i="8" s="1"/>
  <c r="I267" i="8"/>
  <c r="J267" i="8" s="1"/>
  <c r="K267" i="8" s="1"/>
  <c r="I853" i="8"/>
  <c r="J853" i="8" s="1"/>
  <c r="K853" i="8" s="1"/>
  <c r="I1802" i="8"/>
  <c r="J1802" i="8" s="1"/>
  <c r="K1802" i="8" s="1"/>
  <c r="I1806" i="8"/>
  <c r="J1806" i="8" s="1"/>
  <c r="K1806" i="8" s="1"/>
  <c r="J251" i="8"/>
  <c r="K251" i="8" s="1"/>
  <c r="I251" i="8"/>
  <c r="I1739" i="8"/>
  <c r="J1739" i="8"/>
  <c r="K1739" i="8" s="1"/>
  <c r="I485" i="8"/>
  <c r="J485" i="8" s="1"/>
  <c r="K485" i="8" s="1"/>
  <c r="I1851" i="8"/>
  <c r="J1851" i="8" s="1"/>
  <c r="K1851" i="8" s="1"/>
  <c r="I1296" i="8"/>
  <c r="J1296" i="8"/>
  <c r="K1296" i="8" s="1"/>
  <c r="J1052" i="8"/>
  <c r="K1052" i="8" s="1"/>
  <c r="I1052" i="8"/>
  <c r="I1620" i="8"/>
  <c r="J1620" i="8"/>
  <c r="K1620" i="8" s="1"/>
  <c r="J1586" i="8"/>
  <c r="K1586" i="8" s="1"/>
  <c r="I1586" i="8"/>
  <c r="I1143" i="8"/>
  <c r="J1143" i="8" s="1"/>
  <c r="K1143" i="8" s="1"/>
  <c r="I1702" i="8"/>
  <c r="I382" i="8"/>
  <c r="I940" i="8"/>
  <c r="J940" i="8"/>
  <c r="K940" i="8" s="1"/>
  <c r="I605" i="8"/>
  <c r="J605" i="8" s="1"/>
  <c r="K605" i="8" s="1"/>
  <c r="I1200" i="8"/>
  <c r="J1200" i="8" s="1"/>
  <c r="K1200" i="8" s="1"/>
  <c r="I1119" i="8"/>
  <c r="J1119" i="8" s="1"/>
  <c r="K1119" i="8" s="1"/>
  <c r="I1653" i="8"/>
  <c r="J1653" i="8" s="1"/>
  <c r="K1653" i="8" s="1"/>
  <c r="I769" i="8"/>
  <c r="J769" i="8" s="1"/>
  <c r="K769" i="8" s="1"/>
  <c r="I231" i="8"/>
  <c r="J231" i="8"/>
  <c r="K231" i="8" s="1"/>
  <c r="J895" i="8"/>
  <c r="K895" i="8" s="1"/>
  <c r="I895" i="8"/>
  <c r="I549" i="8"/>
  <c r="J549" i="8" s="1"/>
  <c r="K549" i="8" s="1"/>
  <c r="J268" i="8"/>
  <c r="K268" i="8" s="1"/>
  <c r="I268" i="8"/>
  <c r="I262" i="8"/>
  <c r="J262" i="8"/>
  <c r="K262" i="8" s="1"/>
  <c r="I1622" i="8"/>
  <c r="J1622" i="8" s="1"/>
  <c r="K1622" i="8" s="1"/>
  <c r="I1194" i="8"/>
  <c r="J1194" i="8" s="1"/>
  <c r="K1194" i="8" s="1"/>
  <c r="I1172" i="8"/>
  <c r="J1172" i="8"/>
  <c r="K1172" i="8" s="1"/>
  <c r="J695" i="8"/>
  <c r="K695" i="8" s="1"/>
  <c r="I695" i="8"/>
  <c r="I830" i="8"/>
  <c r="J830" i="8" s="1"/>
  <c r="K830" i="8" s="1"/>
  <c r="I1542" i="8"/>
  <c r="J1542" i="8" s="1"/>
  <c r="K1542" i="8" s="1"/>
  <c r="I1385" i="8"/>
  <c r="J1385" i="8" s="1"/>
  <c r="K1385" i="8" s="1"/>
  <c r="I1340" i="8"/>
  <c r="J1340" i="8" s="1"/>
  <c r="K1340" i="8" s="1"/>
  <c r="I1820" i="8"/>
  <c r="J1820" i="8" s="1"/>
  <c r="K1820" i="8" s="1"/>
  <c r="I410" i="8"/>
  <c r="J410" i="8"/>
  <c r="K410" i="8" s="1"/>
  <c r="I1494" i="8"/>
  <c r="J1494" i="8" s="1"/>
  <c r="K1494" i="8" s="1"/>
  <c r="I1860" i="8"/>
  <c r="J1860" i="8" s="1"/>
  <c r="K1860" i="8" s="1"/>
  <c r="I667" i="8"/>
  <c r="J667" i="8" s="1"/>
  <c r="K667" i="8" s="1"/>
  <c r="I674" i="8"/>
  <c r="J674" i="8" s="1"/>
  <c r="K674" i="8" s="1"/>
  <c r="I1900" i="8"/>
  <c r="J1900" i="8" s="1"/>
  <c r="K1900" i="8" s="1"/>
  <c r="I1317" i="8"/>
  <c r="J1317" i="8" s="1"/>
  <c r="K1317" i="8" s="1"/>
  <c r="J1294" i="8"/>
  <c r="K1294" i="8" s="1"/>
  <c r="I1140" i="8"/>
  <c r="J1140" i="8" s="1"/>
  <c r="K1140" i="8" s="1"/>
  <c r="I558" i="8"/>
  <c r="J558" i="8"/>
  <c r="K558" i="8" s="1"/>
  <c r="I985" i="8"/>
  <c r="J985" i="8" s="1"/>
  <c r="K985" i="8" s="1"/>
  <c r="I1080" i="8"/>
  <c r="J1080" i="8"/>
  <c r="K1080" i="8" s="1"/>
  <c r="I875" i="8"/>
  <c r="J875" i="8" s="1"/>
  <c r="K875" i="8" s="1"/>
  <c r="I1608" i="8"/>
  <c r="J1608" i="8"/>
  <c r="K1608" i="8" s="1"/>
  <c r="I443" i="8"/>
  <c r="J443" i="8" s="1"/>
  <c r="K443" i="8" s="1"/>
  <c r="I922" i="8"/>
  <c r="J922" i="8" s="1"/>
  <c r="K922" i="8" s="1"/>
  <c r="I211" i="8"/>
  <c r="J211" i="8" s="1"/>
  <c r="K211" i="8" s="1"/>
  <c r="I1416" i="8"/>
  <c r="J1416" i="8"/>
  <c r="K1416" i="8" s="1"/>
  <c r="J1628" i="8"/>
  <c r="K1628" i="8" s="1"/>
  <c r="I1628" i="8"/>
  <c r="I1965" i="8"/>
  <c r="J1965" i="8"/>
  <c r="K1965" i="8" s="1"/>
  <c r="I1251" i="8"/>
  <c r="J1251" i="8" s="1"/>
  <c r="K1251" i="8" s="1"/>
  <c r="I1760" i="8"/>
  <c r="J562" i="8"/>
  <c r="K562" i="8" s="1"/>
  <c r="J1318" i="8"/>
  <c r="K1318" i="8" s="1"/>
  <c r="I1318" i="8"/>
  <c r="I1884" i="8"/>
  <c r="J1884" i="8" s="1"/>
  <c r="K1884" i="8" s="1"/>
  <c r="I1363" i="8"/>
  <c r="J1363" i="8" s="1"/>
  <c r="K1363" i="8" s="1"/>
  <c r="I1875" i="8"/>
  <c r="J1875" i="8" s="1"/>
  <c r="K1875" i="8" s="1"/>
  <c r="I1700" i="8"/>
  <c r="J1700" i="8"/>
  <c r="K1700" i="8" s="1"/>
  <c r="I1117" i="8"/>
  <c r="I1138" i="8"/>
  <c r="J1138" i="8" s="1"/>
  <c r="K1138" i="8" s="1"/>
  <c r="I1880" i="8"/>
  <c r="J1880" i="8" s="1"/>
  <c r="K1880" i="8" s="1"/>
  <c r="I1609" i="8"/>
  <c r="J1609" i="8" s="1"/>
  <c r="K1609" i="8" s="1"/>
  <c r="I1428" i="8"/>
  <c r="J1428" i="8"/>
  <c r="K1428" i="8" s="1"/>
  <c r="I760" i="8"/>
  <c r="J760" i="8" s="1"/>
  <c r="K760" i="8" s="1"/>
  <c r="I502" i="8"/>
  <c r="J502" i="8" s="1"/>
  <c r="K502" i="8" s="1"/>
  <c r="I939" i="8"/>
  <c r="J939" i="8"/>
  <c r="K939" i="8" s="1"/>
  <c r="I1674" i="8"/>
  <c r="J1674" i="8" s="1"/>
  <c r="K1674" i="8" s="1"/>
  <c r="I1939" i="8"/>
  <c r="J1939" i="8" s="1"/>
  <c r="K1939" i="8" s="1"/>
  <c r="I547" i="8"/>
  <c r="J547" i="8" s="1"/>
  <c r="K547" i="8" s="1"/>
  <c r="I690" i="8"/>
  <c r="J690" i="8" s="1"/>
  <c r="K690" i="8" s="1"/>
  <c r="J640" i="8"/>
  <c r="K640" i="8" s="1"/>
  <c r="I1451" i="8"/>
  <c r="J1451" i="8"/>
  <c r="K1451" i="8" s="1"/>
  <c r="I282" i="8"/>
  <c r="J282" i="8"/>
  <c r="K282" i="8" s="1"/>
  <c r="J1602" i="8"/>
  <c r="K1602" i="8" s="1"/>
  <c r="I1894" i="8"/>
  <c r="J1894" i="8" s="1"/>
  <c r="K1894" i="8" s="1"/>
  <c r="I1607" i="8"/>
  <c r="J1607" i="8" s="1"/>
  <c r="K1607" i="8" s="1"/>
  <c r="I986" i="8"/>
  <c r="J986" i="8"/>
  <c r="K986" i="8" s="1"/>
  <c r="I1182" i="8"/>
  <c r="J1182" i="8" s="1"/>
  <c r="K1182" i="8" s="1"/>
  <c r="I1718" i="8"/>
  <c r="J1718" i="8" s="1"/>
  <c r="K1718" i="8" s="1"/>
  <c r="I1260" i="8"/>
  <c r="J1260" i="8" s="1"/>
  <c r="K1260" i="8" s="1"/>
  <c r="I842" i="8"/>
  <c r="J842" i="8" s="1"/>
  <c r="K842" i="8" s="1"/>
  <c r="I1874" i="8"/>
  <c r="J1874" i="8" s="1"/>
  <c r="K1874" i="8" s="1"/>
  <c r="I1761" i="8"/>
  <c r="J1761" i="8"/>
  <c r="K1761" i="8" s="1"/>
  <c r="J243" i="8"/>
  <c r="K243" i="8" s="1"/>
  <c r="I1031" i="8"/>
  <c r="J1031" i="8" s="1"/>
  <c r="K1031" i="8" s="1"/>
  <c r="I93" i="8"/>
  <c r="J93" i="8" s="1"/>
  <c r="K93" i="8" s="1"/>
  <c r="J1300" i="8"/>
  <c r="K1300" i="8" s="1"/>
  <c r="I535" i="8"/>
  <c r="J535" i="8" s="1"/>
  <c r="K535" i="8" s="1"/>
  <c r="I1408" i="8"/>
  <c r="J1408" i="8" s="1"/>
  <c r="K1408" i="8" s="1"/>
  <c r="I1717" i="8"/>
  <c r="J1717" i="8" s="1"/>
  <c r="K1717" i="8" s="1"/>
  <c r="I961" i="8"/>
  <c r="J961" i="8"/>
  <c r="K961" i="8" s="1"/>
  <c r="I1297" i="8"/>
  <c r="J1297" i="8"/>
  <c r="K1297" i="8" s="1"/>
  <c r="I242" i="8"/>
  <c r="I1942" i="8"/>
  <c r="J1942" i="8" s="1"/>
  <c r="K1942" i="8" s="1"/>
  <c r="I1400" i="8"/>
  <c r="J1400" i="8" s="1"/>
  <c r="K1400" i="8" s="1"/>
  <c r="I758" i="8"/>
  <c r="J758" i="8"/>
  <c r="K758" i="8" s="1"/>
  <c r="I153" i="8"/>
  <c r="J153" i="8" s="1"/>
  <c r="K153" i="8" s="1"/>
  <c r="I950" i="8"/>
  <c r="I860" i="8"/>
  <c r="J860" i="8" s="1"/>
  <c r="K860" i="8" s="1"/>
  <c r="I757" i="8"/>
  <c r="I1220" i="8"/>
  <c r="J1220" i="8"/>
  <c r="K1220" i="8" s="1"/>
  <c r="I1407" i="8"/>
  <c r="J1407" i="8" s="1"/>
  <c r="K1407" i="8" s="1"/>
  <c r="I738" i="8"/>
  <c r="J738" i="8" s="1"/>
  <c r="K738" i="8" s="1"/>
  <c r="I1073" i="8"/>
  <c r="J1073" i="8"/>
  <c r="K1073" i="8" s="1"/>
  <c r="I230" i="8"/>
  <c r="J230" i="8" s="1"/>
  <c r="K230" i="8" s="1"/>
  <c r="I874" i="8"/>
  <c r="J874" i="8"/>
  <c r="K874" i="8" s="1"/>
  <c r="I222" i="8"/>
  <c r="J222" i="8" s="1"/>
  <c r="K222" i="8" s="1"/>
  <c r="J1651" i="8"/>
  <c r="K1651" i="8" s="1"/>
  <c r="I1082" i="8"/>
  <c r="J1082" i="8" s="1"/>
  <c r="K1082" i="8" s="1"/>
  <c r="J972" i="8"/>
  <c r="K972" i="8" s="1"/>
  <c r="I1280" i="8"/>
  <c r="I1706" i="8"/>
  <c r="J1706" i="8" s="1"/>
  <c r="K1706" i="8" s="1"/>
  <c r="J336" i="8"/>
  <c r="K336" i="8" s="1"/>
  <c r="J1842" i="8"/>
  <c r="K1842" i="8" s="1"/>
  <c r="J278" i="8"/>
  <c r="K278" i="8" s="1"/>
  <c r="J1652" i="8"/>
  <c r="K1652" i="8" s="1"/>
  <c r="J1807" i="8"/>
  <c r="K1807" i="8" s="1"/>
  <c r="I1343" i="8"/>
  <c r="J1343" i="8" s="1"/>
  <c r="K1343" i="8" s="1"/>
  <c r="I1565" i="8"/>
  <c r="J1565" i="8"/>
  <c r="K1565" i="8" s="1"/>
  <c r="J1328" i="8"/>
  <c r="K1328" i="8" s="1"/>
  <c r="I781" i="8"/>
  <c r="J781" i="8" s="1"/>
  <c r="K781" i="8" s="1"/>
  <c r="I784" i="8"/>
  <c r="I1917" i="8"/>
  <c r="J1917" i="8"/>
  <c r="K1917" i="8" s="1"/>
  <c r="I1394" i="8"/>
  <c r="J1394" i="8" s="1"/>
  <c r="K1394" i="8" s="1"/>
  <c r="I699" i="8"/>
  <c r="J699" i="8"/>
  <c r="K699" i="8" s="1"/>
  <c r="I1585" i="8"/>
  <c r="J1585" i="8" s="1"/>
  <c r="K1585" i="8" s="1"/>
  <c r="I402" i="8"/>
  <c r="J402" i="8" s="1"/>
  <c r="K402" i="8" s="1"/>
  <c r="I1600" i="8"/>
  <c r="J1600" i="8" s="1"/>
  <c r="K1600" i="8" s="1"/>
  <c r="J896" i="8"/>
  <c r="K896" i="8" s="1"/>
  <c r="J1116" i="8"/>
  <c r="K1116" i="8" s="1"/>
  <c r="I1116" i="8"/>
  <c r="I777" i="8"/>
  <c r="J777" i="8" s="1"/>
  <c r="K777" i="8" s="1"/>
  <c r="I358" i="8"/>
  <c r="I762" i="8"/>
  <c r="I348" i="8"/>
  <c r="J348" i="8"/>
  <c r="K348" i="8" s="1"/>
  <c r="I711" i="8"/>
  <c r="J711" i="8" s="1"/>
  <c r="K711" i="8" s="1"/>
  <c r="J594" i="8"/>
  <c r="K594" i="8" s="1"/>
  <c r="I1784" i="8"/>
  <c r="J1784" i="8" s="1"/>
  <c r="K1784" i="8" s="1"/>
  <c r="I1582" i="8"/>
  <c r="J1582" i="8" s="1"/>
  <c r="K1582" i="8" s="1"/>
  <c r="I569" i="8"/>
  <c r="I693" i="8"/>
  <c r="J693" i="8"/>
  <c r="K693" i="8" s="1"/>
  <c r="I244" i="8"/>
  <c r="J244" i="8"/>
  <c r="K244" i="8" s="1"/>
  <c r="I759" i="8"/>
  <c r="J759" i="8"/>
  <c r="K759" i="8" s="1"/>
  <c r="I644" i="8"/>
  <c r="J644" i="8" s="1"/>
  <c r="K644" i="8" s="1"/>
  <c r="I1722" i="8"/>
  <c r="J1722" i="8" s="1"/>
  <c r="K1722" i="8" s="1"/>
  <c r="I371" i="8"/>
  <c r="J371" i="8" s="1"/>
  <c r="K371" i="8" s="1"/>
  <c r="I499" i="8"/>
  <c r="J499" i="8" s="1"/>
  <c r="K499" i="8" s="1"/>
  <c r="I1873" i="8"/>
  <c r="J1873" i="8" s="1"/>
  <c r="K1873" i="8" s="1"/>
  <c r="J628" i="8"/>
  <c r="K628" i="8" s="1"/>
  <c r="I1382" i="8"/>
  <c r="J1382" i="8" s="1"/>
  <c r="K1382" i="8" s="1"/>
  <c r="I1594" i="8"/>
  <c r="J1594" i="8" s="1"/>
  <c r="K1594" i="8" s="1"/>
  <c r="I1164" i="8"/>
  <c r="J1164" i="8" s="1"/>
  <c r="K1164" i="8" s="1"/>
  <c r="J1564" i="8"/>
  <c r="K1564" i="8" s="1"/>
  <c r="I1564" i="8"/>
  <c r="I630" i="8"/>
  <c r="J630" i="8"/>
  <c r="K630" i="8" s="1"/>
  <c r="I710" i="8"/>
  <c r="J710" i="8"/>
  <c r="K710" i="8" s="1"/>
  <c r="I1282" i="8"/>
  <c r="J1282" i="8" s="1"/>
  <c r="K1282" i="8" s="1"/>
  <c r="I861" i="8"/>
  <c r="J861" i="8" s="1"/>
  <c r="K861" i="8" s="1"/>
  <c r="I269" i="8"/>
  <c r="J269" i="8"/>
  <c r="K269" i="8" s="1"/>
  <c r="I1496" i="8"/>
  <c r="J1496" i="8" s="1"/>
  <c r="K1496" i="8" s="1"/>
  <c r="I1402" i="8"/>
  <c r="J1402" i="8" s="1"/>
  <c r="K1402" i="8" s="1"/>
  <c r="I609" i="8"/>
  <c r="J609" i="8" s="1"/>
  <c r="K609" i="8" s="1"/>
  <c r="I1684" i="8"/>
  <c r="J1684" i="8" s="1"/>
  <c r="K1684" i="8" s="1"/>
  <c r="I339" i="8"/>
  <c r="J339" i="8" s="1"/>
  <c r="K339" i="8" s="1"/>
  <c r="J325" i="8"/>
  <c r="K325" i="8" s="1"/>
  <c r="I1038" i="8"/>
  <c r="J1038" i="8"/>
  <c r="K1038" i="8" s="1"/>
  <c r="I733" i="8"/>
  <c r="J733" i="8" s="1"/>
  <c r="K733" i="8" s="1"/>
  <c r="I1580" i="8"/>
  <c r="J1580" i="8" s="1"/>
  <c r="K1580" i="8" s="1"/>
  <c r="J1562" i="8"/>
  <c r="K1562" i="8" s="1"/>
  <c r="I1562" i="8"/>
  <c r="I1972" i="8"/>
  <c r="J1972" i="8" s="1"/>
  <c r="K1972" i="8" s="1"/>
  <c r="I1453" i="8"/>
  <c r="J1453" i="8"/>
  <c r="K1453" i="8" s="1"/>
  <c r="I622" i="8"/>
  <c r="J622" i="8" s="1"/>
  <c r="K622" i="8" s="1"/>
  <c r="I1560" i="8"/>
  <c r="J1560" i="8"/>
  <c r="K1560" i="8" s="1"/>
  <c r="J1316" i="8"/>
  <c r="K1316" i="8" s="1"/>
  <c r="I1316" i="8"/>
  <c r="I1993" i="8"/>
  <c r="J1993" i="8" s="1"/>
  <c r="K1993" i="8" s="1"/>
  <c r="I689" i="8"/>
  <c r="J689" i="8"/>
  <c r="K689" i="8" s="1"/>
  <c r="I356" i="8"/>
  <c r="J356" i="8" s="1"/>
  <c r="K356" i="8" s="1"/>
  <c r="I1361" i="8"/>
  <c r="J1361" i="8"/>
  <c r="K1361" i="8" s="1"/>
  <c r="J761" i="8"/>
  <c r="K761" i="8" s="1"/>
  <c r="I761" i="8"/>
  <c r="I1102" i="8"/>
  <c r="J1102" i="8"/>
  <c r="K1102" i="8" s="1"/>
  <c r="I315" i="8"/>
  <c r="J315" i="8" s="1"/>
  <c r="K315" i="8" s="1"/>
  <c r="I1180" i="8"/>
  <c r="J1180" i="8" s="1"/>
  <c r="K1180" i="8" s="1"/>
  <c r="I960" i="8"/>
  <c r="J960" i="8" s="1"/>
  <c r="K960" i="8" s="1"/>
  <c r="I987" i="8"/>
  <c r="J987" i="8" s="1"/>
  <c r="K987" i="8" s="1"/>
  <c r="J1822" i="8"/>
  <c r="K1822" i="8" s="1"/>
  <c r="I1606" i="8"/>
  <c r="J1606" i="8" s="1"/>
  <c r="K1606" i="8" s="1"/>
  <c r="I1186" i="8"/>
  <c r="J1186" i="8" s="1"/>
  <c r="K1186" i="8" s="1"/>
  <c r="I1920" i="8"/>
  <c r="J1920" i="8" s="1"/>
  <c r="K1920" i="8" s="1"/>
  <c r="I1882" i="8"/>
  <c r="J1882" i="8" s="1"/>
  <c r="K1882" i="8" s="1"/>
  <c r="I1106" i="8"/>
  <c r="J1106" i="8"/>
  <c r="K1106" i="8" s="1"/>
  <c r="I928" i="8"/>
  <c r="J928" i="8" s="1"/>
  <c r="K928" i="8" s="1"/>
  <c r="I581" i="8"/>
  <c r="J581" i="8" s="1"/>
  <c r="K581" i="8" s="1"/>
  <c r="I455" i="8"/>
  <c r="J455" i="8"/>
  <c r="K455" i="8" s="1"/>
  <c r="I1141" i="8"/>
  <c r="J1141" i="8" s="1"/>
  <c r="K1141" i="8" s="1"/>
  <c r="I851" i="8"/>
  <c r="J851" i="8" s="1"/>
  <c r="K851" i="8" s="1"/>
  <c r="J918" i="8"/>
  <c r="K918" i="8" s="1"/>
  <c r="I1209" i="8"/>
  <c r="J1209" i="8" s="1"/>
  <c r="K1209" i="8" s="1"/>
  <c r="J1629" i="8"/>
  <c r="K1629" i="8" s="1"/>
  <c r="I246" i="8"/>
  <c r="J246" i="8" s="1"/>
  <c r="K246" i="8" s="1"/>
  <c r="I223" i="8"/>
  <c r="J223" i="8" s="1"/>
  <c r="K223" i="8" s="1"/>
  <c r="I1720" i="8"/>
  <c r="J1720" i="8"/>
  <c r="K1720" i="8" s="1"/>
  <c r="I737" i="8"/>
  <c r="J737" i="8" s="1"/>
  <c r="K737" i="8" s="1"/>
  <c r="I431" i="8"/>
  <c r="J431" i="8" s="1"/>
  <c r="K431" i="8" s="1"/>
  <c r="J221" i="8"/>
  <c r="K221" i="8" s="1"/>
  <c r="I1386" i="8"/>
  <c r="J1386" i="8" s="1"/>
  <c r="K1386" i="8" s="1"/>
  <c r="I335" i="8"/>
  <c r="J335" i="8" s="1"/>
  <c r="K335" i="8" s="1"/>
  <c r="I1742" i="8"/>
  <c r="J1742" i="8" s="1"/>
  <c r="K1742" i="8" s="1"/>
  <c r="I821" i="8"/>
  <c r="J821" i="8" s="1"/>
  <c r="K821" i="8" s="1"/>
  <c r="I430" i="8"/>
  <c r="J430" i="8"/>
  <c r="K430" i="8" s="1"/>
  <c r="J1274" i="8"/>
  <c r="K1274" i="8" s="1"/>
  <c r="I1274" i="8"/>
  <c r="I573" i="8"/>
  <c r="J573" i="8" s="1"/>
  <c r="K573" i="8" s="1"/>
  <c r="I1094" i="8"/>
  <c r="J1094" i="8" s="1"/>
  <c r="K1094" i="8" s="1"/>
  <c r="I1474" i="8"/>
  <c r="J1474" i="8" s="1"/>
  <c r="K1474" i="8" s="1"/>
  <c r="I965" i="8"/>
  <c r="J965" i="8" s="1"/>
  <c r="K965" i="8" s="1"/>
  <c r="I253" i="8"/>
  <c r="J253" i="8" s="1"/>
  <c r="K253" i="8" s="1"/>
  <c r="I1208" i="8"/>
  <c r="J1208" i="8" s="1"/>
  <c r="K1208" i="8" s="1"/>
  <c r="I1719" i="8"/>
  <c r="J1719" i="8"/>
  <c r="K1719" i="8" s="1"/>
  <c r="I1587" i="8"/>
  <c r="J1587" i="8" s="1"/>
  <c r="K1587" i="8" s="1"/>
  <c r="I442" i="8"/>
  <c r="J442" i="8" s="1"/>
  <c r="K442" i="8" s="1"/>
  <c r="I387" i="8"/>
  <c r="J387" i="8" s="1"/>
  <c r="K387" i="8" s="1"/>
  <c r="I884" i="8"/>
  <c r="J884" i="8" s="1"/>
  <c r="K884" i="8" s="1"/>
  <c r="I964" i="8"/>
  <c r="J964" i="8"/>
  <c r="K964" i="8" s="1"/>
  <c r="I897" i="8"/>
  <c r="J897" i="8" s="1"/>
  <c r="K897" i="8" s="1"/>
  <c r="I314" i="8"/>
  <c r="J314" i="8"/>
  <c r="K314" i="8" s="1"/>
  <c r="J1240" i="8"/>
  <c r="K1240" i="8" s="1"/>
  <c r="I1906" i="8"/>
  <c r="J1906" i="8" s="1"/>
  <c r="K1906" i="8" s="1"/>
  <c r="I1500" i="8"/>
  <c r="J1500" i="8" s="1"/>
  <c r="K1500" i="8" s="1"/>
  <c r="I523" i="8"/>
  <c r="J523" i="8" s="1"/>
  <c r="K523" i="8" s="1"/>
  <c r="I302" i="8"/>
  <c r="J302" i="8"/>
  <c r="K302" i="8" s="1"/>
  <c r="J1118" i="8"/>
  <c r="K1118" i="8" s="1"/>
  <c r="I1118" i="8"/>
  <c r="I1100" i="8"/>
  <c r="J1100" i="8" s="1"/>
  <c r="K1100" i="8" s="1"/>
  <c r="I1320" i="8"/>
  <c r="J1320" i="8" s="1"/>
  <c r="K1320" i="8" s="1"/>
  <c r="I1828" i="8"/>
  <c r="J1828" i="8" s="1"/>
  <c r="K1828" i="8" s="1"/>
  <c r="I1406" i="8"/>
  <c r="J1406" i="8" s="1"/>
  <c r="K1406" i="8" s="1"/>
  <c r="I917" i="8"/>
  <c r="J917" i="8"/>
  <c r="K917" i="8" s="1"/>
  <c r="I1142" i="8"/>
  <c r="J1142" i="8" s="1"/>
  <c r="K1142" i="8" s="1"/>
  <c r="J301" i="8"/>
  <c r="K301" i="8" s="1"/>
  <c r="I293" i="8"/>
  <c r="J293" i="8" s="1"/>
  <c r="K293" i="8" s="1"/>
  <c r="I1780" i="8"/>
  <c r="J1780" i="8"/>
  <c r="K1780" i="8" s="1"/>
  <c r="J916" i="8"/>
  <c r="K916" i="8" s="1"/>
  <c r="I632" i="8"/>
  <c r="J632" i="8" s="1"/>
  <c r="K632" i="8" s="1"/>
  <c r="I551" i="8"/>
  <c r="J551" i="8" s="1"/>
  <c r="K551" i="8" s="1"/>
  <c r="Q15" i="3"/>
  <c r="N22" i="3"/>
  <c r="O22" i="3" s="1"/>
  <c r="N15" i="3"/>
  <c r="O15" i="3" s="1"/>
  <c r="M17" i="3"/>
  <c r="O14" i="3"/>
  <c r="O7" i="3"/>
  <c r="O26" i="3"/>
  <c r="M19" i="3"/>
  <c r="O10" i="3"/>
  <c r="M8" i="3"/>
  <c r="Q8" i="3" s="1"/>
  <c r="O20" i="3"/>
  <c r="O12" i="3"/>
  <c r="N28" i="3"/>
  <c r="O21" i="3"/>
  <c r="O27" i="3"/>
  <c r="O25" i="3"/>
  <c r="O24" i="3"/>
  <c r="O5" i="3"/>
  <c r="O9" i="3"/>
  <c r="O30" i="3"/>
  <c r="M29" i="3"/>
  <c r="Q29" i="3" s="1"/>
  <c r="M478" i="8" l="1"/>
  <c r="Q478" i="8" s="1"/>
  <c r="L792" i="8"/>
  <c r="P792" i="8" s="1"/>
  <c r="L263" i="8"/>
  <c r="P263" i="8" s="1"/>
  <c r="M163" i="8"/>
  <c r="Q163" i="8" s="1"/>
  <c r="M1750" i="8"/>
  <c r="Q1750" i="8" s="1"/>
  <c r="N792" i="8"/>
  <c r="R792" i="8" s="1"/>
  <c r="M112" i="8"/>
  <c r="Q112" i="8" s="1"/>
  <c r="L1750" i="8"/>
  <c r="P1750" i="8" s="1"/>
  <c r="L112" i="8"/>
  <c r="P112" i="8" s="1"/>
  <c r="U1540" i="8"/>
  <c r="N33" i="8"/>
  <c r="R33" i="8" s="1"/>
  <c r="T1540" i="8"/>
  <c r="M33" i="8"/>
  <c r="Q33" i="8" s="1"/>
  <c r="M492" i="8"/>
  <c r="Q492" i="8" s="1"/>
  <c r="L1431" i="8"/>
  <c r="P1431" i="8" s="1"/>
  <c r="N492" i="8"/>
  <c r="R492" i="8" s="1"/>
  <c r="N704" i="8"/>
  <c r="R704" i="8" s="1"/>
  <c r="N862" i="8"/>
  <c r="R862" i="8" s="1"/>
  <c r="N23" i="8"/>
  <c r="R23" i="8" s="1"/>
  <c r="M704" i="8"/>
  <c r="Q704" i="8" s="1"/>
  <c r="M23" i="8"/>
  <c r="Q23" i="8" s="1"/>
  <c r="V1320" i="8"/>
  <c r="U1320" i="8"/>
  <c r="T1320" i="8"/>
  <c r="V960" i="8"/>
  <c r="U960" i="8"/>
  <c r="T960" i="8"/>
  <c r="L632" i="8"/>
  <c r="P632" i="8" s="1"/>
  <c r="V632" i="8"/>
  <c r="T632" i="8"/>
  <c r="U632" i="8"/>
  <c r="N632" i="8"/>
  <c r="R632" i="8" s="1"/>
  <c r="V356" i="8"/>
  <c r="U356" i="8"/>
  <c r="T356" i="8"/>
  <c r="N356" i="8"/>
  <c r="R356" i="8" s="1"/>
  <c r="L356" i="8"/>
  <c r="P356" i="8" s="1"/>
  <c r="M356" i="8"/>
  <c r="Q356" i="8" s="1"/>
  <c r="V1684" i="8"/>
  <c r="U1684" i="8"/>
  <c r="T1684" i="8"/>
  <c r="L667" i="8"/>
  <c r="P667" i="8" s="1"/>
  <c r="V667" i="8"/>
  <c r="T667" i="8"/>
  <c r="U667" i="8"/>
  <c r="N667" i="8"/>
  <c r="R667" i="8" s="1"/>
  <c r="M667" i="8"/>
  <c r="Q667" i="8" s="1"/>
  <c r="V1338" i="8"/>
  <c r="T1338" i="8"/>
  <c r="U1338" i="8"/>
  <c r="M1338" i="8"/>
  <c r="Q1338" i="8" s="1"/>
  <c r="N1338" i="8"/>
  <c r="R1338" i="8" s="1"/>
  <c r="L1338" i="8"/>
  <c r="P1338" i="8" s="1"/>
  <c r="V312" i="8"/>
  <c r="T312" i="8"/>
  <c r="U312" i="8"/>
  <c r="U697" i="8"/>
  <c r="V697" i="8"/>
  <c r="T697" i="8"/>
  <c r="V527" i="8"/>
  <c r="U527" i="8"/>
  <c r="T527" i="8"/>
  <c r="V218" i="8"/>
  <c r="T218" i="8"/>
  <c r="U218" i="8"/>
  <c r="L218" i="8"/>
  <c r="P218" i="8" s="1"/>
  <c r="N218" i="8"/>
  <c r="R218" i="8" s="1"/>
  <c r="M218" i="8"/>
  <c r="Q218" i="8" s="1"/>
  <c r="V910" i="8"/>
  <c r="U910" i="8"/>
  <c r="T910" i="8"/>
  <c r="N910" i="8"/>
  <c r="R910" i="8" s="1"/>
  <c r="L910" i="8"/>
  <c r="P910" i="8" s="1"/>
  <c r="M910" i="8"/>
  <c r="Q910" i="8" s="1"/>
  <c r="N1970" i="8"/>
  <c r="R1970" i="8" s="1"/>
  <c r="V1970" i="8"/>
  <c r="U1970" i="8"/>
  <c r="T1970" i="8"/>
  <c r="L1970" i="8"/>
  <c r="P1970" i="8" s="1"/>
  <c r="M1970" i="8"/>
  <c r="Q1970" i="8" s="1"/>
  <c r="V666" i="8"/>
  <c r="U666" i="8"/>
  <c r="T666" i="8"/>
  <c r="V581" i="8"/>
  <c r="U581" i="8"/>
  <c r="T581" i="8"/>
  <c r="V609" i="8"/>
  <c r="U609" i="8"/>
  <c r="T609" i="8"/>
  <c r="T1260" i="8"/>
  <c r="V1260" i="8"/>
  <c r="U1260" i="8"/>
  <c r="V1776" i="8"/>
  <c r="U1776" i="8"/>
  <c r="T1776" i="8"/>
  <c r="T724" i="8"/>
  <c r="V724" i="8"/>
  <c r="U724" i="8"/>
  <c r="V978" i="8"/>
  <c r="T978" i="8"/>
  <c r="U978" i="8"/>
  <c r="M978" i="8"/>
  <c r="Q978" i="8" s="1"/>
  <c r="N978" i="8"/>
  <c r="R978" i="8" s="1"/>
  <c r="L978" i="8"/>
  <c r="P978" i="8" s="1"/>
  <c r="V928" i="8"/>
  <c r="U928" i="8"/>
  <c r="T928" i="8"/>
  <c r="V1402" i="8"/>
  <c r="U1402" i="8"/>
  <c r="T1402" i="8"/>
  <c r="V1722" i="8"/>
  <c r="U1722" i="8"/>
  <c r="T1722" i="8"/>
  <c r="M1722" i="8"/>
  <c r="Q1722" i="8" s="1"/>
  <c r="L1722" i="8"/>
  <c r="P1722" i="8" s="1"/>
  <c r="N1722" i="8"/>
  <c r="R1722" i="8" s="1"/>
  <c r="V1706" i="8"/>
  <c r="U1706" i="8"/>
  <c r="T1706" i="8"/>
  <c r="V1718" i="8"/>
  <c r="T1718" i="8"/>
  <c r="U1718" i="8"/>
  <c r="M1718" i="8"/>
  <c r="Q1718" i="8" s="1"/>
  <c r="N1718" i="8"/>
  <c r="R1718" i="8" s="1"/>
  <c r="L1718" i="8"/>
  <c r="P1718" i="8" s="1"/>
  <c r="V1506" i="8"/>
  <c r="U1506" i="8"/>
  <c r="T1506" i="8"/>
  <c r="V785" i="8"/>
  <c r="U785" i="8"/>
  <c r="T785" i="8"/>
  <c r="L785" i="8"/>
  <c r="P785" i="8" s="1"/>
  <c r="M785" i="8"/>
  <c r="Q785" i="8" s="1"/>
  <c r="N785" i="8"/>
  <c r="R785" i="8" s="1"/>
  <c r="V1284" i="8"/>
  <c r="U1284" i="8"/>
  <c r="T1284" i="8"/>
  <c r="V1762" i="8"/>
  <c r="U1762" i="8"/>
  <c r="T1762" i="8"/>
  <c r="V1016" i="8"/>
  <c r="U1016" i="8"/>
  <c r="T1016" i="8"/>
  <c r="V1373" i="8"/>
  <c r="T1373" i="8"/>
  <c r="U1373" i="8"/>
  <c r="V1405" i="8"/>
  <c r="U1405" i="8"/>
  <c r="T1405" i="8"/>
  <c r="V1099" i="8"/>
  <c r="T1099" i="8"/>
  <c r="U1099" i="8"/>
  <c r="L1099" i="8"/>
  <c r="P1099" i="8" s="1"/>
  <c r="M1099" i="8"/>
  <c r="Q1099" i="8" s="1"/>
  <c r="N1099" i="8"/>
  <c r="R1099" i="8" s="1"/>
  <c r="V1659" i="8"/>
  <c r="U1659" i="8"/>
  <c r="T1659" i="8"/>
  <c r="L1659" i="8"/>
  <c r="P1659" i="8" s="1"/>
  <c r="M1659" i="8"/>
  <c r="Q1659" i="8" s="1"/>
  <c r="N1659" i="8"/>
  <c r="R1659" i="8" s="1"/>
  <c r="V975" i="8"/>
  <c r="U975" i="8"/>
  <c r="T975" i="8"/>
  <c r="V1902" i="8"/>
  <c r="U1902" i="8"/>
  <c r="T1902" i="8"/>
  <c r="V1609" i="8"/>
  <c r="U1609" i="8"/>
  <c r="T1609" i="8"/>
  <c r="V371" i="8"/>
  <c r="U371" i="8"/>
  <c r="T371" i="8"/>
  <c r="M371" i="8"/>
  <c r="Q371" i="8" s="1"/>
  <c r="L371" i="8"/>
  <c r="P371" i="8" s="1"/>
  <c r="N371" i="8"/>
  <c r="R371" i="8" s="1"/>
  <c r="V760" i="8"/>
  <c r="U760" i="8"/>
  <c r="T760" i="8"/>
  <c r="V1438" i="8"/>
  <c r="U1438" i="8"/>
  <c r="T1438" i="8"/>
  <c r="L1438" i="8"/>
  <c r="P1438" i="8" s="1"/>
  <c r="N1438" i="8"/>
  <c r="R1438" i="8" s="1"/>
  <c r="M1438" i="8"/>
  <c r="Q1438" i="8" s="1"/>
  <c r="V1985" i="8"/>
  <c r="U1985" i="8"/>
  <c r="T1985" i="8"/>
  <c r="V735" i="8"/>
  <c r="U735" i="8"/>
  <c r="T735" i="8"/>
  <c r="M735" i="8"/>
  <c r="Q735" i="8" s="1"/>
  <c r="N735" i="8"/>
  <c r="R735" i="8" s="1"/>
  <c r="L735" i="8"/>
  <c r="P735" i="8" s="1"/>
  <c r="U1774" i="8"/>
  <c r="V1774" i="8"/>
  <c r="T1774" i="8"/>
  <c r="L1577" i="8"/>
  <c r="P1577" i="8" s="1"/>
  <c r="V1577" i="8"/>
  <c r="U1577" i="8"/>
  <c r="T1577" i="8"/>
  <c r="N1577" i="8"/>
  <c r="R1577" i="8" s="1"/>
  <c r="M1577" i="8"/>
  <c r="Q1577" i="8" s="1"/>
  <c r="V1558" i="8"/>
  <c r="T1558" i="8"/>
  <c r="U1558" i="8"/>
  <c r="U788" i="8"/>
  <c r="V788" i="8"/>
  <c r="T788" i="8"/>
  <c r="L788" i="8"/>
  <c r="P788" i="8" s="1"/>
  <c r="M788" i="8"/>
  <c r="Q788" i="8" s="1"/>
  <c r="N788" i="8"/>
  <c r="R788" i="8" s="1"/>
  <c r="V913" i="8"/>
  <c r="U913" i="8"/>
  <c r="T913" i="8"/>
  <c r="L913" i="8"/>
  <c r="P913" i="8" s="1"/>
  <c r="M913" i="8"/>
  <c r="Q913" i="8" s="1"/>
  <c r="N913" i="8"/>
  <c r="R913" i="8" s="1"/>
  <c r="U897" i="8"/>
  <c r="V897" i="8"/>
  <c r="T897" i="8"/>
  <c r="V1993" i="8"/>
  <c r="U1993" i="8"/>
  <c r="T1993" i="8"/>
  <c r="V644" i="8"/>
  <c r="T644" i="8"/>
  <c r="U644" i="8"/>
  <c r="L644" i="8"/>
  <c r="P644" i="8" s="1"/>
  <c r="M644" i="8"/>
  <c r="Q644" i="8" s="1"/>
  <c r="N644" i="8"/>
  <c r="R644" i="8" s="1"/>
  <c r="V1600" i="8"/>
  <c r="U1600" i="8"/>
  <c r="T1600" i="8"/>
  <c r="L1600" i="8"/>
  <c r="P1600" i="8" s="1"/>
  <c r="N1600" i="8"/>
  <c r="R1600" i="8" s="1"/>
  <c r="M1600" i="8"/>
  <c r="Q1600" i="8" s="1"/>
  <c r="V1400" i="8"/>
  <c r="T1400" i="8"/>
  <c r="U1400" i="8"/>
  <c r="V582" i="8"/>
  <c r="U582" i="8"/>
  <c r="T582" i="8"/>
  <c r="V1918" i="8"/>
  <c r="T1918" i="8"/>
  <c r="U1918" i="8"/>
  <c r="N1918" i="8"/>
  <c r="R1918" i="8" s="1"/>
  <c r="L1918" i="8"/>
  <c r="P1918" i="8" s="1"/>
  <c r="M1918" i="8"/>
  <c r="Q1918" i="8" s="1"/>
  <c r="V642" i="8"/>
  <c r="U642" i="8"/>
  <c r="T642" i="8"/>
  <c r="U417" i="8"/>
  <c r="V417" i="8"/>
  <c r="T417" i="8"/>
  <c r="V1222" i="8"/>
  <c r="U1222" i="8"/>
  <c r="T1222" i="8"/>
  <c r="V920" i="8"/>
  <c r="U920" i="8"/>
  <c r="T920" i="8"/>
  <c r="V1074" i="8"/>
  <c r="U1074" i="8"/>
  <c r="T1074" i="8"/>
  <c r="L1074" i="8"/>
  <c r="P1074" i="8" s="1"/>
  <c r="M1074" i="8"/>
  <c r="Q1074" i="8" s="1"/>
  <c r="N1074" i="8"/>
  <c r="R1074" i="8" s="1"/>
  <c r="V1229" i="8"/>
  <c r="U1229" i="8"/>
  <c r="T1229" i="8"/>
  <c r="V403" i="8"/>
  <c r="U403" i="8"/>
  <c r="T403" i="8"/>
  <c r="V409" i="8"/>
  <c r="U409" i="8"/>
  <c r="T409" i="8"/>
  <c r="M409" i="8"/>
  <c r="Q409" i="8" s="1"/>
  <c r="N409" i="8"/>
  <c r="R409" i="8" s="1"/>
  <c r="L409" i="8"/>
  <c r="P409" i="8" s="1"/>
  <c r="V568" i="8"/>
  <c r="T568" i="8"/>
  <c r="U568" i="8"/>
  <c r="M568" i="8"/>
  <c r="Q568" i="8" s="1"/>
  <c r="N568" i="8"/>
  <c r="R568" i="8" s="1"/>
  <c r="L568" i="8"/>
  <c r="P568" i="8" s="1"/>
  <c r="V1444" i="8"/>
  <c r="U1444" i="8"/>
  <c r="T1444" i="8"/>
  <c r="U747" i="8"/>
  <c r="T747" i="8"/>
  <c r="V747" i="8"/>
  <c r="V755" i="8"/>
  <c r="U755" i="8"/>
  <c r="T755" i="8"/>
  <c r="V1090" i="8"/>
  <c r="U1090" i="8"/>
  <c r="T1090" i="8"/>
  <c r="L1090" i="8"/>
  <c r="P1090" i="8" s="1"/>
  <c r="M1090" i="8"/>
  <c r="Q1090" i="8" s="1"/>
  <c r="N1090" i="8"/>
  <c r="R1090" i="8" s="1"/>
  <c r="U1663" i="8"/>
  <c r="V1663" i="8"/>
  <c r="T1663" i="8"/>
  <c r="M1663" i="8"/>
  <c r="Q1663" i="8" s="1"/>
  <c r="N1663" i="8"/>
  <c r="R1663" i="8" s="1"/>
  <c r="L1663" i="8"/>
  <c r="P1663" i="8" s="1"/>
  <c r="V1386" i="8"/>
  <c r="T1386" i="8"/>
  <c r="U1386" i="8"/>
  <c r="U1920" i="8"/>
  <c r="V1920" i="8"/>
  <c r="T1920" i="8"/>
  <c r="L1920" i="8"/>
  <c r="P1920" i="8" s="1"/>
  <c r="M1920" i="8"/>
  <c r="Q1920" i="8" s="1"/>
  <c r="N1920" i="8"/>
  <c r="R1920" i="8" s="1"/>
  <c r="U1607" i="8"/>
  <c r="V1607" i="8"/>
  <c r="T1607" i="8"/>
  <c r="U443" i="8"/>
  <c r="V443" i="8"/>
  <c r="T443" i="8"/>
  <c r="V1340" i="8"/>
  <c r="T1340" i="8"/>
  <c r="U1340" i="8"/>
  <c r="U1653" i="8"/>
  <c r="V1653" i="8"/>
  <c r="T1653" i="8"/>
  <c r="N1653" i="8"/>
  <c r="R1653" i="8" s="1"/>
  <c r="L1653" i="8"/>
  <c r="P1653" i="8" s="1"/>
  <c r="M1653" i="8"/>
  <c r="Q1653" i="8" s="1"/>
  <c r="V665" i="8"/>
  <c r="U665" i="8"/>
  <c r="T665" i="8"/>
  <c r="U963" i="8"/>
  <c r="V963" i="8"/>
  <c r="T963" i="8"/>
  <c r="M963" i="8"/>
  <c r="Q963" i="8" s="1"/>
  <c r="L963" i="8"/>
  <c r="P963" i="8" s="1"/>
  <c r="N963" i="8"/>
  <c r="R963" i="8" s="1"/>
  <c r="V340" i="8"/>
  <c r="U340" i="8"/>
  <c r="T340" i="8"/>
  <c r="L340" i="8"/>
  <c r="P340" i="8" s="1"/>
  <c r="N340" i="8"/>
  <c r="R340" i="8" s="1"/>
  <c r="M340" i="8"/>
  <c r="Q340" i="8" s="1"/>
  <c r="V1440" i="8"/>
  <c r="U1440" i="8"/>
  <c r="T1440" i="8"/>
  <c r="V734" i="8"/>
  <c r="U734" i="8"/>
  <c r="T734" i="8"/>
  <c r="V771" i="8"/>
  <c r="T771" i="8"/>
  <c r="U771" i="8"/>
  <c r="V1891" i="8"/>
  <c r="U1891" i="8"/>
  <c r="T1891" i="8"/>
  <c r="T909" i="8"/>
  <c r="U909" i="8"/>
  <c r="V909" i="8"/>
  <c r="U1077" i="8"/>
  <c r="T1077" i="8"/>
  <c r="V1077" i="8"/>
  <c r="V361" i="8"/>
  <c r="U361" i="8"/>
  <c r="T361" i="8"/>
  <c r="M361" i="8"/>
  <c r="Q361" i="8" s="1"/>
  <c r="L361" i="8"/>
  <c r="P361" i="8" s="1"/>
  <c r="N361" i="8"/>
  <c r="R361" i="8" s="1"/>
  <c r="V1331" i="8"/>
  <c r="U1331" i="8"/>
  <c r="T1331" i="8"/>
  <c r="V427" i="8"/>
  <c r="U427" i="8"/>
  <c r="T427" i="8"/>
  <c r="M427" i="8"/>
  <c r="Q427" i="8" s="1"/>
  <c r="N427" i="8"/>
  <c r="R427" i="8" s="1"/>
  <c r="L427" i="8"/>
  <c r="P427" i="8" s="1"/>
  <c r="U1555" i="8"/>
  <c r="V1555" i="8"/>
  <c r="T1555" i="8"/>
  <c r="V1601" i="8"/>
  <c r="U1601" i="8"/>
  <c r="T1601" i="8"/>
  <c r="N1601" i="8"/>
  <c r="R1601" i="8" s="1"/>
  <c r="M1601" i="8"/>
  <c r="Q1601" i="8" s="1"/>
  <c r="L1601" i="8"/>
  <c r="P1601" i="8" s="1"/>
  <c r="U387" i="8"/>
  <c r="T387" i="8"/>
  <c r="V387" i="8"/>
  <c r="M387" i="8"/>
  <c r="Q387" i="8" s="1"/>
  <c r="L387" i="8"/>
  <c r="P387" i="8" s="1"/>
  <c r="N387" i="8"/>
  <c r="R387" i="8" s="1"/>
  <c r="V1282" i="8"/>
  <c r="U1282" i="8"/>
  <c r="T1282" i="8"/>
  <c r="V222" i="8"/>
  <c r="U222" i="8"/>
  <c r="T222" i="8"/>
  <c r="V1894" i="8"/>
  <c r="T1894" i="8"/>
  <c r="U1894" i="8"/>
  <c r="V1385" i="8"/>
  <c r="U1385" i="8"/>
  <c r="T1385" i="8"/>
  <c r="V1119" i="8"/>
  <c r="T1119" i="8"/>
  <c r="U1119" i="8"/>
  <c r="N1119" i="8"/>
  <c r="R1119" i="8" s="1"/>
  <c r="L1119" i="8"/>
  <c r="P1119" i="8" s="1"/>
  <c r="M1119" i="8"/>
  <c r="Q1119" i="8" s="1"/>
  <c r="V664" i="8"/>
  <c r="U664" i="8"/>
  <c r="T664" i="8"/>
  <c r="U407" i="8"/>
  <c r="V407" i="8"/>
  <c r="T407" i="8"/>
  <c r="L407" i="8"/>
  <c r="P407" i="8" s="1"/>
  <c r="N407" i="8"/>
  <c r="R407" i="8" s="1"/>
  <c r="M407" i="8"/>
  <c r="Q407" i="8" s="1"/>
  <c r="V815" i="8"/>
  <c r="U815" i="8"/>
  <c r="T815" i="8"/>
  <c r="V1442" i="8"/>
  <c r="U1442" i="8"/>
  <c r="T1442" i="8"/>
  <c r="U1364" i="8"/>
  <c r="V1364" i="8"/>
  <c r="T1364" i="8"/>
  <c r="V384" i="8"/>
  <c r="U384" i="8"/>
  <c r="T384" i="8"/>
  <c r="M384" i="8"/>
  <c r="Q384" i="8" s="1"/>
  <c r="N384" i="8"/>
  <c r="R384" i="8" s="1"/>
  <c r="L384" i="8"/>
  <c r="P384" i="8" s="1"/>
  <c r="V1053" i="8"/>
  <c r="U1053" i="8"/>
  <c r="T1053" i="8"/>
  <c r="V1253" i="8"/>
  <c r="U1253" i="8"/>
  <c r="T1253" i="8"/>
  <c r="V1076" i="8"/>
  <c r="U1076" i="8"/>
  <c r="T1076" i="8"/>
  <c r="V744" i="8"/>
  <c r="T744" i="8"/>
  <c r="U744" i="8"/>
  <c r="V1452" i="8"/>
  <c r="U1452" i="8"/>
  <c r="T1452" i="8"/>
  <c r="M1452" i="8"/>
  <c r="Q1452" i="8" s="1"/>
  <c r="L1452" i="8"/>
  <c r="P1452" i="8" s="1"/>
  <c r="N1452" i="8"/>
  <c r="R1452" i="8" s="1"/>
  <c r="V273" i="8"/>
  <c r="U273" i="8"/>
  <c r="T273" i="8"/>
  <c r="V1044" i="8"/>
  <c r="T1044" i="8"/>
  <c r="U1044" i="8"/>
  <c r="V1942" i="8"/>
  <c r="U1942" i="8"/>
  <c r="T1942" i="8"/>
  <c r="V1008" i="8"/>
  <c r="U1008" i="8"/>
  <c r="T1008" i="8"/>
  <c r="V1082" i="8"/>
  <c r="U1082" i="8"/>
  <c r="T1082" i="8"/>
  <c r="U769" i="8"/>
  <c r="V769" i="8"/>
  <c r="T769" i="8"/>
  <c r="V398" i="8"/>
  <c r="U398" i="8"/>
  <c r="T398" i="8"/>
  <c r="L398" i="8"/>
  <c r="P398" i="8" s="1"/>
  <c r="M398" i="8"/>
  <c r="Q398" i="8" s="1"/>
  <c r="N398" i="8"/>
  <c r="R398" i="8" s="1"/>
  <c r="V274" i="8"/>
  <c r="U274" i="8"/>
  <c r="T274" i="8"/>
  <c r="V440" i="8"/>
  <c r="U440" i="8"/>
  <c r="T440" i="8"/>
  <c r="N440" i="8"/>
  <c r="R440" i="8" s="1"/>
  <c r="L440" i="8"/>
  <c r="P440" i="8" s="1"/>
  <c r="M440" i="8"/>
  <c r="Q440" i="8" s="1"/>
  <c r="V606" i="8"/>
  <c r="U606" i="8"/>
  <c r="T606" i="8"/>
  <c r="V1380" i="8"/>
  <c r="U1380" i="8"/>
  <c r="T1380" i="8"/>
  <c r="M1380" i="8"/>
  <c r="Q1380" i="8" s="1"/>
  <c r="L1380" i="8"/>
  <c r="P1380" i="8" s="1"/>
  <c r="N1380" i="8"/>
  <c r="R1380" i="8" s="1"/>
  <c r="V442" i="8"/>
  <c r="U442" i="8"/>
  <c r="T442" i="8"/>
  <c r="M442" i="8"/>
  <c r="Q442" i="8" s="1"/>
  <c r="L442" i="8"/>
  <c r="P442" i="8" s="1"/>
  <c r="N442" i="8"/>
  <c r="R442" i="8" s="1"/>
  <c r="V431" i="8"/>
  <c r="T431" i="8"/>
  <c r="U431" i="8"/>
  <c r="N431" i="8"/>
  <c r="R431" i="8" s="1"/>
  <c r="L431" i="8"/>
  <c r="P431" i="8" s="1"/>
  <c r="M431" i="8"/>
  <c r="Q431" i="8" s="1"/>
  <c r="V1606" i="8"/>
  <c r="U1606" i="8"/>
  <c r="T1606" i="8"/>
  <c r="L1606" i="8"/>
  <c r="P1606" i="8" s="1"/>
  <c r="M1606" i="8"/>
  <c r="Q1606" i="8" s="1"/>
  <c r="N1606" i="8"/>
  <c r="R1606" i="8" s="1"/>
  <c r="M622" i="8"/>
  <c r="Q622" i="8" s="1"/>
  <c r="V622" i="8"/>
  <c r="U622" i="8"/>
  <c r="T622" i="8"/>
  <c r="L622" i="8"/>
  <c r="P622" i="8" s="1"/>
  <c r="V1394" i="8"/>
  <c r="U1394" i="8"/>
  <c r="T1394" i="8"/>
  <c r="V822" i="8"/>
  <c r="U822" i="8"/>
  <c r="T822" i="8"/>
  <c r="V313" i="8"/>
  <c r="U313" i="8"/>
  <c r="T313" i="8"/>
  <c r="N313" i="8"/>
  <c r="R313" i="8" s="1"/>
  <c r="L313" i="8"/>
  <c r="P313" i="8" s="1"/>
  <c r="M313" i="8"/>
  <c r="Q313" i="8" s="1"/>
  <c r="V742" i="8"/>
  <c r="T742" i="8"/>
  <c r="U742" i="8"/>
  <c r="N742" i="8"/>
  <c r="R742" i="8" s="1"/>
  <c r="L742" i="8"/>
  <c r="P742" i="8" s="1"/>
  <c r="M742" i="8"/>
  <c r="Q742" i="8" s="1"/>
  <c r="V1763" i="8"/>
  <c r="U1763" i="8"/>
  <c r="T1763" i="8"/>
  <c r="L1763" i="8"/>
  <c r="P1763" i="8" s="1"/>
  <c r="M1763" i="8"/>
  <c r="Q1763" i="8" s="1"/>
  <c r="N1763" i="8"/>
  <c r="R1763" i="8" s="1"/>
  <c r="V1060" i="8"/>
  <c r="U1060" i="8"/>
  <c r="T1060" i="8"/>
  <c r="V1250" i="8"/>
  <c r="U1250" i="8"/>
  <c r="T1250" i="8"/>
  <c r="L1250" i="8"/>
  <c r="P1250" i="8" s="1"/>
  <c r="M1250" i="8"/>
  <c r="Q1250" i="8" s="1"/>
  <c r="N1250" i="8"/>
  <c r="R1250" i="8" s="1"/>
  <c r="V386" i="8"/>
  <c r="U386" i="8"/>
  <c r="T386" i="8"/>
  <c r="L386" i="8"/>
  <c r="P386" i="8" s="1"/>
  <c r="N386" i="8"/>
  <c r="R386" i="8" s="1"/>
  <c r="M386" i="8"/>
  <c r="Q386" i="8" s="1"/>
  <c r="V1430" i="8"/>
  <c r="U1430" i="8"/>
  <c r="T1430" i="8"/>
  <c r="V574" i="8"/>
  <c r="U574" i="8"/>
  <c r="T574" i="8"/>
  <c r="V1703" i="8"/>
  <c r="U1703" i="8"/>
  <c r="T1703" i="8"/>
  <c r="V1641" i="8"/>
  <c r="T1641" i="8"/>
  <c r="U1641" i="8"/>
  <c r="V678" i="8"/>
  <c r="U678" i="8"/>
  <c r="T678" i="8"/>
  <c r="V343" i="8"/>
  <c r="U343" i="8"/>
  <c r="T343" i="8"/>
  <c r="V367" i="8"/>
  <c r="U367" i="8"/>
  <c r="T367" i="8"/>
  <c r="U1956" i="8"/>
  <c r="V1956" i="8"/>
  <c r="T1956" i="8"/>
  <c r="L1956" i="8"/>
  <c r="P1956" i="8" s="1"/>
  <c r="M1956" i="8"/>
  <c r="Q1956" i="8" s="1"/>
  <c r="N1956" i="8"/>
  <c r="R1956" i="8" s="1"/>
  <c r="V364" i="8"/>
  <c r="T364" i="8"/>
  <c r="U364" i="8"/>
  <c r="N364" i="8"/>
  <c r="R364" i="8" s="1"/>
  <c r="L364" i="8"/>
  <c r="P364" i="8" s="1"/>
  <c r="M364" i="8"/>
  <c r="Q364" i="8" s="1"/>
  <c r="V1576" i="8"/>
  <c r="U1576" i="8"/>
  <c r="T1576" i="8"/>
  <c r="U737" i="8"/>
  <c r="V737" i="8"/>
  <c r="T737" i="8"/>
  <c r="V421" i="8"/>
  <c r="T421" i="8"/>
  <c r="U421" i="8"/>
  <c r="V1002" i="8"/>
  <c r="U1002" i="8"/>
  <c r="T1002" i="8"/>
  <c r="L1002" i="8"/>
  <c r="P1002" i="8" s="1"/>
  <c r="M1002" i="8"/>
  <c r="Q1002" i="8" s="1"/>
  <c r="N1002" i="8"/>
  <c r="R1002" i="8" s="1"/>
  <c r="V783" i="8"/>
  <c r="U783" i="8"/>
  <c r="T783" i="8"/>
  <c r="M783" i="8"/>
  <c r="Q783" i="8" s="1"/>
  <c r="N783" i="8"/>
  <c r="R783" i="8" s="1"/>
  <c r="L783" i="8"/>
  <c r="P783" i="8" s="1"/>
  <c r="V1616" i="8"/>
  <c r="U1616" i="8"/>
  <c r="T1616" i="8"/>
  <c r="V1698" i="8"/>
  <c r="T1698" i="8"/>
  <c r="U1698" i="8"/>
  <c r="V725" i="8"/>
  <c r="U725" i="8"/>
  <c r="T725" i="8"/>
  <c r="U647" i="8"/>
  <c r="V647" i="8"/>
  <c r="T647" i="8"/>
  <c r="L647" i="8"/>
  <c r="P647" i="8" s="1"/>
  <c r="N647" i="8"/>
  <c r="R647" i="8" s="1"/>
  <c r="M647" i="8"/>
  <c r="Q647" i="8" s="1"/>
  <c r="V450" i="8"/>
  <c r="U450" i="8"/>
  <c r="T450" i="8"/>
  <c r="V1449" i="8"/>
  <c r="U1449" i="8"/>
  <c r="T1449" i="8"/>
  <c r="V413" i="8"/>
  <c r="U413" i="8"/>
  <c r="T413" i="8"/>
  <c r="U104" i="8"/>
  <c r="T104" i="8"/>
  <c r="V104" i="8"/>
  <c r="L104" i="8"/>
  <c r="P104" i="8" s="1"/>
  <c r="M104" i="8"/>
  <c r="Q104" i="8" s="1"/>
  <c r="N104" i="8"/>
  <c r="R104" i="8" s="1"/>
  <c r="V1095" i="8"/>
  <c r="U1095" i="8"/>
  <c r="T1095" i="8"/>
  <c r="M1095" i="8"/>
  <c r="Q1095" i="8" s="1"/>
  <c r="N1095" i="8"/>
  <c r="R1095" i="8" s="1"/>
  <c r="L1095" i="8"/>
  <c r="P1095" i="8" s="1"/>
  <c r="V1273" i="8"/>
  <c r="U1273" i="8"/>
  <c r="T1273" i="8"/>
  <c r="V1406" i="8"/>
  <c r="U1406" i="8"/>
  <c r="T1406" i="8"/>
  <c r="N1406" i="8"/>
  <c r="R1406" i="8" s="1"/>
  <c r="L1406" i="8"/>
  <c r="P1406" i="8" s="1"/>
  <c r="M1406" i="8"/>
  <c r="Q1406" i="8" s="1"/>
  <c r="V1587" i="8"/>
  <c r="T1587" i="8"/>
  <c r="U1587" i="8"/>
  <c r="V875" i="8"/>
  <c r="U875" i="8"/>
  <c r="T875" i="8"/>
  <c r="V605" i="8"/>
  <c r="U605" i="8"/>
  <c r="T605" i="8"/>
  <c r="V570" i="8"/>
  <c r="U570" i="8"/>
  <c r="T570" i="8"/>
  <c r="L570" i="8"/>
  <c r="P570" i="8" s="1"/>
  <c r="M570" i="8"/>
  <c r="Q570" i="8" s="1"/>
  <c r="N570" i="8"/>
  <c r="R570" i="8" s="1"/>
  <c r="V987" i="8"/>
  <c r="U987" i="8"/>
  <c r="T987" i="8"/>
  <c r="V230" i="8"/>
  <c r="U230" i="8"/>
  <c r="T230" i="8"/>
  <c r="V1717" i="8"/>
  <c r="U1717" i="8"/>
  <c r="T1717" i="8"/>
  <c r="V1875" i="8"/>
  <c r="U1875" i="8"/>
  <c r="T1875" i="8"/>
  <c r="U317" i="8"/>
  <c r="V317" i="8"/>
  <c r="T317" i="8"/>
  <c r="L317" i="8"/>
  <c r="P317" i="8" s="1"/>
  <c r="M317" i="8"/>
  <c r="Q317" i="8" s="1"/>
  <c r="N317" i="8"/>
  <c r="R317" i="8" s="1"/>
  <c r="U1075" i="8"/>
  <c r="T1075" i="8"/>
  <c r="V1075" i="8"/>
  <c r="M1075" i="8"/>
  <c r="Q1075" i="8" s="1"/>
  <c r="L1075" i="8"/>
  <c r="P1075" i="8" s="1"/>
  <c r="N1075" i="8"/>
  <c r="R1075" i="8" s="1"/>
  <c r="V1897" i="8"/>
  <c r="U1897" i="8"/>
  <c r="T1897" i="8"/>
  <c r="V1984" i="8"/>
  <c r="T1984" i="8"/>
  <c r="U1984" i="8"/>
  <c r="U1675" i="8"/>
  <c r="V1675" i="8"/>
  <c r="T1675" i="8"/>
  <c r="L1675" i="8"/>
  <c r="P1675" i="8" s="1"/>
  <c r="M1675" i="8"/>
  <c r="Q1675" i="8" s="1"/>
  <c r="N1675" i="8"/>
  <c r="R1675" i="8" s="1"/>
  <c r="V1061" i="8"/>
  <c r="T1061" i="8"/>
  <c r="U1061" i="8"/>
  <c r="N1061" i="8"/>
  <c r="R1061" i="8" s="1"/>
  <c r="L1061" i="8"/>
  <c r="P1061" i="8" s="1"/>
  <c r="M1061" i="8"/>
  <c r="Q1061" i="8" s="1"/>
  <c r="V906" i="8"/>
  <c r="U906" i="8"/>
  <c r="T906" i="8"/>
  <c r="V1786" i="8"/>
  <c r="U1786" i="8"/>
  <c r="T1786" i="8"/>
  <c r="V1782" i="8"/>
  <c r="U1782" i="8"/>
  <c r="T1782" i="8"/>
  <c r="L1782" i="8"/>
  <c r="P1782" i="8" s="1"/>
  <c r="M1782" i="8"/>
  <c r="Q1782" i="8" s="1"/>
  <c r="N1782" i="8"/>
  <c r="R1782" i="8" s="1"/>
  <c r="V332" i="8"/>
  <c r="U332" i="8"/>
  <c r="T332" i="8"/>
  <c r="N332" i="8"/>
  <c r="R332" i="8" s="1"/>
  <c r="L332" i="8"/>
  <c r="P332" i="8" s="1"/>
  <c r="M332" i="8"/>
  <c r="Q332" i="8" s="1"/>
  <c r="V775" i="8"/>
  <c r="U775" i="8"/>
  <c r="T775" i="8"/>
  <c r="V1685" i="8"/>
  <c r="T1685" i="8"/>
  <c r="U1685" i="8"/>
  <c r="V1309" i="8"/>
  <c r="U1309" i="8"/>
  <c r="T1309" i="8"/>
  <c r="U1429" i="8"/>
  <c r="V1429" i="8"/>
  <c r="T1429" i="8"/>
  <c r="L1429" i="8"/>
  <c r="P1429" i="8" s="1"/>
  <c r="M1429" i="8"/>
  <c r="Q1429" i="8" s="1"/>
  <c r="N1429" i="8"/>
  <c r="R1429" i="8" s="1"/>
  <c r="V293" i="8"/>
  <c r="U293" i="8"/>
  <c r="T293" i="8"/>
  <c r="U597" i="8"/>
  <c r="V597" i="8"/>
  <c r="T597" i="8"/>
  <c r="V419" i="8"/>
  <c r="U419" i="8"/>
  <c r="T419" i="8"/>
  <c r="M419" i="8"/>
  <c r="Q419" i="8" s="1"/>
  <c r="N419" i="8"/>
  <c r="R419" i="8" s="1"/>
  <c r="L419" i="8"/>
  <c r="P419" i="8" s="1"/>
  <c r="V1233" i="8"/>
  <c r="U1233" i="8"/>
  <c r="T1233" i="8"/>
  <c r="M1233" i="8"/>
  <c r="Q1233" i="8" s="1"/>
  <c r="L1233" i="8"/>
  <c r="P1233" i="8" s="1"/>
  <c r="N1233" i="8"/>
  <c r="R1233" i="8" s="1"/>
  <c r="V900" i="8"/>
  <c r="U900" i="8"/>
  <c r="T900" i="8"/>
  <c r="U1408" i="8"/>
  <c r="V1408" i="8"/>
  <c r="T1408" i="8"/>
  <c r="N1408" i="8"/>
  <c r="R1408" i="8" s="1"/>
  <c r="L1408" i="8"/>
  <c r="P1408" i="8" s="1"/>
  <c r="M1408" i="8"/>
  <c r="Q1408" i="8" s="1"/>
  <c r="V702" i="8"/>
  <c r="T702" i="8"/>
  <c r="U702" i="8"/>
  <c r="L702" i="8"/>
  <c r="P702" i="8" s="1"/>
  <c r="M702" i="8"/>
  <c r="Q702" i="8" s="1"/>
  <c r="N702" i="8"/>
  <c r="R702" i="8" s="1"/>
  <c r="V1673" i="8"/>
  <c r="U1673" i="8"/>
  <c r="T1673" i="8"/>
  <c r="L1673" i="8"/>
  <c r="P1673" i="8" s="1"/>
  <c r="M1673" i="8"/>
  <c r="Q1673" i="8" s="1"/>
  <c r="N1673" i="8"/>
  <c r="R1673" i="8" s="1"/>
  <c r="V781" i="8"/>
  <c r="U781" i="8"/>
  <c r="T781" i="8"/>
  <c r="V985" i="8"/>
  <c r="T985" i="8"/>
  <c r="U985" i="8"/>
  <c r="V267" i="8"/>
  <c r="U267" i="8"/>
  <c r="T267" i="8"/>
  <c r="L1642" i="8"/>
  <c r="P1642" i="8" s="1"/>
  <c r="V1642" i="8"/>
  <c r="T1642" i="8"/>
  <c r="U1642" i="8"/>
  <c r="N1642" i="8"/>
  <c r="R1642" i="8" s="1"/>
  <c r="M1642" i="8"/>
  <c r="Q1642" i="8" s="1"/>
  <c r="V1940" i="8"/>
  <c r="U1940" i="8"/>
  <c r="T1940" i="8"/>
  <c r="V902" i="8"/>
  <c r="U902" i="8"/>
  <c r="T902" i="8"/>
  <c r="V1319" i="8"/>
  <c r="U1319" i="8"/>
  <c r="T1319" i="8"/>
  <c r="U1097" i="8"/>
  <c r="V1097" i="8"/>
  <c r="T1097" i="8"/>
  <c r="U1084" i="8"/>
  <c r="V1084" i="8"/>
  <c r="T1084" i="8"/>
  <c r="V1639" i="8"/>
  <c r="T1639" i="8"/>
  <c r="U1639" i="8"/>
  <c r="V1101" i="8"/>
  <c r="U1101" i="8"/>
  <c r="T1101" i="8"/>
  <c r="V1271" i="8"/>
  <c r="T1271" i="8"/>
  <c r="U1271" i="8"/>
  <c r="V29" i="8"/>
  <c r="U29" i="8"/>
  <c r="T29" i="8"/>
  <c r="M29" i="8"/>
  <c r="Q29" i="8" s="1"/>
  <c r="N29" i="8"/>
  <c r="R29" i="8" s="1"/>
  <c r="L29" i="8"/>
  <c r="P29" i="8" s="1"/>
  <c r="V1974" i="8"/>
  <c r="T1974" i="8"/>
  <c r="U1974" i="8"/>
  <c r="L1974" i="8"/>
  <c r="P1974" i="8" s="1"/>
  <c r="M1974" i="8"/>
  <c r="Q1974" i="8" s="1"/>
  <c r="N1974" i="8"/>
  <c r="R1974" i="8" s="1"/>
  <c r="V366" i="8"/>
  <c r="U366" i="8"/>
  <c r="T366" i="8"/>
  <c r="M366" i="8"/>
  <c r="Q366" i="8" s="1"/>
  <c r="L366" i="8"/>
  <c r="P366" i="8" s="1"/>
  <c r="N366" i="8"/>
  <c r="R366" i="8" s="1"/>
  <c r="V246" i="8"/>
  <c r="U246" i="8"/>
  <c r="T246" i="8"/>
  <c r="V1120" i="8"/>
  <c r="T1120" i="8"/>
  <c r="U1120" i="8"/>
  <c r="V479" i="8"/>
  <c r="U479" i="8"/>
  <c r="T479" i="8"/>
  <c r="V1563" i="8"/>
  <c r="U1563" i="8"/>
  <c r="T1563" i="8"/>
  <c r="N1563" i="8"/>
  <c r="R1563" i="8" s="1"/>
  <c r="L1563" i="8"/>
  <c r="P1563" i="8" s="1"/>
  <c r="M1563" i="8"/>
  <c r="Q1563" i="8" s="1"/>
  <c r="V716" i="8"/>
  <c r="U716" i="8"/>
  <c r="T716" i="8"/>
  <c r="N716" i="8"/>
  <c r="R716" i="8" s="1"/>
  <c r="M716" i="8"/>
  <c r="Q716" i="8" s="1"/>
  <c r="L716" i="8"/>
  <c r="P716" i="8" s="1"/>
  <c r="V342" i="8"/>
  <c r="U342" i="8"/>
  <c r="T342" i="8"/>
  <c r="N342" i="8"/>
  <c r="R342" i="8" s="1"/>
  <c r="L342" i="8"/>
  <c r="P342" i="8" s="1"/>
  <c r="M342" i="8"/>
  <c r="Q342" i="8" s="1"/>
  <c r="V714" i="8"/>
  <c r="U714" i="8"/>
  <c r="T714" i="8"/>
  <c r="V891" i="8"/>
  <c r="T891" i="8"/>
  <c r="U891" i="8"/>
  <c r="V743" i="8"/>
  <c r="T743" i="8"/>
  <c r="U743" i="8"/>
  <c r="V289" i="8"/>
  <c r="U289" i="8"/>
  <c r="T289" i="8"/>
  <c r="V974" i="8"/>
  <c r="U974" i="8"/>
  <c r="T974" i="8"/>
  <c r="V1336" i="8"/>
  <c r="U1336" i="8"/>
  <c r="T1336" i="8"/>
  <c r="V1302" i="8"/>
  <c r="T1302" i="8"/>
  <c r="U1302" i="8"/>
  <c r="V1585" i="8"/>
  <c r="U1585" i="8"/>
  <c r="T1585" i="8"/>
  <c r="V756" i="8"/>
  <c r="T756" i="8"/>
  <c r="U756" i="8"/>
  <c r="N756" i="8"/>
  <c r="R756" i="8" s="1"/>
  <c r="L756" i="8"/>
  <c r="P756" i="8" s="1"/>
  <c r="M756" i="8"/>
  <c r="Q756" i="8" s="1"/>
  <c r="V1350" i="8"/>
  <c r="U1350" i="8"/>
  <c r="T1350" i="8"/>
  <c r="V1030" i="8"/>
  <c r="T1030" i="8"/>
  <c r="U1030" i="8"/>
  <c r="M1030" i="8"/>
  <c r="Q1030" i="8" s="1"/>
  <c r="L1030" i="8"/>
  <c r="P1030" i="8" s="1"/>
  <c r="N1030" i="8"/>
  <c r="R1030" i="8" s="1"/>
  <c r="V447" i="8"/>
  <c r="U447" i="8"/>
  <c r="T447" i="8"/>
  <c r="N447" i="8"/>
  <c r="R447" i="8" s="1"/>
  <c r="L447" i="8"/>
  <c r="P447" i="8" s="1"/>
  <c r="M447" i="8"/>
  <c r="Q447" i="8" s="1"/>
  <c r="V1885" i="8"/>
  <c r="U1885" i="8"/>
  <c r="T1885" i="8"/>
  <c r="V1266" i="8"/>
  <c r="U1266" i="8"/>
  <c r="T1266" i="8"/>
  <c r="V620" i="8"/>
  <c r="U620" i="8"/>
  <c r="T620" i="8"/>
  <c r="V335" i="8"/>
  <c r="U335" i="8"/>
  <c r="T335" i="8"/>
  <c r="N335" i="8"/>
  <c r="R335" i="8" s="1"/>
  <c r="L335" i="8"/>
  <c r="P335" i="8" s="1"/>
  <c r="M335" i="8"/>
  <c r="Q335" i="8" s="1"/>
  <c r="V1363" i="8"/>
  <c r="U1363" i="8"/>
  <c r="T1363" i="8"/>
  <c r="U1100" i="8"/>
  <c r="V1100" i="8"/>
  <c r="T1100" i="8"/>
  <c r="L1100" i="8"/>
  <c r="P1100" i="8" s="1"/>
  <c r="M1100" i="8"/>
  <c r="Q1100" i="8" s="1"/>
  <c r="N1100" i="8"/>
  <c r="R1100" i="8" s="1"/>
  <c r="V711" i="8"/>
  <c r="U711" i="8"/>
  <c r="T711" i="8"/>
  <c r="L711" i="8"/>
  <c r="P711" i="8" s="1"/>
  <c r="N711" i="8"/>
  <c r="R711" i="8" s="1"/>
  <c r="M711" i="8"/>
  <c r="Q711" i="8" s="1"/>
  <c r="V1031" i="8"/>
  <c r="T1031" i="8"/>
  <c r="U1031" i="8"/>
  <c r="V1622" i="8"/>
  <c r="U1622" i="8"/>
  <c r="T1622" i="8"/>
  <c r="V360" i="8"/>
  <c r="U360" i="8"/>
  <c r="T360" i="8"/>
  <c r="M360" i="8"/>
  <c r="Q360" i="8" s="1"/>
  <c r="L360" i="8"/>
  <c r="P360" i="8" s="1"/>
  <c r="N360" i="8"/>
  <c r="R360" i="8" s="1"/>
  <c r="U1772" i="8"/>
  <c r="V1772" i="8"/>
  <c r="T1772" i="8"/>
  <c r="M1772" i="8"/>
  <c r="Q1772" i="8" s="1"/>
  <c r="N1772" i="8"/>
  <c r="R1772" i="8" s="1"/>
  <c r="L1772" i="8"/>
  <c r="P1772" i="8" s="1"/>
  <c r="V362" i="8"/>
  <c r="U362" i="8"/>
  <c r="T362" i="8"/>
  <c r="V722" i="8"/>
  <c r="U722" i="8"/>
  <c r="T722" i="8"/>
  <c r="L722" i="8"/>
  <c r="P722" i="8" s="1"/>
  <c r="M722" i="8"/>
  <c r="Q722" i="8" s="1"/>
  <c r="N722" i="8"/>
  <c r="R722" i="8" s="1"/>
  <c r="U1009" i="8"/>
  <c r="V1009" i="8"/>
  <c r="T1009" i="8"/>
  <c r="V942" i="8"/>
  <c r="U942" i="8"/>
  <c r="T942" i="8"/>
  <c r="V651" i="8"/>
  <c r="U651" i="8"/>
  <c r="T651" i="8"/>
  <c r="V290" i="8"/>
  <c r="U290" i="8"/>
  <c r="T290" i="8"/>
  <c r="V1787" i="8"/>
  <c r="U1787" i="8"/>
  <c r="T1787" i="8"/>
  <c r="N1787" i="8"/>
  <c r="R1787" i="8" s="1"/>
  <c r="M1787" i="8"/>
  <c r="Q1787" i="8" s="1"/>
  <c r="L1787" i="8"/>
  <c r="P1787" i="8" s="1"/>
  <c r="V1611" i="8"/>
  <c r="U1611" i="8"/>
  <c r="T1611" i="8"/>
  <c r="V1092" i="8"/>
  <c r="T1092" i="8"/>
  <c r="U1092" i="8"/>
  <c r="V1574" i="8"/>
  <c r="T1574" i="8"/>
  <c r="U1574" i="8"/>
  <c r="V31" i="8"/>
  <c r="T31" i="8"/>
  <c r="U31" i="8"/>
  <c r="U707" i="8"/>
  <c r="V707" i="8"/>
  <c r="T707" i="8"/>
  <c r="U1952" i="8"/>
  <c r="V1952" i="8"/>
  <c r="T1952" i="8"/>
  <c r="V1672" i="8"/>
  <c r="U1672" i="8"/>
  <c r="T1672" i="8"/>
  <c r="L1672" i="8"/>
  <c r="P1672" i="8" s="1"/>
  <c r="M1672" i="8"/>
  <c r="Q1672" i="8" s="1"/>
  <c r="N1672" i="8"/>
  <c r="R1672" i="8" s="1"/>
  <c r="V705" i="8"/>
  <c r="U705" i="8"/>
  <c r="T705" i="8"/>
  <c r="N705" i="8"/>
  <c r="R705" i="8" s="1"/>
  <c r="L705" i="8"/>
  <c r="P705" i="8" s="1"/>
  <c r="M705" i="8"/>
  <c r="Q705" i="8" s="1"/>
  <c r="U1972" i="8"/>
  <c r="V1972" i="8"/>
  <c r="T1972" i="8"/>
  <c r="V1572" i="8"/>
  <c r="U1572" i="8"/>
  <c r="T1572" i="8"/>
  <c r="M1572" i="8"/>
  <c r="Q1572" i="8" s="1"/>
  <c r="L1572" i="8"/>
  <c r="P1572" i="8" s="1"/>
  <c r="N1572" i="8"/>
  <c r="R1572" i="8" s="1"/>
  <c r="V1784" i="8"/>
  <c r="T1784" i="8"/>
  <c r="U1784" i="8"/>
  <c r="M1784" i="8"/>
  <c r="Q1784" i="8" s="1"/>
  <c r="L1784" i="8"/>
  <c r="P1784" i="8" s="1"/>
  <c r="N1784" i="8"/>
  <c r="R1784" i="8" s="1"/>
  <c r="V253" i="8"/>
  <c r="U253" i="8"/>
  <c r="T253" i="8"/>
  <c r="N253" i="8"/>
  <c r="R253" i="8" s="1"/>
  <c r="L253" i="8"/>
  <c r="P253" i="8" s="1"/>
  <c r="M253" i="8"/>
  <c r="Q253" i="8" s="1"/>
  <c r="V315" i="8"/>
  <c r="T315" i="8"/>
  <c r="U315" i="8"/>
  <c r="V379" i="8"/>
  <c r="T379" i="8"/>
  <c r="U379" i="8"/>
  <c r="M379" i="8"/>
  <c r="Q379" i="8" s="1"/>
  <c r="L379" i="8"/>
  <c r="P379" i="8" s="1"/>
  <c r="N379" i="8"/>
  <c r="R379" i="8" s="1"/>
  <c r="V1580" i="8"/>
  <c r="U1580" i="8"/>
  <c r="T1580" i="8"/>
  <c r="V1407" i="8"/>
  <c r="T1407" i="8"/>
  <c r="U1407" i="8"/>
  <c r="L1407" i="8"/>
  <c r="P1407" i="8" s="1"/>
  <c r="M1407" i="8"/>
  <c r="Q1407" i="8" s="1"/>
  <c r="N1407" i="8"/>
  <c r="R1407" i="8" s="1"/>
  <c r="V394" i="8"/>
  <c r="T394" i="8"/>
  <c r="U394" i="8"/>
  <c r="V1072" i="8"/>
  <c r="U1072" i="8"/>
  <c r="T1072" i="8"/>
  <c r="L1072" i="8"/>
  <c r="P1072" i="8" s="1"/>
  <c r="M1072" i="8"/>
  <c r="Q1072" i="8" s="1"/>
  <c r="N1072" i="8"/>
  <c r="R1072" i="8" s="1"/>
  <c r="V733" i="8"/>
  <c r="U733" i="8"/>
  <c r="T733" i="8"/>
  <c r="V1094" i="8"/>
  <c r="U1094" i="8"/>
  <c r="T1094" i="8"/>
  <c r="V1594" i="8"/>
  <c r="T1594" i="8"/>
  <c r="U1594" i="8"/>
  <c r="V1343" i="8"/>
  <c r="U1343" i="8"/>
  <c r="T1343" i="8"/>
  <c r="M1343" i="8"/>
  <c r="Q1343" i="8" s="1"/>
  <c r="N1343" i="8"/>
  <c r="R1343" i="8" s="1"/>
  <c r="L1343" i="8"/>
  <c r="P1343" i="8" s="1"/>
  <c r="V1939" i="8"/>
  <c r="U1939" i="8"/>
  <c r="T1939" i="8"/>
  <c r="V1895" i="8"/>
  <c r="T1895" i="8"/>
  <c r="U1895" i="8"/>
  <c r="U1961" i="8"/>
  <c r="V1961" i="8"/>
  <c r="T1961" i="8"/>
  <c r="U1584" i="8"/>
  <c r="V1584" i="8"/>
  <c r="T1584" i="8"/>
  <c r="V232" i="8"/>
  <c r="T232" i="8"/>
  <c r="U232" i="8"/>
  <c r="N232" i="8"/>
  <c r="R232" i="8" s="1"/>
  <c r="L232" i="8"/>
  <c r="P232" i="8" s="1"/>
  <c r="M232" i="8"/>
  <c r="Q232" i="8" s="1"/>
  <c r="V1728" i="8"/>
  <c r="U1728" i="8"/>
  <c r="T1728" i="8"/>
  <c r="V1662" i="8"/>
  <c r="U1662" i="8"/>
  <c r="T1662" i="8"/>
  <c r="V1050" i="8"/>
  <c r="U1050" i="8"/>
  <c r="T1050" i="8"/>
  <c r="L1050" i="8"/>
  <c r="P1050" i="8" s="1"/>
  <c r="M1050" i="8"/>
  <c r="Q1050" i="8" s="1"/>
  <c r="N1050" i="8"/>
  <c r="R1050" i="8" s="1"/>
  <c r="V1680" i="8"/>
  <c r="U1680" i="8"/>
  <c r="T1680" i="8"/>
  <c r="M1680" i="8"/>
  <c r="Q1680" i="8" s="1"/>
  <c r="L1680" i="8"/>
  <c r="P1680" i="8" s="1"/>
  <c r="N1680" i="8"/>
  <c r="R1680" i="8" s="1"/>
  <c r="V1096" i="8"/>
  <c r="U1096" i="8"/>
  <c r="T1096" i="8"/>
  <c r="T1785" i="8"/>
  <c r="U1785" i="8"/>
  <c r="V1785" i="8"/>
  <c r="M1785" i="8"/>
  <c r="Q1785" i="8" s="1"/>
  <c r="N1785" i="8"/>
  <c r="R1785" i="8" s="1"/>
  <c r="L1785" i="8"/>
  <c r="P1785" i="8" s="1"/>
  <c r="V316" i="8"/>
  <c r="U316" i="8"/>
  <c r="T316" i="8"/>
  <c r="V2002" i="8"/>
  <c r="U2002" i="8"/>
  <c r="T2002" i="8"/>
  <c r="V1744" i="8"/>
  <c r="T1744" i="8"/>
  <c r="U1744" i="8"/>
  <c r="V429" i="8"/>
  <c r="U429" i="8"/>
  <c r="T429" i="8"/>
  <c r="V1737" i="8"/>
  <c r="T1737" i="8"/>
  <c r="U1737" i="8"/>
  <c r="V994" i="8"/>
  <c r="U994" i="8"/>
  <c r="T994" i="8"/>
  <c r="V1742" i="8"/>
  <c r="T1742" i="8"/>
  <c r="U1742" i="8"/>
  <c r="L1742" i="8"/>
  <c r="P1742" i="8" s="1"/>
  <c r="M1742" i="8"/>
  <c r="Q1742" i="8" s="1"/>
  <c r="N1742" i="8"/>
  <c r="R1742" i="8" s="1"/>
  <c r="V402" i="8"/>
  <c r="U402" i="8"/>
  <c r="T402" i="8"/>
  <c r="L402" i="8"/>
  <c r="P402" i="8" s="1"/>
  <c r="N402" i="8"/>
  <c r="R402" i="8" s="1"/>
  <c r="M402" i="8"/>
  <c r="Q402" i="8" s="1"/>
  <c r="V422" i="8"/>
  <c r="U422" i="8"/>
  <c r="T422" i="8"/>
  <c r="M422" i="8"/>
  <c r="Q422" i="8" s="1"/>
  <c r="L422" i="8"/>
  <c r="P422" i="8" s="1"/>
  <c r="N422" i="8"/>
  <c r="R422" i="8" s="1"/>
  <c r="V62" i="8"/>
  <c r="U62" i="8"/>
  <c r="T62" i="8"/>
  <c r="L62" i="8"/>
  <c r="P62" i="8" s="1"/>
  <c r="M62" i="8"/>
  <c r="Q62" i="8" s="1"/>
  <c r="N62" i="8"/>
  <c r="R62" i="8" s="1"/>
  <c r="V922" i="8"/>
  <c r="U922" i="8"/>
  <c r="T922" i="8"/>
  <c r="V662" i="8"/>
  <c r="U662" i="8"/>
  <c r="T662" i="8"/>
  <c r="V1020" i="8"/>
  <c r="T1020" i="8"/>
  <c r="U1020" i="8"/>
  <c r="M1020" i="8"/>
  <c r="Q1020" i="8" s="1"/>
  <c r="N1020" i="8"/>
  <c r="R1020" i="8" s="1"/>
  <c r="L1020" i="8"/>
  <c r="P1020" i="8" s="1"/>
  <c r="V223" i="8"/>
  <c r="T223" i="8"/>
  <c r="U223" i="8"/>
  <c r="V738" i="8"/>
  <c r="U738" i="8"/>
  <c r="T738" i="8"/>
  <c r="M738" i="8"/>
  <c r="Q738" i="8" s="1"/>
  <c r="L738" i="8"/>
  <c r="P738" i="8" s="1"/>
  <c r="N738" i="8"/>
  <c r="R738" i="8" s="1"/>
  <c r="V965" i="8"/>
  <c r="T965" i="8"/>
  <c r="U965" i="8"/>
  <c r="V690" i="8"/>
  <c r="U690" i="8"/>
  <c r="T690" i="8"/>
  <c r="L690" i="8"/>
  <c r="P690" i="8" s="1"/>
  <c r="M690" i="8"/>
  <c r="Q690" i="8" s="1"/>
  <c r="N690" i="8"/>
  <c r="R690" i="8" s="1"/>
  <c r="V1007" i="8"/>
  <c r="U1007" i="8"/>
  <c r="T1007" i="8"/>
  <c r="V1365" i="8"/>
  <c r="T1365" i="8"/>
  <c r="U1365" i="8"/>
  <c r="L1365" i="8"/>
  <c r="P1365" i="8" s="1"/>
  <c r="N1365" i="8"/>
  <c r="R1365" i="8" s="1"/>
  <c r="M1365" i="8"/>
  <c r="Q1365" i="8" s="1"/>
  <c r="V523" i="8"/>
  <c r="U523" i="8"/>
  <c r="T523" i="8"/>
  <c r="V573" i="8"/>
  <c r="U573" i="8"/>
  <c r="T573" i="8"/>
  <c r="V1382" i="8"/>
  <c r="T1382" i="8"/>
  <c r="U1382" i="8"/>
  <c r="V1674" i="8"/>
  <c r="U1674" i="8"/>
  <c r="T1674" i="8"/>
  <c r="V1251" i="8"/>
  <c r="T1251" i="8"/>
  <c r="U1251" i="8"/>
  <c r="U1317" i="8"/>
  <c r="V1317" i="8"/>
  <c r="T1317" i="8"/>
  <c r="V611" i="8"/>
  <c r="U611" i="8"/>
  <c r="T611" i="8"/>
  <c r="V1682" i="8"/>
  <c r="U1682" i="8"/>
  <c r="T1682" i="8"/>
  <c r="L1682" i="8"/>
  <c r="P1682" i="8" s="1"/>
  <c r="M1682" i="8"/>
  <c r="Q1682" i="8" s="1"/>
  <c r="N1682" i="8"/>
  <c r="R1682" i="8" s="1"/>
  <c r="V1306" i="8"/>
  <c r="U1306" i="8"/>
  <c r="T1306" i="8"/>
  <c r="V1630" i="8"/>
  <c r="U1630" i="8"/>
  <c r="T1630" i="8"/>
  <c r="V385" i="8"/>
  <c r="U385" i="8"/>
  <c r="T385" i="8"/>
  <c r="M385" i="8"/>
  <c r="Q385" i="8" s="1"/>
  <c r="L385" i="8"/>
  <c r="P385" i="8" s="1"/>
  <c r="N385" i="8"/>
  <c r="R385" i="8" s="1"/>
  <c r="V1578" i="8"/>
  <c r="T1578" i="8"/>
  <c r="U1578" i="8"/>
  <c r="V1615" i="8"/>
  <c r="T1615" i="8"/>
  <c r="U1615" i="8"/>
  <c r="V979" i="8"/>
  <c r="U979" i="8"/>
  <c r="T979" i="8"/>
  <c r="L979" i="8"/>
  <c r="P979" i="8" s="1"/>
  <c r="N979" i="8"/>
  <c r="R979" i="8" s="1"/>
  <c r="M979" i="8"/>
  <c r="Q979" i="8" s="1"/>
  <c r="U1928" i="8"/>
  <c r="T1928" i="8"/>
  <c r="V1928" i="8"/>
  <c r="V643" i="8"/>
  <c r="T643" i="8"/>
  <c r="U643" i="8"/>
  <c r="V375" i="8"/>
  <c r="U375" i="8"/>
  <c r="T375" i="8"/>
  <c r="U557" i="8"/>
  <c r="V557" i="8"/>
  <c r="T557" i="8"/>
  <c r="T1697" i="8"/>
  <c r="U1697" i="8"/>
  <c r="V1697" i="8"/>
  <c r="L1697" i="8"/>
  <c r="P1697" i="8" s="1"/>
  <c r="M1697" i="8"/>
  <c r="Q1697" i="8" s="1"/>
  <c r="N1697" i="8"/>
  <c r="R1697" i="8" s="1"/>
  <c r="U1954" i="8"/>
  <c r="T1954" i="8"/>
  <c r="V1954" i="8"/>
  <c r="V415" i="8"/>
  <c r="T415" i="8"/>
  <c r="U415" i="8"/>
  <c r="V1704" i="8"/>
  <c r="U1704" i="8"/>
  <c r="T1704" i="8"/>
  <c r="V592" i="8"/>
  <c r="T592" i="8"/>
  <c r="U592" i="8"/>
  <c r="V1650" i="8"/>
  <c r="U1650" i="8"/>
  <c r="T1650" i="8"/>
  <c r="V392" i="8"/>
  <c r="U392" i="8"/>
  <c r="T392" i="8"/>
  <c r="V1582" i="8"/>
  <c r="U1582" i="8"/>
  <c r="T1582" i="8"/>
  <c r="V1765" i="8"/>
  <c r="T1765" i="8"/>
  <c r="U1765" i="8"/>
  <c r="M1765" i="8"/>
  <c r="Q1765" i="8" s="1"/>
  <c r="L1765" i="8"/>
  <c r="P1765" i="8" s="1"/>
  <c r="N1765" i="8"/>
  <c r="R1765" i="8" s="1"/>
  <c r="V1051" i="8"/>
  <c r="U1051" i="8"/>
  <c r="T1051" i="8"/>
  <c r="V1377" i="8"/>
  <c r="U1377" i="8"/>
  <c r="T1377" i="8"/>
  <c r="U1420" i="8"/>
  <c r="T1420" i="8"/>
  <c r="V1420" i="8"/>
  <c r="L1420" i="8"/>
  <c r="P1420" i="8" s="1"/>
  <c r="M1420" i="8"/>
  <c r="Q1420" i="8" s="1"/>
  <c r="N1420" i="8"/>
  <c r="R1420" i="8" s="1"/>
  <c r="V1900" i="8"/>
  <c r="T1900" i="8"/>
  <c r="U1900" i="8"/>
  <c r="M1900" i="8"/>
  <c r="Q1900" i="8" s="1"/>
  <c r="N1900" i="8"/>
  <c r="R1900" i="8" s="1"/>
  <c r="L1900" i="8"/>
  <c r="P1900" i="8" s="1"/>
  <c r="V1950" i="8"/>
  <c r="U1950" i="8"/>
  <c r="T1950" i="8"/>
  <c r="V602" i="8"/>
  <c r="U602" i="8"/>
  <c r="T602" i="8"/>
  <c r="U1964" i="8"/>
  <c r="V1964" i="8"/>
  <c r="T1964" i="8"/>
  <c r="U617" i="8"/>
  <c r="V617" i="8"/>
  <c r="T617" i="8"/>
  <c r="U1743" i="8"/>
  <c r="V1743" i="8"/>
  <c r="T1743" i="8"/>
  <c r="V879" i="8"/>
  <c r="U879" i="8"/>
  <c r="T879" i="8"/>
  <c r="V1906" i="8"/>
  <c r="U1906" i="8"/>
  <c r="T1906" i="8"/>
  <c r="V339" i="8"/>
  <c r="U339" i="8"/>
  <c r="T339" i="8"/>
  <c r="U777" i="8"/>
  <c r="V777" i="8"/>
  <c r="T777" i="8"/>
  <c r="N777" i="8"/>
  <c r="R777" i="8" s="1"/>
  <c r="L777" i="8"/>
  <c r="P777" i="8" s="1"/>
  <c r="M777" i="8"/>
  <c r="Q777" i="8" s="1"/>
  <c r="V674" i="8"/>
  <c r="U674" i="8"/>
  <c r="T674" i="8"/>
  <c r="M652" i="8"/>
  <c r="Q652" i="8" s="1"/>
  <c r="V652" i="8"/>
  <c r="U652" i="8"/>
  <c r="T652" i="8"/>
  <c r="L652" i="8"/>
  <c r="P652" i="8" s="1"/>
  <c r="N652" i="8"/>
  <c r="R652" i="8" s="1"/>
  <c r="V1738" i="8"/>
  <c r="U1738" i="8"/>
  <c r="T1738" i="8"/>
  <c r="M1738" i="8"/>
  <c r="Q1738" i="8" s="1"/>
  <c r="N1738" i="8"/>
  <c r="R1738" i="8" s="1"/>
  <c r="L1738" i="8"/>
  <c r="P1738" i="8" s="1"/>
  <c r="V938" i="8"/>
  <c r="U938" i="8"/>
  <c r="T938" i="8"/>
  <c r="V1661" i="8"/>
  <c r="U1661" i="8"/>
  <c r="T1661" i="8"/>
  <c r="V400" i="8"/>
  <c r="T400" i="8"/>
  <c r="U400" i="8"/>
  <c r="L400" i="8"/>
  <c r="P400" i="8" s="1"/>
  <c r="M400" i="8"/>
  <c r="Q400" i="8" s="1"/>
  <c r="N400" i="8"/>
  <c r="R400" i="8" s="1"/>
  <c r="V219" i="8"/>
  <c r="U219" i="8"/>
  <c r="T219" i="8"/>
  <c r="V1362" i="8"/>
  <c r="U1362" i="8"/>
  <c r="T1362" i="8"/>
  <c r="M1362" i="8"/>
  <c r="Q1362" i="8" s="1"/>
  <c r="L1362" i="8"/>
  <c r="P1362" i="8" s="1"/>
  <c r="N1362" i="8"/>
  <c r="R1362" i="8" s="1"/>
  <c r="V980" i="8"/>
  <c r="U980" i="8"/>
  <c r="T980" i="8"/>
  <c r="V763" i="8"/>
  <c r="U763" i="8"/>
  <c r="T763" i="8"/>
  <c r="M763" i="8"/>
  <c r="Q763" i="8" s="1"/>
  <c r="N763" i="8"/>
  <c r="R763" i="8" s="1"/>
  <c r="L763" i="8"/>
  <c r="P763" i="8" s="1"/>
  <c r="V1414" i="8"/>
  <c r="U1414" i="8"/>
  <c r="T1414" i="8"/>
  <c r="V1322" i="8"/>
  <c r="U1322" i="8"/>
  <c r="T1322" i="8"/>
  <c r="T1740" i="8"/>
  <c r="U1740" i="8"/>
  <c r="V1740" i="8"/>
  <c r="L1740" i="8"/>
  <c r="P1740" i="8" s="1"/>
  <c r="M1740" i="8"/>
  <c r="Q1740" i="8" s="1"/>
  <c r="N1740" i="8"/>
  <c r="R1740" i="8" s="1"/>
  <c r="V2001" i="8"/>
  <c r="U2001" i="8"/>
  <c r="T2001" i="8"/>
  <c r="U1337" i="8"/>
  <c r="V1337" i="8"/>
  <c r="T1337" i="8"/>
  <c r="L1337" i="8"/>
  <c r="P1337" i="8" s="1"/>
  <c r="M1337" i="8"/>
  <c r="Q1337" i="8" s="1"/>
  <c r="N1337" i="8"/>
  <c r="R1337" i="8" s="1"/>
  <c r="V572" i="8"/>
  <c r="U572" i="8"/>
  <c r="T572" i="8"/>
  <c r="V25" i="8"/>
  <c r="T25" i="8"/>
  <c r="U25" i="8"/>
  <c r="V1799" i="8"/>
  <c r="U1799" i="8"/>
  <c r="T1799" i="8"/>
  <c r="V645" i="8"/>
  <c r="T645" i="8"/>
  <c r="U645" i="8"/>
  <c r="V1816" i="8"/>
  <c r="U1816" i="8"/>
  <c r="T1816" i="8"/>
  <c r="V326" i="8"/>
  <c r="U326" i="8"/>
  <c r="T326" i="8"/>
  <c r="V1760" i="8"/>
  <c r="U1760" i="8"/>
  <c r="T1760" i="8"/>
  <c r="V779" i="8"/>
  <c r="U779" i="8"/>
  <c r="T779" i="8"/>
  <c r="V746" i="8"/>
  <c r="U746" i="8"/>
  <c r="T746" i="8"/>
  <c r="V416" i="8"/>
  <c r="U416" i="8"/>
  <c r="T416" i="8"/>
  <c r="U337" i="8"/>
  <c r="V337" i="8"/>
  <c r="T337" i="8"/>
  <c r="V310" i="8"/>
  <c r="U310" i="8"/>
  <c r="T310" i="8"/>
  <c r="V784" i="8"/>
  <c r="T784" i="8"/>
  <c r="U784" i="8"/>
  <c r="V430" i="8"/>
  <c r="T430" i="8"/>
  <c r="U430" i="8"/>
  <c r="V1028" i="8"/>
  <c r="U1028" i="8"/>
  <c r="T1028" i="8"/>
  <c r="V299" i="8"/>
  <c r="U299" i="8"/>
  <c r="T299" i="8"/>
  <c r="V1602" i="8"/>
  <c r="T1602" i="8"/>
  <c r="U1602" i="8"/>
  <c r="U1117" i="8"/>
  <c r="V1117" i="8"/>
  <c r="T1117" i="8"/>
  <c r="V196" i="8"/>
  <c r="U196" i="8"/>
  <c r="T196" i="8"/>
  <c r="V455" i="8"/>
  <c r="T455" i="8"/>
  <c r="U455" i="8"/>
  <c r="V1339" i="8"/>
  <c r="U1339" i="8"/>
  <c r="T1339" i="8"/>
  <c r="U1812" i="8"/>
  <c r="V1812" i="8"/>
  <c r="T1812" i="8"/>
  <c r="V1736" i="8"/>
  <c r="T1736" i="8"/>
  <c r="U1736" i="8"/>
  <c r="N1640" i="8"/>
  <c r="R1640" i="8" s="1"/>
  <c r="U1640" i="8"/>
  <c r="V1640" i="8"/>
  <c r="T1640" i="8"/>
  <c r="T1828" i="8"/>
  <c r="V1828" i="8"/>
  <c r="U1828" i="8"/>
  <c r="V1300" i="8"/>
  <c r="U1300" i="8"/>
  <c r="T1300" i="8"/>
  <c r="V211" i="8"/>
  <c r="U211" i="8"/>
  <c r="T211" i="8"/>
  <c r="V1538" i="8"/>
  <c r="T1538" i="8"/>
  <c r="U1538" i="8"/>
  <c r="V828" i="8"/>
  <c r="T828" i="8"/>
  <c r="U828" i="8"/>
  <c r="V1830" i="8"/>
  <c r="T1830" i="8"/>
  <c r="U1830" i="8"/>
  <c r="V800" i="8"/>
  <c r="U800" i="8"/>
  <c r="T800" i="8"/>
  <c r="V1857" i="8"/>
  <c r="U1857" i="8"/>
  <c r="T1857" i="8"/>
  <c r="V912" i="8"/>
  <c r="T912" i="8"/>
  <c r="U912" i="8"/>
  <c r="V185" i="8"/>
  <c r="U185" i="8"/>
  <c r="T185" i="8"/>
  <c r="V532" i="8"/>
  <c r="U532" i="8"/>
  <c r="T532" i="8"/>
  <c r="V1133" i="8"/>
  <c r="U1133" i="8"/>
  <c r="T1133" i="8"/>
  <c r="V126" i="8"/>
  <c r="U126" i="8"/>
  <c r="T126" i="8"/>
  <c r="L416" i="8"/>
  <c r="P416" i="8" s="1"/>
  <c r="N1760" i="8"/>
  <c r="R1760" i="8" s="1"/>
  <c r="M1640" i="8"/>
  <c r="Q1640" i="8" s="1"/>
  <c r="N796" i="8"/>
  <c r="R796" i="8" s="1"/>
  <c r="V796" i="8"/>
  <c r="U796" i="8"/>
  <c r="T796" i="8"/>
  <c r="V176" i="8"/>
  <c r="U176" i="8"/>
  <c r="T176" i="8"/>
  <c r="L1859" i="8"/>
  <c r="P1859" i="8" s="1"/>
  <c r="V1859" i="8"/>
  <c r="U1859" i="8"/>
  <c r="T1859" i="8"/>
  <c r="V962" i="8"/>
  <c r="U962" i="8"/>
  <c r="T962" i="8"/>
  <c r="V1694" i="8"/>
  <c r="U1694" i="8"/>
  <c r="T1694" i="8"/>
  <c r="V1220" i="8"/>
  <c r="U1220" i="8"/>
  <c r="T1220" i="8"/>
  <c r="V1062" i="8"/>
  <c r="T1062" i="8"/>
  <c r="U1062" i="8"/>
  <c r="V86" i="8"/>
  <c r="U86" i="8"/>
  <c r="T86" i="8"/>
  <c r="V322" i="8"/>
  <c r="U322" i="8"/>
  <c r="T322" i="8"/>
  <c r="V528" i="8"/>
  <c r="U528" i="8"/>
  <c r="T528" i="8"/>
  <c r="U1627" i="8"/>
  <c r="V1627" i="8"/>
  <c r="T1627" i="8"/>
  <c r="N1003" i="8"/>
  <c r="R1003" i="8" s="1"/>
  <c r="V1003" i="8"/>
  <c r="U1003" i="8"/>
  <c r="T1003" i="8"/>
  <c r="V338" i="8"/>
  <c r="T338" i="8"/>
  <c r="U338" i="8"/>
  <c r="U1935" i="8"/>
  <c r="V1935" i="8"/>
  <c r="T1935" i="8"/>
  <c r="V1329" i="8"/>
  <c r="U1329" i="8"/>
  <c r="T1329" i="8"/>
  <c r="V762" i="8"/>
  <c r="U762" i="8"/>
  <c r="T762" i="8"/>
  <c r="V761" i="8"/>
  <c r="U761" i="8"/>
  <c r="T761" i="8"/>
  <c r="V630" i="8"/>
  <c r="U630" i="8"/>
  <c r="T630" i="8"/>
  <c r="V693" i="8"/>
  <c r="U693" i="8"/>
  <c r="T693" i="8"/>
  <c r="V93" i="8"/>
  <c r="U93" i="8"/>
  <c r="T93" i="8"/>
  <c r="V1451" i="8"/>
  <c r="U1451" i="8"/>
  <c r="T1451" i="8"/>
  <c r="V1700" i="8"/>
  <c r="U1700" i="8"/>
  <c r="T1700" i="8"/>
  <c r="V454" i="8"/>
  <c r="U454" i="8"/>
  <c r="T454" i="8"/>
  <c r="V1941" i="8"/>
  <c r="T1941" i="8"/>
  <c r="U1941" i="8"/>
  <c r="V506" i="8"/>
  <c r="U506" i="8"/>
  <c r="T506" i="8"/>
  <c r="V245" i="8"/>
  <c r="U245" i="8"/>
  <c r="T245" i="8"/>
  <c r="V941" i="8"/>
  <c r="U941" i="8"/>
  <c r="T941" i="8"/>
  <c r="V1896" i="8"/>
  <c r="T1896" i="8"/>
  <c r="U1896" i="8"/>
  <c r="V653" i="8"/>
  <c r="U653" i="8"/>
  <c r="T653" i="8"/>
  <c r="U1228" i="8"/>
  <c r="T1228" i="8"/>
  <c r="V1228" i="8"/>
  <c r="U363" i="8"/>
  <c r="V363" i="8"/>
  <c r="T363" i="8"/>
  <c r="V1922" i="8"/>
  <c r="T1922" i="8"/>
  <c r="U1922" i="8"/>
  <c r="V334" i="8"/>
  <c r="U334" i="8"/>
  <c r="T334" i="8"/>
  <c r="V636" i="8"/>
  <c r="U636" i="8"/>
  <c r="T636" i="8"/>
  <c r="V1204" i="8"/>
  <c r="U1204" i="8"/>
  <c r="T1204" i="8"/>
  <c r="V1443" i="8"/>
  <c r="T1443" i="8"/>
  <c r="U1443" i="8"/>
  <c r="V953" i="8"/>
  <c r="U953" i="8"/>
  <c r="T953" i="8"/>
  <c r="V256" i="8"/>
  <c r="U256" i="8"/>
  <c r="T256" i="8"/>
  <c r="V1551" i="8"/>
  <c r="U1551" i="8"/>
  <c r="T1551" i="8"/>
  <c r="V1618" i="8"/>
  <c r="T1618" i="8"/>
  <c r="U1618" i="8"/>
  <c r="V1370" i="8"/>
  <c r="U1370" i="8"/>
  <c r="T1370" i="8"/>
  <c r="V1012" i="8"/>
  <c r="U1012" i="8"/>
  <c r="T1012" i="8"/>
  <c r="V1670" i="8"/>
  <c r="U1670" i="8"/>
  <c r="T1670" i="8"/>
  <c r="U1269" i="8"/>
  <c r="V1269" i="8"/>
  <c r="T1269" i="8"/>
  <c r="V870" i="8"/>
  <c r="T870" i="8"/>
  <c r="U870" i="8"/>
  <c r="V575" i="8"/>
  <c r="U575" i="8"/>
  <c r="T575" i="8"/>
  <c r="V1589" i="8"/>
  <c r="U1589" i="8"/>
  <c r="T1589" i="8"/>
  <c r="L1640" i="8"/>
  <c r="P1640" i="8" s="1"/>
  <c r="V1122" i="8"/>
  <c r="U1122" i="8"/>
  <c r="T1122" i="8"/>
  <c r="V158" i="8"/>
  <c r="U158" i="8"/>
  <c r="T158" i="8"/>
  <c r="V1283" i="8"/>
  <c r="U1283" i="8"/>
  <c r="T1283" i="8"/>
  <c r="V688" i="8"/>
  <c r="U688" i="8"/>
  <c r="T688" i="8"/>
  <c r="U1017" i="8"/>
  <c r="V1017" i="8"/>
  <c r="T1017" i="8"/>
  <c r="L1017" i="8"/>
  <c r="P1017" i="8" s="1"/>
  <c r="M1017" i="8"/>
  <c r="Q1017" i="8" s="1"/>
  <c r="N1017" i="8"/>
  <c r="R1017" i="8" s="1"/>
  <c r="V759" i="8"/>
  <c r="U759" i="8"/>
  <c r="T759" i="8"/>
  <c r="U1861" i="8"/>
  <c r="V1861" i="8"/>
  <c r="T1861" i="8"/>
  <c r="V1252" i="8"/>
  <c r="U1252" i="8"/>
  <c r="T1252" i="8"/>
  <c r="V940" i="8"/>
  <c r="U940" i="8"/>
  <c r="T940" i="8"/>
  <c r="U1167" i="8"/>
  <c r="V1167" i="8"/>
  <c r="T1167" i="8"/>
  <c r="V1619" i="8"/>
  <c r="U1619" i="8"/>
  <c r="T1619" i="8"/>
  <c r="V244" i="8"/>
  <c r="U244" i="8"/>
  <c r="T244" i="8"/>
  <c r="V482" i="8"/>
  <c r="U482" i="8"/>
  <c r="T482" i="8"/>
  <c r="N649" i="8"/>
  <c r="R649" i="8" s="1"/>
  <c r="V649" i="8"/>
  <c r="T649" i="8"/>
  <c r="U649" i="8"/>
  <c r="V358" i="8"/>
  <c r="U358" i="8"/>
  <c r="T358" i="8"/>
  <c r="V670" i="8"/>
  <c r="U670" i="8"/>
  <c r="T670" i="8"/>
  <c r="V1702" i="8"/>
  <c r="T1702" i="8"/>
  <c r="U1702" i="8"/>
  <c r="V1022" i="8"/>
  <c r="U1022" i="8"/>
  <c r="T1022" i="8"/>
  <c r="V884" i="8"/>
  <c r="T884" i="8"/>
  <c r="U884" i="8"/>
  <c r="V1361" i="8"/>
  <c r="T1361" i="8"/>
  <c r="U1361" i="8"/>
  <c r="U1143" i="8"/>
  <c r="V1143" i="8"/>
  <c r="T1143" i="8"/>
  <c r="V1497" i="8"/>
  <c r="T1497" i="8"/>
  <c r="U1497" i="8"/>
  <c r="V1262" i="8"/>
  <c r="U1262" i="8"/>
  <c r="T1262" i="8"/>
  <c r="V1660" i="8"/>
  <c r="T1660" i="8"/>
  <c r="U1660" i="8"/>
  <c r="V1916" i="8"/>
  <c r="U1916" i="8"/>
  <c r="T1916" i="8"/>
  <c r="V805" i="8"/>
  <c r="U805" i="8"/>
  <c r="T805" i="8"/>
  <c r="V291" i="8"/>
  <c r="U291" i="8"/>
  <c r="T291" i="8"/>
  <c r="V1518" i="8"/>
  <c r="T1518" i="8"/>
  <c r="U1518" i="8"/>
  <c r="V596" i="8"/>
  <c r="U596" i="8"/>
  <c r="T596" i="8"/>
  <c r="U588" i="8"/>
  <c r="V588" i="8"/>
  <c r="T588" i="8"/>
  <c r="V1986" i="8"/>
  <c r="U1986" i="8"/>
  <c r="T1986" i="8"/>
  <c r="V272" i="8"/>
  <c r="T272" i="8"/>
  <c r="U272" i="8"/>
  <c r="V1162" i="8"/>
  <c r="U1162" i="8"/>
  <c r="T1162" i="8"/>
  <c r="V242" i="8"/>
  <c r="U242" i="8"/>
  <c r="T242" i="8"/>
  <c r="V464" i="8"/>
  <c r="U464" i="8"/>
  <c r="T464" i="8"/>
  <c r="V1502" i="8"/>
  <c r="U1502" i="8"/>
  <c r="T1502" i="8"/>
  <c r="V949" i="8"/>
  <c r="U949" i="8"/>
  <c r="T949" i="8"/>
  <c r="V1926" i="8"/>
  <c r="T1926" i="8"/>
  <c r="U1926" i="8"/>
  <c r="N757" i="8"/>
  <c r="R757" i="8" s="1"/>
  <c r="N1795" i="8"/>
  <c r="R1795" i="8" s="1"/>
  <c r="V1795" i="8"/>
  <c r="T1795" i="8"/>
  <c r="U1795" i="8"/>
  <c r="M1550" i="8"/>
  <c r="Q1550" i="8" s="1"/>
  <c r="V1550" i="8"/>
  <c r="U1550" i="8"/>
  <c r="T1550" i="8"/>
  <c r="N519" i="8"/>
  <c r="R519" i="8" s="1"/>
  <c r="V519" i="8"/>
  <c r="U519" i="8"/>
  <c r="T519" i="8"/>
  <c r="V33" i="8"/>
  <c r="U33" i="8"/>
  <c r="T33" i="8"/>
  <c r="V687" i="8"/>
  <c r="U687" i="8"/>
  <c r="T687" i="8"/>
  <c r="U917" i="8"/>
  <c r="V917" i="8"/>
  <c r="T917" i="8"/>
  <c r="V209" i="8"/>
  <c r="T209" i="8"/>
  <c r="U209" i="8"/>
  <c r="U304" i="8"/>
  <c r="V304" i="8"/>
  <c r="T304" i="8"/>
  <c r="V1231" i="8"/>
  <c r="U1231" i="8"/>
  <c r="T1231" i="8"/>
  <c r="V1802" i="8"/>
  <c r="U1802" i="8"/>
  <c r="T1802" i="8"/>
  <c r="V500" i="8"/>
  <c r="U500" i="8"/>
  <c r="T500" i="8"/>
  <c r="T943" i="8"/>
  <c r="U943" i="8"/>
  <c r="V943" i="8"/>
  <c r="V5" i="8"/>
  <c r="U5" i="8"/>
  <c r="T5" i="8"/>
  <c r="V1038" i="8"/>
  <c r="U1038" i="8"/>
  <c r="T1038" i="8"/>
  <c r="V699" i="8"/>
  <c r="U699" i="8"/>
  <c r="T699" i="8"/>
  <c r="V860" i="8"/>
  <c r="U860" i="8"/>
  <c r="T860" i="8"/>
  <c r="V262" i="8"/>
  <c r="U262" i="8"/>
  <c r="T262" i="8"/>
  <c r="V456" i="8"/>
  <c r="U456" i="8"/>
  <c r="T456" i="8"/>
  <c r="V640" i="8"/>
  <c r="U640" i="8"/>
  <c r="T640" i="8"/>
  <c r="U1860" i="8"/>
  <c r="V1860" i="8"/>
  <c r="T1860" i="8"/>
  <c r="V1960" i="8"/>
  <c r="U1960" i="8"/>
  <c r="T1960" i="8"/>
  <c r="U1852" i="8"/>
  <c r="V1852" i="8"/>
  <c r="T1852" i="8"/>
  <c r="V166" i="8"/>
  <c r="U166" i="8"/>
  <c r="T166" i="8"/>
  <c r="V1185" i="8"/>
  <c r="U1185" i="8"/>
  <c r="T1185" i="8"/>
  <c r="V864" i="8"/>
  <c r="U864" i="8"/>
  <c r="T864" i="8"/>
  <c r="V1019" i="8"/>
  <c r="U1019" i="8"/>
  <c r="T1019" i="8"/>
  <c r="T924" i="8"/>
  <c r="V924" i="8"/>
  <c r="U924" i="8"/>
  <c r="U1169" i="8"/>
  <c r="T1169" i="8"/>
  <c r="V1169" i="8"/>
  <c r="N338" i="8"/>
  <c r="R338" i="8" s="1"/>
  <c r="L1799" i="8"/>
  <c r="P1799" i="8" s="1"/>
  <c r="V1171" i="8"/>
  <c r="U1171" i="8"/>
  <c r="T1171" i="8"/>
  <c r="V435" i="8"/>
  <c r="U435" i="8"/>
  <c r="T435" i="8"/>
  <c r="M757" i="8"/>
  <c r="Q757" i="8" s="1"/>
  <c r="M462" i="8"/>
  <c r="Q462" i="8" s="1"/>
  <c r="V462" i="8"/>
  <c r="U462" i="8"/>
  <c r="T462" i="8"/>
  <c r="L163" i="8"/>
  <c r="P163" i="8" s="1"/>
  <c r="V163" i="8"/>
  <c r="U163" i="8"/>
  <c r="T163" i="8"/>
  <c r="V503" i="8"/>
  <c r="U503" i="8"/>
  <c r="T503" i="8"/>
  <c r="V894" i="8"/>
  <c r="U894" i="8"/>
  <c r="T894" i="8"/>
  <c r="V220" i="8"/>
  <c r="U220" i="8"/>
  <c r="T220" i="8"/>
  <c r="V325" i="8"/>
  <c r="T325" i="8"/>
  <c r="U325" i="8"/>
  <c r="U1564" i="8"/>
  <c r="V1564" i="8"/>
  <c r="T1564" i="8"/>
  <c r="V972" i="8"/>
  <c r="T972" i="8"/>
  <c r="U972" i="8"/>
  <c r="V153" i="8"/>
  <c r="U153" i="8"/>
  <c r="T153" i="8"/>
  <c r="V243" i="8"/>
  <c r="U243" i="8"/>
  <c r="T243" i="8"/>
  <c r="V1494" i="8"/>
  <c r="T1494" i="8"/>
  <c r="U1494" i="8"/>
  <c r="V1586" i="8"/>
  <c r="U1586" i="8"/>
  <c r="T1586" i="8"/>
  <c r="U1850" i="8"/>
  <c r="V1850" i="8"/>
  <c r="T1850" i="8"/>
  <c r="V1741" i="8"/>
  <c r="T1741" i="8"/>
  <c r="U1741" i="8"/>
  <c r="V1216" i="8"/>
  <c r="U1216" i="8"/>
  <c r="T1216" i="8"/>
  <c r="U1808" i="8"/>
  <c r="V1808" i="8"/>
  <c r="T1808" i="8"/>
  <c r="V1631" i="8"/>
  <c r="U1631" i="8"/>
  <c r="T1631" i="8"/>
  <c r="V952" i="8"/>
  <c r="U952" i="8"/>
  <c r="T952" i="8"/>
  <c r="V1345" i="8"/>
  <c r="U1345" i="8"/>
  <c r="T1345" i="8"/>
  <c r="V694" i="8"/>
  <c r="U694" i="8"/>
  <c r="T694" i="8"/>
  <c r="U1649" i="8"/>
  <c r="V1649" i="8"/>
  <c r="T1649" i="8"/>
  <c r="V635" i="8"/>
  <c r="U635" i="8"/>
  <c r="T635" i="8"/>
  <c r="V774" i="8"/>
  <c r="U774" i="8"/>
  <c r="T774" i="8"/>
  <c r="V139" i="8"/>
  <c r="U139" i="8"/>
  <c r="T139" i="8"/>
  <c r="V449" i="8"/>
  <c r="U449" i="8"/>
  <c r="T449" i="8"/>
  <c r="U1069" i="8"/>
  <c r="V1069" i="8"/>
  <c r="T1069" i="8"/>
  <c r="V1353" i="8"/>
  <c r="U1353" i="8"/>
  <c r="T1353" i="8"/>
  <c r="M338" i="8"/>
  <c r="Q338" i="8" s="1"/>
  <c r="N1799" i="8"/>
  <c r="R1799" i="8" s="1"/>
  <c r="M649" i="8"/>
  <c r="Q649" i="8" s="1"/>
  <c r="L601" i="8"/>
  <c r="P601" i="8" s="1"/>
  <c r="V601" i="8"/>
  <c r="U601" i="8"/>
  <c r="T601" i="8"/>
  <c r="L84" i="8"/>
  <c r="P84" i="8" s="1"/>
  <c r="V84" i="8"/>
  <c r="U84" i="8"/>
  <c r="T84" i="8"/>
  <c r="M524" i="8"/>
  <c r="Q524" i="8" s="1"/>
  <c r="V524" i="8"/>
  <c r="U524" i="8"/>
  <c r="T524" i="8"/>
  <c r="L1840" i="8"/>
  <c r="P1840" i="8" s="1"/>
  <c r="U1840" i="8"/>
  <c r="V1840" i="8"/>
  <c r="T1840" i="8"/>
  <c r="L458" i="8"/>
  <c r="P458" i="8" s="1"/>
  <c r="V458" i="8"/>
  <c r="U458" i="8"/>
  <c r="T458" i="8"/>
  <c r="U1695" i="8"/>
  <c r="V1695" i="8"/>
  <c r="T1695" i="8"/>
  <c r="V704" i="8"/>
  <c r="T704" i="8"/>
  <c r="U704" i="8"/>
  <c r="V525" i="8"/>
  <c r="U525" i="8"/>
  <c r="T525" i="8"/>
  <c r="V1102" i="8"/>
  <c r="U1102" i="8"/>
  <c r="T1102" i="8"/>
  <c r="V710" i="8"/>
  <c r="T710" i="8"/>
  <c r="U710" i="8"/>
  <c r="V505" i="8"/>
  <c r="U505" i="8"/>
  <c r="T505" i="8"/>
  <c r="V1963" i="8"/>
  <c r="U1963" i="8"/>
  <c r="T1963" i="8"/>
  <c r="V1750" i="8"/>
  <c r="T1750" i="8"/>
  <c r="U1750" i="8"/>
  <c r="U723" i="8"/>
  <c r="V723" i="8"/>
  <c r="T723" i="8"/>
  <c r="V112" i="8"/>
  <c r="U112" i="8"/>
  <c r="T112" i="8"/>
  <c r="U1880" i="8"/>
  <c r="V1880" i="8"/>
  <c r="T1880" i="8"/>
  <c r="V571" i="8"/>
  <c r="U571" i="8"/>
  <c r="T571" i="8"/>
  <c r="V382" i="8"/>
  <c r="U382" i="8"/>
  <c r="T382" i="8"/>
  <c r="V853" i="8"/>
  <c r="U853" i="8"/>
  <c r="T853" i="8"/>
  <c r="V567" i="8"/>
  <c r="U567" i="8"/>
  <c r="T567" i="8"/>
  <c r="V1043" i="8"/>
  <c r="U1043" i="8"/>
  <c r="T1043" i="8"/>
  <c r="V1719" i="8"/>
  <c r="U1719" i="8"/>
  <c r="T1719" i="8"/>
  <c r="V268" i="8"/>
  <c r="U268" i="8"/>
  <c r="T268" i="8"/>
  <c r="V1716" i="8"/>
  <c r="U1716" i="8"/>
  <c r="T1716" i="8"/>
  <c r="U504" i="8"/>
  <c r="V504" i="8"/>
  <c r="T504" i="8"/>
  <c r="U497" i="8"/>
  <c r="V497" i="8"/>
  <c r="T497" i="8"/>
  <c r="N762" i="8"/>
  <c r="R762" i="8" s="1"/>
  <c r="M948" i="8"/>
  <c r="Q948" i="8" s="1"/>
  <c r="V948" i="8"/>
  <c r="U948" i="8"/>
  <c r="T948" i="8"/>
  <c r="U757" i="8"/>
  <c r="V757" i="8"/>
  <c r="T757" i="8"/>
  <c r="V302" i="8"/>
  <c r="U302" i="8"/>
  <c r="T302" i="8"/>
  <c r="V1384" i="8"/>
  <c r="U1384" i="8"/>
  <c r="T1384" i="8"/>
  <c r="V266" i="8"/>
  <c r="U266" i="8"/>
  <c r="T266" i="8"/>
  <c r="V831" i="8"/>
  <c r="U831" i="8"/>
  <c r="T831" i="8"/>
  <c r="U1163" i="8"/>
  <c r="V1163" i="8"/>
  <c r="T1163" i="8"/>
  <c r="V595" i="8"/>
  <c r="U595" i="8"/>
  <c r="T595" i="8"/>
  <c r="V1610" i="8"/>
  <c r="U1610" i="8"/>
  <c r="T1610" i="8"/>
  <c r="V1111" i="8"/>
  <c r="U1111" i="8"/>
  <c r="T1111" i="8"/>
  <c r="V1000" i="8"/>
  <c r="U1000" i="8"/>
  <c r="T1000" i="8"/>
  <c r="T944" i="8"/>
  <c r="U944" i="8"/>
  <c r="V944" i="8"/>
  <c r="V843" i="8"/>
  <c r="U843" i="8"/>
  <c r="T843" i="8"/>
  <c r="N779" i="8"/>
  <c r="R779" i="8" s="1"/>
  <c r="L1579" i="8"/>
  <c r="P1579" i="8" s="1"/>
  <c r="M762" i="8"/>
  <c r="Q762" i="8" s="1"/>
  <c r="M723" i="8"/>
  <c r="Q723" i="8" s="1"/>
  <c r="V792" i="8"/>
  <c r="U792" i="8"/>
  <c r="T792" i="8"/>
  <c r="U837" i="8"/>
  <c r="V837" i="8"/>
  <c r="T837" i="8"/>
  <c r="V1486" i="8"/>
  <c r="U1486" i="8"/>
  <c r="T1486" i="8"/>
  <c r="V850" i="8"/>
  <c r="U850" i="8"/>
  <c r="T850" i="8"/>
  <c r="V278" i="8"/>
  <c r="U278" i="8"/>
  <c r="T278" i="8"/>
  <c r="V641" i="8"/>
  <c r="U641" i="8"/>
  <c r="T641" i="8"/>
  <c r="V533" i="8"/>
  <c r="U533" i="8"/>
  <c r="T533" i="8"/>
  <c r="V840" i="8"/>
  <c r="U840" i="8"/>
  <c r="T840" i="8"/>
  <c r="V547" i="8"/>
  <c r="U547" i="8"/>
  <c r="T547" i="8"/>
  <c r="V292" i="8"/>
  <c r="T292" i="8"/>
  <c r="U292" i="8"/>
  <c r="V203" i="8"/>
  <c r="U203" i="8"/>
  <c r="T203" i="8"/>
  <c r="M1799" i="8"/>
  <c r="Q1799" i="8" s="1"/>
  <c r="L649" i="8"/>
  <c r="P649" i="8" s="1"/>
  <c r="V489" i="8"/>
  <c r="U489" i="8"/>
  <c r="T489" i="8"/>
  <c r="V1917" i="8"/>
  <c r="U1917" i="8"/>
  <c r="T1917" i="8"/>
  <c r="V410" i="8"/>
  <c r="U410" i="8"/>
  <c r="T410" i="8"/>
  <c r="V807" i="8"/>
  <c r="U807" i="8"/>
  <c r="T807" i="8"/>
  <c r="V1042" i="8"/>
  <c r="U1042" i="8"/>
  <c r="T1042" i="8"/>
  <c r="V1794" i="8"/>
  <c r="T1794" i="8"/>
  <c r="U1794" i="8"/>
  <c r="V441" i="8"/>
  <c r="U441" i="8"/>
  <c r="T441" i="8"/>
  <c r="V113" i="8"/>
  <c r="U113" i="8"/>
  <c r="T113" i="8"/>
  <c r="V982" i="8"/>
  <c r="U982" i="8"/>
  <c r="T982" i="8"/>
  <c r="V1484" i="8"/>
  <c r="U1484" i="8"/>
  <c r="T1484" i="8"/>
  <c r="V551" i="8"/>
  <c r="T551" i="8"/>
  <c r="U551" i="8"/>
  <c r="V1208" i="8"/>
  <c r="U1208" i="8"/>
  <c r="T1208" i="8"/>
  <c r="V1882" i="8"/>
  <c r="U1882" i="8"/>
  <c r="T1882" i="8"/>
  <c r="V1651" i="8"/>
  <c r="U1651" i="8"/>
  <c r="T1651" i="8"/>
  <c r="V1884" i="8"/>
  <c r="U1884" i="8"/>
  <c r="T1884" i="8"/>
  <c r="V838" i="8"/>
  <c r="U838" i="8"/>
  <c r="T838" i="8"/>
  <c r="V1150" i="8"/>
  <c r="U1150" i="8"/>
  <c r="T1150" i="8"/>
  <c r="V1853" i="8"/>
  <c r="T1853" i="8"/>
  <c r="U1853" i="8"/>
  <c r="V1476" i="8"/>
  <c r="U1476" i="8"/>
  <c r="T1476" i="8"/>
  <c r="V465" i="8"/>
  <c r="U465" i="8"/>
  <c r="T465" i="8"/>
  <c r="V1846" i="8"/>
  <c r="T1846" i="8"/>
  <c r="U1846" i="8"/>
  <c r="V839" i="8"/>
  <c r="U839" i="8"/>
  <c r="T839" i="8"/>
  <c r="U1829" i="8"/>
  <c r="V1829" i="8"/>
  <c r="T1829" i="8"/>
  <c r="L779" i="8"/>
  <c r="P779" i="8" s="1"/>
  <c r="N1579" i="8"/>
  <c r="R1579" i="8" s="1"/>
  <c r="L762" i="8"/>
  <c r="P762" i="8" s="1"/>
  <c r="L723" i="8"/>
  <c r="P723" i="8" s="1"/>
  <c r="N1816" i="8"/>
  <c r="R1816" i="8" s="1"/>
  <c r="N550" i="8"/>
  <c r="R550" i="8" s="1"/>
  <c r="V550" i="8"/>
  <c r="T550" i="8"/>
  <c r="U550" i="8"/>
  <c r="N1510" i="8"/>
  <c r="R1510" i="8" s="1"/>
  <c r="V1510" i="8"/>
  <c r="U1510" i="8"/>
  <c r="T1510" i="8"/>
  <c r="V4" i="8"/>
  <c r="U4" i="8"/>
  <c r="T4" i="8"/>
  <c r="V566" i="8"/>
  <c r="U566" i="8"/>
  <c r="T566" i="8"/>
  <c r="V1416" i="8"/>
  <c r="T1416" i="8"/>
  <c r="U1416" i="8"/>
  <c r="V13" i="8"/>
  <c r="U13" i="8"/>
  <c r="T13" i="8"/>
  <c r="T964" i="8"/>
  <c r="U964" i="8"/>
  <c r="V964" i="8"/>
  <c r="V535" i="8"/>
  <c r="U535" i="8"/>
  <c r="T535" i="8"/>
  <c r="U1184" i="8"/>
  <c r="V1184" i="8"/>
  <c r="T1184" i="8"/>
  <c r="U1164" i="8"/>
  <c r="V1164" i="8"/>
  <c r="T1164" i="8"/>
  <c r="U1608" i="8"/>
  <c r="V1608" i="8"/>
  <c r="T1608" i="8"/>
  <c r="T483" i="8"/>
  <c r="V483" i="8"/>
  <c r="U483" i="8"/>
  <c r="V459" i="8"/>
  <c r="U459" i="8"/>
  <c r="T459" i="8"/>
  <c r="V782" i="8"/>
  <c r="U782" i="8"/>
  <c r="T782" i="8"/>
  <c r="V549" i="8"/>
  <c r="U549" i="8"/>
  <c r="T549" i="8"/>
  <c r="V682" i="8"/>
  <c r="U682" i="8"/>
  <c r="T682" i="8"/>
  <c r="V1561" i="8"/>
  <c r="U1561" i="8"/>
  <c r="T1561" i="8"/>
  <c r="V829" i="8"/>
  <c r="U829" i="8"/>
  <c r="T829" i="8"/>
  <c r="V1478" i="8"/>
  <c r="T1478" i="8"/>
  <c r="U1478" i="8"/>
  <c r="V594" i="8"/>
  <c r="T594" i="8"/>
  <c r="U594" i="8"/>
  <c r="U1874" i="8"/>
  <c r="T1874" i="8"/>
  <c r="V1874" i="8"/>
  <c r="V1820" i="8"/>
  <c r="U1820" i="8"/>
  <c r="T1820" i="8"/>
  <c r="V895" i="8"/>
  <c r="U895" i="8"/>
  <c r="T895" i="8"/>
  <c r="V1052" i="8"/>
  <c r="U1052" i="8"/>
  <c r="T1052" i="8"/>
  <c r="V873" i="8"/>
  <c r="U873" i="8"/>
  <c r="T873" i="8"/>
  <c r="V1943" i="8"/>
  <c r="U1943" i="8"/>
  <c r="T1943" i="8"/>
  <c r="V1475" i="8"/>
  <c r="U1475" i="8"/>
  <c r="T1475" i="8"/>
  <c r="V880" i="8"/>
  <c r="U880" i="8"/>
  <c r="T880" i="8"/>
  <c r="V1516" i="8"/>
  <c r="U1516" i="8"/>
  <c r="T1516" i="8"/>
  <c r="U477" i="8"/>
  <c r="V477" i="8"/>
  <c r="T477" i="8"/>
  <c r="V1342" i="8"/>
  <c r="U1342" i="8"/>
  <c r="T1342" i="8"/>
  <c r="V1480" i="8"/>
  <c r="U1480" i="8"/>
  <c r="T1480" i="8"/>
  <c r="V1165" i="8"/>
  <c r="U1165" i="8"/>
  <c r="T1165" i="8"/>
  <c r="V1144" i="8"/>
  <c r="U1144" i="8"/>
  <c r="T1144" i="8"/>
  <c r="V376" i="8"/>
  <c r="U376" i="8"/>
  <c r="T376" i="8"/>
  <c r="V1113" i="8"/>
  <c r="U1113" i="8"/>
  <c r="T1113" i="8"/>
  <c r="U1839" i="8"/>
  <c r="V1839" i="8"/>
  <c r="T1839" i="8"/>
  <c r="N13" i="8"/>
  <c r="R13" i="8" s="1"/>
  <c r="M779" i="8"/>
  <c r="Q779" i="8" s="1"/>
  <c r="M337" i="8"/>
  <c r="Q337" i="8" s="1"/>
  <c r="N723" i="8"/>
  <c r="R723" i="8" s="1"/>
  <c r="M1816" i="8"/>
  <c r="Q1816" i="8" s="1"/>
  <c r="V1456" i="8"/>
  <c r="U1456" i="8"/>
  <c r="T1456" i="8"/>
  <c r="V1814" i="8"/>
  <c r="U1814" i="8"/>
  <c r="T1814" i="8"/>
  <c r="V1065" i="8"/>
  <c r="U1065" i="8"/>
  <c r="T1065" i="8"/>
  <c r="V1280" i="8"/>
  <c r="U1280" i="8"/>
  <c r="T1280" i="8"/>
  <c r="V619" i="8"/>
  <c r="U619" i="8"/>
  <c r="T619" i="8"/>
  <c r="V1579" i="8"/>
  <c r="T1579" i="8"/>
  <c r="U1579" i="8"/>
  <c r="V689" i="8"/>
  <c r="U689" i="8"/>
  <c r="T689" i="8"/>
  <c r="V939" i="8"/>
  <c r="U939" i="8"/>
  <c r="T939" i="8"/>
  <c r="U1669" i="8"/>
  <c r="V1669" i="8"/>
  <c r="T1669" i="8"/>
  <c r="V1344" i="8"/>
  <c r="U1344" i="8"/>
  <c r="T1344" i="8"/>
  <c r="L645" i="8"/>
  <c r="P645" i="8" s="1"/>
  <c r="L1816" i="8"/>
  <c r="P1816" i="8" s="1"/>
  <c r="L948" i="8"/>
  <c r="P948" i="8" s="1"/>
  <c r="V239" i="8"/>
  <c r="U239" i="8"/>
  <c r="T239" i="8"/>
  <c r="V492" i="8"/>
  <c r="T492" i="8"/>
  <c r="U492" i="8"/>
  <c r="V261" i="8"/>
  <c r="U261" i="8"/>
  <c r="T261" i="8"/>
  <c r="V862" i="8"/>
  <c r="U862" i="8"/>
  <c r="T862" i="8"/>
  <c r="V1025" i="8"/>
  <c r="U1025" i="8"/>
  <c r="T1025" i="8"/>
  <c r="V851" i="8"/>
  <c r="U851" i="8"/>
  <c r="T851" i="8"/>
  <c r="V1172" i="8"/>
  <c r="U1172" i="8"/>
  <c r="T1172" i="8"/>
  <c r="V984" i="8"/>
  <c r="U984" i="8"/>
  <c r="T984" i="8"/>
  <c r="V1187" i="8"/>
  <c r="U1187" i="8"/>
  <c r="T1187" i="8"/>
  <c r="V466" i="8"/>
  <c r="U466" i="8"/>
  <c r="T466" i="8"/>
  <c r="U377" i="8"/>
  <c r="V377" i="8"/>
  <c r="T377" i="8"/>
  <c r="V1520" i="8"/>
  <c r="U1520" i="8"/>
  <c r="T1520" i="8"/>
  <c r="V1990" i="8"/>
  <c r="T1990" i="8"/>
  <c r="U1990" i="8"/>
  <c r="L338" i="8"/>
  <c r="P338" i="8" s="1"/>
  <c r="V916" i="8"/>
  <c r="U916" i="8"/>
  <c r="T916" i="8"/>
  <c r="V1186" i="8"/>
  <c r="U1186" i="8"/>
  <c r="T1186" i="8"/>
  <c r="V1318" i="8"/>
  <c r="U1318" i="8"/>
  <c r="T1318" i="8"/>
  <c r="V1296" i="8"/>
  <c r="U1296" i="8"/>
  <c r="T1296" i="8"/>
  <c r="V408" i="8"/>
  <c r="T408" i="8"/>
  <c r="U408" i="8"/>
  <c r="V1450" i="8"/>
  <c r="U1450" i="8"/>
  <c r="T1450" i="8"/>
  <c r="V1482" i="8"/>
  <c r="U1482" i="8"/>
  <c r="T1482" i="8"/>
  <c r="T564" i="8"/>
  <c r="U564" i="8"/>
  <c r="V564" i="8"/>
  <c r="V812" i="8"/>
  <c r="U812" i="8"/>
  <c r="T812" i="8"/>
  <c r="V1024" i="8"/>
  <c r="T1024" i="8"/>
  <c r="U1024" i="8"/>
  <c r="V970" i="8"/>
  <c r="U970" i="8"/>
  <c r="T970" i="8"/>
  <c r="V929" i="8"/>
  <c r="U929" i="8"/>
  <c r="T929" i="8"/>
  <c r="V973" i="8"/>
  <c r="U973" i="8"/>
  <c r="T973" i="8"/>
  <c r="V1780" i="8"/>
  <c r="T1780" i="8"/>
  <c r="U1780" i="8"/>
  <c r="V562" i="8"/>
  <c r="U562" i="8"/>
  <c r="T562" i="8"/>
  <c r="V1764" i="8"/>
  <c r="U1764" i="8"/>
  <c r="T1764" i="8"/>
  <c r="V1261" i="8"/>
  <c r="U1261" i="8"/>
  <c r="T1261" i="8"/>
  <c r="V1696" i="8"/>
  <c r="U1696" i="8"/>
  <c r="T1696" i="8"/>
  <c r="V1543" i="8"/>
  <c r="U1543" i="8"/>
  <c r="T1543" i="8"/>
  <c r="V554" i="8"/>
  <c r="U554" i="8"/>
  <c r="T554" i="8"/>
  <c r="V790" i="8"/>
  <c r="U790" i="8"/>
  <c r="T790" i="8"/>
  <c r="V1195" i="8"/>
  <c r="U1195" i="8"/>
  <c r="T1195" i="8"/>
  <c r="V1298" i="8"/>
  <c r="T1298" i="8"/>
  <c r="U1298" i="8"/>
  <c r="V834" i="8"/>
  <c r="T834" i="8"/>
  <c r="U834" i="8"/>
  <c r="N337" i="8"/>
  <c r="R337" i="8" s="1"/>
  <c r="N645" i="8"/>
  <c r="R645" i="8" s="1"/>
  <c r="M784" i="8"/>
  <c r="Q784" i="8" s="1"/>
  <c r="V638" i="8"/>
  <c r="U638" i="8"/>
  <c r="T638" i="8"/>
  <c r="V896" i="8"/>
  <c r="U896" i="8"/>
  <c r="T896" i="8"/>
  <c r="V1360" i="8"/>
  <c r="U1360" i="8"/>
  <c r="T1360" i="8"/>
  <c r="V1141" i="8"/>
  <c r="U1141" i="8"/>
  <c r="T1141" i="8"/>
  <c r="V453" i="8"/>
  <c r="U453" i="8"/>
  <c r="T453" i="8"/>
  <c r="V821" i="8"/>
  <c r="U821" i="8"/>
  <c r="T821" i="8"/>
  <c r="V282" i="8"/>
  <c r="U282" i="8"/>
  <c r="T282" i="8"/>
  <c r="V1246" i="8"/>
  <c r="U1246" i="8"/>
  <c r="T1246" i="8"/>
  <c r="V1118" i="8"/>
  <c r="U1118" i="8"/>
  <c r="T1118" i="8"/>
  <c r="V1620" i="8"/>
  <c r="U1620" i="8"/>
  <c r="T1620" i="8"/>
  <c r="V1006" i="8"/>
  <c r="U1006" i="8"/>
  <c r="T1006" i="8"/>
  <c r="V1132" i="8"/>
  <c r="U1132" i="8"/>
  <c r="T1132" i="8"/>
  <c r="V1720" i="8"/>
  <c r="U1720" i="8"/>
  <c r="T1720" i="8"/>
  <c r="V1316" i="8"/>
  <c r="U1316" i="8"/>
  <c r="T1316" i="8"/>
  <c r="V842" i="8"/>
  <c r="U842" i="8"/>
  <c r="T842" i="8"/>
  <c r="V1080" i="8"/>
  <c r="U1080" i="8"/>
  <c r="T1080" i="8"/>
  <c r="V231" i="8"/>
  <c r="T231" i="8"/>
  <c r="U231" i="8"/>
  <c r="V433" i="8"/>
  <c r="U433" i="8"/>
  <c r="T433" i="8"/>
  <c r="V590" i="8"/>
  <c r="U590" i="8"/>
  <c r="T590" i="8"/>
  <c r="V676" i="8"/>
  <c r="U676" i="8"/>
  <c r="T676" i="8"/>
  <c r="V852" i="8"/>
  <c r="U852" i="8"/>
  <c r="T852" i="8"/>
  <c r="V169" i="8"/>
  <c r="U169" i="8"/>
  <c r="T169" i="8"/>
  <c r="V1441" i="8"/>
  <c r="U1441" i="8"/>
  <c r="T1441" i="8"/>
  <c r="U1732" i="8"/>
  <c r="T1732" i="8"/>
  <c r="V1732" i="8"/>
  <c r="V1205" i="8"/>
  <c r="U1205" i="8"/>
  <c r="T1205" i="8"/>
  <c r="L13" i="8"/>
  <c r="P13" i="8" s="1"/>
  <c r="L337" i="8"/>
  <c r="P337" i="8" s="1"/>
  <c r="V1500" i="8"/>
  <c r="U1500" i="8"/>
  <c r="T1500" i="8"/>
  <c r="V1560" i="8"/>
  <c r="U1560" i="8"/>
  <c r="T1560" i="8"/>
  <c r="V348" i="8"/>
  <c r="U348" i="8"/>
  <c r="T348" i="8"/>
  <c r="V874" i="8"/>
  <c r="U874" i="8"/>
  <c r="T874" i="8"/>
  <c r="V1341" i="8"/>
  <c r="U1341" i="8"/>
  <c r="T1341" i="8"/>
  <c r="V295" i="8"/>
  <c r="U295" i="8"/>
  <c r="T295" i="8"/>
  <c r="V305" i="8"/>
  <c r="U305" i="8"/>
  <c r="T305" i="8"/>
  <c r="V1474" i="8"/>
  <c r="U1474" i="8"/>
  <c r="T1474" i="8"/>
  <c r="V1822" i="8"/>
  <c r="U1822" i="8"/>
  <c r="T1822" i="8"/>
  <c r="U628" i="8"/>
  <c r="V628" i="8"/>
  <c r="T628" i="8"/>
  <c r="V1328" i="8"/>
  <c r="U1328" i="8"/>
  <c r="T1328" i="8"/>
  <c r="V502" i="8"/>
  <c r="U502" i="8"/>
  <c r="T502" i="8"/>
  <c r="V1851" i="8"/>
  <c r="T1851" i="8"/>
  <c r="U1851" i="8"/>
  <c r="U1872" i="8"/>
  <c r="T1872" i="8"/>
  <c r="V1872" i="8"/>
  <c r="V819" i="8"/>
  <c r="T819" i="8"/>
  <c r="U819" i="8"/>
  <c r="V546" i="8"/>
  <c r="U546" i="8"/>
  <c r="T546" i="8"/>
  <c r="V1472" i="8"/>
  <c r="U1472" i="8"/>
  <c r="T1472" i="8"/>
  <c r="V1962" i="8"/>
  <c r="U1962" i="8"/>
  <c r="T1962" i="8"/>
  <c r="V1166" i="8"/>
  <c r="U1166" i="8"/>
  <c r="T1166" i="8"/>
  <c r="V493" i="8"/>
  <c r="U493" i="8"/>
  <c r="T493" i="8"/>
  <c r="M645" i="8"/>
  <c r="Q645" i="8" s="1"/>
  <c r="L784" i="8"/>
  <c r="P784" i="8" s="1"/>
  <c r="V1268" i="8"/>
  <c r="U1268" i="8"/>
  <c r="T1268" i="8"/>
  <c r="V536" i="8"/>
  <c r="U536" i="8"/>
  <c r="T536" i="8"/>
  <c r="M1935" i="8"/>
  <c r="Q1935" i="8" s="1"/>
  <c r="N1549" i="8"/>
  <c r="R1549" i="8" s="1"/>
  <c r="V1549" i="8"/>
  <c r="U1549" i="8"/>
  <c r="T1549" i="8"/>
  <c r="V887" i="8"/>
  <c r="U887" i="8"/>
  <c r="T887" i="8"/>
  <c r="V23" i="8"/>
  <c r="U23" i="8"/>
  <c r="T23" i="8"/>
  <c r="U1752" i="8"/>
  <c r="V1752" i="8"/>
  <c r="T1752" i="8"/>
  <c r="N1752" i="8"/>
  <c r="R1752" i="8" s="1"/>
  <c r="L1752" i="8"/>
  <c r="P1752" i="8" s="1"/>
  <c r="M1752" i="8"/>
  <c r="Q1752" i="8" s="1"/>
  <c r="V451" i="8"/>
  <c r="T451" i="8"/>
  <c r="U451" i="8"/>
  <c r="V478" i="8"/>
  <c r="U478" i="8"/>
  <c r="T478" i="8"/>
  <c r="V1562" i="8"/>
  <c r="U1562" i="8"/>
  <c r="T1562" i="8"/>
  <c r="U257" i="8"/>
  <c r="V257" i="8"/>
  <c r="T257" i="8"/>
  <c r="V1194" i="8"/>
  <c r="U1194" i="8"/>
  <c r="T1194" i="8"/>
  <c r="V650" i="8"/>
  <c r="U650" i="8"/>
  <c r="T650" i="8"/>
  <c r="V1372" i="8"/>
  <c r="U1372" i="8"/>
  <c r="T1372" i="8"/>
  <c r="V531" i="8"/>
  <c r="U531" i="8"/>
  <c r="T531" i="8"/>
  <c r="V115" i="8"/>
  <c r="U115" i="8"/>
  <c r="T115" i="8"/>
  <c r="U1257" i="8"/>
  <c r="V1257" i="8"/>
  <c r="T1257" i="8"/>
  <c r="N784" i="8"/>
  <c r="R784" i="8" s="1"/>
  <c r="N670" i="8"/>
  <c r="R670" i="8" s="1"/>
  <c r="L1935" i="8"/>
  <c r="P1935" i="8" s="1"/>
  <c r="V1351" i="8"/>
  <c r="U1351" i="8"/>
  <c r="T1351" i="8"/>
  <c r="V1862" i="8"/>
  <c r="U1862" i="8"/>
  <c r="T1862" i="8"/>
  <c r="L1003" i="8"/>
  <c r="P1003" i="8" s="1"/>
  <c r="V1431" i="8"/>
  <c r="U1431" i="8"/>
  <c r="T1431" i="8"/>
  <c r="V501" i="8"/>
  <c r="U501" i="8"/>
  <c r="T501" i="8"/>
  <c r="V1139" i="8"/>
  <c r="U1139" i="8"/>
  <c r="T1139" i="8"/>
  <c r="V713" i="8"/>
  <c r="U713" i="8"/>
  <c r="T713" i="8"/>
  <c r="U1387" i="8"/>
  <c r="V1387" i="8"/>
  <c r="T1387" i="8"/>
  <c r="V808" i="8"/>
  <c r="U808" i="8"/>
  <c r="T808" i="8"/>
  <c r="V672" i="8"/>
  <c r="T672" i="8"/>
  <c r="U672" i="8"/>
  <c r="V845" i="8"/>
  <c r="U845" i="8"/>
  <c r="T845" i="8"/>
  <c r="V871" i="8"/>
  <c r="U871" i="8"/>
  <c r="T871" i="8"/>
  <c r="V499" i="8"/>
  <c r="U499" i="8"/>
  <c r="T499" i="8"/>
  <c r="V712" i="8"/>
  <c r="U712" i="8"/>
  <c r="T712" i="8"/>
  <c r="V1242" i="8"/>
  <c r="U1242" i="8"/>
  <c r="T1242" i="8"/>
  <c r="V476" i="8"/>
  <c r="T476" i="8"/>
  <c r="U476" i="8"/>
  <c r="V1513" i="8"/>
  <c r="U1513" i="8"/>
  <c r="T1513" i="8"/>
  <c r="M326" i="8"/>
  <c r="Q326" i="8" s="1"/>
  <c r="N1022" i="8"/>
  <c r="R1022" i="8" s="1"/>
  <c r="N1702" i="8"/>
  <c r="R1702" i="8" s="1"/>
  <c r="L1329" i="8"/>
  <c r="P1329" i="8" s="1"/>
  <c r="U1914" i="8"/>
  <c r="V1914" i="8"/>
  <c r="T1914" i="8"/>
  <c r="M670" i="8"/>
  <c r="Q670" i="8" s="1"/>
  <c r="N746" i="8"/>
  <c r="R746" i="8" s="1"/>
  <c r="N1935" i="8"/>
  <c r="R1935" i="8" s="1"/>
  <c r="V1514" i="8"/>
  <c r="U1514" i="8"/>
  <c r="T1514" i="8"/>
  <c r="M1003" i="8"/>
  <c r="Q1003" i="8" s="1"/>
  <c r="V1202" i="8"/>
  <c r="U1202" i="8"/>
  <c r="T1202" i="8"/>
  <c r="V1806" i="8"/>
  <c r="U1806" i="8"/>
  <c r="T1806" i="8"/>
  <c r="V1638" i="8"/>
  <c r="U1638" i="8"/>
  <c r="T1638" i="8"/>
  <c r="V1617" i="8"/>
  <c r="T1617" i="8"/>
  <c r="U1617" i="8"/>
  <c r="V950" i="8"/>
  <c r="U950" i="8"/>
  <c r="T950" i="8"/>
  <c r="V336" i="8"/>
  <c r="U336" i="8"/>
  <c r="T336" i="8"/>
  <c r="V1422" i="8"/>
  <c r="T1422" i="8"/>
  <c r="U1422" i="8"/>
  <c r="V1106" i="8"/>
  <c r="U1106" i="8"/>
  <c r="T1106" i="8"/>
  <c r="V758" i="8"/>
  <c r="T758" i="8"/>
  <c r="U758" i="8"/>
  <c r="V618" i="8"/>
  <c r="U618" i="8"/>
  <c r="T618" i="8"/>
  <c r="V542" i="8"/>
  <c r="U542" i="8"/>
  <c r="T542" i="8"/>
  <c r="V905" i="8"/>
  <c r="U905" i="8"/>
  <c r="T905" i="8"/>
  <c r="V1565" i="8"/>
  <c r="U1565" i="8"/>
  <c r="T1565" i="8"/>
  <c r="V1182" i="8"/>
  <c r="T1182" i="8"/>
  <c r="U1182" i="8"/>
  <c r="V882" i="8"/>
  <c r="T882" i="8"/>
  <c r="U882" i="8"/>
  <c r="V1462" i="8"/>
  <c r="U1462" i="8"/>
  <c r="T1462" i="8"/>
  <c r="V1272" i="8"/>
  <c r="U1272" i="8"/>
  <c r="T1272" i="8"/>
  <c r="V872" i="8"/>
  <c r="U872" i="8"/>
  <c r="T872" i="8"/>
  <c r="V1495" i="8"/>
  <c r="U1495" i="8"/>
  <c r="T1495" i="8"/>
  <c r="V1161" i="8"/>
  <c r="U1161" i="8"/>
  <c r="T1161" i="8"/>
  <c r="T1989" i="8"/>
  <c r="V1989" i="8"/>
  <c r="U1989" i="8"/>
  <c r="V1767" i="8"/>
  <c r="U1767" i="8"/>
  <c r="T1767" i="8"/>
  <c r="V598" i="8"/>
  <c r="U598" i="8"/>
  <c r="T598" i="8"/>
  <c r="V1240" i="8"/>
  <c r="U1240" i="8"/>
  <c r="T1240" i="8"/>
  <c r="T1453" i="8"/>
  <c r="U1453" i="8"/>
  <c r="V1453" i="8"/>
  <c r="V986" i="8"/>
  <c r="U986" i="8"/>
  <c r="T986" i="8"/>
  <c r="V1542" i="8"/>
  <c r="T1542" i="8"/>
  <c r="U1542" i="8"/>
  <c r="V1230" i="8"/>
  <c r="U1230" i="8"/>
  <c r="T1230" i="8"/>
  <c r="V1029" i="8"/>
  <c r="U1029" i="8"/>
  <c r="T1029" i="8"/>
  <c r="V1919" i="8"/>
  <c r="T1919" i="8"/>
  <c r="U1919" i="8"/>
  <c r="V288" i="8"/>
  <c r="U288" i="8"/>
  <c r="T288" i="8"/>
  <c r="V544" i="8"/>
  <c r="T544" i="8"/>
  <c r="U544" i="8"/>
  <c r="U983" i="8"/>
  <c r="V983" i="8"/>
  <c r="T983" i="8"/>
  <c r="V314" i="8"/>
  <c r="T314" i="8"/>
  <c r="U314" i="8"/>
  <c r="V961" i="8"/>
  <c r="U961" i="8"/>
  <c r="T961" i="8"/>
  <c r="V1460" i="8"/>
  <c r="U1460" i="8"/>
  <c r="T1460" i="8"/>
  <c r="V1701" i="8"/>
  <c r="T1701" i="8"/>
  <c r="U1701" i="8"/>
  <c r="V467" i="8"/>
  <c r="U467" i="8"/>
  <c r="T467" i="8"/>
  <c r="V565" i="8"/>
  <c r="U565" i="8"/>
  <c r="T565" i="8"/>
  <c r="L326" i="8"/>
  <c r="P326" i="8" s="1"/>
  <c r="M1022" i="8"/>
  <c r="Q1022" i="8" s="1"/>
  <c r="N782" i="8"/>
  <c r="R782" i="8" s="1"/>
  <c r="M1702" i="8"/>
  <c r="Q1702" i="8" s="1"/>
  <c r="V1304" i="8"/>
  <c r="U1304" i="8"/>
  <c r="T1304" i="8"/>
  <c r="M1329" i="8"/>
  <c r="Q1329" i="8" s="1"/>
  <c r="L670" i="8"/>
  <c r="P670" i="8" s="1"/>
  <c r="M746" i="8"/>
  <c r="Q746" i="8" s="1"/>
  <c r="N382" i="8"/>
  <c r="R382" i="8" s="1"/>
  <c r="V263" i="8"/>
  <c r="U263" i="8"/>
  <c r="T263" i="8"/>
  <c r="V1128" i="8"/>
  <c r="U1128" i="8"/>
  <c r="T1128" i="8"/>
  <c r="V1039" i="8"/>
  <c r="U1039" i="8"/>
  <c r="T1039" i="8"/>
  <c r="N1039" i="8"/>
  <c r="R1039" i="8" s="1"/>
  <c r="L1039" i="8"/>
  <c r="P1039" i="8" s="1"/>
  <c r="M1039" i="8"/>
  <c r="Q1039" i="8" s="1"/>
  <c r="V1155" i="8"/>
  <c r="U1155" i="8"/>
  <c r="T1155" i="8"/>
  <c r="V1473" i="8"/>
  <c r="U1473" i="8"/>
  <c r="T1473" i="8"/>
  <c r="U1628" i="8"/>
  <c r="V1628" i="8"/>
  <c r="T1628" i="8"/>
  <c r="V1461" i="8"/>
  <c r="U1461" i="8"/>
  <c r="T1461" i="8"/>
  <c r="V461" i="8"/>
  <c r="U461" i="8"/>
  <c r="T461" i="8"/>
  <c r="V1239" i="8"/>
  <c r="T1239" i="8"/>
  <c r="U1239" i="8"/>
  <c r="V193" i="8"/>
  <c r="U193" i="8"/>
  <c r="T193" i="8"/>
  <c r="U1517" i="8"/>
  <c r="T1517" i="8"/>
  <c r="V1517" i="8"/>
  <c r="V1293" i="8"/>
  <c r="U1293" i="8"/>
  <c r="T1293" i="8"/>
  <c r="V569" i="8"/>
  <c r="U569" i="8"/>
  <c r="T569" i="8"/>
  <c r="V1138" i="8"/>
  <c r="U1138" i="8"/>
  <c r="T1138" i="8"/>
  <c r="V85" i="8"/>
  <c r="U85" i="8"/>
  <c r="T85" i="8"/>
  <c r="V1761" i="8"/>
  <c r="T1761" i="8"/>
  <c r="U1761" i="8"/>
  <c r="V1295" i="8"/>
  <c r="U1295" i="8"/>
  <c r="T1295" i="8"/>
  <c r="V1010" i="8"/>
  <c r="U1010" i="8"/>
  <c r="T1010" i="8"/>
  <c r="V1873" i="8"/>
  <c r="U1873" i="8"/>
  <c r="T1873" i="8"/>
  <c r="U1297" i="8"/>
  <c r="V1297" i="8"/>
  <c r="T1297" i="8"/>
  <c r="V255" i="8"/>
  <c r="T255" i="8"/>
  <c r="U255" i="8"/>
  <c r="U1040" i="8"/>
  <c r="V1040" i="8"/>
  <c r="T1040" i="8"/>
  <c r="U207" i="8"/>
  <c r="V207" i="8"/>
  <c r="T207" i="8"/>
  <c r="V1409" i="8"/>
  <c r="U1409" i="8"/>
  <c r="T1409" i="8"/>
  <c r="V2003" i="8"/>
  <c r="U2003" i="8"/>
  <c r="T2003" i="8"/>
  <c r="V1809" i="8"/>
  <c r="U1809" i="8"/>
  <c r="T1809" i="8"/>
  <c r="V1512" i="8"/>
  <c r="U1512" i="8"/>
  <c r="T1512" i="8"/>
  <c r="V1496" i="8"/>
  <c r="U1496" i="8"/>
  <c r="T1496" i="8"/>
  <c r="V558" i="8"/>
  <c r="U558" i="8"/>
  <c r="T558" i="8"/>
  <c r="U1739" i="8"/>
  <c r="T1739" i="8"/>
  <c r="V1739" i="8"/>
  <c r="V1838" i="8"/>
  <c r="U1838" i="8"/>
  <c r="T1838" i="8"/>
  <c r="V736" i="8"/>
  <c r="T736" i="8"/>
  <c r="U736" i="8"/>
  <c r="V1519" i="8"/>
  <c r="T1519" i="8"/>
  <c r="U1519" i="8"/>
  <c r="V811" i="8"/>
  <c r="U811" i="8"/>
  <c r="T811" i="8"/>
  <c r="V803" i="8"/>
  <c r="T803" i="8"/>
  <c r="U803" i="8"/>
  <c r="V1629" i="8"/>
  <c r="U1629" i="8"/>
  <c r="T1629" i="8"/>
  <c r="U269" i="8"/>
  <c r="V269" i="8"/>
  <c r="T269" i="8"/>
  <c r="U1073" i="8"/>
  <c r="V1073" i="8"/>
  <c r="T1073" i="8"/>
  <c r="V1428" i="8"/>
  <c r="T1428" i="8"/>
  <c r="U1428" i="8"/>
  <c r="U1965" i="8"/>
  <c r="V1965" i="8"/>
  <c r="T1965" i="8"/>
  <c r="V830" i="8"/>
  <c r="U830" i="8"/>
  <c r="T830" i="8"/>
  <c r="V1541" i="8"/>
  <c r="T1541" i="8"/>
  <c r="U1541" i="8"/>
  <c r="V1522" i="8"/>
  <c r="U1522" i="8"/>
  <c r="T1522" i="8"/>
  <c r="V806" i="8"/>
  <c r="T806" i="8"/>
  <c r="U806" i="8"/>
  <c r="V374" i="8"/>
  <c r="T374" i="8"/>
  <c r="U374" i="8"/>
  <c r="V301" i="8"/>
  <c r="U301" i="8"/>
  <c r="T301" i="8"/>
  <c r="V1209" i="8"/>
  <c r="U1209" i="8"/>
  <c r="T1209" i="8"/>
  <c r="V1180" i="8"/>
  <c r="U1180" i="8"/>
  <c r="T1180" i="8"/>
  <c r="V1807" i="8"/>
  <c r="U1807" i="8"/>
  <c r="T1807" i="8"/>
  <c r="V1140" i="8"/>
  <c r="U1140" i="8"/>
  <c r="T1140" i="8"/>
  <c r="U1200" i="8"/>
  <c r="T1200" i="8"/>
  <c r="V1200" i="8"/>
  <c r="V1831" i="8"/>
  <c r="U1831" i="8"/>
  <c r="T1831" i="8"/>
  <c r="V512" i="8"/>
  <c r="U512" i="8"/>
  <c r="T512" i="8"/>
  <c r="V798" i="8"/>
  <c r="T798" i="8"/>
  <c r="U798" i="8"/>
  <c r="V1275" i="8"/>
  <c r="T1275" i="8"/>
  <c r="U1275" i="8"/>
  <c r="U1800" i="8"/>
  <c r="V1800" i="8"/>
  <c r="T1800" i="8"/>
  <c r="V802" i="8"/>
  <c r="U802" i="8"/>
  <c r="T802" i="8"/>
  <c r="V1980" i="8"/>
  <c r="U1980" i="8"/>
  <c r="T1980" i="8"/>
  <c r="V488" i="8"/>
  <c r="U488" i="8"/>
  <c r="T488" i="8"/>
  <c r="V1207" i="8"/>
  <c r="U1207" i="8"/>
  <c r="T1207" i="8"/>
  <c r="N326" i="8"/>
  <c r="R326" i="8" s="1"/>
  <c r="L1022" i="8"/>
  <c r="P1022" i="8" s="1"/>
  <c r="M782" i="8"/>
  <c r="Q782" i="8" s="1"/>
  <c r="L1702" i="8"/>
  <c r="P1702" i="8" s="1"/>
  <c r="N358" i="8"/>
  <c r="R358" i="8" s="1"/>
  <c r="N1329" i="8"/>
  <c r="R1329" i="8" s="1"/>
  <c r="M1486" i="8"/>
  <c r="Q1486" i="8" s="1"/>
  <c r="L746" i="8"/>
  <c r="P746" i="8" s="1"/>
  <c r="M382" i="8"/>
  <c r="Q382" i="8" s="1"/>
  <c r="L310" i="8"/>
  <c r="P310" i="8" s="1"/>
  <c r="L1623" i="8"/>
  <c r="P1623" i="8" s="1"/>
  <c r="V1623" i="8"/>
  <c r="U1623" i="8"/>
  <c r="T1623" i="8"/>
  <c r="L706" i="8"/>
  <c r="P706" i="8" s="1"/>
  <c r="V706" i="8"/>
  <c r="U706" i="8"/>
  <c r="T706" i="8"/>
  <c r="V1983" i="8"/>
  <c r="U1983" i="8"/>
  <c r="T1983" i="8"/>
  <c r="V1842" i="8"/>
  <c r="T1842" i="8"/>
  <c r="U1842" i="8"/>
  <c r="V1160" i="8"/>
  <c r="U1160" i="8"/>
  <c r="T1160" i="8"/>
  <c r="V221" i="8"/>
  <c r="U221" i="8"/>
  <c r="T221" i="8"/>
  <c r="V919" i="8"/>
  <c r="U919" i="8"/>
  <c r="T919" i="8"/>
  <c r="V485" i="8"/>
  <c r="U485" i="8"/>
  <c r="T485" i="8"/>
  <c r="V1142" i="8"/>
  <c r="U1142" i="8"/>
  <c r="T1142" i="8"/>
  <c r="V1274" i="8"/>
  <c r="U1274" i="8"/>
  <c r="T1274" i="8"/>
  <c r="V918" i="8"/>
  <c r="U918" i="8"/>
  <c r="T918" i="8"/>
  <c r="V861" i="8"/>
  <c r="U861" i="8"/>
  <c r="T861" i="8"/>
  <c r="V1116" i="8"/>
  <c r="U1116" i="8"/>
  <c r="T1116" i="8"/>
  <c r="V1652" i="8"/>
  <c r="U1652" i="8"/>
  <c r="T1652" i="8"/>
  <c r="V1294" i="8"/>
  <c r="T1294" i="8"/>
  <c r="U1294" i="8"/>
  <c r="V695" i="8"/>
  <c r="U695" i="8"/>
  <c r="T695" i="8"/>
  <c r="V251" i="8"/>
  <c r="U251" i="8"/>
  <c r="T251" i="8"/>
  <c r="V432" i="8"/>
  <c r="U432" i="8"/>
  <c r="T432" i="8"/>
  <c r="V1539" i="8"/>
  <c r="U1539" i="8"/>
  <c r="T1539" i="8"/>
  <c r="V1206" i="8"/>
  <c r="U1206" i="8"/>
  <c r="T1206" i="8"/>
  <c r="V1238" i="8"/>
  <c r="T1238" i="8"/>
  <c r="U1238" i="8"/>
  <c r="U548" i="8"/>
  <c r="V548" i="8"/>
  <c r="T548" i="8"/>
  <c r="T1938" i="8"/>
  <c r="U1938" i="8"/>
  <c r="V1938" i="8"/>
  <c r="V300" i="8"/>
  <c r="U300" i="8"/>
  <c r="T300" i="8"/>
  <c r="V354" i="8"/>
  <c r="T354" i="8"/>
  <c r="U354" i="8"/>
  <c r="V526" i="8"/>
  <c r="U526" i="8"/>
  <c r="T526" i="8"/>
  <c r="V1093" i="8"/>
  <c r="U1093" i="8"/>
  <c r="T1093" i="8"/>
  <c r="U1724" i="8"/>
  <c r="V1724" i="8"/>
  <c r="T1724" i="8"/>
  <c r="V1509" i="8"/>
  <c r="U1509" i="8"/>
  <c r="T1509" i="8"/>
  <c r="V1270" i="8"/>
  <c r="T1270" i="8"/>
  <c r="U1270" i="8"/>
  <c r="V1887" i="8"/>
  <c r="T1887" i="8"/>
  <c r="U1887" i="8"/>
  <c r="N1627" i="8"/>
  <c r="R1627" i="8" s="1"/>
  <c r="V1825" i="8"/>
  <c r="T1825" i="8"/>
  <c r="U1825" i="8"/>
  <c r="L782" i="8"/>
  <c r="P782" i="8" s="1"/>
  <c r="M358" i="8"/>
  <c r="Q358" i="8" s="1"/>
  <c r="L1117" i="8"/>
  <c r="P1117" i="8" s="1"/>
  <c r="N196" i="8"/>
  <c r="R196" i="8" s="1"/>
  <c r="L382" i="8"/>
  <c r="P382" i="8" s="1"/>
  <c r="M310" i="8"/>
  <c r="Q310" i="8" s="1"/>
  <c r="V1477" i="8"/>
  <c r="U1477" i="8"/>
  <c r="T1477" i="8"/>
  <c r="M458" i="8"/>
  <c r="Q458" i="8" s="1"/>
  <c r="N948" i="8"/>
  <c r="R948" i="8" s="1"/>
  <c r="N622" i="8"/>
  <c r="R622" i="8" s="1"/>
  <c r="M796" i="8"/>
  <c r="Q796" i="8" s="1"/>
  <c r="M1859" i="8"/>
  <c r="Q1859" i="8" s="1"/>
  <c r="L796" i="8"/>
  <c r="P796" i="8" s="1"/>
  <c r="N601" i="8"/>
  <c r="R601" i="8" s="1"/>
  <c r="N1840" i="8"/>
  <c r="R1840" i="8" s="1"/>
  <c r="M601" i="8"/>
  <c r="Q601" i="8" s="1"/>
  <c r="M1840" i="8"/>
  <c r="Q1840" i="8" s="1"/>
  <c r="N84" i="8"/>
  <c r="R84" i="8" s="1"/>
  <c r="N1859" i="8"/>
  <c r="R1859" i="8" s="1"/>
  <c r="M84" i="8"/>
  <c r="Q84" i="8" s="1"/>
  <c r="L1549" i="8"/>
  <c r="P1549" i="8" s="1"/>
  <c r="N176" i="8"/>
  <c r="R176" i="8" s="1"/>
  <c r="M176" i="8"/>
  <c r="Q176" i="8" s="1"/>
  <c r="L176" i="8"/>
  <c r="P176" i="8" s="1"/>
  <c r="L462" i="8"/>
  <c r="P462" i="8" s="1"/>
  <c r="N462" i="8"/>
  <c r="R462" i="8" s="1"/>
  <c r="L519" i="8"/>
  <c r="P519" i="8" s="1"/>
  <c r="M632" i="8"/>
  <c r="Q632" i="8" s="1"/>
  <c r="M519" i="8"/>
  <c r="Q519" i="8" s="1"/>
  <c r="M1456" i="8"/>
  <c r="Q1456" i="8" s="1"/>
  <c r="N1456" i="8"/>
  <c r="R1456" i="8" s="1"/>
  <c r="L1456" i="8"/>
  <c r="P1456" i="8" s="1"/>
  <c r="L1795" i="8"/>
  <c r="P1795" i="8" s="1"/>
  <c r="L1550" i="8"/>
  <c r="P1550" i="8" s="1"/>
  <c r="N557" i="8"/>
  <c r="R557" i="8" s="1"/>
  <c r="M557" i="8"/>
  <c r="Q557" i="8" s="1"/>
  <c r="L557" i="8"/>
  <c r="P557" i="8" s="1"/>
  <c r="N1550" i="8"/>
  <c r="R1550" i="8" s="1"/>
  <c r="M1351" i="8"/>
  <c r="Q1351" i="8" s="1"/>
  <c r="L1351" i="8"/>
  <c r="P1351" i="8" s="1"/>
  <c r="N1351" i="8"/>
  <c r="R1351" i="8" s="1"/>
  <c r="M1795" i="8"/>
  <c r="Q1795" i="8" s="1"/>
  <c r="L1555" i="8"/>
  <c r="P1555" i="8" s="1"/>
  <c r="M1555" i="8"/>
  <c r="Q1555" i="8" s="1"/>
  <c r="N1555" i="8"/>
  <c r="R1555" i="8" s="1"/>
  <c r="L551" i="8"/>
  <c r="P551" i="8" s="1"/>
  <c r="N551" i="8"/>
  <c r="R551" i="8" s="1"/>
  <c r="M551" i="8"/>
  <c r="Q551" i="8" s="1"/>
  <c r="M1884" i="8"/>
  <c r="Q1884" i="8" s="1"/>
  <c r="L1884" i="8"/>
  <c r="P1884" i="8" s="1"/>
  <c r="N1884" i="8"/>
  <c r="R1884" i="8" s="1"/>
  <c r="M1143" i="8"/>
  <c r="Q1143" i="8" s="1"/>
  <c r="L1143" i="8"/>
  <c r="P1143" i="8" s="1"/>
  <c r="N1143" i="8"/>
  <c r="R1143" i="8" s="1"/>
  <c r="L1831" i="8"/>
  <c r="P1831" i="8" s="1"/>
  <c r="M1831" i="8"/>
  <c r="Q1831" i="8" s="1"/>
  <c r="N1831" i="8"/>
  <c r="R1831" i="8" s="1"/>
  <c r="M1122" i="8"/>
  <c r="Q1122" i="8" s="1"/>
  <c r="L1122" i="8"/>
  <c r="P1122" i="8" s="1"/>
  <c r="N1122" i="8"/>
  <c r="R1122" i="8" s="1"/>
  <c r="M1874" i="8"/>
  <c r="Q1874" i="8" s="1"/>
  <c r="N1874" i="8"/>
  <c r="R1874" i="8" s="1"/>
  <c r="L1874" i="8"/>
  <c r="P1874" i="8" s="1"/>
  <c r="M806" i="8"/>
  <c r="Q806" i="8" s="1"/>
  <c r="N806" i="8"/>
  <c r="R806" i="8" s="1"/>
  <c r="L806" i="8"/>
  <c r="P806" i="8" s="1"/>
  <c r="M139" i="8"/>
  <c r="Q139" i="8" s="1"/>
  <c r="N139" i="8"/>
  <c r="R139" i="8" s="1"/>
  <c r="L139" i="8"/>
  <c r="P139" i="8" s="1"/>
  <c r="M1480" i="8"/>
  <c r="Q1480" i="8" s="1"/>
  <c r="L1480" i="8"/>
  <c r="P1480" i="8" s="1"/>
  <c r="N1480" i="8"/>
  <c r="R1480" i="8" s="1"/>
  <c r="L1496" i="8"/>
  <c r="P1496" i="8" s="1"/>
  <c r="M1496" i="8"/>
  <c r="Q1496" i="8" s="1"/>
  <c r="N1496" i="8"/>
  <c r="R1496" i="8" s="1"/>
  <c r="L811" i="8"/>
  <c r="P811" i="8" s="1"/>
  <c r="M811" i="8"/>
  <c r="Q811" i="8" s="1"/>
  <c r="N811" i="8"/>
  <c r="R811" i="8" s="1"/>
  <c r="N531" i="8"/>
  <c r="R531" i="8" s="1"/>
  <c r="L531" i="8"/>
  <c r="P531" i="8" s="1"/>
  <c r="M531" i="8"/>
  <c r="Q531" i="8" s="1"/>
  <c r="M1794" i="8"/>
  <c r="Q1794" i="8" s="1"/>
  <c r="L1794" i="8"/>
  <c r="P1794" i="8" s="1"/>
  <c r="N1794" i="8"/>
  <c r="R1794" i="8" s="1"/>
  <c r="L1518" i="8"/>
  <c r="P1518" i="8" s="1"/>
  <c r="M1518" i="8"/>
  <c r="Q1518" i="8" s="1"/>
  <c r="N1518" i="8"/>
  <c r="R1518" i="8" s="1"/>
  <c r="M1839" i="8"/>
  <c r="Q1839" i="8" s="1"/>
  <c r="N1839" i="8"/>
  <c r="R1839" i="8" s="1"/>
  <c r="L1839" i="8"/>
  <c r="P1839" i="8" s="1"/>
  <c r="M1165" i="8"/>
  <c r="Q1165" i="8" s="1"/>
  <c r="N1165" i="8"/>
  <c r="R1165" i="8" s="1"/>
  <c r="L1165" i="8"/>
  <c r="P1165" i="8" s="1"/>
  <c r="L1141" i="8"/>
  <c r="P1141" i="8" s="1"/>
  <c r="M1141" i="8"/>
  <c r="Q1141" i="8" s="1"/>
  <c r="N1141" i="8"/>
  <c r="R1141" i="8" s="1"/>
  <c r="N504" i="8"/>
  <c r="R504" i="8" s="1"/>
  <c r="L504" i="8"/>
  <c r="P504" i="8" s="1"/>
  <c r="M504" i="8"/>
  <c r="Q504" i="8" s="1"/>
  <c r="L884" i="8"/>
  <c r="P884" i="8" s="1"/>
  <c r="M884" i="8"/>
  <c r="Q884" i="8" s="1"/>
  <c r="N884" i="8"/>
  <c r="R884" i="8" s="1"/>
  <c r="M485" i="8"/>
  <c r="Q485" i="8" s="1"/>
  <c r="L485" i="8"/>
  <c r="P485" i="8" s="1"/>
  <c r="N485" i="8"/>
  <c r="R485" i="8" s="1"/>
  <c r="M834" i="8"/>
  <c r="Q834" i="8" s="1"/>
  <c r="L834" i="8"/>
  <c r="P834" i="8" s="1"/>
  <c r="N834" i="8"/>
  <c r="R834" i="8" s="1"/>
  <c r="L759" i="8"/>
  <c r="P759" i="8" s="1"/>
  <c r="M759" i="8"/>
  <c r="Q759" i="8" s="1"/>
  <c r="N759" i="8"/>
  <c r="R759" i="8" s="1"/>
  <c r="N1139" i="8"/>
  <c r="R1139" i="8" s="1"/>
  <c r="L1139" i="8"/>
  <c r="P1139" i="8" s="1"/>
  <c r="M1139" i="8"/>
  <c r="Q1139" i="8" s="1"/>
  <c r="M672" i="8"/>
  <c r="Q672" i="8" s="1"/>
  <c r="L672" i="8"/>
  <c r="P672" i="8" s="1"/>
  <c r="N672" i="8"/>
  <c r="R672" i="8" s="1"/>
  <c r="M1000" i="8"/>
  <c r="Q1000" i="8" s="1"/>
  <c r="L1000" i="8"/>
  <c r="P1000" i="8" s="1"/>
  <c r="N1000" i="8"/>
  <c r="R1000" i="8" s="1"/>
  <c r="L1842" i="8"/>
  <c r="P1842" i="8" s="1"/>
  <c r="M1842" i="8"/>
  <c r="Q1842" i="8" s="1"/>
  <c r="N1842" i="8"/>
  <c r="R1842" i="8" s="1"/>
  <c r="N1296" i="8"/>
  <c r="R1296" i="8" s="1"/>
  <c r="L1296" i="8"/>
  <c r="P1296" i="8" s="1"/>
  <c r="M1296" i="8"/>
  <c r="Q1296" i="8" s="1"/>
  <c r="M1694" i="8"/>
  <c r="Q1694" i="8" s="1"/>
  <c r="L1694" i="8"/>
  <c r="P1694" i="8" s="1"/>
  <c r="N1694" i="8"/>
  <c r="R1694" i="8" s="1"/>
  <c r="M1280" i="8"/>
  <c r="Q1280" i="8" s="1"/>
  <c r="L1280" i="8"/>
  <c r="P1280" i="8" s="1"/>
  <c r="N1280" i="8"/>
  <c r="R1280" i="8" s="1"/>
  <c r="M1042" i="8"/>
  <c r="Q1042" i="8" s="1"/>
  <c r="L1042" i="8"/>
  <c r="P1042" i="8" s="1"/>
  <c r="N1042" i="8"/>
  <c r="R1042" i="8" s="1"/>
  <c r="L984" i="8"/>
  <c r="P984" i="8" s="1"/>
  <c r="M984" i="8"/>
  <c r="Q984" i="8" s="1"/>
  <c r="N984" i="8"/>
  <c r="R984" i="8" s="1"/>
  <c r="N450" i="8"/>
  <c r="R450" i="8" s="1"/>
  <c r="L450" i="8"/>
  <c r="P450" i="8" s="1"/>
  <c r="M450" i="8"/>
  <c r="Q450" i="8" s="1"/>
  <c r="M581" i="8"/>
  <c r="Q581" i="8" s="1"/>
  <c r="L581" i="8"/>
  <c r="P581" i="8" s="1"/>
  <c r="N581" i="8"/>
  <c r="R581" i="8" s="1"/>
  <c r="L1416" i="8"/>
  <c r="P1416" i="8" s="1"/>
  <c r="M1416" i="8"/>
  <c r="Q1416" i="8" s="1"/>
  <c r="N1416" i="8"/>
  <c r="R1416" i="8" s="1"/>
  <c r="L1741" i="8"/>
  <c r="P1741" i="8" s="1"/>
  <c r="M1741" i="8"/>
  <c r="Q1741" i="8" s="1"/>
  <c r="N1741" i="8"/>
  <c r="R1741" i="8" s="1"/>
  <c r="L322" i="8"/>
  <c r="P322" i="8" s="1"/>
  <c r="M322" i="8"/>
  <c r="Q322" i="8" s="1"/>
  <c r="N322" i="8"/>
  <c r="R322" i="8" s="1"/>
  <c r="M169" i="8"/>
  <c r="Q169" i="8" s="1"/>
  <c r="L169" i="8"/>
  <c r="P169" i="8" s="1"/>
  <c r="N169" i="8"/>
  <c r="R169" i="8" s="1"/>
  <c r="M924" i="8"/>
  <c r="Q924" i="8" s="1"/>
  <c r="L924" i="8"/>
  <c r="P924" i="8" s="1"/>
  <c r="N924" i="8"/>
  <c r="R924" i="8" s="1"/>
  <c r="M1187" i="8"/>
  <c r="Q1187" i="8" s="1"/>
  <c r="N1187" i="8"/>
  <c r="R1187" i="8" s="1"/>
  <c r="L1187" i="8"/>
  <c r="P1187" i="8" s="1"/>
  <c r="L574" i="8"/>
  <c r="P574" i="8" s="1"/>
  <c r="M574" i="8"/>
  <c r="Q574" i="8" s="1"/>
  <c r="N574" i="8"/>
  <c r="R574" i="8" s="1"/>
  <c r="N1228" i="8"/>
  <c r="R1228" i="8" s="1"/>
  <c r="L1228" i="8"/>
  <c r="P1228" i="8" s="1"/>
  <c r="M1228" i="8"/>
  <c r="Q1228" i="8" s="1"/>
  <c r="L1514" i="8"/>
  <c r="P1514" i="8" s="1"/>
  <c r="M1514" i="8"/>
  <c r="Q1514" i="8" s="1"/>
  <c r="N1514" i="8"/>
  <c r="R1514" i="8" s="1"/>
  <c r="N665" i="8"/>
  <c r="R665" i="8" s="1"/>
  <c r="L665" i="8"/>
  <c r="P665" i="8" s="1"/>
  <c r="M665" i="8"/>
  <c r="Q665" i="8" s="1"/>
  <c r="L1891" i="8"/>
  <c r="P1891" i="8" s="1"/>
  <c r="M1891" i="8"/>
  <c r="Q1891" i="8" s="1"/>
  <c r="N1891" i="8"/>
  <c r="R1891" i="8" s="1"/>
  <c r="L255" i="8"/>
  <c r="P255" i="8" s="1"/>
  <c r="M255" i="8"/>
  <c r="Q255" i="8" s="1"/>
  <c r="N255" i="8"/>
  <c r="R255" i="8" s="1"/>
  <c r="M596" i="8"/>
  <c r="Q596" i="8" s="1"/>
  <c r="N596" i="8"/>
  <c r="R596" i="8" s="1"/>
  <c r="L596" i="8"/>
  <c r="P596" i="8" s="1"/>
  <c r="M845" i="8"/>
  <c r="Q845" i="8" s="1"/>
  <c r="N845" i="8"/>
  <c r="R845" i="8" s="1"/>
  <c r="L845" i="8"/>
  <c r="P845" i="8" s="1"/>
  <c r="N339" i="8"/>
  <c r="R339" i="8" s="1"/>
  <c r="L339" i="8"/>
  <c r="P339" i="8" s="1"/>
  <c r="M339" i="8"/>
  <c r="Q339" i="8" s="1"/>
  <c r="M1764" i="8"/>
  <c r="Q1764" i="8" s="1"/>
  <c r="L1764" i="8"/>
  <c r="P1764" i="8" s="1"/>
  <c r="N1764" i="8"/>
  <c r="R1764" i="8" s="1"/>
  <c r="L544" i="8"/>
  <c r="P544" i="8" s="1"/>
  <c r="N544" i="8"/>
  <c r="R544" i="8" s="1"/>
  <c r="M544" i="8"/>
  <c r="Q544" i="8" s="1"/>
  <c r="L1164" i="8"/>
  <c r="P1164" i="8" s="1"/>
  <c r="M1164" i="8"/>
  <c r="Q1164" i="8" s="1"/>
  <c r="N1164" i="8"/>
  <c r="R1164" i="8" s="1"/>
  <c r="L1761" i="8"/>
  <c r="P1761" i="8" s="1"/>
  <c r="M1761" i="8"/>
  <c r="Q1761" i="8" s="1"/>
  <c r="N1761" i="8"/>
  <c r="R1761" i="8" s="1"/>
  <c r="L940" i="8"/>
  <c r="P940" i="8" s="1"/>
  <c r="M940" i="8"/>
  <c r="Q940" i="8" s="1"/>
  <c r="N940" i="8"/>
  <c r="R940" i="8" s="1"/>
  <c r="M1762" i="8"/>
  <c r="Q1762" i="8" s="1"/>
  <c r="N1762" i="8"/>
  <c r="R1762" i="8" s="1"/>
  <c r="L1762" i="8"/>
  <c r="P1762" i="8" s="1"/>
  <c r="L602" i="8"/>
  <c r="P602" i="8" s="1"/>
  <c r="M602" i="8"/>
  <c r="Q602" i="8" s="1"/>
  <c r="N602" i="8"/>
  <c r="R602" i="8" s="1"/>
  <c r="M1701" i="8"/>
  <c r="Q1701" i="8" s="1"/>
  <c r="N1701" i="8"/>
  <c r="R1701" i="8" s="1"/>
  <c r="L1701" i="8"/>
  <c r="P1701" i="8" s="1"/>
  <c r="N415" i="8"/>
  <c r="R415" i="8" s="1"/>
  <c r="M415" i="8"/>
  <c r="Q415" i="8" s="1"/>
  <c r="L415" i="8"/>
  <c r="P415" i="8" s="1"/>
  <c r="L744" i="8"/>
  <c r="P744" i="8" s="1"/>
  <c r="N744" i="8"/>
  <c r="R744" i="8" s="1"/>
  <c r="M744" i="8"/>
  <c r="Q744" i="8" s="1"/>
  <c r="N459" i="8"/>
  <c r="R459" i="8" s="1"/>
  <c r="M459" i="8"/>
  <c r="Q459" i="8" s="1"/>
  <c r="L459" i="8"/>
  <c r="P459" i="8" s="1"/>
  <c r="L1133" i="8"/>
  <c r="P1133" i="8" s="1"/>
  <c r="M1133" i="8"/>
  <c r="Q1133" i="8" s="1"/>
  <c r="N1133" i="8"/>
  <c r="R1133" i="8" s="1"/>
  <c r="N86" i="8"/>
  <c r="R86" i="8" s="1"/>
  <c r="L86" i="8"/>
  <c r="P86" i="8" s="1"/>
  <c r="M86" i="8"/>
  <c r="Q86" i="8" s="1"/>
  <c r="L960" i="8"/>
  <c r="P960" i="8" s="1"/>
  <c r="M960" i="8"/>
  <c r="Q960" i="8" s="1"/>
  <c r="N960" i="8"/>
  <c r="R960" i="8" s="1"/>
  <c r="N1736" i="8"/>
  <c r="R1736" i="8" s="1"/>
  <c r="L1736" i="8"/>
  <c r="P1736" i="8" s="1"/>
  <c r="M1736" i="8"/>
  <c r="Q1736" i="8" s="1"/>
  <c r="M1253" i="8"/>
  <c r="Q1253" i="8" s="1"/>
  <c r="N1253" i="8"/>
  <c r="R1253" i="8" s="1"/>
  <c r="L1253" i="8"/>
  <c r="P1253" i="8" s="1"/>
  <c r="L1474" i="8"/>
  <c r="P1474" i="8" s="1"/>
  <c r="M1474" i="8"/>
  <c r="Q1474" i="8" s="1"/>
  <c r="N1474" i="8"/>
  <c r="R1474" i="8" s="1"/>
  <c r="L223" i="8"/>
  <c r="P223" i="8" s="1"/>
  <c r="M223" i="8"/>
  <c r="Q223" i="8" s="1"/>
  <c r="N223" i="8"/>
  <c r="R223" i="8" s="1"/>
  <c r="L1917" i="8"/>
  <c r="P1917" i="8" s="1"/>
  <c r="M1917" i="8"/>
  <c r="Q1917" i="8" s="1"/>
  <c r="N1917" i="8"/>
  <c r="R1917" i="8" s="1"/>
  <c r="N1082" i="8"/>
  <c r="R1082" i="8" s="1"/>
  <c r="L1082" i="8"/>
  <c r="P1082" i="8" s="1"/>
  <c r="M1082" i="8"/>
  <c r="Q1082" i="8" s="1"/>
  <c r="M443" i="8"/>
  <c r="Q443" i="8" s="1"/>
  <c r="L443" i="8"/>
  <c r="P443" i="8" s="1"/>
  <c r="N443" i="8"/>
  <c r="R443" i="8" s="1"/>
  <c r="L1194" i="8"/>
  <c r="P1194" i="8" s="1"/>
  <c r="M1194" i="8"/>
  <c r="Q1194" i="8" s="1"/>
  <c r="N1194" i="8"/>
  <c r="R1194" i="8" s="1"/>
  <c r="N251" i="8"/>
  <c r="R251" i="8" s="1"/>
  <c r="L251" i="8"/>
  <c r="P251" i="8" s="1"/>
  <c r="M251" i="8"/>
  <c r="Q251" i="8" s="1"/>
  <c r="M1838" i="8"/>
  <c r="Q1838" i="8" s="1"/>
  <c r="N1838" i="8"/>
  <c r="R1838" i="8" s="1"/>
  <c r="L1838" i="8"/>
  <c r="P1838" i="8" s="1"/>
  <c r="L713" i="8"/>
  <c r="P713" i="8" s="1"/>
  <c r="M713" i="8"/>
  <c r="Q713" i="8" s="1"/>
  <c r="N713" i="8"/>
  <c r="R713" i="8" s="1"/>
  <c r="M1372" i="8"/>
  <c r="Q1372" i="8" s="1"/>
  <c r="L1372" i="8"/>
  <c r="P1372" i="8" s="1"/>
  <c r="N1372" i="8"/>
  <c r="R1372" i="8" s="1"/>
  <c r="N1040" i="8"/>
  <c r="R1040" i="8" s="1"/>
  <c r="L1040" i="8"/>
  <c r="P1040" i="8" s="1"/>
  <c r="M1040" i="8"/>
  <c r="Q1040" i="8" s="1"/>
  <c r="L1661" i="8"/>
  <c r="P1661" i="8" s="1"/>
  <c r="M1661" i="8"/>
  <c r="Q1661" i="8" s="1"/>
  <c r="N1661" i="8"/>
  <c r="R1661" i="8" s="1"/>
  <c r="L441" i="8"/>
  <c r="P441" i="8" s="1"/>
  <c r="M441" i="8"/>
  <c r="Q441" i="8" s="1"/>
  <c r="N441" i="8"/>
  <c r="R441" i="8" s="1"/>
  <c r="L1163" i="8"/>
  <c r="P1163" i="8" s="1"/>
  <c r="M1163" i="8"/>
  <c r="Q1163" i="8" s="1"/>
  <c r="N1163" i="8"/>
  <c r="R1163" i="8" s="1"/>
  <c r="L1006" i="8"/>
  <c r="P1006" i="8" s="1"/>
  <c r="M1006" i="8"/>
  <c r="Q1006" i="8" s="1"/>
  <c r="N1006" i="8"/>
  <c r="R1006" i="8" s="1"/>
  <c r="L1520" i="8"/>
  <c r="P1520" i="8" s="1"/>
  <c r="M1520" i="8"/>
  <c r="Q1520" i="8" s="1"/>
  <c r="N1520" i="8"/>
  <c r="R1520" i="8" s="1"/>
  <c r="L571" i="8"/>
  <c r="P571" i="8" s="1"/>
  <c r="M571" i="8"/>
  <c r="Q571" i="8" s="1"/>
  <c r="N571" i="8"/>
  <c r="R571" i="8" s="1"/>
  <c r="N1578" i="8"/>
  <c r="R1578" i="8" s="1"/>
  <c r="M1578" i="8"/>
  <c r="Q1578" i="8" s="1"/>
  <c r="L1578" i="8"/>
  <c r="P1578" i="8" s="1"/>
  <c r="L1938" i="8"/>
  <c r="P1938" i="8" s="1"/>
  <c r="N1938" i="8"/>
  <c r="R1938" i="8" s="1"/>
  <c r="M1938" i="8"/>
  <c r="Q1938" i="8" s="1"/>
  <c r="L1639" i="8"/>
  <c r="P1639" i="8" s="1"/>
  <c r="N1639" i="8"/>
  <c r="R1639" i="8" s="1"/>
  <c r="M1639" i="8"/>
  <c r="Q1639" i="8" s="1"/>
  <c r="L678" i="8"/>
  <c r="P678" i="8" s="1"/>
  <c r="M678" i="8"/>
  <c r="Q678" i="8" s="1"/>
  <c r="N678" i="8"/>
  <c r="R678" i="8" s="1"/>
  <c r="L554" i="8"/>
  <c r="P554" i="8" s="1"/>
  <c r="M554" i="8"/>
  <c r="Q554" i="8" s="1"/>
  <c r="N554" i="8"/>
  <c r="R554" i="8" s="1"/>
  <c r="L1441" i="8"/>
  <c r="P1441" i="8" s="1"/>
  <c r="M1441" i="8"/>
  <c r="Q1441" i="8" s="1"/>
  <c r="N1441" i="8"/>
  <c r="R1441" i="8" s="1"/>
  <c r="M575" i="8"/>
  <c r="Q575" i="8" s="1"/>
  <c r="L575" i="8"/>
  <c r="P575" i="8" s="1"/>
  <c r="N575" i="8"/>
  <c r="R575" i="8" s="1"/>
  <c r="M1825" i="8"/>
  <c r="Q1825" i="8" s="1"/>
  <c r="N1825" i="8"/>
  <c r="R1825" i="8" s="1"/>
  <c r="L1825" i="8"/>
  <c r="P1825" i="8" s="1"/>
  <c r="N312" i="8"/>
  <c r="R312" i="8" s="1"/>
  <c r="L312" i="8"/>
  <c r="P312" i="8" s="1"/>
  <c r="M312" i="8"/>
  <c r="Q312" i="8" s="1"/>
  <c r="L1052" i="8"/>
  <c r="P1052" i="8" s="1"/>
  <c r="M1052" i="8"/>
  <c r="Q1052" i="8" s="1"/>
  <c r="N1052" i="8"/>
  <c r="R1052" i="8" s="1"/>
  <c r="N743" i="8"/>
  <c r="R743" i="8" s="1"/>
  <c r="L743" i="8"/>
  <c r="P743" i="8" s="1"/>
  <c r="M743" i="8"/>
  <c r="Q743" i="8" s="1"/>
  <c r="N367" i="8"/>
  <c r="R367" i="8" s="1"/>
  <c r="L367" i="8"/>
  <c r="P367" i="8" s="1"/>
  <c r="M367" i="8"/>
  <c r="Q367" i="8" s="1"/>
  <c r="L1558" i="8"/>
  <c r="P1558" i="8" s="1"/>
  <c r="M1558" i="8"/>
  <c r="Q1558" i="8" s="1"/>
  <c r="N1558" i="8"/>
  <c r="R1558" i="8" s="1"/>
  <c r="L769" i="8"/>
  <c r="P769" i="8" s="1"/>
  <c r="M769" i="8"/>
  <c r="Q769" i="8" s="1"/>
  <c r="N769" i="8"/>
  <c r="R769" i="8" s="1"/>
  <c r="M828" i="8"/>
  <c r="Q828" i="8" s="1"/>
  <c r="N828" i="8"/>
  <c r="R828" i="8" s="1"/>
  <c r="L828" i="8"/>
  <c r="P828" i="8" s="1"/>
  <c r="M1519" i="8"/>
  <c r="Q1519" i="8" s="1"/>
  <c r="L1519" i="8"/>
  <c r="P1519" i="8" s="1"/>
  <c r="N1519" i="8"/>
  <c r="R1519" i="8" s="1"/>
  <c r="M1019" i="8"/>
  <c r="Q1019" i="8" s="1"/>
  <c r="N1019" i="8"/>
  <c r="R1019" i="8" s="1"/>
  <c r="L1019" i="8"/>
  <c r="P1019" i="8" s="1"/>
  <c r="M761" i="8"/>
  <c r="Q761" i="8" s="1"/>
  <c r="N761" i="8"/>
  <c r="R761" i="8" s="1"/>
  <c r="L761" i="8"/>
  <c r="P761" i="8" s="1"/>
  <c r="M1829" i="8"/>
  <c r="Q1829" i="8" s="1"/>
  <c r="L1829" i="8"/>
  <c r="P1829" i="8" s="1"/>
  <c r="N1829" i="8"/>
  <c r="R1829" i="8" s="1"/>
  <c r="N1238" i="8"/>
  <c r="R1238" i="8" s="1"/>
  <c r="L1238" i="8"/>
  <c r="P1238" i="8" s="1"/>
  <c r="M1238" i="8"/>
  <c r="Q1238" i="8" s="1"/>
  <c r="L1293" i="8"/>
  <c r="P1293" i="8" s="1"/>
  <c r="M1293" i="8"/>
  <c r="Q1293" i="8" s="1"/>
  <c r="N1293" i="8"/>
  <c r="R1293" i="8" s="1"/>
  <c r="M1719" i="8"/>
  <c r="Q1719" i="8" s="1"/>
  <c r="L1719" i="8"/>
  <c r="P1719" i="8" s="1"/>
  <c r="N1719" i="8"/>
  <c r="R1719" i="8" s="1"/>
  <c r="M1300" i="8"/>
  <c r="Q1300" i="8" s="1"/>
  <c r="N1300" i="8"/>
  <c r="R1300" i="8" s="1"/>
  <c r="L1300" i="8"/>
  <c r="P1300" i="8" s="1"/>
  <c r="L417" i="8"/>
  <c r="P417" i="8" s="1"/>
  <c r="M417" i="8"/>
  <c r="Q417" i="8" s="1"/>
  <c r="N417" i="8"/>
  <c r="R417" i="8" s="1"/>
  <c r="M635" i="8"/>
  <c r="Q635" i="8" s="1"/>
  <c r="N635" i="8"/>
  <c r="R635" i="8" s="1"/>
  <c r="L635" i="8"/>
  <c r="P635" i="8" s="1"/>
  <c r="L693" i="8"/>
  <c r="P693" i="8" s="1"/>
  <c r="M693" i="8"/>
  <c r="Q693" i="8" s="1"/>
  <c r="N693" i="8"/>
  <c r="R693" i="8" s="1"/>
  <c r="L1295" i="8"/>
  <c r="P1295" i="8" s="1"/>
  <c r="M1295" i="8"/>
  <c r="Q1295" i="8" s="1"/>
  <c r="N1295" i="8"/>
  <c r="R1295" i="8" s="1"/>
  <c r="L1830" i="8"/>
  <c r="P1830" i="8" s="1"/>
  <c r="M1830" i="8"/>
  <c r="Q1830" i="8" s="1"/>
  <c r="N1830" i="8"/>
  <c r="R1830" i="8" s="1"/>
  <c r="M882" i="8"/>
  <c r="Q882" i="8" s="1"/>
  <c r="N882" i="8"/>
  <c r="R882" i="8" s="1"/>
  <c r="L882" i="8"/>
  <c r="P882" i="8" s="1"/>
  <c r="N1161" i="8"/>
  <c r="R1161" i="8" s="1"/>
  <c r="L1161" i="8"/>
  <c r="P1161" i="8" s="1"/>
  <c r="M1161" i="8"/>
  <c r="Q1161" i="8" s="1"/>
  <c r="L532" i="8"/>
  <c r="P532" i="8" s="1"/>
  <c r="M532" i="8"/>
  <c r="Q532" i="8" s="1"/>
  <c r="N532" i="8"/>
  <c r="R532" i="8" s="1"/>
  <c r="M938" i="8"/>
  <c r="Q938" i="8" s="1"/>
  <c r="L938" i="8"/>
  <c r="P938" i="8" s="1"/>
  <c r="N938" i="8"/>
  <c r="R938" i="8" s="1"/>
  <c r="N1106" i="8"/>
  <c r="R1106" i="8" s="1"/>
  <c r="L1106" i="8"/>
  <c r="P1106" i="8" s="1"/>
  <c r="M1106" i="8"/>
  <c r="Q1106" i="8" s="1"/>
  <c r="N1031" i="8"/>
  <c r="R1031" i="8" s="1"/>
  <c r="L1031" i="8"/>
  <c r="P1031" i="8" s="1"/>
  <c r="M1031" i="8"/>
  <c r="Q1031" i="8" s="1"/>
  <c r="L605" i="8"/>
  <c r="P605" i="8" s="1"/>
  <c r="M605" i="8"/>
  <c r="Q605" i="8" s="1"/>
  <c r="N605" i="8"/>
  <c r="R605" i="8" s="1"/>
  <c r="L1986" i="8"/>
  <c r="P1986" i="8" s="1"/>
  <c r="M1986" i="8"/>
  <c r="Q1986" i="8" s="1"/>
  <c r="N1986" i="8"/>
  <c r="R1986" i="8" s="1"/>
  <c r="N1720" i="8"/>
  <c r="R1720" i="8" s="1"/>
  <c r="L1720" i="8"/>
  <c r="P1720" i="8" s="1"/>
  <c r="M1720" i="8"/>
  <c r="Q1720" i="8" s="1"/>
  <c r="N972" i="8"/>
  <c r="R972" i="8" s="1"/>
  <c r="L972" i="8"/>
  <c r="P972" i="8" s="1"/>
  <c r="M972" i="8"/>
  <c r="Q972" i="8" s="1"/>
  <c r="N1985" i="8"/>
  <c r="R1985" i="8" s="1"/>
  <c r="L1985" i="8"/>
  <c r="P1985" i="8" s="1"/>
  <c r="M1985" i="8"/>
  <c r="Q1985" i="8" s="1"/>
  <c r="N274" i="8"/>
  <c r="R274" i="8" s="1"/>
  <c r="L274" i="8"/>
  <c r="P274" i="8" s="1"/>
  <c r="M274" i="8"/>
  <c r="Q274" i="8" s="1"/>
  <c r="N288" i="8"/>
  <c r="R288" i="8" s="1"/>
  <c r="M288" i="8"/>
  <c r="Q288" i="8" s="1"/>
  <c r="L288" i="8"/>
  <c r="P288" i="8" s="1"/>
  <c r="M1684" i="8"/>
  <c r="Q1684" i="8" s="1"/>
  <c r="N1684" i="8"/>
  <c r="R1684" i="8" s="1"/>
  <c r="L1684" i="8"/>
  <c r="P1684" i="8" s="1"/>
  <c r="L464" i="8"/>
  <c r="P464" i="8" s="1"/>
  <c r="M464" i="8"/>
  <c r="Q464" i="8" s="1"/>
  <c r="N464" i="8"/>
  <c r="R464" i="8" s="1"/>
  <c r="L374" i="8"/>
  <c r="P374" i="8" s="1"/>
  <c r="M374" i="8"/>
  <c r="Q374" i="8" s="1"/>
  <c r="N374" i="8"/>
  <c r="R374" i="8" s="1"/>
  <c r="N1240" i="8"/>
  <c r="R1240" i="8" s="1"/>
  <c r="M1240" i="8"/>
  <c r="Q1240" i="8" s="1"/>
  <c r="L1240" i="8"/>
  <c r="P1240" i="8" s="1"/>
  <c r="M1928" i="8"/>
  <c r="Q1928" i="8" s="1"/>
  <c r="N1928" i="8"/>
  <c r="R1928" i="8" s="1"/>
  <c r="L1928" i="8"/>
  <c r="P1928" i="8" s="1"/>
  <c r="L1674" i="8"/>
  <c r="P1674" i="8" s="1"/>
  <c r="N1674" i="8"/>
  <c r="R1674" i="8" s="1"/>
  <c r="M1674" i="8"/>
  <c r="Q1674" i="8" s="1"/>
  <c r="L295" i="8"/>
  <c r="P295" i="8" s="1"/>
  <c r="M295" i="8"/>
  <c r="Q295" i="8" s="1"/>
  <c r="N295" i="8"/>
  <c r="R295" i="8" s="1"/>
  <c r="M595" i="8"/>
  <c r="Q595" i="8" s="1"/>
  <c r="L595" i="8"/>
  <c r="P595" i="8" s="1"/>
  <c r="N595" i="8"/>
  <c r="R595" i="8" s="1"/>
  <c r="L293" i="8"/>
  <c r="P293" i="8" s="1"/>
  <c r="M293" i="8"/>
  <c r="Q293" i="8" s="1"/>
  <c r="N293" i="8"/>
  <c r="R293" i="8" s="1"/>
  <c r="M222" i="8"/>
  <c r="Q222" i="8" s="1"/>
  <c r="L222" i="8"/>
  <c r="P222" i="8" s="1"/>
  <c r="N222" i="8"/>
  <c r="R222" i="8" s="1"/>
  <c r="L1494" i="8"/>
  <c r="P1494" i="8" s="1"/>
  <c r="M1494" i="8"/>
  <c r="Q1494" i="8" s="1"/>
  <c r="N1494" i="8"/>
  <c r="R1494" i="8" s="1"/>
  <c r="L1584" i="8"/>
  <c r="P1584" i="8" s="1"/>
  <c r="M1584" i="8"/>
  <c r="Q1584" i="8" s="1"/>
  <c r="N1584" i="8"/>
  <c r="R1584" i="8" s="1"/>
  <c r="L1306" i="8"/>
  <c r="P1306" i="8" s="1"/>
  <c r="M1306" i="8"/>
  <c r="Q1306" i="8" s="1"/>
  <c r="N1306" i="8"/>
  <c r="R1306" i="8" s="1"/>
  <c r="L289" i="8"/>
  <c r="P289" i="8" s="1"/>
  <c r="M289" i="8"/>
  <c r="Q289" i="8" s="1"/>
  <c r="N289" i="8"/>
  <c r="R289" i="8" s="1"/>
  <c r="L1268" i="8"/>
  <c r="P1268" i="8" s="1"/>
  <c r="N1268" i="8"/>
  <c r="R1268" i="8" s="1"/>
  <c r="M1268" i="8"/>
  <c r="Q1268" i="8" s="1"/>
  <c r="M1342" i="8"/>
  <c r="Q1342" i="8" s="1"/>
  <c r="N1342" i="8"/>
  <c r="R1342" i="8" s="1"/>
  <c r="L1342" i="8"/>
  <c r="P1342" i="8" s="1"/>
  <c r="L1776" i="8"/>
  <c r="P1776" i="8" s="1"/>
  <c r="M1776" i="8"/>
  <c r="Q1776" i="8" s="1"/>
  <c r="N1776" i="8"/>
  <c r="R1776" i="8" s="1"/>
  <c r="L1166" i="8"/>
  <c r="P1166" i="8" s="1"/>
  <c r="M1166" i="8"/>
  <c r="Q1166" i="8" s="1"/>
  <c r="N1166" i="8"/>
  <c r="R1166" i="8" s="1"/>
  <c r="M897" i="8"/>
  <c r="Q897" i="8" s="1"/>
  <c r="L897" i="8"/>
  <c r="P897" i="8" s="1"/>
  <c r="N897" i="8"/>
  <c r="R897" i="8" s="1"/>
  <c r="L348" i="8"/>
  <c r="P348" i="8" s="1"/>
  <c r="M348" i="8"/>
  <c r="Q348" i="8" s="1"/>
  <c r="N348" i="8"/>
  <c r="R348" i="8" s="1"/>
  <c r="L1318" i="8"/>
  <c r="P1318" i="8" s="1"/>
  <c r="M1318" i="8"/>
  <c r="Q1318" i="8" s="1"/>
  <c r="N1318" i="8"/>
  <c r="R1318" i="8" s="1"/>
  <c r="L1857" i="8"/>
  <c r="P1857" i="8" s="1"/>
  <c r="M1857" i="8"/>
  <c r="Q1857" i="8" s="1"/>
  <c r="N1857" i="8"/>
  <c r="R1857" i="8" s="1"/>
  <c r="L1092" i="8"/>
  <c r="P1092" i="8" s="1"/>
  <c r="M1092" i="8"/>
  <c r="Q1092" i="8" s="1"/>
  <c r="N1092" i="8"/>
  <c r="R1092" i="8" s="1"/>
  <c r="N755" i="8"/>
  <c r="R755" i="8" s="1"/>
  <c r="M755" i="8"/>
  <c r="Q755" i="8" s="1"/>
  <c r="L755" i="8"/>
  <c r="P755" i="8" s="1"/>
  <c r="L1195" i="8"/>
  <c r="P1195" i="8" s="1"/>
  <c r="M1195" i="8"/>
  <c r="Q1195" i="8" s="1"/>
  <c r="N1195" i="8"/>
  <c r="R1195" i="8" s="1"/>
  <c r="L929" i="8"/>
  <c r="P929" i="8" s="1"/>
  <c r="M929" i="8"/>
  <c r="Q929" i="8" s="1"/>
  <c r="N929" i="8"/>
  <c r="R929" i="8" s="1"/>
  <c r="L1344" i="8"/>
  <c r="P1344" i="8" s="1"/>
  <c r="M1344" i="8"/>
  <c r="Q1344" i="8" s="1"/>
  <c r="N1344" i="8"/>
  <c r="R1344" i="8" s="1"/>
  <c r="M1010" i="8"/>
  <c r="Q1010" i="8" s="1"/>
  <c r="L1010" i="8"/>
  <c r="P1010" i="8" s="1"/>
  <c r="N1010" i="8"/>
  <c r="R1010" i="8" s="1"/>
  <c r="L25" i="8"/>
  <c r="P25" i="8" s="1"/>
  <c r="M25" i="8"/>
  <c r="Q25" i="8" s="1"/>
  <c r="N25" i="8"/>
  <c r="R25" i="8" s="1"/>
  <c r="L1260" i="8"/>
  <c r="P1260" i="8" s="1"/>
  <c r="M1260" i="8"/>
  <c r="Q1260" i="8" s="1"/>
  <c r="N1260" i="8"/>
  <c r="R1260" i="8" s="1"/>
  <c r="L506" i="8"/>
  <c r="P506" i="8" s="1"/>
  <c r="M506" i="8"/>
  <c r="Q506" i="8" s="1"/>
  <c r="N506" i="8"/>
  <c r="R506" i="8" s="1"/>
  <c r="L1574" i="8"/>
  <c r="P1574" i="8" s="1"/>
  <c r="M1574" i="8"/>
  <c r="Q1574" i="8" s="1"/>
  <c r="N1574" i="8"/>
  <c r="R1574" i="8" s="1"/>
  <c r="L1270" i="8"/>
  <c r="P1270" i="8" s="1"/>
  <c r="M1270" i="8"/>
  <c r="Q1270" i="8" s="1"/>
  <c r="N1270" i="8"/>
  <c r="R1270" i="8" s="1"/>
  <c r="M1602" i="8"/>
  <c r="Q1602" i="8" s="1"/>
  <c r="N1602" i="8"/>
  <c r="R1602" i="8" s="1"/>
  <c r="L1602" i="8"/>
  <c r="P1602" i="8" s="1"/>
  <c r="L1850" i="8"/>
  <c r="P1850" i="8" s="1"/>
  <c r="M1850" i="8"/>
  <c r="Q1850" i="8" s="1"/>
  <c r="N1850" i="8"/>
  <c r="R1850" i="8" s="1"/>
  <c r="M1476" i="8"/>
  <c r="Q1476" i="8" s="1"/>
  <c r="L1476" i="8"/>
  <c r="P1476" i="8" s="1"/>
  <c r="N1476" i="8"/>
  <c r="R1476" i="8" s="1"/>
  <c r="M1617" i="8"/>
  <c r="Q1617" i="8" s="1"/>
  <c r="L1617" i="8"/>
  <c r="P1617" i="8" s="1"/>
  <c r="N1617" i="8"/>
  <c r="R1617" i="8" s="1"/>
  <c r="M433" i="8"/>
  <c r="Q433" i="8" s="1"/>
  <c r="N433" i="8"/>
  <c r="R433" i="8" s="1"/>
  <c r="L433" i="8"/>
  <c r="P433" i="8" s="1"/>
  <c r="M1851" i="8"/>
  <c r="Q1851" i="8" s="1"/>
  <c r="N1851" i="8"/>
  <c r="R1851" i="8" s="1"/>
  <c r="L1851" i="8"/>
  <c r="P1851" i="8" s="1"/>
  <c r="M1561" i="8"/>
  <c r="Q1561" i="8" s="1"/>
  <c r="N1561" i="8"/>
  <c r="R1561" i="8" s="1"/>
  <c r="L1561" i="8"/>
  <c r="P1561" i="8" s="1"/>
  <c r="N1543" i="8"/>
  <c r="R1543" i="8" s="1"/>
  <c r="L1543" i="8"/>
  <c r="P1543" i="8" s="1"/>
  <c r="M1543" i="8"/>
  <c r="Q1543" i="8" s="1"/>
  <c r="L1513" i="8"/>
  <c r="P1513" i="8" s="1"/>
  <c r="M1513" i="8"/>
  <c r="Q1513" i="8" s="1"/>
  <c r="N1513" i="8"/>
  <c r="R1513" i="8" s="1"/>
  <c r="L950" i="8"/>
  <c r="P950" i="8" s="1"/>
  <c r="M950" i="8"/>
  <c r="Q950" i="8" s="1"/>
  <c r="N950" i="8"/>
  <c r="R950" i="8" s="1"/>
  <c r="L928" i="8"/>
  <c r="P928" i="8" s="1"/>
  <c r="M928" i="8"/>
  <c r="Q928" i="8" s="1"/>
  <c r="N928" i="8"/>
  <c r="R928" i="8" s="1"/>
  <c r="M1862" i="8"/>
  <c r="Q1862" i="8" s="1"/>
  <c r="N1862" i="8"/>
  <c r="R1862" i="8" s="1"/>
  <c r="L1862" i="8"/>
  <c r="P1862" i="8" s="1"/>
  <c r="M1096" i="8"/>
  <c r="Q1096" i="8" s="1"/>
  <c r="L1096" i="8"/>
  <c r="P1096" i="8" s="1"/>
  <c r="N1096" i="8"/>
  <c r="R1096" i="8" s="1"/>
  <c r="M392" i="8"/>
  <c r="Q392" i="8" s="1"/>
  <c r="N392" i="8"/>
  <c r="R392" i="8" s="1"/>
  <c r="L392" i="8"/>
  <c r="P392" i="8" s="1"/>
  <c r="L185" i="8"/>
  <c r="P185" i="8" s="1"/>
  <c r="M185" i="8"/>
  <c r="Q185" i="8" s="1"/>
  <c r="N185" i="8"/>
  <c r="R185" i="8" s="1"/>
  <c r="L860" i="8"/>
  <c r="P860" i="8" s="1"/>
  <c r="M860" i="8"/>
  <c r="Q860" i="8" s="1"/>
  <c r="N860" i="8"/>
  <c r="R860" i="8" s="1"/>
  <c r="L291" i="8"/>
  <c r="P291" i="8" s="1"/>
  <c r="M291" i="8"/>
  <c r="Q291" i="8" s="1"/>
  <c r="N291" i="8"/>
  <c r="R291" i="8" s="1"/>
  <c r="L573" i="8"/>
  <c r="P573" i="8" s="1"/>
  <c r="M573" i="8"/>
  <c r="Q573" i="8" s="1"/>
  <c r="N573" i="8"/>
  <c r="R573" i="8" s="1"/>
  <c r="L712" i="8"/>
  <c r="P712" i="8" s="1"/>
  <c r="M712" i="8"/>
  <c r="Q712" i="8" s="1"/>
  <c r="N712" i="8"/>
  <c r="R712" i="8" s="1"/>
  <c r="N1350" i="8"/>
  <c r="R1350" i="8" s="1"/>
  <c r="M1350" i="8"/>
  <c r="Q1350" i="8" s="1"/>
  <c r="L1350" i="8"/>
  <c r="P1350" i="8" s="1"/>
  <c r="M476" i="8"/>
  <c r="Q476" i="8" s="1"/>
  <c r="N476" i="8"/>
  <c r="R476" i="8" s="1"/>
  <c r="L476" i="8"/>
  <c r="P476" i="8" s="1"/>
  <c r="L1414" i="8"/>
  <c r="P1414" i="8" s="1"/>
  <c r="M1414" i="8"/>
  <c r="Q1414" i="8" s="1"/>
  <c r="N1414" i="8"/>
  <c r="R1414" i="8" s="1"/>
  <c r="L1394" i="8"/>
  <c r="P1394" i="8" s="1"/>
  <c r="M1394" i="8"/>
  <c r="Q1394" i="8" s="1"/>
  <c r="N1394" i="8"/>
  <c r="R1394" i="8" s="1"/>
  <c r="L674" i="8"/>
  <c r="P674" i="8" s="1"/>
  <c r="M674" i="8"/>
  <c r="Q674" i="8" s="1"/>
  <c r="N674" i="8"/>
  <c r="R674" i="8" s="1"/>
  <c r="L1743" i="8"/>
  <c r="P1743" i="8" s="1"/>
  <c r="M1743" i="8"/>
  <c r="Q1743" i="8" s="1"/>
  <c r="N1743" i="8"/>
  <c r="R1743" i="8" s="1"/>
  <c r="M403" i="8"/>
  <c r="Q403" i="8" s="1"/>
  <c r="L403" i="8"/>
  <c r="P403" i="8" s="1"/>
  <c r="N403" i="8"/>
  <c r="R403" i="8" s="1"/>
  <c r="M1449" i="8"/>
  <c r="Q1449" i="8" s="1"/>
  <c r="N1449" i="8"/>
  <c r="R1449" i="8" s="1"/>
  <c r="L1449" i="8"/>
  <c r="P1449" i="8" s="1"/>
  <c r="L1231" i="8"/>
  <c r="P1231" i="8" s="1"/>
  <c r="M1231" i="8"/>
  <c r="Q1231" i="8" s="1"/>
  <c r="N1231" i="8"/>
  <c r="R1231" i="8" s="1"/>
  <c r="M965" i="8"/>
  <c r="Q965" i="8" s="1"/>
  <c r="N965" i="8"/>
  <c r="R965" i="8" s="1"/>
  <c r="L965" i="8"/>
  <c r="P965" i="8" s="1"/>
  <c r="N547" i="8"/>
  <c r="R547" i="8" s="1"/>
  <c r="L547" i="8"/>
  <c r="P547" i="8" s="1"/>
  <c r="M547" i="8"/>
  <c r="Q547" i="8" s="1"/>
  <c r="N900" i="8"/>
  <c r="R900" i="8" s="1"/>
  <c r="M900" i="8"/>
  <c r="Q900" i="8" s="1"/>
  <c r="L900" i="8"/>
  <c r="P900" i="8" s="1"/>
  <c r="L1963" i="8"/>
  <c r="P1963" i="8" s="1"/>
  <c r="M1963" i="8"/>
  <c r="Q1963" i="8" s="1"/>
  <c r="N1963" i="8"/>
  <c r="R1963" i="8" s="1"/>
  <c r="L747" i="8"/>
  <c r="P747" i="8" s="1"/>
  <c r="M747" i="8"/>
  <c r="Q747" i="8" s="1"/>
  <c r="N747" i="8"/>
  <c r="R747" i="8" s="1"/>
  <c r="M1363" i="8"/>
  <c r="Q1363" i="8" s="1"/>
  <c r="N1363" i="8"/>
  <c r="R1363" i="8" s="1"/>
  <c r="L1363" i="8"/>
  <c r="P1363" i="8" s="1"/>
  <c r="M1442" i="8"/>
  <c r="Q1442" i="8" s="1"/>
  <c r="L1442" i="8"/>
  <c r="P1442" i="8" s="1"/>
  <c r="N1442" i="8"/>
  <c r="R1442" i="8" s="1"/>
  <c r="L1051" i="8"/>
  <c r="P1051" i="8" s="1"/>
  <c r="M1051" i="8"/>
  <c r="Q1051" i="8" s="1"/>
  <c r="N1051" i="8"/>
  <c r="R1051" i="8" s="1"/>
  <c r="N273" i="8"/>
  <c r="R273" i="8" s="1"/>
  <c r="M273" i="8"/>
  <c r="Q273" i="8" s="1"/>
  <c r="L273" i="8"/>
  <c r="P273" i="8" s="1"/>
  <c r="L1560" i="8"/>
  <c r="P1560" i="8" s="1"/>
  <c r="M1560" i="8"/>
  <c r="Q1560" i="8" s="1"/>
  <c r="N1560" i="8"/>
  <c r="R1560" i="8" s="1"/>
  <c r="M1222" i="8"/>
  <c r="Q1222" i="8" s="1"/>
  <c r="L1222" i="8"/>
  <c r="P1222" i="8" s="1"/>
  <c r="N1222" i="8"/>
  <c r="R1222" i="8" s="1"/>
  <c r="L299" i="8"/>
  <c r="P299" i="8" s="1"/>
  <c r="N299" i="8"/>
  <c r="R299" i="8" s="1"/>
  <c r="M299" i="8"/>
  <c r="Q299" i="8" s="1"/>
  <c r="L262" i="8"/>
  <c r="P262" i="8" s="1"/>
  <c r="N262" i="8"/>
  <c r="R262" i="8" s="1"/>
  <c r="M262" i="8"/>
  <c r="Q262" i="8" s="1"/>
  <c r="N207" i="8"/>
  <c r="R207" i="8" s="1"/>
  <c r="L207" i="8"/>
  <c r="P207" i="8" s="1"/>
  <c r="M207" i="8"/>
  <c r="Q207" i="8" s="1"/>
  <c r="M1989" i="8"/>
  <c r="Q1989" i="8" s="1"/>
  <c r="N1989" i="8"/>
  <c r="R1989" i="8" s="1"/>
  <c r="L1989" i="8"/>
  <c r="P1989" i="8" s="1"/>
  <c r="M1142" i="8"/>
  <c r="Q1142" i="8" s="1"/>
  <c r="L1142" i="8"/>
  <c r="P1142" i="8" s="1"/>
  <c r="N1142" i="8"/>
  <c r="R1142" i="8" s="1"/>
  <c r="M1402" i="8"/>
  <c r="Q1402" i="8" s="1"/>
  <c r="L1402" i="8"/>
  <c r="P1402" i="8" s="1"/>
  <c r="N1402" i="8"/>
  <c r="R1402" i="8" s="1"/>
  <c r="M874" i="8"/>
  <c r="Q874" i="8" s="1"/>
  <c r="L874" i="8"/>
  <c r="P874" i="8" s="1"/>
  <c r="N874" i="8"/>
  <c r="R874" i="8" s="1"/>
  <c r="M875" i="8"/>
  <c r="Q875" i="8" s="1"/>
  <c r="N875" i="8"/>
  <c r="R875" i="8" s="1"/>
  <c r="L875" i="8"/>
  <c r="P875" i="8" s="1"/>
  <c r="M479" i="8"/>
  <c r="Q479" i="8" s="1"/>
  <c r="N479" i="8"/>
  <c r="R479" i="8" s="1"/>
  <c r="L479" i="8"/>
  <c r="P479" i="8" s="1"/>
  <c r="N1009" i="8"/>
  <c r="R1009" i="8" s="1"/>
  <c r="M1009" i="8"/>
  <c r="Q1009" i="8" s="1"/>
  <c r="L1009" i="8"/>
  <c r="P1009" i="8" s="1"/>
  <c r="N1450" i="8"/>
  <c r="R1450" i="8" s="1"/>
  <c r="L1450" i="8"/>
  <c r="P1450" i="8" s="1"/>
  <c r="M1450" i="8"/>
  <c r="Q1450" i="8" s="1"/>
  <c r="M1482" i="8"/>
  <c r="Q1482" i="8" s="1"/>
  <c r="N1482" i="8"/>
  <c r="R1482" i="8" s="1"/>
  <c r="L1482" i="8"/>
  <c r="P1482" i="8" s="1"/>
  <c r="L987" i="8"/>
  <c r="P987" i="8" s="1"/>
  <c r="M987" i="8"/>
  <c r="Q987" i="8" s="1"/>
  <c r="N987" i="8"/>
  <c r="R987" i="8" s="1"/>
  <c r="L502" i="8"/>
  <c r="P502" i="8" s="1"/>
  <c r="M502" i="8"/>
  <c r="Q502" i="8" s="1"/>
  <c r="N502" i="8"/>
  <c r="R502" i="8" s="1"/>
  <c r="M822" i="8"/>
  <c r="Q822" i="8" s="1"/>
  <c r="N822" i="8"/>
  <c r="R822" i="8" s="1"/>
  <c r="L822" i="8"/>
  <c r="P822" i="8" s="1"/>
  <c r="L582" i="8"/>
  <c r="P582" i="8" s="1"/>
  <c r="M582" i="8"/>
  <c r="Q582" i="8" s="1"/>
  <c r="N582" i="8"/>
  <c r="R582" i="8" s="1"/>
  <c r="M1861" i="8"/>
  <c r="Q1861" i="8" s="1"/>
  <c r="N1861" i="8"/>
  <c r="R1861" i="8" s="1"/>
  <c r="L1861" i="8"/>
  <c r="P1861" i="8" s="1"/>
  <c r="M1360" i="8"/>
  <c r="Q1360" i="8" s="1"/>
  <c r="N1360" i="8"/>
  <c r="R1360" i="8" s="1"/>
  <c r="L1360" i="8"/>
  <c r="P1360" i="8" s="1"/>
  <c r="L1541" i="8"/>
  <c r="P1541" i="8" s="1"/>
  <c r="M1541" i="8"/>
  <c r="Q1541" i="8" s="1"/>
  <c r="N1541" i="8"/>
  <c r="R1541" i="8" s="1"/>
  <c r="M1472" i="8"/>
  <c r="Q1472" i="8" s="1"/>
  <c r="L1472" i="8"/>
  <c r="P1472" i="8" s="1"/>
  <c r="N1472" i="8"/>
  <c r="R1472" i="8" s="1"/>
  <c r="N620" i="8"/>
  <c r="R620" i="8" s="1"/>
  <c r="L620" i="8"/>
  <c r="P620" i="8" s="1"/>
  <c r="M620" i="8"/>
  <c r="Q620" i="8" s="1"/>
  <c r="N1630" i="8"/>
  <c r="R1630" i="8" s="1"/>
  <c r="L1630" i="8"/>
  <c r="P1630" i="8" s="1"/>
  <c r="M1630" i="8"/>
  <c r="Q1630" i="8" s="1"/>
  <c r="L1261" i="8"/>
  <c r="P1261" i="8" s="1"/>
  <c r="M1261" i="8"/>
  <c r="Q1261" i="8" s="1"/>
  <c r="N1261" i="8"/>
  <c r="R1261" i="8" s="1"/>
  <c r="L714" i="8"/>
  <c r="P714" i="8" s="1"/>
  <c r="N714" i="8"/>
  <c r="R714" i="8" s="1"/>
  <c r="M714" i="8"/>
  <c r="Q714" i="8" s="1"/>
  <c r="M1053" i="8"/>
  <c r="Q1053" i="8" s="1"/>
  <c r="N1053" i="8"/>
  <c r="R1053" i="8" s="1"/>
  <c r="L1053" i="8"/>
  <c r="P1053" i="8" s="1"/>
  <c r="L334" i="8"/>
  <c r="P334" i="8" s="1"/>
  <c r="M334" i="8"/>
  <c r="Q334" i="8" s="1"/>
  <c r="N334" i="8"/>
  <c r="R334" i="8" s="1"/>
  <c r="L636" i="8"/>
  <c r="P636" i="8" s="1"/>
  <c r="M636" i="8"/>
  <c r="Q636" i="8" s="1"/>
  <c r="N636" i="8"/>
  <c r="R636" i="8" s="1"/>
  <c r="L891" i="8"/>
  <c r="P891" i="8" s="1"/>
  <c r="M891" i="8"/>
  <c r="Q891" i="8" s="1"/>
  <c r="N891" i="8"/>
  <c r="R891" i="8" s="1"/>
  <c r="N1703" i="8"/>
  <c r="R1703" i="8" s="1"/>
  <c r="L1703" i="8"/>
  <c r="P1703" i="8" s="1"/>
  <c r="M1703" i="8"/>
  <c r="Q1703" i="8" s="1"/>
  <c r="N1405" i="8"/>
  <c r="R1405" i="8" s="1"/>
  <c r="L1405" i="8"/>
  <c r="P1405" i="8" s="1"/>
  <c r="M1405" i="8"/>
  <c r="Q1405" i="8" s="1"/>
  <c r="N912" i="8"/>
  <c r="R912" i="8" s="1"/>
  <c r="L912" i="8"/>
  <c r="P912" i="8" s="1"/>
  <c r="M912" i="8"/>
  <c r="Q912" i="8" s="1"/>
  <c r="M775" i="8"/>
  <c r="Q775" i="8" s="1"/>
  <c r="N775" i="8"/>
  <c r="R775" i="8" s="1"/>
  <c r="L775" i="8"/>
  <c r="P775" i="8" s="1"/>
  <c r="M1167" i="8"/>
  <c r="Q1167" i="8" s="1"/>
  <c r="N1167" i="8"/>
  <c r="R1167" i="8" s="1"/>
  <c r="L1167" i="8"/>
  <c r="P1167" i="8" s="1"/>
  <c r="L354" i="8"/>
  <c r="P354" i="8" s="1"/>
  <c r="M354" i="8"/>
  <c r="Q354" i="8" s="1"/>
  <c r="N354" i="8"/>
  <c r="R354" i="8" s="1"/>
  <c r="M1207" i="8"/>
  <c r="Q1207" i="8" s="1"/>
  <c r="N1207" i="8"/>
  <c r="R1207" i="8" s="1"/>
  <c r="L1207" i="8"/>
  <c r="P1207" i="8" s="1"/>
  <c r="M1101" i="8"/>
  <c r="Q1101" i="8" s="1"/>
  <c r="N1101" i="8"/>
  <c r="R1101" i="8" s="1"/>
  <c r="L1101" i="8"/>
  <c r="P1101" i="8" s="1"/>
  <c r="L343" i="8"/>
  <c r="P343" i="8" s="1"/>
  <c r="M343" i="8"/>
  <c r="Q343" i="8" s="1"/>
  <c r="N343" i="8"/>
  <c r="R343" i="8" s="1"/>
  <c r="N1885" i="8"/>
  <c r="R1885" i="8" s="1"/>
  <c r="L1885" i="8"/>
  <c r="P1885" i="8" s="1"/>
  <c r="M1885" i="8"/>
  <c r="Q1885" i="8" s="1"/>
  <c r="N1298" i="8"/>
  <c r="R1298" i="8" s="1"/>
  <c r="L1298" i="8"/>
  <c r="P1298" i="8" s="1"/>
  <c r="M1298" i="8"/>
  <c r="Q1298" i="8" s="1"/>
  <c r="M569" i="8"/>
  <c r="Q569" i="8" s="1"/>
  <c r="N569" i="8"/>
  <c r="R569" i="8" s="1"/>
  <c r="L569" i="8"/>
  <c r="P569" i="8" s="1"/>
  <c r="N455" i="8"/>
  <c r="R455" i="8" s="1"/>
  <c r="L455" i="8"/>
  <c r="P455" i="8" s="1"/>
  <c r="M455" i="8"/>
  <c r="Q455" i="8" s="1"/>
  <c r="L1384" i="8"/>
  <c r="P1384" i="8" s="1"/>
  <c r="M1384" i="8"/>
  <c r="Q1384" i="8" s="1"/>
  <c r="N1384" i="8"/>
  <c r="R1384" i="8" s="1"/>
  <c r="L1983" i="8"/>
  <c r="P1983" i="8" s="1"/>
  <c r="M1983" i="8"/>
  <c r="Q1983" i="8" s="1"/>
  <c r="N1983" i="8"/>
  <c r="R1983" i="8" s="1"/>
  <c r="M906" i="8"/>
  <c r="Q906" i="8" s="1"/>
  <c r="N906" i="8"/>
  <c r="R906" i="8" s="1"/>
  <c r="L906" i="8"/>
  <c r="P906" i="8" s="1"/>
  <c r="M1880" i="8"/>
  <c r="Q1880" i="8" s="1"/>
  <c r="N1880" i="8"/>
  <c r="R1880" i="8" s="1"/>
  <c r="L1880" i="8"/>
  <c r="P1880" i="8" s="1"/>
  <c r="L682" i="8"/>
  <c r="P682" i="8" s="1"/>
  <c r="N682" i="8"/>
  <c r="R682" i="8" s="1"/>
  <c r="M682" i="8"/>
  <c r="Q682" i="8" s="1"/>
  <c r="L641" i="8"/>
  <c r="P641" i="8" s="1"/>
  <c r="M641" i="8"/>
  <c r="Q641" i="8" s="1"/>
  <c r="N641" i="8"/>
  <c r="R641" i="8" s="1"/>
  <c r="L710" i="8"/>
  <c r="P710" i="8" s="1"/>
  <c r="N710" i="8"/>
  <c r="R710" i="8" s="1"/>
  <c r="M710" i="8"/>
  <c r="Q710" i="8" s="1"/>
  <c r="M1611" i="8"/>
  <c r="Q1611" i="8" s="1"/>
  <c r="N1611" i="8"/>
  <c r="R1611" i="8" s="1"/>
  <c r="L1611" i="8"/>
  <c r="P1611" i="8" s="1"/>
  <c r="M1038" i="8"/>
  <c r="Q1038" i="8" s="1"/>
  <c r="N1038" i="8"/>
  <c r="R1038" i="8" s="1"/>
  <c r="L1038" i="8"/>
  <c r="P1038" i="8" s="1"/>
  <c r="L266" i="8"/>
  <c r="P266" i="8" s="1"/>
  <c r="M266" i="8"/>
  <c r="Q266" i="8" s="1"/>
  <c r="N266" i="8"/>
  <c r="R266" i="8" s="1"/>
  <c r="M1252" i="8"/>
  <c r="Q1252" i="8" s="1"/>
  <c r="L1252" i="8"/>
  <c r="P1252" i="8" s="1"/>
  <c r="N1252" i="8"/>
  <c r="R1252" i="8" s="1"/>
  <c r="N902" i="8"/>
  <c r="R902" i="8" s="1"/>
  <c r="L902" i="8"/>
  <c r="P902" i="8" s="1"/>
  <c r="M902" i="8"/>
  <c r="Q902" i="8" s="1"/>
  <c r="L592" i="8"/>
  <c r="P592" i="8" s="1"/>
  <c r="M592" i="8"/>
  <c r="Q592" i="8" s="1"/>
  <c r="N592" i="8"/>
  <c r="R592" i="8" s="1"/>
  <c r="L1872" i="8"/>
  <c r="P1872" i="8" s="1"/>
  <c r="M1872" i="8"/>
  <c r="Q1872" i="8" s="1"/>
  <c r="N1872" i="8"/>
  <c r="R1872" i="8" s="1"/>
  <c r="L734" i="8"/>
  <c r="P734" i="8" s="1"/>
  <c r="M734" i="8"/>
  <c r="Q734" i="8" s="1"/>
  <c r="N734" i="8"/>
  <c r="R734" i="8" s="1"/>
  <c r="N1939" i="8"/>
  <c r="R1939" i="8" s="1"/>
  <c r="L1939" i="8"/>
  <c r="P1939" i="8" s="1"/>
  <c r="M1939" i="8"/>
  <c r="Q1939" i="8" s="1"/>
  <c r="N505" i="8"/>
  <c r="R505" i="8" s="1"/>
  <c r="L505" i="8"/>
  <c r="P505" i="8" s="1"/>
  <c r="M505" i="8"/>
  <c r="Q505" i="8" s="1"/>
  <c r="N325" i="8"/>
  <c r="R325" i="8" s="1"/>
  <c r="M325" i="8"/>
  <c r="Q325" i="8" s="1"/>
  <c r="L325" i="8"/>
  <c r="P325" i="8" s="1"/>
  <c r="N211" i="8"/>
  <c r="R211" i="8" s="1"/>
  <c r="M211" i="8"/>
  <c r="Q211" i="8" s="1"/>
  <c r="L211" i="8"/>
  <c r="P211" i="8" s="1"/>
  <c r="M1607" i="8"/>
  <c r="Q1607" i="8" s="1"/>
  <c r="N1607" i="8"/>
  <c r="R1607" i="8" s="1"/>
  <c r="L1607" i="8"/>
  <c r="P1607" i="8" s="1"/>
  <c r="M1875" i="8"/>
  <c r="Q1875" i="8" s="1"/>
  <c r="N1875" i="8"/>
  <c r="R1875" i="8" s="1"/>
  <c r="L1875" i="8"/>
  <c r="P1875" i="8" s="1"/>
  <c r="M590" i="8"/>
  <c r="Q590" i="8" s="1"/>
  <c r="N590" i="8"/>
  <c r="R590" i="8" s="1"/>
  <c r="L590" i="8"/>
  <c r="P590" i="8" s="1"/>
  <c r="M1162" i="8"/>
  <c r="Q1162" i="8" s="1"/>
  <c r="L1162" i="8"/>
  <c r="P1162" i="8" s="1"/>
  <c r="N1162" i="8"/>
  <c r="R1162" i="8" s="1"/>
  <c r="M1812" i="8"/>
  <c r="Q1812" i="8" s="1"/>
  <c r="N1812" i="8"/>
  <c r="R1812" i="8" s="1"/>
  <c r="L1812" i="8"/>
  <c r="P1812" i="8" s="1"/>
  <c r="M1172" i="8"/>
  <c r="Q1172" i="8" s="1"/>
  <c r="L1172" i="8"/>
  <c r="P1172" i="8" s="1"/>
  <c r="N1172" i="8"/>
  <c r="R1172" i="8" s="1"/>
  <c r="L1475" i="8"/>
  <c r="P1475" i="8" s="1"/>
  <c r="N1475" i="8"/>
  <c r="R1475" i="8" s="1"/>
  <c r="M1475" i="8"/>
  <c r="Q1475" i="8" s="1"/>
  <c r="N376" i="8"/>
  <c r="R376" i="8" s="1"/>
  <c r="L376" i="8"/>
  <c r="P376" i="8" s="1"/>
  <c r="M376" i="8"/>
  <c r="Q376" i="8" s="1"/>
  <c r="L1716" i="8"/>
  <c r="P1716" i="8" s="1"/>
  <c r="M1716" i="8"/>
  <c r="Q1716" i="8" s="1"/>
  <c r="N1716" i="8"/>
  <c r="R1716" i="8" s="1"/>
  <c r="M316" i="8"/>
  <c r="Q316" i="8" s="1"/>
  <c r="N316" i="8"/>
  <c r="R316" i="8" s="1"/>
  <c r="L316" i="8"/>
  <c r="P316" i="8" s="1"/>
  <c r="L449" i="8"/>
  <c r="P449" i="8" s="1"/>
  <c r="M449" i="8"/>
  <c r="Q449" i="8" s="1"/>
  <c r="N449" i="8"/>
  <c r="R449" i="8" s="1"/>
  <c r="N1622" i="8"/>
  <c r="R1622" i="8" s="1"/>
  <c r="L1622" i="8"/>
  <c r="P1622" i="8" s="1"/>
  <c r="M1622" i="8"/>
  <c r="Q1622" i="8" s="1"/>
  <c r="N546" i="8"/>
  <c r="R546" i="8" s="1"/>
  <c r="M546" i="8"/>
  <c r="Q546" i="8" s="1"/>
  <c r="L546" i="8"/>
  <c r="P546" i="8" s="1"/>
  <c r="L829" i="8"/>
  <c r="P829" i="8" s="1"/>
  <c r="M829" i="8"/>
  <c r="Q829" i="8" s="1"/>
  <c r="N829" i="8"/>
  <c r="R829" i="8" s="1"/>
  <c r="N1732" i="8"/>
  <c r="R1732" i="8" s="1"/>
  <c r="L1732" i="8"/>
  <c r="P1732" i="8" s="1"/>
  <c r="M1732" i="8"/>
  <c r="Q1732" i="8" s="1"/>
  <c r="L609" i="8"/>
  <c r="P609" i="8" s="1"/>
  <c r="M609" i="8"/>
  <c r="Q609" i="8" s="1"/>
  <c r="N609" i="8"/>
  <c r="R609" i="8" s="1"/>
  <c r="L1608" i="8"/>
  <c r="P1608" i="8" s="1"/>
  <c r="M1608" i="8"/>
  <c r="Q1608" i="8" s="1"/>
  <c r="N1608" i="8"/>
  <c r="R1608" i="8" s="1"/>
  <c r="L1516" i="8"/>
  <c r="P1516" i="8" s="1"/>
  <c r="M1516" i="8"/>
  <c r="Q1516" i="8" s="1"/>
  <c r="N1516" i="8"/>
  <c r="R1516" i="8" s="1"/>
  <c r="M1084" i="8"/>
  <c r="Q1084" i="8" s="1"/>
  <c r="L1084" i="8"/>
  <c r="P1084" i="8" s="1"/>
  <c r="N1084" i="8"/>
  <c r="R1084" i="8" s="1"/>
  <c r="M790" i="8"/>
  <c r="Q790" i="8" s="1"/>
  <c r="L790" i="8"/>
  <c r="P790" i="8" s="1"/>
  <c r="N790" i="8"/>
  <c r="R790" i="8" s="1"/>
  <c r="L421" i="8"/>
  <c r="P421" i="8" s="1"/>
  <c r="M421" i="8"/>
  <c r="Q421" i="8" s="1"/>
  <c r="N421" i="8"/>
  <c r="R421" i="8" s="1"/>
  <c r="N477" i="8"/>
  <c r="R477" i="8" s="1"/>
  <c r="L477" i="8"/>
  <c r="P477" i="8" s="1"/>
  <c r="M477" i="8"/>
  <c r="Q477" i="8" s="1"/>
  <c r="L1922" i="8"/>
  <c r="P1922" i="8" s="1"/>
  <c r="M1922" i="8"/>
  <c r="Q1922" i="8" s="1"/>
  <c r="N1922" i="8"/>
  <c r="R1922" i="8" s="1"/>
  <c r="M1113" i="8"/>
  <c r="Q1113" i="8" s="1"/>
  <c r="L1113" i="8"/>
  <c r="P1113" i="8" s="1"/>
  <c r="N1113" i="8"/>
  <c r="R1113" i="8" s="1"/>
  <c r="N1209" i="8"/>
  <c r="R1209" i="8" s="1"/>
  <c r="L1209" i="8"/>
  <c r="P1209" i="8" s="1"/>
  <c r="M1209" i="8"/>
  <c r="Q1209" i="8" s="1"/>
  <c r="M1382" i="8"/>
  <c r="Q1382" i="8" s="1"/>
  <c r="N1382" i="8"/>
  <c r="R1382" i="8" s="1"/>
  <c r="L1382" i="8"/>
  <c r="P1382" i="8" s="1"/>
  <c r="M781" i="8"/>
  <c r="Q781" i="8" s="1"/>
  <c r="L781" i="8"/>
  <c r="P781" i="8" s="1"/>
  <c r="N781" i="8"/>
  <c r="R781" i="8" s="1"/>
  <c r="L1942" i="8"/>
  <c r="P1942" i="8" s="1"/>
  <c r="M1942" i="8"/>
  <c r="Q1942" i="8" s="1"/>
  <c r="N1942" i="8"/>
  <c r="R1942" i="8" s="1"/>
  <c r="M1273" i="8"/>
  <c r="Q1273" i="8" s="1"/>
  <c r="N1273" i="8"/>
  <c r="R1273" i="8" s="1"/>
  <c r="L1273" i="8"/>
  <c r="P1273" i="8" s="1"/>
  <c r="N267" i="8"/>
  <c r="R267" i="8" s="1"/>
  <c r="M267" i="8"/>
  <c r="Q267" i="8" s="1"/>
  <c r="L267" i="8"/>
  <c r="P267" i="8" s="1"/>
  <c r="N1060" i="8"/>
  <c r="R1060" i="8" s="1"/>
  <c r="L1060" i="8"/>
  <c r="P1060" i="8" s="1"/>
  <c r="M1060" i="8"/>
  <c r="Q1060" i="8" s="1"/>
  <c r="M917" i="8"/>
  <c r="Q917" i="8" s="1"/>
  <c r="N917" i="8"/>
  <c r="R917" i="8" s="1"/>
  <c r="L917" i="8"/>
  <c r="P917" i="8" s="1"/>
  <c r="L1274" i="8"/>
  <c r="P1274" i="8" s="1"/>
  <c r="M1274" i="8"/>
  <c r="Q1274" i="8" s="1"/>
  <c r="N1274" i="8"/>
  <c r="R1274" i="8" s="1"/>
  <c r="M1453" i="8"/>
  <c r="Q1453" i="8" s="1"/>
  <c r="N1453" i="8"/>
  <c r="R1453" i="8" s="1"/>
  <c r="L1453" i="8"/>
  <c r="P1453" i="8" s="1"/>
  <c r="M628" i="8"/>
  <c r="Q628" i="8" s="1"/>
  <c r="N628" i="8"/>
  <c r="R628" i="8" s="1"/>
  <c r="L628" i="8"/>
  <c r="P628" i="8" s="1"/>
  <c r="N1328" i="8"/>
  <c r="R1328" i="8" s="1"/>
  <c r="L1328" i="8"/>
  <c r="P1328" i="8" s="1"/>
  <c r="M1328" i="8"/>
  <c r="Q1328" i="8" s="1"/>
  <c r="M562" i="8"/>
  <c r="Q562" i="8" s="1"/>
  <c r="N562" i="8"/>
  <c r="R562" i="8" s="1"/>
  <c r="L562" i="8"/>
  <c r="P562" i="8" s="1"/>
  <c r="M410" i="8"/>
  <c r="Q410" i="8" s="1"/>
  <c r="N410" i="8"/>
  <c r="R410" i="8" s="1"/>
  <c r="L410" i="8"/>
  <c r="P410" i="8" s="1"/>
  <c r="L193" i="8"/>
  <c r="P193" i="8" s="1"/>
  <c r="M193" i="8"/>
  <c r="Q193" i="8" s="1"/>
  <c r="N193" i="8"/>
  <c r="R193" i="8" s="1"/>
  <c r="L642" i="8"/>
  <c r="P642" i="8" s="1"/>
  <c r="N642" i="8"/>
  <c r="R642" i="8" s="1"/>
  <c r="M642" i="8"/>
  <c r="Q642" i="8" s="1"/>
  <c r="L643" i="8"/>
  <c r="P643" i="8" s="1"/>
  <c r="N643" i="8"/>
  <c r="R643" i="8" s="1"/>
  <c r="M643" i="8"/>
  <c r="Q643" i="8" s="1"/>
  <c r="L430" i="8"/>
  <c r="P430" i="8" s="1"/>
  <c r="N430" i="8"/>
  <c r="R430" i="8" s="1"/>
  <c r="M430" i="8"/>
  <c r="Q430" i="8" s="1"/>
  <c r="M918" i="8"/>
  <c r="Q918" i="8" s="1"/>
  <c r="N918" i="8"/>
  <c r="R918" i="8" s="1"/>
  <c r="L918" i="8"/>
  <c r="P918" i="8" s="1"/>
  <c r="N1873" i="8"/>
  <c r="R1873" i="8" s="1"/>
  <c r="M1873" i="8"/>
  <c r="Q1873" i="8" s="1"/>
  <c r="L1873" i="8"/>
  <c r="P1873" i="8" s="1"/>
  <c r="L1565" i="8"/>
  <c r="P1565" i="8" s="1"/>
  <c r="N1565" i="8"/>
  <c r="R1565" i="8" s="1"/>
  <c r="M1565" i="8"/>
  <c r="Q1565" i="8" s="1"/>
  <c r="M1297" i="8"/>
  <c r="Q1297" i="8" s="1"/>
  <c r="N1297" i="8"/>
  <c r="R1297" i="8" s="1"/>
  <c r="L1297" i="8"/>
  <c r="P1297" i="8" s="1"/>
  <c r="M1182" i="8"/>
  <c r="Q1182" i="8" s="1"/>
  <c r="L1182" i="8"/>
  <c r="P1182" i="8" s="1"/>
  <c r="N1182" i="8"/>
  <c r="R1182" i="8" s="1"/>
  <c r="N1080" i="8"/>
  <c r="R1080" i="8" s="1"/>
  <c r="L1080" i="8"/>
  <c r="P1080" i="8" s="1"/>
  <c r="M1080" i="8"/>
  <c r="Q1080" i="8" s="1"/>
  <c r="L268" i="8"/>
  <c r="P268" i="8" s="1"/>
  <c r="M268" i="8"/>
  <c r="Q268" i="8" s="1"/>
  <c r="N268" i="8"/>
  <c r="R268" i="8" s="1"/>
  <c r="M1008" i="8"/>
  <c r="Q1008" i="8" s="1"/>
  <c r="N1008" i="8"/>
  <c r="R1008" i="8" s="1"/>
  <c r="L1008" i="8"/>
  <c r="P1008" i="8" s="1"/>
  <c r="L1160" i="8"/>
  <c r="P1160" i="8" s="1"/>
  <c r="M1160" i="8"/>
  <c r="Q1160" i="8" s="1"/>
  <c r="N1160" i="8"/>
  <c r="R1160" i="8" s="1"/>
  <c r="L432" i="8"/>
  <c r="P432" i="8" s="1"/>
  <c r="M432" i="8"/>
  <c r="Q432" i="8" s="1"/>
  <c r="N432" i="8"/>
  <c r="R432" i="8" s="1"/>
  <c r="N798" i="8"/>
  <c r="R798" i="8" s="1"/>
  <c r="M798" i="8"/>
  <c r="Q798" i="8" s="1"/>
  <c r="L798" i="8"/>
  <c r="P798" i="8" s="1"/>
  <c r="M808" i="8"/>
  <c r="Q808" i="8" s="1"/>
  <c r="L808" i="8"/>
  <c r="P808" i="8" s="1"/>
  <c r="N808" i="8"/>
  <c r="R808" i="8" s="1"/>
  <c r="M1272" i="8"/>
  <c r="Q1272" i="8" s="1"/>
  <c r="L1272" i="8"/>
  <c r="P1272" i="8" s="1"/>
  <c r="N1272" i="8"/>
  <c r="R1272" i="8" s="1"/>
  <c r="L1902" i="8"/>
  <c r="P1902" i="8" s="1"/>
  <c r="M1902" i="8"/>
  <c r="Q1902" i="8" s="1"/>
  <c r="N1902" i="8"/>
  <c r="R1902" i="8" s="1"/>
  <c r="L1962" i="8"/>
  <c r="P1962" i="8" s="1"/>
  <c r="M1962" i="8"/>
  <c r="Q1962" i="8" s="1"/>
  <c r="N1962" i="8"/>
  <c r="R1962" i="8" s="1"/>
  <c r="M1430" i="8"/>
  <c r="Q1430" i="8" s="1"/>
  <c r="L1430" i="8"/>
  <c r="P1430" i="8" s="1"/>
  <c r="N1430" i="8"/>
  <c r="R1430" i="8" s="1"/>
  <c r="L1204" i="8"/>
  <c r="P1204" i="8" s="1"/>
  <c r="M1204" i="8"/>
  <c r="Q1204" i="8" s="1"/>
  <c r="N1204" i="8"/>
  <c r="R1204" i="8" s="1"/>
  <c r="M1443" i="8"/>
  <c r="Q1443" i="8" s="1"/>
  <c r="N1443" i="8"/>
  <c r="R1443" i="8" s="1"/>
  <c r="L1443" i="8"/>
  <c r="P1443" i="8" s="1"/>
  <c r="L953" i="8"/>
  <c r="P953" i="8" s="1"/>
  <c r="N953" i="8"/>
  <c r="R953" i="8" s="1"/>
  <c r="M953" i="8"/>
  <c r="Q953" i="8" s="1"/>
  <c r="L304" i="8"/>
  <c r="P304" i="8" s="1"/>
  <c r="M304" i="8"/>
  <c r="Q304" i="8" s="1"/>
  <c r="N304" i="8"/>
  <c r="R304" i="8" s="1"/>
  <c r="N526" i="8"/>
  <c r="R526" i="8" s="1"/>
  <c r="M526" i="8"/>
  <c r="Q526" i="8" s="1"/>
  <c r="L526" i="8"/>
  <c r="P526" i="8" s="1"/>
  <c r="L1952" i="8"/>
  <c r="P1952" i="8" s="1"/>
  <c r="M1952" i="8"/>
  <c r="Q1952" i="8" s="1"/>
  <c r="N1952" i="8"/>
  <c r="R1952" i="8" s="1"/>
  <c r="L1331" i="8"/>
  <c r="P1331" i="8" s="1"/>
  <c r="M1331" i="8"/>
  <c r="Q1331" i="8" s="1"/>
  <c r="N1331" i="8"/>
  <c r="R1331" i="8" s="1"/>
  <c r="N375" i="8"/>
  <c r="R375" i="8" s="1"/>
  <c r="L375" i="8"/>
  <c r="P375" i="8" s="1"/>
  <c r="M375" i="8"/>
  <c r="Q375" i="8" s="1"/>
  <c r="L905" i="8"/>
  <c r="P905" i="8" s="1"/>
  <c r="M905" i="8"/>
  <c r="Q905" i="8" s="1"/>
  <c r="N905" i="8"/>
  <c r="R905" i="8" s="1"/>
  <c r="L278" i="8"/>
  <c r="P278" i="8" s="1"/>
  <c r="M278" i="8"/>
  <c r="Q278" i="8" s="1"/>
  <c r="N278" i="8"/>
  <c r="R278" i="8" s="1"/>
  <c r="L1852" i="8"/>
  <c r="P1852" i="8" s="1"/>
  <c r="M1852" i="8"/>
  <c r="Q1852" i="8" s="1"/>
  <c r="N1852" i="8"/>
  <c r="R1852" i="8" s="1"/>
  <c r="L1509" i="8"/>
  <c r="P1509" i="8" s="1"/>
  <c r="N1509" i="8"/>
  <c r="R1509" i="8" s="1"/>
  <c r="M1509" i="8"/>
  <c r="Q1509" i="8" s="1"/>
  <c r="M493" i="8"/>
  <c r="Q493" i="8" s="1"/>
  <c r="L493" i="8"/>
  <c r="P493" i="8" s="1"/>
  <c r="N493" i="8"/>
  <c r="R493" i="8" s="1"/>
  <c r="L733" i="8"/>
  <c r="P733" i="8" s="1"/>
  <c r="N733" i="8"/>
  <c r="R733" i="8" s="1"/>
  <c r="M733" i="8"/>
  <c r="Q733" i="8" s="1"/>
  <c r="M1140" i="8"/>
  <c r="Q1140" i="8" s="1"/>
  <c r="N1140" i="8"/>
  <c r="R1140" i="8" s="1"/>
  <c r="L1140" i="8"/>
  <c r="P1140" i="8" s="1"/>
  <c r="L1076" i="8"/>
  <c r="P1076" i="8" s="1"/>
  <c r="M1076" i="8"/>
  <c r="Q1076" i="8" s="1"/>
  <c r="N1076" i="8"/>
  <c r="R1076" i="8" s="1"/>
  <c r="L336" i="8"/>
  <c r="P336" i="8" s="1"/>
  <c r="M336" i="8"/>
  <c r="Q336" i="8" s="1"/>
  <c r="N336" i="8"/>
  <c r="R336" i="8" s="1"/>
  <c r="N166" i="8"/>
  <c r="R166" i="8" s="1"/>
  <c r="M166" i="8"/>
  <c r="Q166" i="8" s="1"/>
  <c r="L166" i="8"/>
  <c r="P166" i="8" s="1"/>
  <c r="N500" i="8"/>
  <c r="R500" i="8" s="1"/>
  <c r="L500" i="8"/>
  <c r="P500" i="8" s="1"/>
  <c r="M500" i="8"/>
  <c r="Q500" i="8" s="1"/>
  <c r="L1641" i="8"/>
  <c r="P1641" i="8" s="1"/>
  <c r="M1641" i="8"/>
  <c r="Q1641" i="8" s="1"/>
  <c r="N1641" i="8"/>
  <c r="R1641" i="8" s="1"/>
  <c r="M1576" i="8"/>
  <c r="Q1576" i="8" s="1"/>
  <c r="N1576" i="8"/>
  <c r="R1576" i="8" s="1"/>
  <c r="L1576" i="8"/>
  <c r="P1576" i="8" s="1"/>
  <c r="N221" i="8"/>
  <c r="R221" i="8" s="1"/>
  <c r="L221" i="8"/>
  <c r="P221" i="8" s="1"/>
  <c r="M221" i="8"/>
  <c r="Q221" i="8" s="1"/>
  <c r="M245" i="8"/>
  <c r="Q245" i="8" s="1"/>
  <c r="N245" i="8"/>
  <c r="R245" i="8" s="1"/>
  <c r="L245" i="8"/>
  <c r="P245" i="8" s="1"/>
  <c r="L1696" i="8"/>
  <c r="P1696" i="8" s="1"/>
  <c r="M1696" i="8"/>
  <c r="Q1696" i="8" s="1"/>
  <c r="N1696" i="8"/>
  <c r="R1696" i="8" s="1"/>
  <c r="N85" i="8"/>
  <c r="R85" i="8" s="1"/>
  <c r="L85" i="8"/>
  <c r="P85" i="8" s="1"/>
  <c r="M85" i="8"/>
  <c r="Q85" i="8" s="1"/>
  <c r="N1451" i="8"/>
  <c r="R1451" i="8" s="1"/>
  <c r="L1451" i="8"/>
  <c r="P1451" i="8" s="1"/>
  <c r="M1451" i="8"/>
  <c r="Q1451" i="8" s="1"/>
  <c r="N873" i="8"/>
  <c r="R873" i="8" s="1"/>
  <c r="L873" i="8"/>
  <c r="P873" i="8" s="1"/>
  <c r="M873" i="8"/>
  <c r="Q873" i="8" s="1"/>
  <c r="N653" i="8"/>
  <c r="R653" i="8" s="1"/>
  <c r="L653" i="8"/>
  <c r="P653" i="8" s="1"/>
  <c r="M653" i="8"/>
  <c r="Q653" i="8" s="1"/>
  <c r="N246" i="8"/>
  <c r="R246" i="8" s="1"/>
  <c r="L246" i="8"/>
  <c r="P246" i="8" s="1"/>
  <c r="M246" i="8"/>
  <c r="Q246" i="8" s="1"/>
  <c r="M1317" i="8"/>
  <c r="Q1317" i="8" s="1"/>
  <c r="N1317" i="8"/>
  <c r="R1317" i="8" s="1"/>
  <c r="L1317" i="8"/>
  <c r="P1317" i="8" s="1"/>
  <c r="M1809" i="8"/>
  <c r="Q1809" i="8" s="1"/>
  <c r="N1809" i="8"/>
  <c r="R1809" i="8" s="1"/>
  <c r="L1809" i="8"/>
  <c r="P1809" i="8" s="1"/>
  <c r="L774" i="8"/>
  <c r="P774" i="8" s="1"/>
  <c r="M774" i="8"/>
  <c r="Q774" i="8" s="1"/>
  <c r="N774" i="8"/>
  <c r="R774" i="8" s="1"/>
  <c r="L916" i="8"/>
  <c r="P916" i="8" s="1"/>
  <c r="M916" i="8"/>
  <c r="Q916" i="8" s="1"/>
  <c r="N916" i="8"/>
  <c r="R916" i="8" s="1"/>
  <c r="L1120" i="8"/>
  <c r="P1120" i="8" s="1"/>
  <c r="M1120" i="8"/>
  <c r="Q1120" i="8" s="1"/>
  <c r="N1120" i="8"/>
  <c r="R1120" i="8" s="1"/>
  <c r="M800" i="8"/>
  <c r="Q800" i="8" s="1"/>
  <c r="L800" i="8"/>
  <c r="P800" i="8" s="1"/>
  <c r="N800" i="8"/>
  <c r="R800" i="8" s="1"/>
  <c r="M812" i="8"/>
  <c r="Q812" i="8" s="1"/>
  <c r="N812" i="8"/>
  <c r="R812" i="8" s="1"/>
  <c r="L812" i="8"/>
  <c r="P812" i="8" s="1"/>
  <c r="N1589" i="8"/>
  <c r="R1589" i="8" s="1"/>
  <c r="L1589" i="8"/>
  <c r="P1589" i="8" s="1"/>
  <c r="M1589" i="8"/>
  <c r="Q1589" i="8" s="1"/>
  <c r="L158" i="8"/>
  <c r="P158" i="8" s="1"/>
  <c r="M158" i="8"/>
  <c r="Q158" i="8" s="1"/>
  <c r="N158" i="8"/>
  <c r="R158" i="8" s="1"/>
  <c r="L1500" i="8"/>
  <c r="P1500" i="8" s="1"/>
  <c r="M1500" i="8"/>
  <c r="Q1500" i="8" s="1"/>
  <c r="N1500" i="8"/>
  <c r="R1500" i="8" s="1"/>
  <c r="M1582" i="8"/>
  <c r="Q1582" i="8" s="1"/>
  <c r="L1582" i="8"/>
  <c r="P1582" i="8" s="1"/>
  <c r="N1582" i="8"/>
  <c r="R1582" i="8" s="1"/>
  <c r="L1341" i="8"/>
  <c r="P1341" i="8" s="1"/>
  <c r="M1341" i="8"/>
  <c r="Q1341" i="8" s="1"/>
  <c r="N1341" i="8"/>
  <c r="R1341" i="8" s="1"/>
  <c r="M815" i="8"/>
  <c r="Q815" i="8" s="1"/>
  <c r="N815" i="8"/>
  <c r="R815" i="8" s="1"/>
  <c r="L815" i="8"/>
  <c r="P815" i="8" s="1"/>
  <c r="M1882" i="8"/>
  <c r="Q1882" i="8" s="1"/>
  <c r="N1882" i="8"/>
  <c r="R1882" i="8" s="1"/>
  <c r="L1882" i="8"/>
  <c r="P1882" i="8" s="1"/>
  <c r="M758" i="8"/>
  <c r="Q758" i="8" s="1"/>
  <c r="L758" i="8"/>
  <c r="P758" i="8" s="1"/>
  <c r="N758" i="8"/>
  <c r="R758" i="8" s="1"/>
  <c r="L1728" i="8"/>
  <c r="P1728" i="8" s="1"/>
  <c r="N1728" i="8"/>
  <c r="R1728" i="8" s="1"/>
  <c r="M1728" i="8"/>
  <c r="Q1728" i="8" s="1"/>
  <c r="M1774" i="8"/>
  <c r="Q1774" i="8" s="1"/>
  <c r="L1774" i="8"/>
  <c r="P1774" i="8" s="1"/>
  <c r="N1774" i="8"/>
  <c r="R1774" i="8" s="1"/>
  <c r="N1651" i="8"/>
  <c r="R1651" i="8" s="1"/>
  <c r="L1651" i="8"/>
  <c r="P1651" i="8" s="1"/>
  <c r="M1651" i="8"/>
  <c r="Q1651" i="8" s="1"/>
  <c r="M1806" i="8"/>
  <c r="Q1806" i="8" s="1"/>
  <c r="N1806" i="8"/>
  <c r="R1806" i="8" s="1"/>
  <c r="L1806" i="8"/>
  <c r="P1806" i="8" s="1"/>
  <c r="L838" i="8"/>
  <c r="P838" i="8" s="1"/>
  <c r="N838" i="8"/>
  <c r="R838" i="8" s="1"/>
  <c r="M838" i="8"/>
  <c r="Q838" i="8" s="1"/>
  <c r="L300" i="8"/>
  <c r="P300" i="8" s="1"/>
  <c r="M300" i="8"/>
  <c r="Q300" i="8" s="1"/>
  <c r="N300" i="8"/>
  <c r="R300" i="8" s="1"/>
  <c r="N707" i="8"/>
  <c r="R707" i="8" s="1"/>
  <c r="M707" i="8"/>
  <c r="Q707" i="8" s="1"/>
  <c r="L707" i="8"/>
  <c r="P707" i="8" s="1"/>
  <c r="M1094" i="8"/>
  <c r="Q1094" i="8" s="1"/>
  <c r="N1094" i="8"/>
  <c r="R1094" i="8" s="1"/>
  <c r="L1094" i="8"/>
  <c r="P1094" i="8" s="1"/>
  <c r="N1506" i="8"/>
  <c r="R1506" i="8" s="1"/>
  <c r="M1506" i="8"/>
  <c r="Q1506" i="8" s="1"/>
  <c r="L1506" i="8"/>
  <c r="P1506" i="8" s="1"/>
  <c r="L880" i="8"/>
  <c r="P880" i="8" s="1"/>
  <c r="M880" i="8"/>
  <c r="Q880" i="8" s="1"/>
  <c r="N880" i="8"/>
  <c r="R880" i="8" s="1"/>
  <c r="M651" i="8"/>
  <c r="Q651" i="8" s="1"/>
  <c r="L651" i="8"/>
  <c r="P651" i="8" s="1"/>
  <c r="N651" i="8"/>
  <c r="R651" i="8" s="1"/>
  <c r="L566" i="8"/>
  <c r="P566" i="8" s="1"/>
  <c r="N566" i="8"/>
  <c r="R566" i="8" s="1"/>
  <c r="M566" i="8"/>
  <c r="Q566" i="8" s="1"/>
  <c r="M842" i="8"/>
  <c r="Q842" i="8" s="1"/>
  <c r="N842" i="8"/>
  <c r="R842" i="8" s="1"/>
  <c r="L842" i="8"/>
  <c r="P842" i="8" s="1"/>
  <c r="M853" i="8"/>
  <c r="Q853" i="8" s="1"/>
  <c r="N853" i="8"/>
  <c r="R853" i="8" s="1"/>
  <c r="L853" i="8"/>
  <c r="P853" i="8" s="1"/>
  <c r="N394" i="8"/>
  <c r="R394" i="8" s="1"/>
  <c r="L394" i="8"/>
  <c r="P394" i="8" s="1"/>
  <c r="M394" i="8"/>
  <c r="Q394" i="8" s="1"/>
  <c r="M1698" i="8"/>
  <c r="Q1698" i="8" s="1"/>
  <c r="N1698" i="8"/>
  <c r="R1698" i="8" s="1"/>
  <c r="L1698" i="8"/>
  <c r="P1698" i="8" s="1"/>
  <c r="L964" i="8"/>
  <c r="P964" i="8" s="1"/>
  <c r="M964" i="8"/>
  <c r="Q964" i="8" s="1"/>
  <c r="N964" i="8"/>
  <c r="R964" i="8" s="1"/>
  <c r="M851" i="8"/>
  <c r="Q851" i="8" s="1"/>
  <c r="L851" i="8"/>
  <c r="P851" i="8" s="1"/>
  <c r="N851" i="8"/>
  <c r="R851" i="8" s="1"/>
  <c r="L986" i="8"/>
  <c r="P986" i="8" s="1"/>
  <c r="N986" i="8"/>
  <c r="R986" i="8" s="1"/>
  <c r="M986" i="8"/>
  <c r="Q986" i="8" s="1"/>
  <c r="L549" i="8"/>
  <c r="P549" i="8" s="1"/>
  <c r="M549" i="8"/>
  <c r="Q549" i="8" s="1"/>
  <c r="N549" i="8"/>
  <c r="R549" i="8" s="1"/>
  <c r="N1960" i="8"/>
  <c r="R1960" i="8" s="1"/>
  <c r="L1960" i="8"/>
  <c r="P1960" i="8" s="1"/>
  <c r="M1960" i="8"/>
  <c r="Q1960" i="8" s="1"/>
  <c r="L456" i="8"/>
  <c r="P456" i="8" s="1"/>
  <c r="M456" i="8"/>
  <c r="Q456" i="8" s="1"/>
  <c r="N456" i="8"/>
  <c r="R456" i="8" s="1"/>
  <c r="L1007" i="8"/>
  <c r="P1007" i="8" s="1"/>
  <c r="N1007" i="8"/>
  <c r="R1007" i="8" s="1"/>
  <c r="M1007" i="8"/>
  <c r="Q1007" i="8" s="1"/>
  <c r="L209" i="8"/>
  <c r="P209" i="8" s="1"/>
  <c r="M209" i="8"/>
  <c r="Q209" i="8" s="1"/>
  <c r="N209" i="8"/>
  <c r="R209" i="8" s="1"/>
  <c r="L572" i="8"/>
  <c r="P572" i="8" s="1"/>
  <c r="M572" i="8"/>
  <c r="Q572" i="8" s="1"/>
  <c r="N572" i="8"/>
  <c r="R572" i="8" s="1"/>
  <c r="L1539" i="8"/>
  <c r="P1539" i="8" s="1"/>
  <c r="M1539" i="8"/>
  <c r="Q1539" i="8" s="1"/>
  <c r="N1539" i="8"/>
  <c r="R1539" i="8" s="1"/>
  <c r="L1409" i="8"/>
  <c r="P1409" i="8" s="1"/>
  <c r="M1409" i="8"/>
  <c r="Q1409" i="8" s="1"/>
  <c r="N1409" i="8"/>
  <c r="R1409" i="8" s="1"/>
  <c r="M872" i="8"/>
  <c r="Q872" i="8" s="1"/>
  <c r="N872" i="8"/>
  <c r="R872" i="8" s="1"/>
  <c r="L872" i="8"/>
  <c r="P872" i="8" s="1"/>
  <c r="L2003" i="8"/>
  <c r="P2003" i="8" s="1"/>
  <c r="M2003" i="8"/>
  <c r="Q2003" i="8" s="1"/>
  <c r="N2003" i="8"/>
  <c r="R2003" i="8" s="1"/>
  <c r="L1495" i="8"/>
  <c r="P1495" i="8" s="1"/>
  <c r="M1495" i="8"/>
  <c r="Q1495" i="8" s="1"/>
  <c r="N1495" i="8"/>
  <c r="R1495" i="8" s="1"/>
  <c r="M1016" i="8"/>
  <c r="Q1016" i="8" s="1"/>
  <c r="N1016" i="8"/>
  <c r="R1016" i="8" s="1"/>
  <c r="L1016" i="8"/>
  <c r="P1016" i="8" s="1"/>
  <c r="M242" i="8"/>
  <c r="Q242" i="8" s="1"/>
  <c r="N242" i="8"/>
  <c r="R242" i="8" s="1"/>
  <c r="L242" i="8"/>
  <c r="P242" i="8" s="1"/>
  <c r="L879" i="8"/>
  <c r="P879" i="8" s="1"/>
  <c r="N879" i="8"/>
  <c r="R879" i="8" s="1"/>
  <c r="M879" i="8"/>
  <c r="Q879" i="8" s="1"/>
  <c r="L5" i="8"/>
  <c r="P5" i="8" s="1"/>
  <c r="M5" i="8"/>
  <c r="Q5" i="8" s="1"/>
  <c r="N5" i="8"/>
  <c r="R5" i="8" s="1"/>
  <c r="L1093" i="8"/>
  <c r="P1093" i="8" s="1"/>
  <c r="M1093" i="8"/>
  <c r="Q1093" i="8" s="1"/>
  <c r="N1093" i="8"/>
  <c r="R1093" i="8" s="1"/>
  <c r="L467" i="8"/>
  <c r="P467" i="8" s="1"/>
  <c r="M467" i="8"/>
  <c r="Q467" i="8" s="1"/>
  <c r="N467" i="8"/>
  <c r="R467" i="8" s="1"/>
  <c r="M1767" i="8"/>
  <c r="Q1767" i="8" s="1"/>
  <c r="N1767" i="8"/>
  <c r="R1767" i="8" s="1"/>
  <c r="L1767" i="8"/>
  <c r="P1767" i="8" s="1"/>
  <c r="M115" i="8"/>
  <c r="Q115" i="8" s="1"/>
  <c r="N115" i="8"/>
  <c r="R115" i="8" s="1"/>
  <c r="L115" i="8"/>
  <c r="P115" i="8" s="1"/>
  <c r="N1205" i="8"/>
  <c r="R1205" i="8" s="1"/>
  <c r="M1205" i="8"/>
  <c r="Q1205" i="8" s="1"/>
  <c r="L1205" i="8"/>
  <c r="P1205" i="8" s="1"/>
  <c r="L843" i="8"/>
  <c r="P843" i="8" s="1"/>
  <c r="M843" i="8"/>
  <c r="Q843" i="8" s="1"/>
  <c r="N843" i="8"/>
  <c r="R843" i="8" s="1"/>
  <c r="M1353" i="8"/>
  <c r="Q1353" i="8" s="1"/>
  <c r="N1353" i="8"/>
  <c r="R1353" i="8" s="1"/>
  <c r="L1353" i="8"/>
  <c r="P1353" i="8" s="1"/>
  <c r="L1954" i="8"/>
  <c r="P1954" i="8" s="1"/>
  <c r="M1954" i="8"/>
  <c r="Q1954" i="8" s="1"/>
  <c r="N1954" i="8"/>
  <c r="R1954" i="8" s="1"/>
  <c r="L1266" i="8"/>
  <c r="P1266" i="8" s="1"/>
  <c r="M1266" i="8"/>
  <c r="Q1266" i="8" s="1"/>
  <c r="N1266" i="8"/>
  <c r="R1266" i="8" s="1"/>
  <c r="M1580" i="8"/>
  <c r="Q1580" i="8" s="1"/>
  <c r="L1580" i="8"/>
  <c r="P1580" i="8" s="1"/>
  <c r="N1580" i="8"/>
  <c r="R1580" i="8" s="1"/>
  <c r="N597" i="8"/>
  <c r="R597" i="8" s="1"/>
  <c r="M597" i="8"/>
  <c r="Q597" i="8" s="1"/>
  <c r="L597" i="8"/>
  <c r="P597" i="8" s="1"/>
  <c r="N894" i="8"/>
  <c r="R894" i="8" s="1"/>
  <c r="L894" i="8"/>
  <c r="P894" i="8" s="1"/>
  <c r="M894" i="8"/>
  <c r="Q894" i="8" s="1"/>
  <c r="N1786" i="8"/>
  <c r="R1786" i="8" s="1"/>
  <c r="M1786" i="8"/>
  <c r="Q1786" i="8" s="1"/>
  <c r="L1786" i="8"/>
  <c r="P1786" i="8" s="1"/>
  <c r="N725" i="8"/>
  <c r="R725" i="8" s="1"/>
  <c r="L725" i="8"/>
  <c r="P725" i="8" s="1"/>
  <c r="M725" i="8"/>
  <c r="Q725" i="8" s="1"/>
  <c r="M1887" i="8"/>
  <c r="Q1887" i="8" s="1"/>
  <c r="N1887" i="8"/>
  <c r="R1887" i="8" s="1"/>
  <c r="L1887" i="8"/>
  <c r="P1887" i="8" s="1"/>
  <c r="L1737" i="8"/>
  <c r="P1737" i="8" s="1"/>
  <c r="M1737" i="8"/>
  <c r="Q1737" i="8" s="1"/>
  <c r="N1737" i="8"/>
  <c r="R1737" i="8" s="1"/>
  <c r="M1282" i="8"/>
  <c r="Q1282" i="8" s="1"/>
  <c r="N1282" i="8"/>
  <c r="R1282" i="8" s="1"/>
  <c r="L1282" i="8"/>
  <c r="P1282" i="8" s="1"/>
  <c r="M1628" i="8"/>
  <c r="Q1628" i="8" s="1"/>
  <c r="N1628" i="8"/>
  <c r="R1628" i="8" s="1"/>
  <c r="L1628" i="8"/>
  <c r="P1628" i="8" s="1"/>
  <c r="L1028" i="8"/>
  <c r="P1028" i="8" s="1"/>
  <c r="M1028" i="8"/>
  <c r="Q1028" i="8" s="1"/>
  <c r="N1028" i="8"/>
  <c r="R1028" i="8" s="1"/>
  <c r="M465" i="8"/>
  <c r="Q465" i="8" s="1"/>
  <c r="N465" i="8"/>
  <c r="R465" i="8" s="1"/>
  <c r="L465" i="8"/>
  <c r="P465" i="8" s="1"/>
  <c r="L1044" i="8"/>
  <c r="P1044" i="8" s="1"/>
  <c r="M1044" i="8"/>
  <c r="Q1044" i="8" s="1"/>
  <c r="N1044" i="8"/>
  <c r="R1044" i="8" s="1"/>
  <c r="L1118" i="8"/>
  <c r="P1118" i="8" s="1"/>
  <c r="N1118" i="8"/>
  <c r="R1118" i="8" s="1"/>
  <c r="M1118" i="8"/>
  <c r="Q1118" i="8" s="1"/>
  <c r="N244" i="8"/>
  <c r="R244" i="8" s="1"/>
  <c r="L244" i="8"/>
  <c r="P244" i="8" s="1"/>
  <c r="M244" i="8"/>
  <c r="Q244" i="8" s="1"/>
  <c r="M1138" i="8"/>
  <c r="Q1138" i="8" s="1"/>
  <c r="N1138" i="8"/>
  <c r="R1138" i="8" s="1"/>
  <c r="L1138" i="8"/>
  <c r="P1138" i="8" s="1"/>
  <c r="N482" i="8"/>
  <c r="R482" i="8" s="1"/>
  <c r="L482" i="8"/>
  <c r="P482" i="8" s="1"/>
  <c r="M482" i="8"/>
  <c r="Q482" i="8" s="1"/>
  <c r="L1012" i="8"/>
  <c r="P1012" i="8" s="1"/>
  <c r="N1012" i="8"/>
  <c r="R1012" i="8" s="1"/>
  <c r="M1012" i="8"/>
  <c r="Q1012" i="8" s="1"/>
  <c r="M1585" i="8"/>
  <c r="Q1585" i="8" s="1"/>
  <c r="N1585" i="8"/>
  <c r="R1585" i="8" s="1"/>
  <c r="L1585" i="8"/>
  <c r="P1585" i="8" s="1"/>
  <c r="L1294" i="8"/>
  <c r="P1294" i="8" s="1"/>
  <c r="M1294" i="8"/>
  <c r="Q1294" i="8" s="1"/>
  <c r="N1294" i="8"/>
  <c r="R1294" i="8" s="1"/>
  <c r="M1422" i="8"/>
  <c r="Q1422" i="8" s="1"/>
  <c r="L1422" i="8"/>
  <c r="P1422" i="8" s="1"/>
  <c r="N1422" i="8"/>
  <c r="R1422" i="8" s="1"/>
  <c r="N1685" i="8"/>
  <c r="R1685" i="8" s="1"/>
  <c r="L1685" i="8"/>
  <c r="P1685" i="8" s="1"/>
  <c r="M1685" i="8"/>
  <c r="Q1685" i="8" s="1"/>
  <c r="L93" i="8"/>
  <c r="P93" i="8" s="1"/>
  <c r="N93" i="8"/>
  <c r="R93" i="8" s="1"/>
  <c r="M93" i="8"/>
  <c r="Q93" i="8" s="1"/>
  <c r="M1961" i="8"/>
  <c r="Q1961" i="8" s="1"/>
  <c r="N1961" i="8"/>
  <c r="R1961" i="8" s="1"/>
  <c r="L1961" i="8"/>
  <c r="P1961" i="8" s="1"/>
  <c r="L805" i="8"/>
  <c r="P805" i="8" s="1"/>
  <c r="N805" i="8"/>
  <c r="R805" i="8" s="1"/>
  <c r="M805" i="8"/>
  <c r="Q805" i="8" s="1"/>
  <c r="M920" i="8"/>
  <c r="Q920" i="8" s="1"/>
  <c r="N920" i="8"/>
  <c r="R920" i="8" s="1"/>
  <c r="L920" i="8"/>
  <c r="P920" i="8" s="1"/>
  <c r="M536" i="8"/>
  <c r="Q536" i="8" s="1"/>
  <c r="N536" i="8"/>
  <c r="R536" i="8" s="1"/>
  <c r="L536" i="8"/>
  <c r="P536" i="8" s="1"/>
  <c r="M523" i="8"/>
  <c r="Q523" i="8" s="1"/>
  <c r="L523" i="8"/>
  <c r="P523" i="8" s="1"/>
  <c r="N523" i="8"/>
  <c r="R523" i="8" s="1"/>
  <c r="L699" i="8"/>
  <c r="P699" i="8" s="1"/>
  <c r="M699" i="8"/>
  <c r="Q699" i="8" s="1"/>
  <c r="N699" i="8"/>
  <c r="R699" i="8" s="1"/>
  <c r="N1200" i="8"/>
  <c r="R1200" i="8" s="1"/>
  <c r="M1200" i="8"/>
  <c r="Q1200" i="8" s="1"/>
  <c r="L1200" i="8"/>
  <c r="P1200" i="8" s="1"/>
  <c r="L919" i="8"/>
  <c r="P919" i="8" s="1"/>
  <c r="M919" i="8"/>
  <c r="Q919" i="8" s="1"/>
  <c r="N919" i="8"/>
  <c r="R919" i="8" s="1"/>
  <c r="N1373" i="8"/>
  <c r="R1373" i="8" s="1"/>
  <c r="L1373" i="8"/>
  <c r="P1373" i="8" s="1"/>
  <c r="M1373" i="8"/>
  <c r="Q1373" i="8" s="1"/>
  <c r="N1269" i="8"/>
  <c r="R1269" i="8" s="1"/>
  <c r="L1269" i="8"/>
  <c r="P1269" i="8" s="1"/>
  <c r="M1269" i="8"/>
  <c r="Q1269" i="8" s="1"/>
  <c r="M413" i="8"/>
  <c r="Q413" i="8" s="1"/>
  <c r="L413" i="8"/>
  <c r="P413" i="8" s="1"/>
  <c r="N413" i="8"/>
  <c r="R413" i="8" s="1"/>
  <c r="N435" i="8"/>
  <c r="R435" i="8" s="1"/>
  <c r="M435" i="8"/>
  <c r="Q435" i="8" s="1"/>
  <c r="L435" i="8"/>
  <c r="P435" i="8" s="1"/>
  <c r="L640" i="8"/>
  <c r="P640" i="8" s="1"/>
  <c r="M640" i="8"/>
  <c r="Q640" i="8" s="1"/>
  <c r="N640" i="8"/>
  <c r="R640" i="8" s="1"/>
  <c r="M1739" i="8"/>
  <c r="Q1739" i="8" s="1"/>
  <c r="L1739" i="8"/>
  <c r="P1739" i="8" s="1"/>
  <c r="N1739" i="8"/>
  <c r="R1739" i="8" s="1"/>
  <c r="N1846" i="8"/>
  <c r="R1846" i="8" s="1"/>
  <c r="L1846" i="8"/>
  <c r="P1846" i="8" s="1"/>
  <c r="M1846" i="8"/>
  <c r="Q1846" i="8" s="1"/>
  <c r="L1564" i="8"/>
  <c r="P1564" i="8" s="1"/>
  <c r="M1564" i="8"/>
  <c r="Q1564" i="8" s="1"/>
  <c r="N1564" i="8"/>
  <c r="R1564" i="8" s="1"/>
  <c r="M1631" i="8"/>
  <c r="Q1631" i="8" s="1"/>
  <c r="L1631" i="8"/>
  <c r="P1631" i="8" s="1"/>
  <c r="N1631" i="8"/>
  <c r="R1631" i="8" s="1"/>
  <c r="N461" i="8"/>
  <c r="R461" i="8" s="1"/>
  <c r="L461" i="8"/>
  <c r="P461" i="8" s="1"/>
  <c r="M461" i="8"/>
  <c r="Q461" i="8" s="1"/>
  <c r="N697" i="8"/>
  <c r="R697" i="8" s="1"/>
  <c r="L697" i="8"/>
  <c r="P697" i="8" s="1"/>
  <c r="M697" i="8"/>
  <c r="Q697" i="8" s="1"/>
  <c r="L949" i="8"/>
  <c r="P949" i="8" s="1"/>
  <c r="M949" i="8"/>
  <c r="Q949" i="8" s="1"/>
  <c r="N949" i="8"/>
  <c r="R949" i="8" s="1"/>
  <c r="M1906" i="8"/>
  <c r="Q1906" i="8" s="1"/>
  <c r="L1906" i="8"/>
  <c r="P1906" i="8" s="1"/>
  <c r="N1906" i="8"/>
  <c r="R1906" i="8" s="1"/>
  <c r="L292" i="8"/>
  <c r="P292" i="8" s="1"/>
  <c r="M292" i="8"/>
  <c r="Q292" i="8" s="1"/>
  <c r="N292" i="8"/>
  <c r="R292" i="8" s="1"/>
  <c r="M980" i="8"/>
  <c r="Q980" i="8" s="1"/>
  <c r="L980" i="8"/>
  <c r="P980" i="8" s="1"/>
  <c r="N980" i="8"/>
  <c r="R980" i="8" s="1"/>
  <c r="L542" i="8"/>
  <c r="P542" i="8" s="1"/>
  <c r="M542" i="8"/>
  <c r="Q542" i="8" s="1"/>
  <c r="N542" i="8"/>
  <c r="R542" i="8" s="1"/>
  <c r="L1316" i="8"/>
  <c r="P1316" i="8" s="1"/>
  <c r="M1316" i="8"/>
  <c r="Q1316" i="8" s="1"/>
  <c r="N1316" i="8"/>
  <c r="R1316" i="8" s="1"/>
  <c r="M1302" i="8"/>
  <c r="Q1302" i="8" s="1"/>
  <c r="L1302" i="8"/>
  <c r="P1302" i="8" s="1"/>
  <c r="N1302" i="8"/>
  <c r="R1302" i="8" s="1"/>
  <c r="N962" i="8"/>
  <c r="R962" i="8" s="1"/>
  <c r="L962" i="8"/>
  <c r="P962" i="8" s="1"/>
  <c r="M962" i="8"/>
  <c r="Q962" i="8" s="1"/>
  <c r="M1462" i="8"/>
  <c r="Q1462" i="8" s="1"/>
  <c r="L1462" i="8"/>
  <c r="P1462" i="8" s="1"/>
  <c r="N1462" i="8"/>
  <c r="R1462" i="8" s="1"/>
  <c r="L982" i="8"/>
  <c r="P982" i="8" s="1"/>
  <c r="M982" i="8"/>
  <c r="Q982" i="8" s="1"/>
  <c r="N982" i="8"/>
  <c r="R982" i="8" s="1"/>
  <c r="L909" i="8"/>
  <c r="P909" i="8" s="1"/>
  <c r="N909" i="8"/>
  <c r="R909" i="8" s="1"/>
  <c r="M909" i="8"/>
  <c r="Q909" i="8" s="1"/>
  <c r="N1069" i="8"/>
  <c r="R1069" i="8" s="1"/>
  <c r="L1069" i="8"/>
  <c r="P1069" i="8" s="1"/>
  <c r="M1069" i="8"/>
  <c r="Q1069" i="8" s="1"/>
  <c r="L594" i="8"/>
  <c r="P594" i="8" s="1"/>
  <c r="N594" i="8"/>
  <c r="R594" i="8" s="1"/>
  <c r="M594" i="8"/>
  <c r="Q594" i="8" s="1"/>
  <c r="M1387" i="8"/>
  <c r="Q1387" i="8" s="1"/>
  <c r="N1387" i="8"/>
  <c r="R1387" i="8" s="1"/>
  <c r="L1387" i="8"/>
  <c r="P1387" i="8" s="1"/>
  <c r="L1150" i="8"/>
  <c r="P1150" i="8" s="1"/>
  <c r="M1150" i="8"/>
  <c r="Q1150" i="8" s="1"/>
  <c r="N1150" i="8"/>
  <c r="R1150" i="8" s="1"/>
  <c r="L839" i="8"/>
  <c r="P839" i="8" s="1"/>
  <c r="N839" i="8"/>
  <c r="R839" i="8" s="1"/>
  <c r="M839" i="8"/>
  <c r="Q839" i="8" s="1"/>
  <c r="N1629" i="8"/>
  <c r="R1629" i="8" s="1"/>
  <c r="L1629" i="8"/>
  <c r="P1629" i="8" s="1"/>
  <c r="M1629" i="8"/>
  <c r="Q1629" i="8" s="1"/>
  <c r="L664" i="8"/>
  <c r="P664" i="8" s="1"/>
  <c r="M664" i="8"/>
  <c r="Q664" i="8" s="1"/>
  <c r="N664" i="8"/>
  <c r="R664" i="8" s="1"/>
  <c r="N666" i="8"/>
  <c r="R666" i="8" s="1"/>
  <c r="M666" i="8"/>
  <c r="Q666" i="8" s="1"/>
  <c r="L666" i="8"/>
  <c r="P666" i="8" s="1"/>
  <c r="L1043" i="8"/>
  <c r="P1043" i="8" s="1"/>
  <c r="M1043" i="8"/>
  <c r="Q1043" i="8" s="1"/>
  <c r="N1043" i="8"/>
  <c r="R1043" i="8" s="1"/>
  <c r="N970" i="8"/>
  <c r="R970" i="8" s="1"/>
  <c r="M970" i="8"/>
  <c r="Q970" i="8" s="1"/>
  <c r="L970" i="8"/>
  <c r="P970" i="8" s="1"/>
  <c r="M1180" i="8"/>
  <c r="Q1180" i="8" s="1"/>
  <c r="N1180" i="8"/>
  <c r="R1180" i="8" s="1"/>
  <c r="L1180" i="8"/>
  <c r="P1180" i="8" s="1"/>
  <c r="N230" i="8"/>
  <c r="R230" i="8" s="1"/>
  <c r="M230" i="8"/>
  <c r="Q230" i="8" s="1"/>
  <c r="L230" i="8"/>
  <c r="P230" i="8" s="1"/>
  <c r="L760" i="8"/>
  <c r="P760" i="8" s="1"/>
  <c r="M760" i="8"/>
  <c r="Q760" i="8" s="1"/>
  <c r="N760" i="8"/>
  <c r="R760" i="8" s="1"/>
  <c r="N466" i="8"/>
  <c r="R466" i="8" s="1"/>
  <c r="L466" i="8"/>
  <c r="P466" i="8" s="1"/>
  <c r="M466" i="8"/>
  <c r="Q466" i="8" s="1"/>
  <c r="L961" i="8"/>
  <c r="P961" i="8" s="1"/>
  <c r="M961" i="8"/>
  <c r="Q961" i="8" s="1"/>
  <c r="N961" i="8"/>
  <c r="R961" i="8" s="1"/>
  <c r="M985" i="8"/>
  <c r="Q985" i="8" s="1"/>
  <c r="N985" i="8"/>
  <c r="R985" i="8" s="1"/>
  <c r="L985" i="8"/>
  <c r="P985" i="8" s="1"/>
  <c r="M1497" i="8"/>
  <c r="Q1497" i="8" s="1"/>
  <c r="N1497" i="8"/>
  <c r="R1497" i="8" s="1"/>
  <c r="L1497" i="8"/>
  <c r="P1497" i="8" s="1"/>
  <c r="N1940" i="8"/>
  <c r="R1940" i="8" s="1"/>
  <c r="L1940" i="8"/>
  <c r="P1940" i="8" s="1"/>
  <c r="M1940" i="8"/>
  <c r="Q1940" i="8" s="1"/>
  <c r="L1964" i="8"/>
  <c r="P1964" i="8" s="1"/>
  <c r="M1964" i="8"/>
  <c r="Q1964" i="8" s="1"/>
  <c r="N1964" i="8"/>
  <c r="R1964" i="8" s="1"/>
  <c r="N1440" i="8"/>
  <c r="R1440" i="8" s="1"/>
  <c r="L1440" i="8"/>
  <c r="P1440" i="8" s="1"/>
  <c r="M1440" i="8"/>
  <c r="Q1440" i="8" s="1"/>
  <c r="M1242" i="8"/>
  <c r="Q1242" i="8" s="1"/>
  <c r="N1242" i="8"/>
  <c r="R1242" i="8" s="1"/>
  <c r="L1242" i="8"/>
  <c r="P1242" i="8" s="1"/>
  <c r="M852" i="8"/>
  <c r="Q852" i="8" s="1"/>
  <c r="N852" i="8"/>
  <c r="R852" i="8" s="1"/>
  <c r="L852" i="8"/>
  <c r="P852" i="8" s="1"/>
  <c r="L1345" i="8"/>
  <c r="P1345" i="8" s="1"/>
  <c r="M1345" i="8"/>
  <c r="Q1345" i="8" s="1"/>
  <c r="N1345" i="8"/>
  <c r="R1345" i="8" s="1"/>
  <c r="M257" i="8"/>
  <c r="Q257" i="8" s="1"/>
  <c r="N257" i="8"/>
  <c r="R257" i="8" s="1"/>
  <c r="L257" i="8"/>
  <c r="P257" i="8" s="1"/>
  <c r="N973" i="8"/>
  <c r="R973" i="8" s="1"/>
  <c r="L973" i="8"/>
  <c r="P973" i="8" s="1"/>
  <c r="M973" i="8"/>
  <c r="Q973" i="8" s="1"/>
  <c r="N1895" i="8"/>
  <c r="R1895" i="8" s="1"/>
  <c r="L1895" i="8"/>
  <c r="P1895" i="8" s="1"/>
  <c r="M1895" i="8"/>
  <c r="Q1895" i="8" s="1"/>
  <c r="N1950" i="8"/>
  <c r="R1950" i="8" s="1"/>
  <c r="M1950" i="8"/>
  <c r="Q1950" i="8" s="1"/>
  <c r="L1950" i="8"/>
  <c r="P1950" i="8" s="1"/>
  <c r="N290" i="8"/>
  <c r="R290" i="8" s="1"/>
  <c r="M290" i="8"/>
  <c r="Q290" i="8" s="1"/>
  <c r="L290" i="8"/>
  <c r="P290" i="8" s="1"/>
  <c r="L1111" i="8"/>
  <c r="P1111" i="8" s="1"/>
  <c r="M1111" i="8"/>
  <c r="Q1111" i="8" s="1"/>
  <c r="N1111" i="8"/>
  <c r="R1111" i="8" s="1"/>
  <c r="L203" i="8"/>
  <c r="P203" i="8" s="1"/>
  <c r="N203" i="8"/>
  <c r="R203" i="8" s="1"/>
  <c r="M203" i="8"/>
  <c r="Q203" i="8" s="1"/>
  <c r="L1220" i="8"/>
  <c r="P1220" i="8" s="1"/>
  <c r="M1220" i="8"/>
  <c r="Q1220" i="8" s="1"/>
  <c r="N1220" i="8"/>
  <c r="R1220" i="8" s="1"/>
  <c r="M1542" i="8"/>
  <c r="Q1542" i="8" s="1"/>
  <c r="L1542" i="8"/>
  <c r="P1542" i="8" s="1"/>
  <c r="N1542" i="8"/>
  <c r="R1542" i="8" s="1"/>
  <c r="N619" i="8"/>
  <c r="R619" i="8" s="1"/>
  <c r="L619" i="8"/>
  <c r="P619" i="8" s="1"/>
  <c r="M619" i="8"/>
  <c r="Q619" i="8" s="1"/>
  <c r="M1638" i="8"/>
  <c r="Q1638" i="8" s="1"/>
  <c r="L1638" i="8"/>
  <c r="P1638" i="8" s="1"/>
  <c r="N1638" i="8"/>
  <c r="R1638" i="8" s="1"/>
  <c r="N974" i="8"/>
  <c r="R974" i="8" s="1"/>
  <c r="L974" i="8"/>
  <c r="P974" i="8" s="1"/>
  <c r="M974" i="8"/>
  <c r="Q974" i="8" s="1"/>
  <c r="N282" i="8"/>
  <c r="R282" i="8" s="1"/>
  <c r="M282" i="8"/>
  <c r="Q282" i="8" s="1"/>
  <c r="L282" i="8"/>
  <c r="P282" i="8" s="1"/>
  <c r="M1339" i="8"/>
  <c r="Q1339" i="8" s="1"/>
  <c r="N1339" i="8"/>
  <c r="R1339" i="8" s="1"/>
  <c r="L1339" i="8"/>
  <c r="P1339" i="8" s="1"/>
  <c r="M1361" i="8"/>
  <c r="Q1361" i="8" s="1"/>
  <c r="L1361" i="8"/>
  <c r="P1361" i="8" s="1"/>
  <c r="N1361" i="8"/>
  <c r="R1361" i="8" s="1"/>
  <c r="L840" i="8"/>
  <c r="P840" i="8" s="1"/>
  <c r="M840" i="8"/>
  <c r="Q840" i="8" s="1"/>
  <c r="N840" i="8"/>
  <c r="R840" i="8" s="1"/>
  <c r="L564" i="8"/>
  <c r="P564" i="8" s="1"/>
  <c r="N564" i="8"/>
  <c r="R564" i="8" s="1"/>
  <c r="M564" i="8"/>
  <c r="Q564" i="8" s="1"/>
  <c r="M1670" i="8"/>
  <c r="Q1670" i="8" s="1"/>
  <c r="L1670" i="8"/>
  <c r="P1670" i="8" s="1"/>
  <c r="N1670" i="8"/>
  <c r="R1670" i="8" s="1"/>
  <c r="N983" i="8"/>
  <c r="R983" i="8" s="1"/>
  <c r="L983" i="8"/>
  <c r="P983" i="8" s="1"/>
  <c r="M983" i="8"/>
  <c r="Q983" i="8" s="1"/>
  <c r="N1700" i="8"/>
  <c r="R1700" i="8" s="1"/>
  <c r="L1700" i="8"/>
  <c r="P1700" i="8" s="1"/>
  <c r="M1700" i="8"/>
  <c r="Q1700" i="8" s="1"/>
  <c r="N941" i="8"/>
  <c r="R941" i="8" s="1"/>
  <c r="L941" i="8"/>
  <c r="P941" i="8" s="1"/>
  <c r="M941" i="8"/>
  <c r="Q941" i="8" s="1"/>
  <c r="M1517" i="8"/>
  <c r="Q1517" i="8" s="1"/>
  <c r="N1517" i="8"/>
  <c r="R1517" i="8" s="1"/>
  <c r="L1517" i="8"/>
  <c r="P1517" i="8" s="1"/>
  <c r="M1377" i="8"/>
  <c r="Q1377" i="8" s="1"/>
  <c r="N1377" i="8"/>
  <c r="R1377" i="8" s="1"/>
  <c r="L1377" i="8"/>
  <c r="P1377" i="8" s="1"/>
  <c r="L2001" i="8"/>
  <c r="P2001" i="8" s="1"/>
  <c r="M2001" i="8"/>
  <c r="Q2001" i="8" s="1"/>
  <c r="N2001" i="8"/>
  <c r="R2001" i="8" s="1"/>
  <c r="L1208" i="8"/>
  <c r="P1208" i="8" s="1"/>
  <c r="M1208" i="8"/>
  <c r="Q1208" i="8" s="1"/>
  <c r="N1208" i="8"/>
  <c r="R1208" i="8" s="1"/>
  <c r="L1943" i="8"/>
  <c r="P1943" i="8" s="1"/>
  <c r="M1943" i="8"/>
  <c r="Q1943" i="8" s="1"/>
  <c r="N1943" i="8"/>
  <c r="R1943" i="8" s="1"/>
  <c r="M548" i="8"/>
  <c r="Q548" i="8" s="1"/>
  <c r="N548" i="8"/>
  <c r="R548" i="8" s="1"/>
  <c r="L548" i="8"/>
  <c r="P548" i="8" s="1"/>
  <c r="M1169" i="8"/>
  <c r="Q1169" i="8" s="1"/>
  <c r="N1169" i="8"/>
  <c r="R1169" i="8" s="1"/>
  <c r="L1169" i="8"/>
  <c r="P1169" i="8" s="1"/>
  <c r="L831" i="8"/>
  <c r="P831" i="8" s="1"/>
  <c r="N831" i="8"/>
  <c r="R831" i="8" s="1"/>
  <c r="M831" i="8"/>
  <c r="Q831" i="8" s="1"/>
  <c r="M272" i="8"/>
  <c r="Q272" i="8" s="1"/>
  <c r="N272" i="8"/>
  <c r="R272" i="8" s="1"/>
  <c r="L272" i="8"/>
  <c r="P272" i="8" s="1"/>
  <c r="M1512" i="8"/>
  <c r="Q1512" i="8" s="1"/>
  <c r="L1512" i="8"/>
  <c r="P1512" i="8" s="1"/>
  <c r="N1512" i="8"/>
  <c r="R1512" i="8" s="1"/>
  <c r="M1780" i="8"/>
  <c r="Q1780" i="8" s="1"/>
  <c r="N1780" i="8"/>
  <c r="R1780" i="8" s="1"/>
  <c r="L1780" i="8"/>
  <c r="P1780" i="8" s="1"/>
  <c r="N153" i="8"/>
  <c r="R153" i="8" s="1"/>
  <c r="M153" i="8"/>
  <c r="Q153" i="8" s="1"/>
  <c r="L153" i="8"/>
  <c r="P153" i="8" s="1"/>
  <c r="M1230" i="8"/>
  <c r="Q1230" i="8" s="1"/>
  <c r="L1230" i="8"/>
  <c r="P1230" i="8" s="1"/>
  <c r="N1230" i="8"/>
  <c r="R1230" i="8" s="1"/>
  <c r="M1808" i="8"/>
  <c r="Q1808" i="8" s="1"/>
  <c r="L1808" i="8"/>
  <c r="P1808" i="8" s="1"/>
  <c r="N1808" i="8"/>
  <c r="R1808" i="8" s="1"/>
  <c r="N617" i="8"/>
  <c r="R617" i="8" s="1"/>
  <c r="L617" i="8"/>
  <c r="P617" i="8" s="1"/>
  <c r="M617" i="8"/>
  <c r="Q617" i="8" s="1"/>
  <c r="M1704" i="8"/>
  <c r="Q1704" i="8" s="1"/>
  <c r="N1704" i="8"/>
  <c r="R1704" i="8" s="1"/>
  <c r="L1704" i="8"/>
  <c r="P1704" i="8" s="1"/>
  <c r="M1257" i="8"/>
  <c r="Q1257" i="8" s="1"/>
  <c r="N1257" i="8"/>
  <c r="R1257" i="8" s="1"/>
  <c r="L1257" i="8"/>
  <c r="P1257" i="8" s="1"/>
  <c r="L1926" i="8"/>
  <c r="P1926" i="8" s="1"/>
  <c r="N1926" i="8"/>
  <c r="R1926" i="8" s="1"/>
  <c r="M1926" i="8"/>
  <c r="Q1926" i="8" s="1"/>
  <c r="N922" i="8"/>
  <c r="R922" i="8" s="1"/>
  <c r="L922" i="8"/>
  <c r="P922" i="8" s="1"/>
  <c r="M922" i="8"/>
  <c r="Q922" i="8" s="1"/>
  <c r="L819" i="8"/>
  <c r="P819" i="8" s="1"/>
  <c r="N819" i="8"/>
  <c r="R819" i="8" s="1"/>
  <c r="M819" i="8"/>
  <c r="Q819" i="8" s="1"/>
  <c r="L1309" i="8"/>
  <c r="P1309" i="8" s="1"/>
  <c r="M1309" i="8"/>
  <c r="Q1309" i="8" s="1"/>
  <c r="N1309" i="8"/>
  <c r="R1309" i="8" s="1"/>
  <c r="L1594" i="8"/>
  <c r="P1594" i="8" s="1"/>
  <c r="M1594" i="8"/>
  <c r="Q1594" i="8" s="1"/>
  <c r="N1594" i="8"/>
  <c r="R1594" i="8" s="1"/>
  <c r="N1860" i="8"/>
  <c r="R1860" i="8" s="1"/>
  <c r="M1860" i="8"/>
  <c r="Q1860" i="8" s="1"/>
  <c r="L1860" i="8"/>
  <c r="P1860" i="8" s="1"/>
  <c r="N1029" i="8"/>
  <c r="R1029" i="8" s="1"/>
  <c r="M1029" i="8"/>
  <c r="Q1029" i="8" s="1"/>
  <c r="L1029" i="8"/>
  <c r="P1029" i="8" s="1"/>
  <c r="L113" i="8"/>
  <c r="P113" i="8" s="1"/>
  <c r="M113" i="8"/>
  <c r="Q113" i="8" s="1"/>
  <c r="N113" i="8"/>
  <c r="R113" i="8" s="1"/>
  <c r="N1024" i="8"/>
  <c r="R1024" i="8" s="1"/>
  <c r="L1024" i="8"/>
  <c r="P1024" i="8" s="1"/>
  <c r="M1024" i="8"/>
  <c r="Q1024" i="8" s="1"/>
  <c r="N944" i="8"/>
  <c r="R944" i="8" s="1"/>
  <c r="M944" i="8"/>
  <c r="Q944" i="8" s="1"/>
  <c r="L944" i="8"/>
  <c r="P944" i="8" s="1"/>
  <c r="L1304" i="8"/>
  <c r="P1304" i="8" s="1"/>
  <c r="M1304" i="8"/>
  <c r="Q1304" i="8" s="1"/>
  <c r="N1304" i="8"/>
  <c r="R1304" i="8" s="1"/>
  <c r="L1802" i="8"/>
  <c r="P1802" i="8" s="1"/>
  <c r="M1802" i="8"/>
  <c r="Q1802" i="8" s="1"/>
  <c r="N1802" i="8"/>
  <c r="R1802" i="8" s="1"/>
  <c r="M662" i="8"/>
  <c r="Q662" i="8" s="1"/>
  <c r="L662" i="8"/>
  <c r="P662" i="8" s="1"/>
  <c r="N662" i="8"/>
  <c r="R662" i="8" s="1"/>
  <c r="L1822" i="8"/>
  <c r="P1822" i="8" s="1"/>
  <c r="M1822" i="8"/>
  <c r="Q1822" i="8" s="1"/>
  <c r="N1822" i="8"/>
  <c r="R1822" i="8" s="1"/>
  <c r="L939" i="8"/>
  <c r="P939" i="8" s="1"/>
  <c r="M939" i="8"/>
  <c r="Q939" i="8" s="1"/>
  <c r="N939" i="8"/>
  <c r="R939" i="8" s="1"/>
  <c r="N611" i="8"/>
  <c r="R611" i="8" s="1"/>
  <c r="L611" i="8"/>
  <c r="P611" i="8" s="1"/>
  <c r="M611" i="8"/>
  <c r="Q611" i="8" s="1"/>
  <c r="M676" i="8"/>
  <c r="Q676" i="8" s="1"/>
  <c r="N676" i="8"/>
  <c r="R676" i="8" s="1"/>
  <c r="L676" i="8"/>
  <c r="P676" i="8" s="1"/>
  <c r="M1616" i="8"/>
  <c r="Q1616" i="8" s="1"/>
  <c r="N1616" i="8"/>
  <c r="R1616" i="8" s="1"/>
  <c r="L1616" i="8"/>
  <c r="P1616" i="8" s="1"/>
  <c r="L1984" i="8"/>
  <c r="P1984" i="8" s="1"/>
  <c r="M1984" i="8"/>
  <c r="Q1984" i="8" s="1"/>
  <c r="N1984" i="8"/>
  <c r="R1984" i="8" s="1"/>
  <c r="M1744" i="8"/>
  <c r="Q1744" i="8" s="1"/>
  <c r="L1744" i="8"/>
  <c r="P1744" i="8" s="1"/>
  <c r="N1744" i="8"/>
  <c r="R1744" i="8" s="1"/>
  <c r="L499" i="8"/>
  <c r="P499" i="8" s="1"/>
  <c r="M499" i="8"/>
  <c r="Q499" i="8" s="1"/>
  <c r="N499" i="8"/>
  <c r="R499" i="8" s="1"/>
  <c r="N1820" i="8"/>
  <c r="R1820" i="8" s="1"/>
  <c r="L1820" i="8"/>
  <c r="P1820" i="8" s="1"/>
  <c r="M1820" i="8"/>
  <c r="Q1820" i="8" s="1"/>
  <c r="N1586" i="8"/>
  <c r="R1586" i="8" s="1"/>
  <c r="L1586" i="8"/>
  <c r="P1586" i="8" s="1"/>
  <c r="M1586" i="8"/>
  <c r="Q1586" i="8" s="1"/>
  <c r="L1828" i="8"/>
  <c r="P1828" i="8" s="1"/>
  <c r="N1828" i="8"/>
  <c r="R1828" i="8" s="1"/>
  <c r="M1828" i="8"/>
  <c r="Q1828" i="8" s="1"/>
  <c r="L821" i="8"/>
  <c r="P821" i="8" s="1"/>
  <c r="M821" i="8"/>
  <c r="Q821" i="8" s="1"/>
  <c r="N821" i="8"/>
  <c r="R821" i="8" s="1"/>
  <c r="L315" i="8"/>
  <c r="P315" i="8" s="1"/>
  <c r="M315" i="8"/>
  <c r="Q315" i="8" s="1"/>
  <c r="N315" i="8"/>
  <c r="R315" i="8" s="1"/>
  <c r="L269" i="8"/>
  <c r="P269" i="8" s="1"/>
  <c r="M269" i="8"/>
  <c r="Q269" i="8" s="1"/>
  <c r="N269" i="8"/>
  <c r="R269" i="8" s="1"/>
  <c r="L1073" i="8"/>
  <c r="P1073" i="8" s="1"/>
  <c r="M1073" i="8"/>
  <c r="Q1073" i="8" s="1"/>
  <c r="N1073" i="8"/>
  <c r="R1073" i="8" s="1"/>
  <c r="N1428" i="8"/>
  <c r="R1428" i="8" s="1"/>
  <c r="L1428" i="8"/>
  <c r="P1428" i="8" s="1"/>
  <c r="M1428" i="8"/>
  <c r="Q1428" i="8" s="1"/>
  <c r="N1251" i="8"/>
  <c r="R1251" i="8" s="1"/>
  <c r="M1251" i="8"/>
  <c r="Q1251" i="8" s="1"/>
  <c r="L1251" i="8"/>
  <c r="P1251" i="8" s="1"/>
  <c r="N1620" i="8"/>
  <c r="R1620" i="8" s="1"/>
  <c r="M1620" i="8"/>
  <c r="Q1620" i="8" s="1"/>
  <c r="L1620" i="8"/>
  <c r="P1620" i="8" s="1"/>
  <c r="M362" i="8"/>
  <c r="Q362" i="8" s="1"/>
  <c r="N362" i="8"/>
  <c r="R362" i="8" s="1"/>
  <c r="L362" i="8"/>
  <c r="P362" i="8" s="1"/>
  <c r="N1062" i="8"/>
  <c r="R1062" i="8" s="1"/>
  <c r="L1062" i="8"/>
  <c r="P1062" i="8" s="1"/>
  <c r="M1062" i="8"/>
  <c r="Q1062" i="8" s="1"/>
  <c r="L1461" i="8"/>
  <c r="P1461" i="8" s="1"/>
  <c r="M1461" i="8"/>
  <c r="Q1461" i="8" s="1"/>
  <c r="N1461" i="8"/>
  <c r="R1461" i="8" s="1"/>
  <c r="N942" i="8"/>
  <c r="R942" i="8" s="1"/>
  <c r="L942" i="8"/>
  <c r="P942" i="8" s="1"/>
  <c r="M942" i="8"/>
  <c r="Q942" i="8" s="1"/>
  <c r="N1897" i="8"/>
  <c r="R1897" i="8" s="1"/>
  <c r="M1897" i="8"/>
  <c r="Q1897" i="8" s="1"/>
  <c r="L1897" i="8"/>
  <c r="P1897" i="8" s="1"/>
  <c r="N1919" i="8"/>
  <c r="R1919" i="8" s="1"/>
  <c r="L1919" i="8"/>
  <c r="P1919" i="8" s="1"/>
  <c r="M1919" i="8"/>
  <c r="Q1919" i="8" s="1"/>
  <c r="L736" i="8"/>
  <c r="P736" i="8" s="1"/>
  <c r="M736" i="8"/>
  <c r="Q736" i="8" s="1"/>
  <c r="N736" i="8"/>
  <c r="R736" i="8" s="1"/>
  <c r="M1097" i="8"/>
  <c r="Q1097" i="8" s="1"/>
  <c r="N1097" i="8"/>
  <c r="R1097" i="8" s="1"/>
  <c r="L1097" i="8"/>
  <c r="P1097" i="8" s="1"/>
  <c r="L1484" i="8"/>
  <c r="P1484" i="8" s="1"/>
  <c r="M1484" i="8"/>
  <c r="Q1484" i="8" s="1"/>
  <c r="N1484" i="8"/>
  <c r="R1484" i="8" s="1"/>
  <c r="N952" i="8"/>
  <c r="R952" i="8" s="1"/>
  <c r="M952" i="8"/>
  <c r="Q952" i="8" s="1"/>
  <c r="L952" i="8"/>
  <c r="P952" i="8" s="1"/>
  <c r="L864" i="8"/>
  <c r="P864" i="8" s="1"/>
  <c r="N864" i="8"/>
  <c r="R864" i="8" s="1"/>
  <c r="M864" i="8"/>
  <c r="Q864" i="8" s="1"/>
  <c r="M1724" i="8"/>
  <c r="Q1724" i="8" s="1"/>
  <c r="N1724" i="8"/>
  <c r="R1724" i="8" s="1"/>
  <c r="L1724" i="8"/>
  <c r="P1724" i="8" s="1"/>
  <c r="N803" i="8"/>
  <c r="R803" i="8" s="1"/>
  <c r="M803" i="8"/>
  <c r="Q803" i="8" s="1"/>
  <c r="L803" i="8"/>
  <c r="P803" i="8" s="1"/>
  <c r="L1336" i="8"/>
  <c r="P1336" i="8" s="1"/>
  <c r="M1336" i="8"/>
  <c r="Q1336" i="8" s="1"/>
  <c r="N1336" i="8"/>
  <c r="R1336" i="8" s="1"/>
  <c r="M533" i="8"/>
  <c r="Q533" i="8" s="1"/>
  <c r="N533" i="8"/>
  <c r="R533" i="8" s="1"/>
  <c r="L533" i="8"/>
  <c r="P533" i="8" s="1"/>
  <c r="M1562" i="8"/>
  <c r="Q1562" i="8" s="1"/>
  <c r="L1562" i="8"/>
  <c r="P1562" i="8" s="1"/>
  <c r="N1562" i="8"/>
  <c r="R1562" i="8" s="1"/>
  <c r="L1807" i="8"/>
  <c r="P1807" i="8" s="1"/>
  <c r="M1807" i="8"/>
  <c r="Q1807" i="8" s="1"/>
  <c r="N1807" i="8"/>
  <c r="R1807" i="8" s="1"/>
  <c r="N1965" i="8"/>
  <c r="R1965" i="8" s="1"/>
  <c r="L1965" i="8"/>
  <c r="P1965" i="8" s="1"/>
  <c r="M1965" i="8"/>
  <c r="Q1965" i="8" s="1"/>
  <c r="M1340" i="8"/>
  <c r="Q1340" i="8" s="1"/>
  <c r="N1340" i="8"/>
  <c r="R1340" i="8" s="1"/>
  <c r="L1340" i="8"/>
  <c r="P1340" i="8" s="1"/>
  <c r="N895" i="8"/>
  <c r="R895" i="8" s="1"/>
  <c r="L895" i="8"/>
  <c r="P895" i="8" s="1"/>
  <c r="M895" i="8"/>
  <c r="Q895" i="8" s="1"/>
  <c r="M1262" i="8"/>
  <c r="Q1262" i="8" s="1"/>
  <c r="L1262" i="8"/>
  <c r="P1262" i="8" s="1"/>
  <c r="N1262" i="8"/>
  <c r="R1262" i="8" s="1"/>
  <c r="N454" i="8"/>
  <c r="R454" i="8" s="1"/>
  <c r="L454" i="8"/>
  <c r="P454" i="8" s="1"/>
  <c r="M454" i="8"/>
  <c r="Q454" i="8" s="1"/>
  <c r="L943" i="8"/>
  <c r="P943" i="8" s="1"/>
  <c r="M943" i="8"/>
  <c r="Q943" i="8" s="1"/>
  <c r="N943" i="8"/>
  <c r="R943" i="8" s="1"/>
  <c r="M1662" i="8"/>
  <c r="Q1662" i="8" s="1"/>
  <c r="N1662" i="8"/>
  <c r="R1662" i="8" s="1"/>
  <c r="L1662" i="8"/>
  <c r="P1662" i="8" s="1"/>
  <c r="L1275" i="8"/>
  <c r="P1275" i="8" s="1"/>
  <c r="N1275" i="8"/>
  <c r="R1275" i="8" s="1"/>
  <c r="M1275" i="8"/>
  <c r="Q1275" i="8" s="1"/>
  <c r="L1364" i="8"/>
  <c r="P1364" i="8" s="1"/>
  <c r="M1364" i="8"/>
  <c r="Q1364" i="8" s="1"/>
  <c r="N1364" i="8"/>
  <c r="R1364" i="8" s="1"/>
  <c r="M1522" i="8"/>
  <c r="Q1522" i="8" s="1"/>
  <c r="L1522" i="8"/>
  <c r="P1522" i="8" s="1"/>
  <c r="N1522" i="8"/>
  <c r="R1522" i="8" s="1"/>
  <c r="L1229" i="8"/>
  <c r="P1229" i="8" s="1"/>
  <c r="M1229" i="8"/>
  <c r="Q1229" i="8" s="1"/>
  <c r="N1229" i="8"/>
  <c r="R1229" i="8" s="1"/>
  <c r="N1615" i="8"/>
  <c r="R1615" i="8" s="1"/>
  <c r="L1615" i="8"/>
  <c r="P1615" i="8" s="1"/>
  <c r="M1615" i="8"/>
  <c r="Q1615" i="8" s="1"/>
  <c r="L694" i="8"/>
  <c r="P694" i="8" s="1"/>
  <c r="N694" i="8"/>
  <c r="R694" i="8" s="1"/>
  <c r="M694" i="8"/>
  <c r="Q694" i="8" s="1"/>
  <c r="M1077" i="8"/>
  <c r="Q1077" i="8" s="1"/>
  <c r="L1077" i="8"/>
  <c r="P1077" i="8" s="1"/>
  <c r="N1077" i="8"/>
  <c r="R1077" i="8" s="1"/>
  <c r="L1649" i="8"/>
  <c r="P1649" i="8" s="1"/>
  <c r="M1649" i="8"/>
  <c r="Q1649" i="8" s="1"/>
  <c r="N1649" i="8"/>
  <c r="R1649" i="8" s="1"/>
  <c r="M256" i="8"/>
  <c r="Q256" i="8" s="1"/>
  <c r="N256" i="8"/>
  <c r="R256" i="8" s="1"/>
  <c r="L256" i="8"/>
  <c r="P256" i="8" s="1"/>
  <c r="L724" i="8"/>
  <c r="P724" i="8" s="1"/>
  <c r="M724" i="8"/>
  <c r="Q724" i="8" s="1"/>
  <c r="N724" i="8"/>
  <c r="R724" i="8" s="1"/>
  <c r="N31" i="8"/>
  <c r="R31" i="8" s="1"/>
  <c r="M31" i="8"/>
  <c r="Q31" i="8" s="1"/>
  <c r="L31" i="8"/>
  <c r="P31" i="8" s="1"/>
  <c r="N429" i="8"/>
  <c r="R429" i="8" s="1"/>
  <c r="L429" i="8"/>
  <c r="P429" i="8" s="1"/>
  <c r="M429" i="8"/>
  <c r="Q429" i="8" s="1"/>
  <c r="N565" i="8"/>
  <c r="R565" i="8" s="1"/>
  <c r="M565" i="8"/>
  <c r="Q565" i="8" s="1"/>
  <c r="L565" i="8"/>
  <c r="P565" i="8" s="1"/>
  <c r="N126" i="8"/>
  <c r="R126" i="8" s="1"/>
  <c r="L126" i="8"/>
  <c r="P126" i="8" s="1"/>
  <c r="M126" i="8"/>
  <c r="Q126" i="8" s="1"/>
  <c r="L528" i="8"/>
  <c r="P528" i="8" s="1"/>
  <c r="M528" i="8"/>
  <c r="Q528" i="8" s="1"/>
  <c r="N528" i="8"/>
  <c r="R528" i="8" s="1"/>
  <c r="L1914" i="8"/>
  <c r="P1914" i="8" s="1"/>
  <c r="M1914" i="8"/>
  <c r="Q1914" i="8" s="1"/>
  <c r="N1914" i="8"/>
  <c r="R1914" i="8" s="1"/>
  <c r="M896" i="8"/>
  <c r="Q896" i="8" s="1"/>
  <c r="L896" i="8"/>
  <c r="P896" i="8" s="1"/>
  <c r="N896" i="8"/>
  <c r="R896" i="8" s="1"/>
  <c r="L1941" i="8"/>
  <c r="P1941" i="8" s="1"/>
  <c r="M1941" i="8"/>
  <c r="Q1941" i="8" s="1"/>
  <c r="N1941" i="8"/>
  <c r="R1941" i="8" s="1"/>
  <c r="M771" i="8"/>
  <c r="Q771" i="8" s="1"/>
  <c r="L771" i="8"/>
  <c r="P771" i="8" s="1"/>
  <c r="N771" i="8"/>
  <c r="R771" i="8" s="1"/>
  <c r="M1618" i="8"/>
  <c r="Q1618" i="8" s="1"/>
  <c r="N1618" i="8"/>
  <c r="R1618" i="8" s="1"/>
  <c r="L1618" i="8"/>
  <c r="P1618" i="8" s="1"/>
  <c r="M1587" i="8"/>
  <c r="Q1587" i="8" s="1"/>
  <c r="N1587" i="8"/>
  <c r="R1587" i="8" s="1"/>
  <c r="L1587" i="8"/>
  <c r="P1587" i="8" s="1"/>
  <c r="L1386" i="8"/>
  <c r="P1386" i="8" s="1"/>
  <c r="N1386" i="8"/>
  <c r="R1386" i="8" s="1"/>
  <c r="M1386" i="8"/>
  <c r="Q1386" i="8" s="1"/>
  <c r="L1144" i="8"/>
  <c r="P1144" i="8" s="1"/>
  <c r="M1144" i="8"/>
  <c r="Q1144" i="8" s="1"/>
  <c r="N1144" i="8"/>
  <c r="R1144" i="8" s="1"/>
  <c r="L1370" i="8"/>
  <c r="P1370" i="8" s="1"/>
  <c r="M1370" i="8"/>
  <c r="Q1370" i="8" s="1"/>
  <c r="N1370" i="8"/>
  <c r="R1370" i="8" s="1"/>
  <c r="N871" i="8"/>
  <c r="R871" i="8" s="1"/>
  <c r="M871" i="8"/>
  <c r="Q871" i="8" s="1"/>
  <c r="L871" i="8"/>
  <c r="P871" i="8" s="1"/>
  <c r="N535" i="8"/>
  <c r="R535" i="8" s="1"/>
  <c r="L535" i="8"/>
  <c r="P535" i="8" s="1"/>
  <c r="M535" i="8"/>
  <c r="Q535" i="8" s="1"/>
  <c r="N618" i="8"/>
  <c r="R618" i="8" s="1"/>
  <c r="M618" i="8"/>
  <c r="Q618" i="8" s="1"/>
  <c r="L618" i="8"/>
  <c r="P618" i="8" s="1"/>
  <c r="M453" i="8"/>
  <c r="Q453" i="8" s="1"/>
  <c r="L453" i="8"/>
  <c r="P453" i="8" s="1"/>
  <c r="N453" i="8"/>
  <c r="R453" i="8" s="1"/>
  <c r="M606" i="8"/>
  <c r="Q606" i="8" s="1"/>
  <c r="N606" i="8"/>
  <c r="R606" i="8" s="1"/>
  <c r="L606" i="8"/>
  <c r="P606" i="8" s="1"/>
  <c r="L302" i="8"/>
  <c r="P302" i="8" s="1"/>
  <c r="M302" i="8"/>
  <c r="Q302" i="8" s="1"/>
  <c r="N302" i="8"/>
  <c r="R302" i="8" s="1"/>
  <c r="L994" i="8"/>
  <c r="P994" i="8" s="1"/>
  <c r="M994" i="8"/>
  <c r="Q994" i="8" s="1"/>
  <c r="N994" i="8"/>
  <c r="R994" i="8" s="1"/>
  <c r="M830" i="8"/>
  <c r="Q830" i="8" s="1"/>
  <c r="N830" i="8"/>
  <c r="R830" i="8" s="1"/>
  <c r="L830" i="8"/>
  <c r="P830" i="8" s="1"/>
  <c r="N567" i="8"/>
  <c r="R567" i="8" s="1"/>
  <c r="L567" i="8"/>
  <c r="P567" i="8" s="1"/>
  <c r="M567" i="8"/>
  <c r="Q567" i="8" s="1"/>
  <c r="M1322" i="8"/>
  <c r="Q1322" i="8" s="1"/>
  <c r="L1322" i="8"/>
  <c r="P1322" i="8" s="1"/>
  <c r="N1322" i="8"/>
  <c r="R1322" i="8" s="1"/>
  <c r="L1619" i="8"/>
  <c r="P1619" i="8" s="1"/>
  <c r="M1619" i="8"/>
  <c r="Q1619" i="8" s="1"/>
  <c r="N1619" i="8"/>
  <c r="R1619" i="8" s="1"/>
  <c r="M630" i="8"/>
  <c r="Q630" i="8" s="1"/>
  <c r="L630" i="8"/>
  <c r="P630" i="8" s="1"/>
  <c r="N630" i="8"/>
  <c r="R630" i="8" s="1"/>
  <c r="L408" i="8"/>
  <c r="P408" i="8" s="1"/>
  <c r="N408" i="8"/>
  <c r="R408" i="8" s="1"/>
  <c r="M408" i="8"/>
  <c r="Q408" i="8" s="1"/>
  <c r="L1896" i="8"/>
  <c r="P1896" i="8" s="1"/>
  <c r="M1896" i="8"/>
  <c r="Q1896" i="8" s="1"/>
  <c r="N1896" i="8"/>
  <c r="R1896" i="8" s="1"/>
  <c r="M1132" i="8"/>
  <c r="Q1132" i="8" s="1"/>
  <c r="L1132" i="8"/>
  <c r="P1132" i="8" s="1"/>
  <c r="N1132" i="8"/>
  <c r="R1132" i="8" s="1"/>
  <c r="N737" i="8"/>
  <c r="R737" i="8" s="1"/>
  <c r="L737" i="8"/>
  <c r="P737" i="8" s="1"/>
  <c r="M737" i="8"/>
  <c r="Q737" i="8" s="1"/>
  <c r="L1706" i="8"/>
  <c r="P1706" i="8" s="1"/>
  <c r="M1706" i="8"/>
  <c r="Q1706" i="8" s="1"/>
  <c r="N1706" i="8"/>
  <c r="R1706" i="8" s="1"/>
  <c r="L363" i="8"/>
  <c r="P363" i="8" s="1"/>
  <c r="M363" i="8"/>
  <c r="Q363" i="8" s="1"/>
  <c r="N363" i="8"/>
  <c r="R363" i="8" s="1"/>
  <c r="L1184" i="8"/>
  <c r="P1184" i="8" s="1"/>
  <c r="M1184" i="8"/>
  <c r="Q1184" i="8" s="1"/>
  <c r="N1184" i="8"/>
  <c r="R1184" i="8" s="1"/>
  <c r="L2002" i="8"/>
  <c r="P2002" i="8" s="1"/>
  <c r="M2002" i="8"/>
  <c r="Q2002" i="8" s="1"/>
  <c r="N2002" i="8"/>
  <c r="R2002" i="8" s="1"/>
  <c r="M689" i="8"/>
  <c r="Q689" i="8" s="1"/>
  <c r="N689" i="8"/>
  <c r="R689" i="8" s="1"/>
  <c r="L689" i="8"/>
  <c r="P689" i="8" s="1"/>
  <c r="N695" i="8"/>
  <c r="R695" i="8" s="1"/>
  <c r="L695" i="8"/>
  <c r="P695" i="8" s="1"/>
  <c r="M695" i="8"/>
  <c r="Q695" i="8" s="1"/>
  <c r="N588" i="8"/>
  <c r="R588" i="8" s="1"/>
  <c r="L588" i="8"/>
  <c r="P588" i="8" s="1"/>
  <c r="M588" i="8"/>
  <c r="Q588" i="8" s="1"/>
  <c r="N1990" i="8"/>
  <c r="R1990" i="8" s="1"/>
  <c r="M1990" i="8"/>
  <c r="Q1990" i="8" s="1"/>
  <c r="L1990" i="8"/>
  <c r="P1990" i="8" s="1"/>
  <c r="M243" i="8"/>
  <c r="Q243" i="8" s="1"/>
  <c r="L243" i="8"/>
  <c r="P243" i="8" s="1"/>
  <c r="N243" i="8"/>
  <c r="R243" i="8" s="1"/>
  <c r="L1216" i="8"/>
  <c r="P1216" i="8" s="1"/>
  <c r="M1216" i="8"/>
  <c r="Q1216" i="8" s="1"/>
  <c r="N1216" i="8"/>
  <c r="R1216" i="8" s="1"/>
  <c r="L1185" i="8"/>
  <c r="P1185" i="8" s="1"/>
  <c r="N1185" i="8"/>
  <c r="R1185" i="8" s="1"/>
  <c r="M1185" i="8"/>
  <c r="Q1185" i="8" s="1"/>
  <c r="L305" i="8"/>
  <c r="P305" i="8" s="1"/>
  <c r="M305" i="8"/>
  <c r="Q305" i="8" s="1"/>
  <c r="N305" i="8"/>
  <c r="R305" i="8" s="1"/>
  <c r="L870" i="8"/>
  <c r="P870" i="8" s="1"/>
  <c r="M870" i="8"/>
  <c r="Q870" i="8" s="1"/>
  <c r="N870" i="8"/>
  <c r="R870" i="8" s="1"/>
  <c r="M483" i="8"/>
  <c r="Q483" i="8" s="1"/>
  <c r="L483" i="8"/>
  <c r="P483" i="8" s="1"/>
  <c r="N483" i="8"/>
  <c r="R483" i="8" s="1"/>
  <c r="N1650" i="8"/>
  <c r="R1650" i="8" s="1"/>
  <c r="M1650" i="8"/>
  <c r="Q1650" i="8" s="1"/>
  <c r="L1650" i="8"/>
  <c r="P1650" i="8" s="1"/>
  <c r="L1669" i="8"/>
  <c r="P1669" i="8" s="1"/>
  <c r="N1669" i="8"/>
  <c r="R1669" i="8" s="1"/>
  <c r="M1669" i="8"/>
  <c r="Q1669" i="8" s="1"/>
  <c r="L1186" i="8"/>
  <c r="P1186" i="8" s="1"/>
  <c r="N1186" i="8"/>
  <c r="R1186" i="8" s="1"/>
  <c r="M1186" i="8"/>
  <c r="Q1186" i="8" s="1"/>
  <c r="L1400" i="8"/>
  <c r="P1400" i="8" s="1"/>
  <c r="M1400" i="8"/>
  <c r="Q1400" i="8" s="1"/>
  <c r="N1400" i="8"/>
  <c r="R1400" i="8" s="1"/>
  <c r="N527" i="8"/>
  <c r="R527" i="8" s="1"/>
  <c r="L527" i="8"/>
  <c r="P527" i="8" s="1"/>
  <c r="M527" i="8"/>
  <c r="Q527" i="8" s="1"/>
  <c r="M377" i="8"/>
  <c r="Q377" i="8" s="1"/>
  <c r="N377" i="8"/>
  <c r="R377" i="8" s="1"/>
  <c r="L377" i="8"/>
  <c r="P377" i="8" s="1"/>
  <c r="N1478" i="8"/>
  <c r="R1478" i="8" s="1"/>
  <c r="L1478" i="8"/>
  <c r="P1478" i="8" s="1"/>
  <c r="M1478" i="8"/>
  <c r="Q1478" i="8" s="1"/>
  <c r="L1993" i="8"/>
  <c r="P1993" i="8" s="1"/>
  <c r="M1993" i="8"/>
  <c r="Q1993" i="8" s="1"/>
  <c r="N1993" i="8"/>
  <c r="R1993" i="8" s="1"/>
  <c r="L314" i="8"/>
  <c r="P314" i="8" s="1"/>
  <c r="M314" i="8"/>
  <c r="Q314" i="8" s="1"/>
  <c r="N314" i="8"/>
  <c r="R314" i="8" s="1"/>
  <c r="L1460" i="8"/>
  <c r="P1460" i="8" s="1"/>
  <c r="N1460" i="8"/>
  <c r="R1460" i="8" s="1"/>
  <c r="M1460" i="8"/>
  <c r="Q1460" i="8" s="1"/>
  <c r="M488" i="8"/>
  <c r="Q488" i="8" s="1"/>
  <c r="N488" i="8"/>
  <c r="R488" i="8" s="1"/>
  <c r="L488" i="8"/>
  <c r="P488" i="8" s="1"/>
  <c r="L650" i="8"/>
  <c r="P650" i="8" s="1"/>
  <c r="M650" i="8"/>
  <c r="Q650" i="8" s="1"/>
  <c r="N650" i="8"/>
  <c r="R650" i="8" s="1"/>
  <c r="M301" i="8"/>
  <c r="Q301" i="8" s="1"/>
  <c r="L301" i="8"/>
  <c r="P301" i="8" s="1"/>
  <c r="N301" i="8"/>
  <c r="R301" i="8" s="1"/>
  <c r="N512" i="8"/>
  <c r="R512" i="8" s="1"/>
  <c r="M512" i="8"/>
  <c r="Q512" i="8" s="1"/>
  <c r="L512" i="8"/>
  <c r="P512" i="8" s="1"/>
  <c r="L1853" i="8"/>
  <c r="P1853" i="8" s="1"/>
  <c r="M1853" i="8"/>
  <c r="Q1853" i="8" s="1"/>
  <c r="N1853" i="8"/>
  <c r="R1853" i="8" s="1"/>
  <c r="L1444" i="8"/>
  <c r="P1444" i="8" s="1"/>
  <c r="M1444" i="8"/>
  <c r="Q1444" i="8" s="1"/>
  <c r="N1444" i="8"/>
  <c r="R1444" i="8" s="1"/>
  <c r="L1239" i="8"/>
  <c r="P1239" i="8" s="1"/>
  <c r="N1239" i="8"/>
  <c r="R1239" i="8" s="1"/>
  <c r="M1239" i="8"/>
  <c r="Q1239" i="8" s="1"/>
  <c r="L1320" i="8"/>
  <c r="P1320" i="8" s="1"/>
  <c r="M1320" i="8"/>
  <c r="Q1320" i="8" s="1"/>
  <c r="N1320" i="8"/>
  <c r="R1320" i="8" s="1"/>
  <c r="N1102" i="8"/>
  <c r="R1102" i="8" s="1"/>
  <c r="L1102" i="8"/>
  <c r="P1102" i="8" s="1"/>
  <c r="M1102" i="8"/>
  <c r="Q1102" i="8" s="1"/>
  <c r="M861" i="8"/>
  <c r="Q861" i="8" s="1"/>
  <c r="L861" i="8"/>
  <c r="P861" i="8" s="1"/>
  <c r="N861" i="8"/>
  <c r="R861" i="8" s="1"/>
  <c r="L1116" i="8"/>
  <c r="P1116" i="8" s="1"/>
  <c r="M1116" i="8"/>
  <c r="Q1116" i="8" s="1"/>
  <c r="N1116" i="8"/>
  <c r="R1116" i="8" s="1"/>
  <c r="M1652" i="8"/>
  <c r="Q1652" i="8" s="1"/>
  <c r="L1652" i="8"/>
  <c r="P1652" i="8" s="1"/>
  <c r="N1652" i="8"/>
  <c r="R1652" i="8" s="1"/>
  <c r="L1717" i="8"/>
  <c r="P1717" i="8" s="1"/>
  <c r="M1717" i="8"/>
  <c r="Q1717" i="8" s="1"/>
  <c r="N1717" i="8"/>
  <c r="R1717" i="8" s="1"/>
  <c r="M1894" i="8"/>
  <c r="Q1894" i="8" s="1"/>
  <c r="L1894" i="8"/>
  <c r="P1894" i="8" s="1"/>
  <c r="N1894" i="8"/>
  <c r="R1894" i="8" s="1"/>
  <c r="N1609" i="8"/>
  <c r="R1609" i="8" s="1"/>
  <c r="L1609" i="8"/>
  <c r="P1609" i="8" s="1"/>
  <c r="M1609" i="8"/>
  <c r="Q1609" i="8" s="1"/>
  <c r="L558" i="8"/>
  <c r="P558" i="8" s="1"/>
  <c r="N558" i="8"/>
  <c r="R558" i="8" s="1"/>
  <c r="M558" i="8"/>
  <c r="Q558" i="8" s="1"/>
  <c r="M1385" i="8"/>
  <c r="Q1385" i="8" s="1"/>
  <c r="N1385" i="8"/>
  <c r="R1385" i="8" s="1"/>
  <c r="L1385" i="8"/>
  <c r="P1385" i="8" s="1"/>
  <c r="N231" i="8"/>
  <c r="R231" i="8" s="1"/>
  <c r="L231" i="8"/>
  <c r="P231" i="8" s="1"/>
  <c r="M231" i="8"/>
  <c r="Q231" i="8" s="1"/>
  <c r="M807" i="8"/>
  <c r="Q807" i="8" s="1"/>
  <c r="N807" i="8"/>
  <c r="R807" i="8" s="1"/>
  <c r="L807" i="8"/>
  <c r="P807" i="8" s="1"/>
  <c r="L1660" i="8"/>
  <c r="P1660" i="8" s="1"/>
  <c r="M1660" i="8"/>
  <c r="Q1660" i="8" s="1"/>
  <c r="N1660" i="8"/>
  <c r="R1660" i="8" s="1"/>
  <c r="M1916" i="8"/>
  <c r="Q1916" i="8" s="1"/>
  <c r="N1916" i="8"/>
  <c r="R1916" i="8" s="1"/>
  <c r="L1916" i="8"/>
  <c r="P1916" i="8" s="1"/>
  <c r="N1538" i="8"/>
  <c r="R1538" i="8" s="1"/>
  <c r="M1538" i="8"/>
  <c r="Q1538" i="8" s="1"/>
  <c r="L1538" i="8"/>
  <c r="P1538" i="8" s="1"/>
  <c r="M220" i="8"/>
  <c r="Q220" i="8" s="1"/>
  <c r="N220" i="8"/>
  <c r="R220" i="8" s="1"/>
  <c r="L220" i="8"/>
  <c r="P220" i="8" s="1"/>
  <c r="L1206" i="8"/>
  <c r="P1206" i="8" s="1"/>
  <c r="M1206" i="8"/>
  <c r="Q1206" i="8" s="1"/>
  <c r="N1206" i="8"/>
  <c r="R1206" i="8" s="1"/>
  <c r="L1319" i="8"/>
  <c r="P1319" i="8" s="1"/>
  <c r="M1319" i="8"/>
  <c r="Q1319" i="8" s="1"/>
  <c r="N1319" i="8"/>
  <c r="R1319" i="8" s="1"/>
  <c r="N1800" i="8"/>
  <c r="R1800" i="8" s="1"/>
  <c r="L1800" i="8"/>
  <c r="P1800" i="8" s="1"/>
  <c r="M1800" i="8"/>
  <c r="Q1800" i="8" s="1"/>
  <c r="L1284" i="8"/>
  <c r="P1284" i="8" s="1"/>
  <c r="M1284" i="8"/>
  <c r="Q1284" i="8" s="1"/>
  <c r="N1284" i="8"/>
  <c r="R1284" i="8" s="1"/>
  <c r="N219" i="8"/>
  <c r="R219" i="8" s="1"/>
  <c r="M219" i="8"/>
  <c r="Q219" i="8" s="1"/>
  <c r="L219" i="8"/>
  <c r="P219" i="8" s="1"/>
  <c r="L802" i="8"/>
  <c r="P802" i="8" s="1"/>
  <c r="M802" i="8"/>
  <c r="Q802" i="8" s="1"/>
  <c r="N802" i="8"/>
  <c r="R802" i="8" s="1"/>
  <c r="N1980" i="8"/>
  <c r="R1980" i="8" s="1"/>
  <c r="L1980" i="8"/>
  <c r="P1980" i="8" s="1"/>
  <c r="M1980" i="8"/>
  <c r="Q1980" i="8" s="1"/>
  <c r="N489" i="8"/>
  <c r="R489" i="8" s="1"/>
  <c r="M489" i="8"/>
  <c r="Q489" i="8" s="1"/>
  <c r="L489" i="8"/>
  <c r="P489" i="8" s="1"/>
  <c r="L1610" i="8"/>
  <c r="P1610" i="8" s="1"/>
  <c r="M1610" i="8"/>
  <c r="Q1610" i="8" s="1"/>
  <c r="N1610" i="8"/>
  <c r="R1610" i="8" s="1"/>
  <c r="L497" i="8"/>
  <c r="P497" i="8" s="1"/>
  <c r="M497" i="8"/>
  <c r="Q497" i="8" s="1"/>
  <c r="N497" i="8"/>
  <c r="R497" i="8" s="1"/>
  <c r="M1502" i="8"/>
  <c r="Q1502" i="8" s="1"/>
  <c r="L1502" i="8"/>
  <c r="P1502" i="8" s="1"/>
  <c r="N1502" i="8"/>
  <c r="R1502" i="8" s="1"/>
  <c r="N1551" i="8"/>
  <c r="R1551" i="8" s="1"/>
  <c r="L1551" i="8"/>
  <c r="P1551" i="8" s="1"/>
  <c r="M1551" i="8"/>
  <c r="Q1551" i="8" s="1"/>
  <c r="L1246" i="8"/>
  <c r="P1246" i="8" s="1"/>
  <c r="M1246" i="8"/>
  <c r="Q1246" i="8" s="1"/>
  <c r="N1246" i="8"/>
  <c r="R1246" i="8" s="1"/>
  <c r="L1271" i="8"/>
  <c r="P1271" i="8" s="1"/>
  <c r="N1271" i="8"/>
  <c r="R1271" i="8" s="1"/>
  <c r="M1271" i="8"/>
  <c r="Q1271" i="8" s="1"/>
  <c r="L975" i="8"/>
  <c r="P975" i="8" s="1"/>
  <c r="M975" i="8"/>
  <c r="Q975" i="8" s="1"/>
  <c r="N975" i="8"/>
  <c r="R975" i="8" s="1"/>
  <c r="N598" i="8"/>
  <c r="R598" i="8" s="1"/>
  <c r="L598" i="8"/>
  <c r="P598" i="8" s="1"/>
  <c r="M598" i="8"/>
  <c r="Q598" i="8" s="1"/>
  <c r="L1171" i="8"/>
  <c r="P1171" i="8" s="1"/>
  <c r="M1171" i="8"/>
  <c r="Q1171" i="8" s="1"/>
  <c r="N1171" i="8"/>
  <c r="R1171" i="8" s="1"/>
  <c r="L1972" i="8"/>
  <c r="P1972" i="8" s="1"/>
  <c r="M1972" i="8"/>
  <c r="Q1972" i="8" s="1"/>
  <c r="N1972" i="8"/>
  <c r="R1972" i="8" s="1"/>
  <c r="Q19" i="3"/>
  <c r="O19" i="3"/>
  <c r="Q17" i="3"/>
  <c r="O17" i="3"/>
  <c r="O29" i="3"/>
  <c r="O8" i="3"/>
  <c r="O28" i="3"/>
</calcChain>
</file>

<file path=xl/sharedStrings.xml><?xml version="1.0" encoding="utf-8"?>
<sst xmlns="http://schemas.openxmlformats.org/spreadsheetml/2006/main" count="1460" uniqueCount="360">
  <si>
    <t>P</t>
  </si>
  <si>
    <t>O</t>
  </si>
  <si>
    <t>N</t>
  </si>
  <si>
    <t>S1</t>
  </si>
  <si>
    <t>S2</t>
  </si>
  <si>
    <t>S3</t>
  </si>
  <si>
    <t>S4</t>
  </si>
  <si>
    <t>Vout</t>
  </si>
  <si>
    <t>Vd/2</t>
  </si>
  <si>
    <t>Leg 1 Phase A</t>
  </si>
  <si>
    <t>Leg 2 Phase B</t>
  </si>
  <si>
    <t>Leg 3 Phase C</t>
  </si>
  <si>
    <t xml:space="preserve">Total Cases </t>
  </si>
  <si>
    <t>PA</t>
  </si>
  <si>
    <t>NA</t>
  </si>
  <si>
    <t>PB</t>
  </si>
  <si>
    <t>OB</t>
  </si>
  <si>
    <t>NB</t>
  </si>
  <si>
    <t>PC</t>
  </si>
  <si>
    <t>OC</t>
  </si>
  <si>
    <t>NC</t>
  </si>
  <si>
    <t>OA</t>
  </si>
  <si>
    <t>PA,PB,PC</t>
  </si>
  <si>
    <t>OA,OB,OC</t>
  </si>
  <si>
    <t>NA,NB,NC</t>
  </si>
  <si>
    <t>remaining 24 choices</t>
  </si>
  <si>
    <t>PA can bewith PB, OB, or NB - 3 combination</t>
  </si>
  <si>
    <t>1 case 3 choice , 3 case 9 combination</t>
  </si>
  <si>
    <t>PC can be with those 9 combination</t>
  </si>
  <si>
    <t>three c leg choices with 9 is total 27 combination</t>
  </si>
  <si>
    <t>3 combination</t>
  </si>
  <si>
    <t>small vector</t>
  </si>
  <si>
    <t>medium vector</t>
  </si>
  <si>
    <t>large vector</t>
  </si>
  <si>
    <t>0  voltage vector</t>
  </si>
  <si>
    <t>voltge vector</t>
  </si>
  <si>
    <t>POO combination</t>
  </si>
  <si>
    <t>ONN combination</t>
  </si>
  <si>
    <t>V1</t>
  </si>
  <si>
    <t>PPO combination</t>
  </si>
  <si>
    <t>V2</t>
  </si>
  <si>
    <t>Vao</t>
  </si>
  <si>
    <t>Possible Switching Combinations</t>
  </si>
  <si>
    <t>String Description (Vector symbol on the diagram)</t>
  </si>
  <si>
    <t>Combination No.</t>
  </si>
  <si>
    <t>Ph A</t>
  </si>
  <si>
    <t>Ph B</t>
  </si>
  <si>
    <t>Ph C</t>
  </si>
  <si>
    <t>Pole to Mid point Voltage</t>
  </si>
  <si>
    <t>Vbo</t>
  </si>
  <si>
    <t>Vco</t>
  </si>
  <si>
    <t>Common Mode Voltage</t>
  </si>
  <si>
    <t>Vcm= (Vao+Vbo+Vco)/3</t>
  </si>
  <si>
    <t>Phase Voltages</t>
  </si>
  <si>
    <t>Van</t>
  </si>
  <si>
    <t>Vbn</t>
  </si>
  <si>
    <t>Vcn</t>
  </si>
  <si>
    <t xml:space="preserve">Neutral </t>
  </si>
  <si>
    <t>Vcm =Vno</t>
  </si>
  <si>
    <t>Neutral oscillates wrt to mid point with a voltage equal to common mode</t>
  </si>
  <si>
    <t>Clark Transform</t>
  </si>
  <si>
    <r>
      <t>V</t>
    </r>
    <r>
      <rPr>
        <sz val="11"/>
        <color theme="1"/>
        <rFont val="Aptos Narrow"/>
        <family val="2"/>
      </rPr>
      <t>α</t>
    </r>
  </si>
  <si>
    <r>
      <t>V</t>
    </r>
    <r>
      <rPr>
        <sz val="11"/>
        <color theme="1"/>
        <rFont val="Aptos Narrow"/>
        <family val="2"/>
      </rPr>
      <t>β</t>
    </r>
  </si>
  <si>
    <t>Polar Transform</t>
  </si>
  <si>
    <t>|V|</t>
  </si>
  <si>
    <t>θ</t>
  </si>
  <si>
    <t>θ degree</t>
  </si>
  <si>
    <t>Identify sector of the referrence vector</t>
  </si>
  <si>
    <t>Identify region of the voltage vector</t>
  </si>
  <si>
    <t>Select three nearest vectors to the reference voltage vector</t>
  </si>
  <si>
    <t>Calculate Dwell time from volt sec balancing</t>
  </si>
  <si>
    <t>Example</t>
  </si>
  <si>
    <t>If reference vector is in sector I and in region 2</t>
  </si>
  <si>
    <t>Select switching vector V1, V2, and V7</t>
  </si>
  <si>
    <t>Vref*Ts = V1*Ta+V7*Tb+V2*Tc</t>
  </si>
  <si>
    <t>Ts = Ta+Tb+Tc</t>
  </si>
  <si>
    <t>Sector 1</t>
  </si>
  <si>
    <t>Region 2</t>
  </si>
  <si>
    <t>Region 3</t>
  </si>
  <si>
    <t>Region 4</t>
  </si>
  <si>
    <t>Region 1</t>
  </si>
  <si>
    <t>Max Vref</t>
  </si>
  <si>
    <t>Calculating Dwell times for different sectors</t>
  </si>
  <si>
    <t>Sector 2</t>
  </si>
  <si>
    <r>
      <t xml:space="preserve">multiple of </t>
    </r>
    <r>
      <rPr>
        <sz val="11"/>
        <color theme="1"/>
        <rFont val="Aptos Narrow"/>
        <family val="2"/>
      </rPr>
      <t>π</t>
    </r>
    <r>
      <rPr>
        <sz val="11"/>
        <color theme="1"/>
        <rFont val="Calibri"/>
        <family val="2"/>
      </rPr>
      <t xml:space="preserve">/3 to be subtracted from actual </t>
    </r>
    <r>
      <rPr>
        <sz val="11"/>
        <color theme="1"/>
        <rFont val="Aptos Narrow"/>
        <family val="2"/>
      </rPr>
      <t>θ</t>
    </r>
  </si>
  <si>
    <r>
      <t xml:space="preserve">such that modified angle falls inrange b/w 0 and </t>
    </r>
    <r>
      <rPr>
        <sz val="11"/>
        <color theme="1"/>
        <rFont val="Aptos Narrow"/>
        <family val="2"/>
      </rPr>
      <t>π</t>
    </r>
    <r>
      <rPr>
        <sz val="11"/>
        <color theme="1"/>
        <rFont val="Calibri"/>
        <family val="2"/>
      </rPr>
      <t>/3</t>
    </r>
  </si>
  <si>
    <t>Sector II -  π/3 to 2π/3</t>
  </si>
  <si>
    <t>Subtract π/3 from theta</t>
  </si>
  <si>
    <t>Sector III -  2π/3 to π</t>
  </si>
  <si>
    <t>Subtract 2π/3 from theta</t>
  </si>
  <si>
    <t>Sector 3</t>
  </si>
  <si>
    <t>Sector 4</t>
  </si>
  <si>
    <t>Sector 5</t>
  </si>
  <si>
    <t>Sector 6</t>
  </si>
  <si>
    <t xml:space="preserve">Voltage Vz (wrt to -dc link ) </t>
  </si>
  <si>
    <t>Varies with switching state of NPC converter</t>
  </si>
  <si>
    <t>Switching Sequence is designed to minimize Vz voltage deviaiton</t>
  </si>
  <si>
    <t>Requirement of switching sequence design</t>
  </si>
  <si>
    <t>Transition from one switching state to another switching state requires operation of two switches within same leg</t>
  </si>
  <si>
    <t>One switch turns On, another Turns Off</t>
  </si>
  <si>
    <t>eg</t>
  </si>
  <si>
    <t>Transition of Vref from one region or serctor to another must take minimum switching</t>
  </si>
  <si>
    <t>Effect of switching state on voltage deviation must be minimum</t>
  </si>
  <si>
    <t>Effect of Switching states on Vz Voltage deviaiton</t>
  </si>
  <si>
    <t>O states [PPP,OOO,NNN]</t>
  </si>
  <si>
    <t>Z is disconnected no change</t>
  </si>
  <si>
    <t>POO</t>
  </si>
  <si>
    <t>iz current flows into Z point, voltge increases</t>
  </si>
  <si>
    <t>ONN</t>
  </si>
  <si>
    <t>iz current flows out of  Z point, voltge decreases</t>
  </si>
  <si>
    <t>PON</t>
  </si>
  <si>
    <t>A phsae +ve, B phase 0 volt, C phase - ve</t>
  </si>
  <si>
    <t>the current to Z point depends on the inverter - network condition</t>
  </si>
  <si>
    <t>PNN</t>
  </si>
  <si>
    <t>Phases are connected between +ve and -ve and Z point is diconnected so no impact on neutral volt</t>
  </si>
  <si>
    <t>Summary</t>
  </si>
  <si>
    <t>Large Vectors, 0 vectors</t>
  </si>
  <si>
    <t>No impact</t>
  </si>
  <si>
    <t>Vz</t>
  </si>
  <si>
    <t>Medium vectors</t>
  </si>
  <si>
    <t>Impact but undefined</t>
  </si>
  <si>
    <t>Small vectors Load connected to +ve</t>
  </si>
  <si>
    <t>Vz increases</t>
  </si>
  <si>
    <t>Small vectors Load connected to -ve</t>
  </si>
  <si>
    <t>Vz decrease</t>
  </si>
  <si>
    <t>Switching Sequence with Minium Vz deviaiton</t>
  </si>
  <si>
    <t>P-type small vector increases Vz</t>
  </si>
  <si>
    <t>N-type small vector decreases Vz</t>
  </si>
  <si>
    <t>Dividing Dwell time of small vector b/w N-type and P-type minimize the Vz voltage deviaiton</t>
  </si>
  <si>
    <t>Case 1</t>
  </si>
  <si>
    <t>One small vector among three selected vector in triangle region</t>
  </si>
  <si>
    <t>Sector I, Region 4, Vectors - V2, V7, V14</t>
  </si>
  <si>
    <t>V2 has two states - PPO, OON</t>
  </si>
  <si>
    <t>Dwell time between PPO, OON is equally divided</t>
  </si>
  <si>
    <t>PPO,OON</t>
  </si>
  <si>
    <t>PPN</t>
  </si>
  <si>
    <t>V7</t>
  </si>
  <si>
    <t>V14</t>
  </si>
  <si>
    <t>PPO</t>
  </si>
  <si>
    <t>OON</t>
  </si>
  <si>
    <t>1 Switch change</t>
  </si>
  <si>
    <t>1 Switch Change</t>
  </si>
  <si>
    <t>Seq</t>
  </si>
  <si>
    <t>Ta/2</t>
  </si>
  <si>
    <t>Tb/2</t>
  </si>
  <si>
    <t>Tc/2</t>
  </si>
  <si>
    <t>Case 2</t>
  </si>
  <si>
    <t>Two small vectors among three selected vector in triangle region</t>
  </si>
  <si>
    <t>Vref in Region 1 or Region 2</t>
  </si>
  <si>
    <t>Sector I, Region 3 or Region 4, only one small vector is selected</t>
  </si>
  <si>
    <t>Out of three vectors 2 are small vectors</t>
  </si>
  <si>
    <t>Region 1 and Region 2 are further divided in two sub-regions</t>
  </si>
  <si>
    <t>Assume Vref lies in 2a</t>
  </si>
  <si>
    <t>V1, V7, or V2</t>
  </si>
  <si>
    <t>Vref closer to V1</t>
  </si>
  <si>
    <t>V1 dominating small vector</t>
  </si>
  <si>
    <t>Dwell time of V1, is made to half</t>
  </si>
  <si>
    <t>Vref/(2Vd/3)</t>
  </si>
  <si>
    <t>m_video</t>
  </si>
  <si>
    <t>m_book</t>
  </si>
  <si>
    <r>
      <rPr>
        <sz val="11"/>
        <color theme="1"/>
        <rFont val="Aptos Narrow"/>
        <family val="2"/>
      </rPr>
      <t>√</t>
    </r>
    <r>
      <rPr>
        <sz val="11"/>
        <color theme="1"/>
        <rFont val="Calibri"/>
        <family val="2"/>
      </rPr>
      <t>3 Vref/Vd</t>
    </r>
  </si>
  <si>
    <t>Region Selection as per Video</t>
  </si>
  <si>
    <t>multi factor for m_video so that it is equal to m_book</t>
  </si>
  <si>
    <t>2 m_video/√3</t>
  </si>
  <si>
    <t>=</t>
  </si>
  <si>
    <t>I want to replace m_video with m_book</t>
  </si>
  <si>
    <r>
      <rPr>
        <sz val="11"/>
        <color theme="1"/>
        <rFont val="Aptos Narrow"/>
        <family val="2"/>
      </rPr>
      <t>√</t>
    </r>
    <r>
      <rPr>
        <sz val="11"/>
        <color theme="1"/>
        <rFont val="Calibri"/>
        <family val="2"/>
      </rPr>
      <t>3 m_book / 2</t>
    </r>
  </si>
  <si>
    <t>mn</t>
  </si>
  <si>
    <t>Conditions for Region Selection</t>
  </si>
  <si>
    <t xml:space="preserve">Region </t>
  </si>
  <si>
    <t>Condition</t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</si>
  <si>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&lt; 0.5</t>
    </r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</si>
  <si>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&lt; 0.5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</si>
  <si>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&lt;0.5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</si>
  <si>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0.5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</si>
  <si>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&gt; 0.5</t>
    </r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</si>
  <si>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0.5</t>
    </r>
  </si>
  <si>
    <t>s. no</t>
  </si>
  <si>
    <t>S1R1</t>
  </si>
  <si>
    <t>S1R2</t>
  </si>
  <si>
    <t>S1R3</t>
  </si>
  <si>
    <t>S1R4</t>
  </si>
  <si>
    <t>S2R1</t>
  </si>
  <si>
    <t>S2R2</t>
  </si>
  <si>
    <t>S2R3</t>
  </si>
  <si>
    <t>S2R4</t>
  </si>
  <si>
    <t>S3R1</t>
  </si>
  <si>
    <t>S3R2</t>
  </si>
  <si>
    <t>S3R3</t>
  </si>
  <si>
    <t>S3R4</t>
  </si>
  <si>
    <t>S4R1</t>
  </si>
  <si>
    <t>S4R2</t>
  </si>
  <si>
    <t>S4R3</t>
  </si>
  <si>
    <t>S4R4</t>
  </si>
  <si>
    <t>S5R1</t>
  </si>
  <si>
    <t>S5R2</t>
  </si>
  <si>
    <t>S5R3</t>
  </si>
  <si>
    <t>S5R4</t>
  </si>
  <si>
    <t>V3</t>
  </si>
  <si>
    <t>Ta</t>
  </si>
  <si>
    <t>Tb</t>
  </si>
  <si>
    <t>V0</t>
  </si>
  <si>
    <t>Tc</t>
  </si>
  <si>
    <t>V13</t>
  </si>
  <si>
    <t>V15</t>
  </si>
  <si>
    <t>V8</t>
  </si>
  <si>
    <t>V4</t>
  </si>
  <si>
    <t>V5</t>
  </si>
  <si>
    <t>V6</t>
  </si>
  <si>
    <t>V9</t>
  </si>
  <si>
    <t>V16</t>
  </si>
  <si>
    <t>V10</t>
  </si>
  <si>
    <t>V17</t>
  </si>
  <si>
    <t>V11</t>
  </si>
  <si>
    <t>V12</t>
  </si>
  <si>
    <t>V18</t>
  </si>
  <si>
    <t>PPP</t>
  </si>
  <si>
    <t>NNN</t>
  </si>
  <si>
    <t>OOO</t>
  </si>
  <si>
    <t>OPO</t>
  </si>
  <si>
    <t>NON</t>
  </si>
  <si>
    <t>OPP</t>
  </si>
  <si>
    <t>NOO</t>
  </si>
  <si>
    <t>OOP</t>
  </si>
  <si>
    <t>NNO</t>
  </si>
  <si>
    <t>POP</t>
  </si>
  <si>
    <t>ONO</t>
  </si>
  <si>
    <t>OPN</t>
  </si>
  <si>
    <t>NPO</t>
  </si>
  <si>
    <t>NOP</t>
  </si>
  <si>
    <t>ONP</t>
  </si>
  <si>
    <t>PNO</t>
  </si>
  <si>
    <t>NPN</t>
  </si>
  <si>
    <t>NPP</t>
  </si>
  <si>
    <t>NNP</t>
  </si>
  <si>
    <t>PNP</t>
  </si>
  <si>
    <t>Time</t>
  </si>
  <si>
    <t>omega</t>
  </si>
  <si>
    <t>Angle</t>
  </si>
  <si>
    <t>Let m_book =0.8</t>
  </si>
  <si>
    <t>Sector</t>
  </si>
  <si>
    <t>Region</t>
  </si>
  <si>
    <t>m1</t>
  </si>
  <si>
    <t>m2</t>
  </si>
  <si>
    <t>m1+m2</t>
  </si>
  <si>
    <t>S6R1</t>
  </si>
  <si>
    <t>S6R2</t>
  </si>
  <si>
    <t>S6R3</t>
  </si>
  <si>
    <t>S6R4</t>
  </si>
  <si>
    <t>Sampling</t>
  </si>
  <si>
    <t>sec</t>
  </si>
  <si>
    <t>Leg</t>
  </si>
  <si>
    <t>0110</t>
  </si>
  <si>
    <t>0011</t>
  </si>
  <si>
    <t>1100</t>
  </si>
  <si>
    <t>110011000110</t>
  </si>
  <si>
    <t>011011000110</t>
  </si>
  <si>
    <t>110011001100</t>
  </si>
  <si>
    <t>011011001100</t>
  </si>
  <si>
    <t>011001101100</t>
  </si>
  <si>
    <t>110001101100</t>
  </si>
  <si>
    <t>110001100011</t>
  </si>
  <si>
    <t>011011000011</t>
  </si>
  <si>
    <t>001111000110</t>
  </si>
  <si>
    <t>001101101100</t>
  </si>
  <si>
    <t>011000111100</t>
  </si>
  <si>
    <t>110000110110</t>
  </si>
  <si>
    <t>110000110011</t>
  </si>
  <si>
    <t>110011000011</t>
  </si>
  <si>
    <t>001111000011</t>
  </si>
  <si>
    <t>001111001100</t>
  </si>
  <si>
    <t>001100111100</t>
  </si>
  <si>
    <t>110000111100</t>
  </si>
  <si>
    <t>001100110011</t>
  </si>
  <si>
    <t>011000110011</t>
  </si>
  <si>
    <t>011001100011</t>
  </si>
  <si>
    <t>011001100110</t>
  </si>
  <si>
    <t>011000110110</t>
  </si>
  <si>
    <t>001101100011</t>
  </si>
  <si>
    <t>001101100110</t>
  </si>
  <si>
    <t>001100110110</t>
  </si>
  <si>
    <t>110001100110</t>
  </si>
  <si>
    <t>max Vref</t>
  </si>
  <si>
    <t>max modulation index</t>
  </si>
  <si>
    <t>Va</t>
  </si>
  <si>
    <t>Vb</t>
  </si>
  <si>
    <t>Vc</t>
  </si>
  <si>
    <t>Tc/4</t>
  </si>
  <si>
    <t>V2N(OON)</t>
  </si>
  <si>
    <t>V7(PON)</t>
  </si>
  <si>
    <t>V14(PPN)</t>
  </si>
  <si>
    <t>V2P(PPO)</t>
  </si>
  <si>
    <t>Ta/4</t>
  </si>
  <si>
    <t>V1N(ONN)</t>
  </si>
  <si>
    <t>V13(PNN)</t>
  </si>
  <si>
    <t>V1P(POO)</t>
  </si>
  <si>
    <t>V8(OPN)</t>
  </si>
  <si>
    <t>V3N(NON)</t>
  </si>
  <si>
    <t>V15(NPN)</t>
  </si>
  <si>
    <t>V9(NPO)</t>
  </si>
  <si>
    <t>V3P(OPO)</t>
  </si>
  <si>
    <t>V4N(NOO)</t>
  </si>
  <si>
    <t>V16(NPP)</t>
  </si>
  <si>
    <t>V10(NOP)</t>
  </si>
  <si>
    <t>V4P(OPP)</t>
  </si>
  <si>
    <t>V5P(OOP)</t>
  </si>
  <si>
    <t>V17(NNP)</t>
  </si>
  <si>
    <t>V5N(NNO)</t>
  </si>
  <si>
    <t>V11(ONP)</t>
  </si>
  <si>
    <t>V6P(POP)</t>
  </si>
  <si>
    <t>V18(PNP)</t>
  </si>
  <si>
    <t>V6N(ONO)</t>
  </si>
  <si>
    <t>V12(PNO)</t>
  </si>
  <si>
    <t>Switching Sequence Case 1</t>
  </si>
  <si>
    <t>if Vref lies in 1A or 2A it is closer to V1 so V1 time will split</t>
  </si>
  <si>
    <t>if Vref lies in 1B or 2B it is closer to V2 so V2 time will split</t>
  </si>
  <si>
    <t xml:space="preserve">For sector 1 </t>
  </si>
  <si>
    <t>Sub region Selection</t>
  </si>
  <si>
    <t>if sector =1 and region =1  and angle &lt;30</t>
  </si>
  <si>
    <t>sub region 1A</t>
  </si>
  <si>
    <t>S1R1a</t>
  </si>
  <si>
    <t>S1R1b</t>
  </si>
  <si>
    <t>S1R2a</t>
  </si>
  <si>
    <t>S2R1a</t>
  </si>
  <si>
    <t>S2R2a</t>
  </si>
  <si>
    <t>S1R2b</t>
  </si>
  <si>
    <t>V0(OOO)</t>
  </si>
  <si>
    <t>S2R1b</t>
  </si>
  <si>
    <t>Tc/6</t>
  </si>
  <si>
    <t>Tb/4</t>
  </si>
  <si>
    <t>S2R2b</t>
  </si>
  <si>
    <t>if modify sector = 111</t>
  </si>
  <si>
    <t>Ts&lt;Ta/4</t>
  </si>
  <si>
    <t>y=1</t>
  </si>
  <si>
    <t>S3R1a</t>
  </si>
  <si>
    <t>S3R1b</t>
  </si>
  <si>
    <t>S3R2a</t>
  </si>
  <si>
    <t>S3R2b</t>
  </si>
  <si>
    <t>S4R1a</t>
  </si>
  <si>
    <t>S4R1b</t>
  </si>
  <si>
    <t>S4R2a</t>
  </si>
  <si>
    <t>S4R2b</t>
  </si>
  <si>
    <t>S5R1a</t>
  </si>
  <si>
    <t>S5R1b</t>
  </si>
  <si>
    <t>S5R2a</t>
  </si>
  <si>
    <t>S5R2b</t>
  </si>
  <si>
    <t>S6R1a</t>
  </si>
  <si>
    <t>S6R1b</t>
  </si>
  <si>
    <t>S6R2a</t>
  </si>
  <si>
    <t>S6R2b</t>
  </si>
  <si>
    <t>V1b;</t>
  </si>
  <si>
    <t>Vd</t>
  </si>
  <si>
    <t>Fsw</t>
  </si>
  <si>
    <t>Hz</t>
  </si>
  <si>
    <t>Fref</t>
  </si>
  <si>
    <t>V</t>
  </si>
  <si>
    <t>kW</t>
  </si>
  <si>
    <t>Pphase</t>
  </si>
  <si>
    <t>Qphase</t>
  </si>
  <si>
    <t>kVAr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</si>
</sst>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24"/>
      <color rgb="FF000000"/>
      <name val="Palatino Linotype"/>
      <family val="1"/>
    </font>
    <font>
      <sz val="18"/>
      <color rgb="FF000000"/>
      <name val="Times New Roman"/>
      <family val="1"/>
    </font>
    <font>
      <sz val="18"/>
      <color rgb="FF000000"/>
      <name val="Palatino Linotype"/>
      <family val="1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4" fillId="0" borderId="0" xfId="0" applyFont="1"/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1" xfId="0" applyFont="1" applyFill="1" applyBorder="1"/>
    <xf numFmtId="0" fontId="9" fillId="0" borderId="0" xfId="0" applyFont="1"/>
    <xf numFmtId="0" fontId="0" fillId="6" borderId="1" xfId="0" applyFill="1" applyBorder="1"/>
    <xf numFmtId="0" fontId="0" fillId="6" borderId="0" xfId="0" applyFill="1"/>
    <xf numFmtId="0" fontId="0" fillId="0" borderId="1" xfId="0" quotePrefix="1" applyBorder="1"/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0" borderId="1" xfId="0" applyFont="1" applyBorder="1"/>
    <xf numFmtId="0" fontId="0" fillId="7" borderId="1" xfId="0" applyFill="1" applyBorder="1"/>
    <xf numFmtId="0" fontId="10" fillId="7" borderId="1" xfId="0" applyFont="1" applyFill="1" applyBorder="1"/>
    <xf numFmtId="0" fontId="0" fillId="8" borderId="1" xfId="0" applyFill="1" applyBorder="1"/>
    <xf numFmtId="0" fontId="10" fillId="8" borderId="1" xfId="0" applyFont="1" applyFill="1" applyBorder="1"/>
    <xf numFmtId="0" fontId="0" fillId="9" borderId="1" xfId="0" applyFill="1" applyBorder="1"/>
    <xf numFmtId="0" fontId="10" fillId="9" borderId="1" xfId="0" applyFont="1" applyFill="1" applyBorder="1"/>
    <xf numFmtId="0" fontId="0" fillId="10" borderId="1" xfId="0" applyFill="1" applyBorder="1"/>
    <xf numFmtId="0" fontId="10" fillId="10" borderId="1" xfId="0" applyFont="1" applyFill="1" applyBorder="1"/>
    <xf numFmtId="0" fontId="0" fillId="11" borderId="1" xfId="0" applyFill="1" applyBorder="1"/>
    <xf numFmtId="0" fontId="10" fillId="11" borderId="1" xfId="0" applyFont="1" applyFill="1" applyBorder="1"/>
    <xf numFmtId="0" fontId="0" fillId="12" borderId="1" xfId="0" applyFill="1" applyBorder="1"/>
    <xf numFmtId="0" fontId="10" fillId="12" borderId="1" xfId="0" applyFont="1" applyFill="1" applyBorder="1"/>
    <xf numFmtId="2" fontId="0" fillId="0" borderId="1" xfId="0" applyNumberFormat="1" applyBorder="1"/>
    <xf numFmtId="1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22861</xdr:colOff>
      <xdr:row>6</xdr:row>
      <xdr:rowOff>72569</xdr:rowOff>
    </xdr:from>
    <xdr:to>
      <xdr:col>8</xdr:col>
      <xdr:colOff>533941</xdr:colOff>
      <xdr:row>14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F488E-5532-E53D-0229-F37308E9C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3421" y="1169849"/>
          <a:ext cx="3086640" cy="14590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206264</xdr:colOff>
      <xdr:row>1</xdr:row>
      <xdr:rowOff>131781</xdr:rowOff>
    </xdr:from>
    <xdr:to>
      <xdr:col>8</xdr:col>
      <xdr:colOff>439817</xdr:colOff>
      <xdr:row>35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073EB-F6A0-D3ED-00BF-7C012A01A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64" y="311075"/>
          <a:ext cx="5110353" cy="6116619"/>
        </a:xfrm>
        <a:prstGeom prst="rect">
          <a:avLst/>
        </a:prstGeom>
      </xdr:spPr>
    </xdr:pic>
    <xdr:clientData/>
  </xdr:twoCellAnchor>
  <xdr:twoCellAnchor>
    <xdr:from>
      <xdr:col>11</xdr:col>
      <xdr:colOff>251460</xdr:colOff>
      <xdr:row>1</xdr:row>
      <xdr:rowOff>167640</xdr:rowOff>
    </xdr:from>
    <xdr:to>
      <xdr:col>11</xdr:col>
      <xdr:colOff>259080</xdr:colOff>
      <xdr:row>5</xdr:row>
      <xdr:rowOff>83820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126EFCD-0B90-0FBD-4507-6B3823849D86}"/>
            </a:ext>
          </a:extLst>
        </xdr:cNvPr>
        <xdr:cNvCxnSpPr/>
      </xdr:nvCxnSpPr>
      <xdr:spPr>
        <a:xfrm>
          <a:off x="6957060" y="350520"/>
          <a:ext cx="7620" cy="647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1</xdr:row>
      <xdr:rowOff>171450</xdr:rowOff>
    </xdr:from>
    <xdr:to>
      <xdr:col>12</xdr:col>
      <xdr:colOff>598170</xdr:colOff>
      <xdr:row>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87BD8EE-F092-4828-B5F6-9270F530B5D3}"/>
            </a:ext>
          </a:extLst>
        </xdr:cNvPr>
        <xdr:cNvCxnSpPr/>
      </xdr:nvCxnSpPr>
      <xdr:spPr>
        <a:xfrm>
          <a:off x="6953250" y="354330"/>
          <a:ext cx="960120" cy="76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55245</xdr:colOff>
      <xdr:row>5</xdr:row>
      <xdr:rowOff>80010</xdr:rowOff>
    </xdr:from>
    <xdr:to>
      <xdr:col>11</xdr:col>
      <xdr:colOff>493395</xdr:colOff>
      <xdr:row>5</xdr:row>
      <xdr:rowOff>85725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D3C7AB2-B3C8-4B71-B8C9-EED1FCB9C841}"/>
            </a:ext>
          </a:extLst>
        </xdr:cNvPr>
        <xdr:cNvCxnSpPr/>
      </xdr:nvCxnSpPr>
      <xdr:spPr>
        <a:xfrm>
          <a:off x="6760845" y="994410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59055</xdr:colOff>
      <xdr:row>6</xdr:row>
      <xdr:rowOff>13335</xdr:rowOff>
    </xdr:from>
    <xdr:to>
      <xdr:col>11</xdr:col>
      <xdr:colOff>497205</xdr:colOff>
      <xdr:row>6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A2B5D43-9343-412D-A408-ACCEF5B7F104}"/>
            </a:ext>
          </a:extLst>
        </xdr:cNvPr>
        <xdr:cNvCxnSpPr/>
      </xdr:nvCxnSpPr>
      <xdr:spPr>
        <a:xfrm>
          <a:off x="6764655" y="1110615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262647</xdr:colOff>
      <xdr:row>6</xdr:row>
      <xdr:rowOff>17172</xdr:rowOff>
    </xdr:from>
    <xdr:to>
      <xdr:col>11</xdr:col>
      <xdr:colOff>264017</xdr:colOff>
      <xdr:row>13</xdr:row>
      <xdr:rowOff>142672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03EF7E8-E934-4788-977F-A1A6C3892860}"/>
            </a:ext>
          </a:extLst>
        </xdr:cNvPr>
        <xdr:cNvCxnSpPr/>
      </xdr:nvCxnSpPr>
      <xdr:spPr>
        <a:xfrm flipH="1">
          <a:off x="6968247" y="1106670"/>
          <a:ext cx="1370" cy="139658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60189</xdr:colOff>
      <xdr:row>13</xdr:row>
      <xdr:rowOff>143483</xdr:rowOff>
    </xdr:from>
    <xdr:to>
      <xdr:col>11</xdr:col>
      <xdr:colOff>498339</xdr:colOff>
      <xdr:row>13</xdr:row>
      <xdr:rowOff>149198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DDC20F6-0DBF-4F39-9490-743A35AF38C7}"/>
            </a:ext>
          </a:extLst>
        </xdr:cNvPr>
        <xdr:cNvCxnSpPr/>
      </xdr:nvCxnSpPr>
      <xdr:spPr>
        <a:xfrm>
          <a:off x="6765789" y="2504062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67243</xdr:colOff>
      <xdr:row>14</xdr:row>
      <xdr:rowOff>80051</xdr:rowOff>
    </xdr:from>
    <xdr:to>
      <xdr:col>11</xdr:col>
      <xdr:colOff>505393</xdr:colOff>
      <xdr:row>14</xdr:row>
      <xdr:rowOff>85766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B32F268-DB31-45EA-B4B1-3D6027CC3AA1}"/>
            </a:ext>
          </a:extLst>
        </xdr:cNvPr>
        <xdr:cNvCxnSpPr/>
      </xdr:nvCxnSpPr>
      <xdr:spPr>
        <a:xfrm>
          <a:off x="6772843" y="2622213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272415</xdr:colOff>
      <xdr:row>14</xdr:row>
      <xdr:rowOff>84381</xdr:rowOff>
    </xdr:from>
    <xdr:to>
      <xdr:col>11</xdr:col>
      <xdr:colOff>273627</xdr:colOff>
      <xdr:row>18</xdr:row>
      <xdr:rowOff>1338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37B9468-5B7C-4748-8256-73D37D59E754}"/>
            </a:ext>
          </a:extLst>
        </xdr:cNvPr>
        <xdr:cNvCxnSpPr/>
      </xdr:nvCxnSpPr>
      <xdr:spPr>
        <a:xfrm flipH="1">
          <a:off x="6978015" y="2626543"/>
          <a:ext cx="1212" cy="64328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268210</xdr:colOff>
      <xdr:row>17</xdr:row>
      <xdr:rowOff>176138</xdr:rowOff>
    </xdr:from>
    <xdr:to>
      <xdr:col>13</xdr:col>
      <xdr:colOff>9130</xdr:colOff>
      <xdr:row>18</xdr:row>
      <xdr:rowOff>2175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4674BE6-9B42-4ECE-B15D-D486732F6484}"/>
            </a:ext>
          </a:extLst>
        </xdr:cNvPr>
        <xdr:cNvCxnSpPr/>
      </xdr:nvCxnSpPr>
      <xdr:spPr>
        <a:xfrm>
          <a:off x="6973810" y="3263049"/>
          <a:ext cx="960120" cy="76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596526</xdr:colOff>
      <xdr:row>1</xdr:row>
      <xdr:rowOff>173230</xdr:rowOff>
    </xdr:from>
    <xdr:to>
      <xdr:col>13</xdr:col>
      <xdr:colOff>3464</xdr:colOff>
      <xdr:row>5</xdr:row>
      <xdr:rowOff>76200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B5E540D-2B5F-49EE-908F-058A08CDDA70}"/>
            </a:ext>
          </a:extLst>
        </xdr:cNvPr>
        <xdr:cNvCxnSpPr/>
      </xdr:nvCxnSpPr>
      <xdr:spPr>
        <a:xfrm>
          <a:off x="7911726" y="356803"/>
          <a:ext cx="16538" cy="63726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604839</xdr:colOff>
      <xdr:row>5</xdr:row>
      <xdr:rowOff>72735</xdr:rowOff>
    </xdr:from>
    <xdr:to>
      <xdr:col>15</xdr:col>
      <xdr:colOff>287482</xdr:colOff>
      <xdr:row>5</xdr:row>
      <xdr:rowOff>76200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1A80F4C-0F1A-46B2-B56E-1C49D286261E}"/>
            </a:ext>
          </a:extLst>
        </xdr:cNvPr>
        <xdr:cNvCxnSpPr/>
      </xdr:nvCxnSpPr>
      <xdr:spPr>
        <a:xfrm>
          <a:off x="8368530" y="987135"/>
          <a:ext cx="1511443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301336</xdr:colOff>
      <xdr:row>4</xdr:row>
      <xdr:rowOff>162791</xdr:rowOff>
    </xdr:from>
    <xdr:to>
      <xdr:col>16</xdr:col>
      <xdr:colOff>176645</xdr:colOff>
      <xdr:row>6</xdr:row>
      <xdr:rowOff>10391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EE8611A-878D-1BDA-365C-4441F3B78990}"/>
            </a:ext>
          </a:extLst>
        </xdr:cNvPr>
        <xdr:cNvSpPr/>
      </xdr:nvSpPr>
      <xdr:spPr>
        <a:xfrm>
          <a:off x="9893827" y="894311"/>
          <a:ext cx="484909" cy="2133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15</xdr:col>
      <xdr:colOff>356755</xdr:colOff>
      <xdr:row>5</xdr:row>
      <xdr:rowOff>24245</xdr:rowOff>
    </xdr:from>
    <xdr:to>
      <xdr:col>16</xdr:col>
      <xdr:colOff>114300</xdr:colOff>
      <xdr:row>5</xdr:row>
      <xdr:rowOff>152400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7CE2B3D-992A-EA9F-D95B-DCFE42C0B85E}"/>
            </a:ext>
          </a:extLst>
        </xdr:cNvPr>
        <xdr:cNvSpPr txBox="1"/>
      </xdr:nvSpPr>
      <xdr:spPr>
        <a:xfrm>
          <a:off x="9949246" y="938645"/>
          <a:ext cx="367145" cy="12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Ra</a:t>
          </a:r>
        </a:p>
      </xdr:txBody>
    </xdr:sp>
    <xdr:clientData/>
  </xdr:twoCellAnchor>
  <xdr:twoCellAnchor>
    <xdr:from>
      <xdr:col>16</xdr:col>
      <xdr:colOff>168420</xdr:colOff>
      <xdr:row>5</xdr:row>
      <xdr:rowOff>79662</xdr:rowOff>
    </xdr:from>
    <xdr:to>
      <xdr:col>17</xdr:col>
      <xdr:colOff>35668</xdr:colOff>
      <xdr:row>5</xdr:row>
      <xdr:rowOff>87549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3AFC096-D6AC-47A3-A09C-755FABE4A08A}"/>
            </a:ext>
          </a:extLst>
        </xdr:cNvPr>
        <xdr:cNvCxnSpPr/>
      </xdr:nvCxnSpPr>
      <xdr:spPr>
        <a:xfrm>
          <a:off x="9922020" y="987577"/>
          <a:ext cx="476848" cy="788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460663</xdr:colOff>
      <xdr:row>1</xdr:row>
      <xdr:rowOff>58881</xdr:rowOff>
    </xdr:from>
    <xdr:to>
      <xdr:col>13</xdr:col>
      <xdr:colOff>72736</xdr:colOff>
      <xdr:row>1</xdr:row>
      <xdr:rowOff>155863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931D9DF-C322-412C-74F8-C38ED98A7B32}"/>
            </a:ext>
          </a:extLst>
        </xdr:cNvPr>
        <xdr:cNvSpPr txBox="1"/>
      </xdr:nvSpPr>
      <xdr:spPr>
        <a:xfrm>
          <a:off x="7775863" y="242454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A</a:t>
          </a:r>
        </a:p>
      </xdr:txBody>
    </xdr:sp>
    <xdr:clientData/>
  </xdr:twoCellAnchor>
  <xdr:twoCellAnchor>
    <xdr:from>
      <xdr:col>15</xdr:col>
      <xdr:colOff>339435</xdr:colOff>
      <xdr:row>8</xdr:row>
      <xdr:rowOff>93518</xdr:rowOff>
    </xdr:from>
    <xdr:to>
      <xdr:col>16</xdr:col>
      <xdr:colOff>214744</xdr:colOff>
      <xdr:row>9</xdr:row>
      <xdr:rowOff>124690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03FAB0D-FFA6-492D-98BA-19843916AAD2}"/>
            </a:ext>
          </a:extLst>
        </xdr:cNvPr>
        <xdr:cNvSpPr/>
      </xdr:nvSpPr>
      <xdr:spPr>
        <a:xfrm>
          <a:off x="9931926" y="1556558"/>
          <a:ext cx="484909" cy="2140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16</xdr:col>
      <xdr:colOff>206520</xdr:colOff>
      <xdr:row>9</xdr:row>
      <xdr:rowOff>10389</xdr:rowOff>
    </xdr:from>
    <xdr:to>
      <xdr:col>17</xdr:col>
      <xdr:colOff>34636</xdr:colOff>
      <xdr:row>9</xdr:row>
      <xdr:rowOff>13854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B950DACB-F487-4DE1-9039-F2CDDCB34171}"/>
            </a:ext>
          </a:extLst>
        </xdr:cNvPr>
        <xdr:cNvCxnSpPr/>
      </xdr:nvCxnSpPr>
      <xdr:spPr>
        <a:xfrm>
          <a:off x="10408611" y="1656309"/>
          <a:ext cx="43771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209984</xdr:colOff>
      <xdr:row>12</xdr:row>
      <xdr:rowOff>103907</xdr:rowOff>
    </xdr:from>
    <xdr:to>
      <xdr:col>17</xdr:col>
      <xdr:colOff>38100</xdr:colOff>
      <xdr:row>12</xdr:row>
      <xdr:rowOff>107372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B4C48A4-9A38-4828-94A3-297049F1BF33}"/>
            </a:ext>
          </a:extLst>
        </xdr:cNvPr>
        <xdr:cNvCxnSpPr/>
      </xdr:nvCxnSpPr>
      <xdr:spPr>
        <a:xfrm>
          <a:off x="10412075" y="2298467"/>
          <a:ext cx="43771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332508</xdr:colOff>
      <xdr:row>11</xdr:row>
      <xdr:rowOff>176645</xdr:rowOff>
    </xdr:from>
    <xdr:to>
      <xdr:col>16</xdr:col>
      <xdr:colOff>207817</xdr:colOff>
      <xdr:row>13</xdr:row>
      <xdr:rowOff>24245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1D70E79-3CE2-475C-AA58-A9622474679B}"/>
            </a:ext>
          </a:extLst>
        </xdr:cNvPr>
        <xdr:cNvSpPr/>
      </xdr:nvSpPr>
      <xdr:spPr>
        <a:xfrm>
          <a:off x="9924999" y="2188325"/>
          <a:ext cx="484909" cy="2133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17</xdr:col>
      <xdr:colOff>35669</xdr:colOff>
      <xdr:row>5</xdr:row>
      <xdr:rowOff>81065</xdr:rowOff>
    </xdr:from>
    <xdr:to>
      <xdr:col>17</xdr:col>
      <xdr:colOff>43259</xdr:colOff>
      <xdr:row>9</xdr:row>
      <xdr:rowOff>20340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AB3E550-98EA-41B7-9EAE-4642F7971A0B}"/>
            </a:ext>
          </a:extLst>
        </xdr:cNvPr>
        <xdr:cNvCxnSpPr/>
      </xdr:nvCxnSpPr>
      <xdr:spPr>
        <a:xfrm>
          <a:off x="10398869" y="988980"/>
          <a:ext cx="7590" cy="66560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38911</xdr:colOff>
      <xdr:row>8</xdr:row>
      <xdr:rowOff>162129</xdr:rowOff>
    </xdr:from>
    <xdr:to>
      <xdr:col>17</xdr:col>
      <xdr:colOff>42154</xdr:colOff>
      <xdr:row>12</xdr:row>
      <xdr:rowOff>113489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1ECAB942-F0AF-4798-B32C-CA70606714F6}"/>
            </a:ext>
          </a:extLst>
        </xdr:cNvPr>
        <xdr:cNvCxnSpPr/>
      </xdr:nvCxnSpPr>
      <xdr:spPr>
        <a:xfrm flipH="1">
          <a:off x="10402111" y="1614793"/>
          <a:ext cx="3243" cy="67769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394558</xdr:colOff>
      <xdr:row>8</xdr:row>
      <xdr:rowOff>135376</xdr:rowOff>
    </xdr:from>
    <xdr:to>
      <xdr:col>16</xdr:col>
      <xdr:colOff>152103</xdr:colOff>
      <xdr:row>9</xdr:row>
      <xdr:rowOff>81948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9C0136E-68D0-4187-BF3F-DF1DF0B6BE4A}"/>
            </a:ext>
          </a:extLst>
        </xdr:cNvPr>
        <xdr:cNvSpPr txBox="1"/>
      </xdr:nvSpPr>
      <xdr:spPr>
        <a:xfrm>
          <a:off x="9987049" y="1598416"/>
          <a:ext cx="367145" cy="129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Rb</a:t>
          </a:r>
        </a:p>
      </xdr:txBody>
    </xdr:sp>
    <xdr:clientData/>
  </xdr:twoCellAnchor>
  <xdr:twoCellAnchor>
    <xdr:from>
      <xdr:col>15</xdr:col>
      <xdr:colOff>403844</xdr:colOff>
      <xdr:row>12</xdr:row>
      <xdr:rowOff>26677</xdr:rowOff>
    </xdr:from>
    <xdr:to>
      <xdr:col>16</xdr:col>
      <xdr:colOff>161389</xdr:colOff>
      <xdr:row>12</xdr:row>
      <xdr:rowOff>154832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409710F-6001-42F2-A158-5318BE5C2621}"/>
            </a:ext>
          </a:extLst>
        </xdr:cNvPr>
        <xdr:cNvSpPr txBox="1"/>
      </xdr:nvSpPr>
      <xdr:spPr>
        <a:xfrm>
          <a:off x="9996335" y="2221237"/>
          <a:ext cx="367145" cy="12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Rc</a:t>
          </a:r>
        </a:p>
      </xdr:txBody>
    </xdr:sp>
    <xdr:clientData/>
  </xdr:twoCellAnchor>
  <xdr:twoCellAnchor>
    <xdr:from>
      <xdr:col>11</xdr:col>
      <xdr:colOff>262647</xdr:colOff>
      <xdr:row>9</xdr:row>
      <xdr:rowOff>3242</xdr:rowOff>
    </xdr:from>
    <xdr:to>
      <xdr:col>15</xdr:col>
      <xdr:colOff>331153</xdr:colOff>
      <xdr:row>9</xdr:row>
      <xdr:rowOff>6707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711E7B57-0404-41DF-977F-6792A74B334F}"/>
            </a:ext>
          </a:extLst>
        </xdr:cNvPr>
        <xdr:cNvCxnSpPr/>
      </xdr:nvCxnSpPr>
      <xdr:spPr>
        <a:xfrm>
          <a:off x="7416738" y="1649162"/>
          <a:ext cx="250690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252919</xdr:colOff>
      <xdr:row>12</xdr:row>
      <xdr:rowOff>61608</xdr:rowOff>
    </xdr:from>
    <xdr:to>
      <xdr:col>15</xdr:col>
      <xdr:colOff>344123</xdr:colOff>
      <xdr:row>12</xdr:row>
      <xdr:rowOff>81287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4EBAD82-C2DC-41A7-AA18-1126A60D0CEC}"/>
            </a:ext>
          </a:extLst>
        </xdr:cNvPr>
        <xdr:cNvCxnSpPr/>
      </xdr:nvCxnSpPr>
      <xdr:spPr>
        <a:xfrm>
          <a:off x="7407010" y="2256168"/>
          <a:ext cx="2529604" cy="1967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191588</xdr:colOff>
      <xdr:row>3</xdr:row>
      <xdr:rowOff>47484</xdr:rowOff>
    </xdr:from>
    <xdr:to>
      <xdr:col>22</xdr:col>
      <xdr:colOff>343759</xdr:colOff>
      <xdr:row>11</xdr:row>
      <xdr:rowOff>77529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71C9DF-508D-A4FD-03C3-9DAB28242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03279" y="596124"/>
          <a:ext cx="3200171" cy="1493085"/>
        </a:xfrm>
        <a:prstGeom prst="rect">
          <a:avLst/>
        </a:prstGeom>
      </xdr:spPr>
    </xdr:pic>
    <xdr:clientData/>
  </xdr:twoCellAnchor>
  <xdr:twoCellAnchor>
    <xdr:from>
      <xdr:col>10</xdr:col>
      <xdr:colOff>104504</xdr:colOff>
      <xdr:row>4</xdr:row>
      <xdr:rowOff>139338</xdr:rowOff>
    </xdr:from>
    <xdr:to>
      <xdr:col>11</xdr:col>
      <xdr:colOff>43148</xdr:colOff>
      <xdr:row>7</xdr:row>
      <xdr:rowOff>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77D1A55E-E18B-44D0-BB33-3D61A499BF2B}"/>
            </a:ext>
          </a:extLst>
        </xdr:cNvPr>
        <xdr:cNvSpPr txBox="1"/>
      </xdr:nvSpPr>
      <xdr:spPr>
        <a:xfrm>
          <a:off x="6200504" y="870858"/>
          <a:ext cx="548244" cy="409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Vdc/2</a:t>
          </a:r>
          <a:r>
            <a:rPr lang="en-IN" sz="1100" kern="1200" baseline="0"/>
            <a:t> </a:t>
          </a:r>
          <a:endParaRPr lang="en-IN" sz="1100" kern="1200"/>
        </a:p>
      </xdr:txBody>
    </xdr:sp>
    <xdr:clientData/>
  </xdr:twoCellAnchor>
  <xdr:twoCellAnchor>
    <xdr:from>
      <xdr:col>10</xdr:col>
      <xdr:colOff>69668</xdr:colOff>
      <xdr:row>13</xdr:row>
      <xdr:rowOff>0</xdr:rowOff>
    </xdr:from>
    <xdr:to>
      <xdr:col>11</xdr:col>
      <xdr:colOff>8312</xdr:colOff>
      <xdr:row>15</xdr:row>
      <xdr:rowOff>43542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FBFACE7-F54C-478E-93A4-3224910801F9}"/>
            </a:ext>
          </a:extLst>
        </xdr:cNvPr>
        <xdr:cNvSpPr txBox="1"/>
      </xdr:nvSpPr>
      <xdr:spPr>
        <a:xfrm>
          <a:off x="6165668" y="2377440"/>
          <a:ext cx="548244" cy="409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Vdc/2</a:t>
          </a:r>
          <a:r>
            <a:rPr lang="en-IN" sz="1100" kern="1200" baseline="0"/>
            <a:t> </a:t>
          </a:r>
          <a:endParaRPr lang="en-IN" sz="1100" kern="1200"/>
        </a:p>
      </xdr:txBody>
    </xdr:sp>
    <xdr:clientData/>
  </xdr:twoCellAnchor>
  <xdr:twoCellAnchor>
    <xdr:from>
      <xdr:col>16</xdr:col>
      <xdr:colOff>387532</xdr:colOff>
      <xdr:row>9</xdr:row>
      <xdr:rowOff>43543</xdr:rowOff>
    </xdr:from>
    <xdr:to>
      <xdr:col>16</xdr:col>
      <xdr:colOff>609205</xdr:colOff>
      <xdr:row>9</xdr:row>
      <xdr:rowOff>140525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047C212-45B4-4182-8A49-23573224C2CC}"/>
            </a:ext>
          </a:extLst>
        </xdr:cNvPr>
        <xdr:cNvSpPr txBox="1"/>
      </xdr:nvSpPr>
      <xdr:spPr>
        <a:xfrm>
          <a:off x="10589623" y="1689463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O</a:t>
          </a:r>
        </a:p>
      </xdr:txBody>
    </xdr:sp>
    <xdr:clientData/>
  </xdr:twoCellAnchor>
  <xdr:twoCellAnchor>
    <xdr:from>
      <xdr:col>14</xdr:col>
      <xdr:colOff>609599</xdr:colOff>
      <xdr:row>0</xdr:row>
      <xdr:rowOff>139337</xdr:rowOff>
    </xdr:from>
    <xdr:to>
      <xdr:col>16</xdr:col>
      <xdr:colOff>470262</xdr:colOff>
      <xdr:row>4</xdr:row>
      <xdr:rowOff>43542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D7139F2-A975-4FD2-AA70-11AA9B277D29}"/>
            </a:ext>
          </a:extLst>
        </xdr:cNvPr>
        <xdr:cNvSpPr txBox="1"/>
      </xdr:nvSpPr>
      <xdr:spPr>
        <a:xfrm>
          <a:off x="9143999" y="139337"/>
          <a:ext cx="1079863" cy="63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VAO=</a:t>
          </a:r>
          <a:r>
            <a:rPr lang="en-IN" sz="1100" kern="1200" baseline="0"/>
            <a:t>  Vdc/3, VOZ= -VBO=-VCO= Vdc/6 </a:t>
          </a:r>
          <a:endParaRPr lang="en-IN" sz="1100" kern="1200"/>
        </a:p>
      </xdr:txBody>
    </xdr:sp>
    <xdr:clientData/>
  </xdr:twoCellAnchor>
  <xdr:twoCellAnchor editAs="oneCell">
    <xdr:from>
      <xdr:col>17</xdr:col>
      <xdr:colOff>357309</xdr:colOff>
      <xdr:row>24</xdr:row>
      <xdr:rowOff>3160</xdr:rowOff>
    </xdr:from>
    <xdr:to>
      <xdr:col>23</xdr:col>
      <xdr:colOff>212289</xdr:colOff>
      <xdr:row>33</xdr:row>
      <xdr:rowOff>31588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BDCB379-F83B-C1F8-2F97-D328A7C28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68744" y="4306219"/>
          <a:ext cx="3512580" cy="1642075"/>
        </a:xfrm>
        <a:prstGeom prst="rect">
          <a:avLst/>
        </a:prstGeom>
      </xdr:spPr>
    </xdr:pic>
    <xdr:clientData/>
  </xdr:twoCellAnchor>
  <xdr:twoCellAnchor>
    <xdr:from>
      <xdr:col>11</xdr:col>
      <xdr:colOff>251460</xdr:colOff>
      <xdr:row>21</xdr:row>
      <xdr:rowOff>167640</xdr:rowOff>
    </xdr:from>
    <xdr:to>
      <xdr:col>11</xdr:col>
      <xdr:colOff>259080</xdr:colOff>
      <xdr:row>25</xdr:row>
      <xdr:rowOff>83820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53970B16-B54E-4174-B115-C1636588CF6E}"/>
            </a:ext>
          </a:extLst>
        </xdr:cNvPr>
        <xdr:cNvCxnSpPr/>
      </xdr:nvCxnSpPr>
      <xdr:spPr>
        <a:xfrm>
          <a:off x="7405551" y="350520"/>
          <a:ext cx="7620" cy="647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21</xdr:row>
      <xdr:rowOff>171450</xdr:rowOff>
    </xdr:from>
    <xdr:to>
      <xdr:col>12</xdr:col>
      <xdr:colOff>598170</xdr:colOff>
      <xdr:row>21</xdr:row>
      <xdr:rowOff>179070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41D03508-CB1C-4D61-A73C-33D1673AC5CB}"/>
            </a:ext>
          </a:extLst>
        </xdr:cNvPr>
        <xdr:cNvCxnSpPr/>
      </xdr:nvCxnSpPr>
      <xdr:spPr>
        <a:xfrm>
          <a:off x="7401741" y="354330"/>
          <a:ext cx="960120" cy="76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55245</xdr:colOff>
      <xdr:row>25</xdr:row>
      <xdr:rowOff>80010</xdr:rowOff>
    </xdr:from>
    <xdr:to>
      <xdr:col>11</xdr:col>
      <xdr:colOff>493395</xdr:colOff>
      <xdr:row>25</xdr:row>
      <xdr:rowOff>85725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F90E7D87-2440-491D-9C13-9251B95A439B}"/>
            </a:ext>
          </a:extLst>
        </xdr:cNvPr>
        <xdr:cNvCxnSpPr/>
      </xdr:nvCxnSpPr>
      <xdr:spPr>
        <a:xfrm>
          <a:off x="7209336" y="994410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59055</xdr:colOff>
      <xdr:row>26</xdr:row>
      <xdr:rowOff>13335</xdr:rowOff>
    </xdr:from>
    <xdr:to>
      <xdr:col>11</xdr:col>
      <xdr:colOff>497205</xdr:colOff>
      <xdr:row>26</xdr:row>
      <xdr:rowOff>19050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7FFCC7CC-C014-4136-BF91-8E19BE53B285}"/>
            </a:ext>
          </a:extLst>
        </xdr:cNvPr>
        <xdr:cNvCxnSpPr/>
      </xdr:nvCxnSpPr>
      <xdr:spPr>
        <a:xfrm>
          <a:off x="7213146" y="1110615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262647</xdr:colOff>
      <xdr:row>26</xdr:row>
      <xdr:rowOff>17172</xdr:rowOff>
    </xdr:from>
    <xdr:to>
      <xdr:col>11</xdr:col>
      <xdr:colOff>264017</xdr:colOff>
      <xdr:row>33</xdr:row>
      <xdr:rowOff>142672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EF7F6146-A0C9-40DE-8347-16912EC202F0}"/>
            </a:ext>
          </a:extLst>
        </xdr:cNvPr>
        <xdr:cNvCxnSpPr/>
      </xdr:nvCxnSpPr>
      <xdr:spPr>
        <a:xfrm flipH="1">
          <a:off x="7416738" y="1114452"/>
          <a:ext cx="1370" cy="1405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60189</xdr:colOff>
      <xdr:row>33</xdr:row>
      <xdr:rowOff>143483</xdr:rowOff>
    </xdr:from>
    <xdr:to>
      <xdr:col>11</xdr:col>
      <xdr:colOff>498339</xdr:colOff>
      <xdr:row>33</xdr:row>
      <xdr:rowOff>149198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D25B26DA-E85E-4263-8ABA-16BB7BBCDD6D}"/>
            </a:ext>
          </a:extLst>
        </xdr:cNvPr>
        <xdr:cNvCxnSpPr/>
      </xdr:nvCxnSpPr>
      <xdr:spPr>
        <a:xfrm>
          <a:off x="7214280" y="2520923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67243</xdr:colOff>
      <xdr:row>34</xdr:row>
      <xdr:rowOff>80051</xdr:rowOff>
    </xdr:from>
    <xdr:to>
      <xdr:col>11</xdr:col>
      <xdr:colOff>505393</xdr:colOff>
      <xdr:row>34</xdr:row>
      <xdr:rowOff>85766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78DE7BC5-BD4F-45A1-B97B-2B36EE4CF4BF}"/>
            </a:ext>
          </a:extLst>
        </xdr:cNvPr>
        <xdr:cNvCxnSpPr/>
      </xdr:nvCxnSpPr>
      <xdr:spPr>
        <a:xfrm>
          <a:off x="7221334" y="2640371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272415</xdr:colOff>
      <xdr:row>34</xdr:row>
      <xdr:rowOff>84381</xdr:rowOff>
    </xdr:from>
    <xdr:to>
      <xdr:col>11</xdr:col>
      <xdr:colOff>273627</xdr:colOff>
      <xdr:row>38</xdr:row>
      <xdr:rowOff>1338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690A7639-1367-4F9D-A8E2-345887737CD7}"/>
            </a:ext>
          </a:extLst>
        </xdr:cNvPr>
        <xdr:cNvCxnSpPr/>
      </xdr:nvCxnSpPr>
      <xdr:spPr>
        <a:xfrm flipH="1">
          <a:off x="7426506" y="2644701"/>
          <a:ext cx="1212" cy="64847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596526</xdr:colOff>
      <xdr:row>21</xdr:row>
      <xdr:rowOff>173230</xdr:rowOff>
    </xdr:from>
    <xdr:to>
      <xdr:col>13</xdr:col>
      <xdr:colOff>3464</xdr:colOff>
      <xdr:row>25</xdr:row>
      <xdr:rowOff>76200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E2F77F37-C075-478F-B4CF-257CD07ABED8}"/>
            </a:ext>
          </a:extLst>
        </xdr:cNvPr>
        <xdr:cNvCxnSpPr/>
      </xdr:nvCxnSpPr>
      <xdr:spPr>
        <a:xfrm>
          <a:off x="8360217" y="356110"/>
          <a:ext cx="16538" cy="63449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261258</xdr:colOff>
      <xdr:row>31</xdr:row>
      <xdr:rowOff>19595</xdr:rowOff>
    </xdr:from>
    <xdr:to>
      <xdr:col>15</xdr:col>
      <xdr:colOff>452945</xdr:colOff>
      <xdr:row>31</xdr:row>
      <xdr:rowOff>30480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D98DBF-44E1-4525-9BD6-27C33F7266FF}"/>
            </a:ext>
          </a:extLst>
        </xdr:cNvPr>
        <xdr:cNvCxnSpPr/>
      </xdr:nvCxnSpPr>
      <xdr:spPr>
        <a:xfrm flipV="1">
          <a:off x="7415349" y="5688875"/>
          <a:ext cx="2630087" cy="108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427610</xdr:colOff>
      <xdr:row>30</xdr:row>
      <xdr:rowOff>93122</xdr:rowOff>
    </xdr:from>
    <xdr:to>
      <xdr:col>16</xdr:col>
      <xdr:colOff>302919</xdr:colOff>
      <xdr:row>31</xdr:row>
      <xdr:rowOff>123602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D786C83F-D3D1-4A4C-98A3-D45F30FD45AA}"/>
            </a:ext>
          </a:extLst>
        </xdr:cNvPr>
        <xdr:cNvSpPr/>
      </xdr:nvSpPr>
      <xdr:spPr>
        <a:xfrm>
          <a:off x="10020101" y="5579522"/>
          <a:ext cx="484909" cy="2133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15</xdr:col>
      <xdr:colOff>478675</xdr:colOff>
      <xdr:row>30</xdr:row>
      <xdr:rowOff>133102</xdr:rowOff>
    </xdr:from>
    <xdr:to>
      <xdr:col>16</xdr:col>
      <xdr:colOff>236220</xdr:colOff>
      <xdr:row>31</xdr:row>
      <xdr:rowOff>78377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5E79BB1C-E704-43F0-83F1-011F552616A5}"/>
            </a:ext>
          </a:extLst>
        </xdr:cNvPr>
        <xdr:cNvSpPr txBox="1"/>
      </xdr:nvSpPr>
      <xdr:spPr>
        <a:xfrm>
          <a:off x="10071166" y="5619502"/>
          <a:ext cx="367145" cy="12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Ra</a:t>
          </a:r>
        </a:p>
      </xdr:txBody>
    </xdr:sp>
    <xdr:clientData/>
  </xdr:twoCellAnchor>
  <xdr:twoCellAnchor>
    <xdr:from>
      <xdr:col>16</xdr:col>
      <xdr:colOff>299049</xdr:colOff>
      <xdr:row>31</xdr:row>
      <xdr:rowOff>9993</xdr:rowOff>
    </xdr:from>
    <xdr:to>
      <xdr:col>17</xdr:col>
      <xdr:colOff>166297</xdr:colOff>
      <xdr:row>31</xdr:row>
      <xdr:rowOff>17880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C0B42A99-8210-43BA-A18A-BEE1151078DA}"/>
            </a:ext>
          </a:extLst>
        </xdr:cNvPr>
        <xdr:cNvCxnSpPr/>
      </xdr:nvCxnSpPr>
      <xdr:spPr>
        <a:xfrm>
          <a:off x="10501140" y="5679273"/>
          <a:ext cx="476848" cy="788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460663</xdr:colOff>
      <xdr:row>21</xdr:row>
      <xdr:rowOff>58881</xdr:rowOff>
    </xdr:from>
    <xdr:to>
      <xdr:col>13</xdr:col>
      <xdr:colOff>72736</xdr:colOff>
      <xdr:row>21</xdr:row>
      <xdr:rowOff>155863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3A793B9C-3B52-46BB-AC0E-81BA9499C70B}"/>
            </a:ext>
          </a:extLst>
        </xdr:cNvPr>
        <xdr:cNvSpPr txBox="1"/>
      </xdr:nvSpPr>
      <xdr:spPr>
        <a:xfrm>
          <a:off x="8224354" y="241761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A</a:t>
          </a:r>
        </a:p>
      </xdr:txBody>
    </xdr:sp>
    <xdr:clientData/>
  </xdr:twoCellAnchor>
  <xdr:twoCellAnchor>
    <xdr:from>
      <xdr:col>15</xdr:col>
      <xdr:colOff>365561</xdr:colOff>
      <xdr:row>34</xdr:row>
      <xdr:rowOff>115289</xdr:rowOff>
    </xdr:from>
    <xdr:to>
      <xdr:col>16</xdr:col>
      <xdr:colOff>240870</xdr:colOff>
      <xdr:row>35</xdr:row>
      <xdr:rowOff>146461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87A345A-B16E-4640-91A0-EF2EE4113CA1}"/>
            </a:ext>
          </a:extLst>
        </xdr:cNvPr>
        <xdr:cNvSpPr/>
      </xdr:nvSpPr>
      <xdr:spPr>
        <a:xfrm>
          <a:off x="9958052" y="6333209"/>
          <a:ext cx="484909" cy="2140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16</xdr:col>
      <xdr:colOff>250063</xdr:colOff>
      <xdr:row>34</xdr:row>
      <xdr:rowOff>180206</xdr:rowOff>
    </xdr:from>
    <xdr:to>
      <xdr:col>17</xdr:col>
      <xdr:colOff>78179</xdr:colOff>
      <xdr:row>35</xdr:row>
      <xdr:rowOff>791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89D373-8320-465A-BBCB-89BA442ABBF3}"/>
            </a:ext>
          </a:extLst>
        </xdr:cNvPr>
        <xdr:cNvCxnSpPr/>
      </xdr:nvCxnSpPr>
      <xdr:spPr>
        <a:xfrm>
          <a:off x="10452154" y="6398126"/>
          <a:ext cx="43771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240464</xdr:colOff>
      <xdr:row>37</xdr:row>
      <xdr:rowOff>177930</xdr:rowOff>
    </xdr:from>
    <xdr:to>
      <xdr:col>17</xdr:col>
      <xdr:colOff>68580</xdr:colOff>
      <xdr:row>37</xdr:row>
      <xdr:rowOff>181395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1C04F855-CC6F-417B-97E6-803255271FB7}"/>
            </a:ext>
          </a:extLst>
        </xdr:cNvPr>
        <xdr:cNvCxnSpPr/>
      </xdr:nvCxnSpPr>
      <xdr:spPr>
        <a:xfrm>
          <a:off x="10442555" y="6944490"/>
          <a:ext cx="43771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362988</xdr:colOff>
      <xdr:row>37</xdr:row>
      <xdr:rowOff>67788</xdr:rowOff>
    </xdr:from>
    <xdr:to>
      <xdr:col>16</xdr:col>
      <xdr:colOff>238297</xdr:colOff>
      <xdr:row>38</xdr:row>
      <xdr:rowOff>98268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95AF53BE-1B59-4E81-B98D-9410CFB9F0A0}"/>
            </a:ext>
          </a:extLst>
        </xdr:cNvPr>
        <xdr:cNvSpPr/>
      </xdr:nvSpPr>
      <xdr:spPr>
        <a:xfrm>
          <a:off x="9955479" y="6834348"/>
          <a:ext cx="484909" cy="2133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17</xdr:col>
      <xdr:colOff>70503</xdr:colOff>
      <xdr:row>30</xdr:row>
      <xdr:rowOff>163797</xdr:rowOff>
    </xdr:from>
    <xdr:to>
      <xdr:col>17</xdr:col>
      <xdr:colOff>78093</xdr:colOff>
      <xdr:row>34</xdr:row>
      <xdr:rowOff>103072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2856399F-8FEF-4A97-86B4-726C225FD8E7}"/>
            </a:ext>
          </a:extLst>
        </xdr:cNvPr>
        <xdr:cNvCxnSpPr/>
      </xdr:nvCxnSpPr>
      <xdr:spPr>
        <a:xfrm>
          <a:off x="10882194" y="5650197"/>
          <a:ext cx="7590" cy="67079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69391</xdr:colOff>
      <xdr:row>34</xdr:row>
      <xdr:rowOff>61980</xdr:rowOff>
    </xdr:from>
    <xdr:to>
      <xdr:col>17</xdr:col>
      <xdr:colOff>72634</xdr:colOff>
      <xdr:row>38</xdr:row>
      <xdr:rowOff>13340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F3082A63-2389-46ED-B6C1-A4D19B9A551B}"/>
            </a:ext>
          </a:extLst>
        </xdr:cNvPr>
        <xdr:cNvCxnSpPr/>
      </xdr:nvCxnSpPr>
      <xdr:spPr>
        <a:xfrm flipH="1">
          <a:off x="10881082" y="6279900"/>
          <a:ext cx="3243" cy="6828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420684</xdr:colOff>
      <xdr:row>34</xdr:row>
      <xdr:rowOff>152793</xdr:rowOff>
    </xdr:from>
    <xdr:to>
      <xdr:col>16</xdr:col>
      <xdr:colOff>178229</xdr:colOff>
      <xdr:row>35</xdr:row>
      <xdr:rowOff>99365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ABF021C2-6CE4-485A-A1E4-12D5ADD5EE62}"/>
            </a:ext>
          </a:extLst>
        </xdr:cNvPr>
        <xdr:cNvSpPr txBox="1"/>
      </xdr:nvSpPr>
      <xdr:spPr>
        <a:xfrm>
          <a:off x="10013175" y="6370713"/>
          <a:ext cx="367145" cy="129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Rb</a:t>
          </a:r>
        </a:p>
      </xdr:txBody>
    </xdr:sp>
    <xdr:clientData/>
  </xdr:twoCellAnchor>
  <xdr:twoCellAnchor>
    <xdr:from>
      <xdr:col>15</xdr:col>
      <xdr:colOff>434324</xdr:colOff>
      <xdr:row>37</xdr:row>
      <xdr:rowOff>122472</xdr:rowOff>
    </xdr:from>
    <xdr:to>
      <xdr:col>16</xdr:col>
      <xdr:colOff>191869</xdr:colOff>
      <xdr:row>38</xdr:row>
      <xdr:rowOff>67747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A024E9C7-C791-45E6-B1DD-9443BB4B3F89}"/>
            </a:ext>
          </a:extLst>
        </xdr:cNvPr>
        <xdr:cNvSpPr txBox="1"/>
      </xdr:nvSpPr>
      <xdr:spPr>
        <a:xfrm>
          <a:off x="10026815" y="6889032"/>
          <a:ext cx="367145" cy="12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Rc</a:t>
          </a:r>
        </a:p>
      </xdr:txBody>
    </xdr:sp>
    <xdr:clientData/>
  </xdr:twoCellAnchor>
  <xdr:twoCellAnchor>
    <xdr:from>
      <xdr:col>11</xdr:col>
      <xdr:colOff>288772</xdr:colOff>
      <xdr:row>35</xdr:row>
      <xdr:rowOff>29368</xdr:rowOff>
    </xdr:from>
    <xdr:to>
      <xdr:col>15</xdr:col>
      <xdr:colOff>357278</xdr:colOff>
      <xdr:row>35</xdr:row>
      <xdr:rowOff>32833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4F3B5543-4B9C-49F4-A66B-0C1E819C392F}"/>
            </a:ext>
          </a:extLst>
        </xdr:cNvPr>
        <xdr:cNvCxnSpPr/>
      </xdr:nvCxnSpPr>
      <xdr:spPr>
        <a:xfrm>
          <a:off x="7442863" y="6430168"/>
          <a:ext cx="250690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270336</xdr:colOff>
      <xdr:row>38</xdr:row>
      <xdr:rowOff>648</xdr:rowOff>
    </xdr:from>
    <xdr:to>
      <xdr:col>15</xdr:col>
      <xdr:colOff>361540</xdr:colOff>
      <xdr:row>38</xdr:row>
      <xdr:rowOff>20327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800E3338-4CA0-4B43-BC90-FB97FF464E0E}"/>
            </a:ext>
          </a:extLst>
        </xdr:cNvPr>
        <xdr:cNvCxnSpPr/>
      </xdr:nvCxnSpPr>
      <xdr:spPr>
        <a:xfrm>
          <a:off x="7424427" y="6950088"/>
          <a:ext cx="2529604" cy="1967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104504</xdr:colOff>
      <xdr:row>24</xdr:row>
      <xdr:rowOff>139338</xdr:rowOff>
    </xdr:from>
    <xdr:to>
      <xdr:col>11</xdr:col>
      <xdr:colOff>43148</xdr:colOff>
      <xdr:row>27</xdr:row>
      <xdr:rowOff>0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B3A4EBD5-9B49-467C-8387-EFBD26D91967}"/>
            </a:ext>
          </a:extLst>
        </xdr:cNvPr>
        <xdr:cNvSpPr txBox="1"/>
      </xdr:nvSpPr>
      <xdr:spPr>
        <a:xfrm>
          <a:off x="6648995" y="870858"/>
          <a:ext cx="548244" cy="409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Vdc/2</a:t>
          </a:r>
          <a:r>
            <a:rPr lang="en-IN" sz="1100" kern="1200" baseline="0"/>
            <a:t> </a:t>
          </a:r>
          <a:endParaRPr lang="en-IN" sz="1100" kern="1200"/>
        </a:p>
      </xdr:txBody>
    </xdr:sp>
    <xdr:clientData/>
  </xdr:twoCellAnchor>
  <xdr:twoCellAnchor>
    <xdr:from>
      <xdr:col>10</xdr:col>
      <xdr:colOff>69668</xdr:colOff>
      <xdr:row>33</xdr:row>
      <xdr:rowOff>0</xdr:rowOff>
    </xdr:from>
    <xdr:to>
      <xdr:col>11</xdr:col>
      <xdr:colOff>8312</xdr:colOff>
      <xdr:row>35</xdr:row>
      <xdr:rowOff>43542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96C185CB-F7C6-4D13-94F5-4A2E579F4F2B}"/>
            </a:ext>
          </a:extLst>
        </xdr:cNvPr>
        <xdr:cNvSpPr txBox="1"/>
      </xdr:nvSpPr>
      <xdr:spPr>
        <a:xfrm>
          <a:off x="6614159" y="2377440"/>
          <a:ext cx="548244" cy="409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Vdc/2</a:t>
          </a:r>
          <a:r>
            <a:rPr lang="en-IN" sz="1100" kern="1200" baseline="0"/>
            <a:t> </a:t>
          </a:r>
          <a:endParaRPr lang="en-IN" sz="1100" kern="1200"/>
        </a:p>
      </xdr:txBody>
    </xdr:sp>
    <xdr:clientData/>
  </xdr:twoCellAnchor>
  <xdr:twoCellAnchor>
    <xdr:from>
      <xdr:col>17</xdr:col>
      <xdr:colOff>121921</xdr:colOff>
      <xdr:row>34</xdr:row>
      <xdr:rowOff>130629</xdr:rowOff>
    </xdr:from>
    <xdr:to>
      <xdr:col>17</xdr:col>
      <xdr:colOff>343594</xdr:colOff>
      <xdr:row>35</xdr:row>
      <xdr:rowOff>44731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A709B67-129A-495B-A93A-892A1C2351A1}"/>
            </a:ext>
          </a:extLst>
        </xdr:cNvPr>
        <xdr:cNvSpPr txBox="1"/>
      </xdr:nvSpPr>
      <xdr:spPr>
        <a:xfrm>
          <a:off x="10933612" y="6348549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O</a:t>
          </a:r>
        </a:p>
      </xdr:txBody>
    </xdr:sp>
    <xdr:clientData/>
  </xdr:twoCellAnchor>
  <xdr:twoCellAnchor>
    <xdr:from>
      <xdr:col>14</xdr:col>
      <xdr:colOff>609599</xdr:colOff>
      <xdr:row>20</xdr:row>
      <xdr:rowOff>139337</xdr:rowOff>
    </xdr:from>
    <xdr:to>
      <xdr:col>16</xdr:col>
      <xdr:colOff>470262</xdr:colOff>
      <xdr:row>24</xdr:row>
      <xdr:rowOff>43542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E9E4CC9C-5459-4712-9DD2-E67ACF6C8E39}"/>
            </a:ext>
          </a:extLst>
        </xdr:cNvPr>
        <xdr:cNvSpPr txBox="1"/>
      </xdr:nvSpPr>
      <xdr:spPr>
        <a:xfrm>
          <a:off x="9592490" y="139337"/>
          <a:ext cx="1079863" cy="63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VAO=</a:t>
          </a:r>
          <a:r>
            <a:rPr lang="en-IN" sz="1100" kern="1200" baseline="0"/>
            <a:t>  Vdc/3, VOZ= Vdc/6 </a:t>
          </a:r>
          <a:endParaRPr lang="en-IN" sz="1100" kern="1200"/>
        </a:p>
      </xdr:txBody>
    </xdr:sp>
    <xdr:clientData/>
  </xdr:twoCellAnchor>
  <xdr:twoCellAnchor editAs="oneCell">
    <xdr:from>
      <xdr:col>10</xdr:col>
      <xdr:colOff>573741</xdr:colOff>
      <xdr:row>40</xdr:row>
      <xdr:rowOff>156773</xdr:rowOff>
    </xdr:from>
    <xdr:to>
      <xdr:col>19</xdr:col>
      <xdr:colOff>137128</xdr:colOff>
      <xdr:row>54</xdr:row>
      <xdr:rowOff>2198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12E2448E-4519-04C6-458C-DDC029623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7976" y="7328538"/>
          <a:ext cx="5049787" cy="2355542"/>
        </a:xfrm>
        <a:prstGeom prst="rect">
          <a:avLst/>
        </a:prstGeom>
      </xdr:spPr>
    </xdr:pic>
    <xdr:clientData/>
  </xdr:twoCellAnchor>
  <xdr:twoCellAnchor>
    <xdr:from>
      <xdr:col>21</xdr:col>
      <xdr:colOff>251460</xdr:colOff>
      <xdr:row>41</xdr:row>
      <xdr:rowOff>167640</xdr:rowOff>
    </xdr:from>
    <xdr:to>
      <xdr:col>21</xdr:col>
      <xdr:colOff>259080</xdr:colOff>
      <xdr:row>45</xdr:row>
      <xdr:rowOff>83820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4EDC3F35-82D4-425A-A9D9-4BBC8545EB0E}"/>
            </a:ext>
          </a:extLst>
        </xdr:cNvPr>
        <xdr:cNvCxnSpPr/>
      </xdr:nvCxnSpPr>
      <xdr:spPr>
        <a:xfrm>
          <a:off x="7405295" y="346934"/>
          <a:ext cx="7620" cy="63335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247650</xdr:colOff>
      <xdr:row>41</xdr:row>
      <xdr:rowOff>171450</xdr:rowOff>
    </xdr:from>
    <xdr:to>
      <xdr:col>22</xdr:col>
      <xdr:colOff>598170</xdr:colOff>
      <xdr:row>41</xdr:row>
      <xdr:rowOff>179070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974D0179-8550-47DF-82CD-CB552F24B8E6}"/>
            </a:ext>
          </a:extLst>
        </xdr:cNvPr>
        <xdr:cNvCxnSpPr/>
      </xdr:nvCxnSpPr>
      <xdr:spPr>
        <a:xfrm>
          <a:off x="7401485" y="350744"/>
          <a:ext cx="960120" cy="76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55245</xdr:colOff>
      <xdr:row>45</xdr:row>
      <xdr:rowOff>80010</xdr:rowOff>
    </xdr:from>
    <xdr:to>
      <xdr:col>21</xdr:col>
      <xdr:colOff>493395</xdr:colOff>
      <xdr:row>45</xdr:row>
      <xdr:rowOff>85725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C7CA15CC-E04D-4D03-BB7F-5673B90F8F43}"/>
            </a:ext>
          </a:extLst>
        </xdr:cNvPr>
        <xdr:cNvCxnSpPr/>
      </xdr:nvCxnSpPr>
      <xdr:spPr>
        <a:xfrm>
          <a:off x="7209080" y="976481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</xdr:colOff>
      <xdr:row>46</xdr:row>
      <xdr:rowOff>13335</xdr:rowOff>
    </xdr:from>
    <xdr:to>
      <xdr:col>21</xdr:col>
      <xdr:colOff>497205</xdr:colOff>
      <xdr:row>46</xdr:row>
      <xdr:rowOff>19050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B8E05380-C189-41B9-926D-B34C74ECF8F3}"/>
            </a:ext>
          </a:extLst>
        </xdr:cNvPr>
        <xdr:cNvCxnSpPr/>
      </xdr:nvCxnSpPr>
      <xdr:spPr>
        <a:xfrm>
          <a:off x="7212890" y="1089100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262647</xdr:colOff>
      <xdr:row>46</xdr:row>
      <xdr:rowOff>17172</xdr:rowOff>
    </xdr:from>
    <xdr:to>
      <xdr:col>21</xdr:col>
      <xdr:colOff>264017</xdr:colOff>
      <xdr:row>53</xdr:row>
      <xdr:rowOff>142672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5EEC754A-C674-4F3B-A7C9-F9D1FAF45200}"/>
            </a:ext>
          </a:extLst>
        </xdr:cNvPr>
        <xdr:cNvCxnSpPr/>
      </xdr:nvCxnSpPr>
      <xdr:spPr>
        <a:xfrm flipH="1">
          <a:off x="7416482" y="1092937"/>
          <a:ext cx="1370" cy="138055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60189</xdr:colOff>
      <xdr:row>53</xdr:row>
      <xdr:rowOff>143483</xdr:rowOff>
    </xdr:from>
    <xdr:to>
      <xdr:col>21</xdr:col>
      <xdr:colOff>498339</xdr:colOff>
      <xdr:row>53</xdr:row>
      <xdr:rowOff>149198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EAC265-5A41-4BAF-933F-78BB8BDA88D4}"/>
            </a:ext>
          </a:extLst>
        </xdr:cNvPr>
        <xdr:cNvCxnSpPr/>
      </xdr:nvCxnSpPr>
      <xdr:spPr>
        <a:xfrm>
          <a:off x="7214024" y="2474307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67243</xdr:colOff>
      <xdr:row>54</xdr:row>
      <xdr:rowOff>80051</xdr:rowOff>
    </xdr:from>
    <xdr:to>
      <xdr:col>21</xdr:col>
      <xdr:colOff>505393</xdr:colOff>
      <xdr:row>54</xdr:row>
      <xdr:rowOff>85766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5C6B9D38-3AB2-4AA8-95CA-D0321F948587}"/>
            </a:ext>
          </a:extLst>
        </xdr:cNvPr>
        <xdr:cNvCxnSpPr/>
      </xdr:nvCxnSpPr>
      <xdr:spPr>
        <a:xfrm>
          <a:off x="7221078" y="2590169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272415</xdr:colOff>
      <xdr:row>54</xdr:row>
      <xdr:rowOff>84381</xdr:rowOff>
    </xdr:from>
    <xdr:to>
      <xdr:col>21</xdr:col>
      <xdr:colOff>273627</xdr:colOff>
      <xdr:row>58</xdr:row>
      <xdr:rowOff>1338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F9C82189-0253-4D45-BB6F-CF4B7A71BCF8}"/>
            </a:ext>
          </a:extLst>
        </xdr:cNvPr>
        <xdr:cNvCxnSpPr/>
      </xdr:nvCxnSpPr>
      <xdr:spPr>
        <a:xfrm flipH="1">
          <a:off x="7426250" y="2594499"/>
          <a:ext cx="1212" cy="6341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268210</xdr:colOff>
      <xdr:row>57</xdr:row>
      <xdr:rowOff>176138</xdr:rowOff>
    </xdr:from>
    <xdr:to>
      <xdr:col>23</xdr:col>
      <xdr:colOff>9130</xdr:colOff>
      <xdr:row>58</xdr:row>
      <xdr:rowOff>2175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42505596-DCC1-4D30-A015-789C18D2FD39}"/>
            </a:ext>
          </a:extLst>
        </xdr:cNvPr>
        <xdr:cNvCxnSpPr/>
      </xdr:nvCxnSpPr>
      <xdr:spPr>
        <a:xfrm>
          <a:off x="7422045" y="3224138"/>
          <a:ext cx="960120" cy="533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596526</xdr:colOff>
      <xdr:row>41</xdr:row>
      <xdr:rowOff>173230</xdr:rowOff>
    </xdr:from>
    <xdr:to>
      <xdr:col>23</xdr:col>
      <xdr:colOff>3464</xdr:colOff>
      <xdr:row>45</xdr:row>
      <xdr:rowOff>76200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CB33726E-A988-42EC-9CD6-FDFB5453982B}"/>
            </a:ext>
          </a:extLst>
        </xdr:cNvPr>
        <xdr:cNvCxnSpPr/>
      </xdr:nvCxnSpPr>
      <xdr:spPr>
        <a:xfrm>
          <a:off x="8359961" y="352524"/>
          <a:ext cx="16538" cy="62014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604839</xdr:colOff>
      <xdr:row>45</xdr:row>
      <xdr:rowOff>72735</xdr:rowOff>
    </xdr:from>
    <xdr:to>
      <xdr:col>25</xdr:col>
      <xdr:colOff>287482</xdr:colOff>
      <xdr:row>45</xdr:row>
      <xdr:rowOff>76200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ACFB9826-36FB-498C-B445-7B1BB58B2248}"/>
            </a:ext>
          </a:extLst>
        </xdr:cNvPr>
        <xdr:cNvCxnSpPr/>
      </xdr:nvCxnSpPr>
      <xdr:spPr>
        <a:xfrm>
          <a:off x="8368274" y="969206"/>
          <a:ext cx="1511443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301336</xdr:colOff>
      <xdr:row>44</xdr:row>
      <xdr:rowOff>162791</xdr:rowOff>
    </xdr:from>
    <xdr:to>
      <xdr:col>26</xdr:col>
      <xdr:colOff>176645</xdr:colOff>
      <xdr:row>46</xdr:row>
      <xdr:rowOff>10391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E074E0EF-75E3-41F6-A7D1-A6CFBF5BFEB3}"/>
            </a:ext>
          </a:extLst>
        </xdr:cNvPr>
        <xdr:cNvSpPr/>
      </xdr:nvSpPr>
      <xdr:spPr>
        <a:xfrm>
          <a:off x="9893571" y="879967"/>
          <a:ext cx="484909" cy="20618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25</xdr:col>
      <xdr:colOff>356755</xdr:colOff>
      <xdr:row>45</xdr:row>
      <xdr:rowOff>24245</xdr:rowOff>
    </xdr:from>
    <xdr:to>
      <xdr:col>26</xdr:col>
      <xdr:colOff>114300</xdr:colOff>
      <xdr:row>45</xdr:row>
      <xdr:rowOff>152400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19F0B779-E052-4FAD-9719-6CE6E8AB08CC}"/>
            </a:ext>
          </a:extLst>
        </xdr:cNvPr>
        <xdr:cNvSpPr txBox="1"/>
      </xdr:nvSpPr>
      <xdr:spPr>
        <a:xfrm>
          <a:off x="9948990" y="920716"/>
          <a:ext cx="367145" cy="12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Rb</a:t>
          </a:r>
        </a:p>
      </xdr:txBody>
    </xdr:sp>
    <xdr:clientData/>
  </xdr:twoCellAnchor>
  <xdr:twoCellAnchor>
    <xdr:from>
      <xdr:col>26</xdr:col>
      <xdr:colOff>168420</xdr:colOff>
      <xdr:row>45</xdr:row>
      <xdr:rowOff>79662</xdr:rowOff>
    </xdr:from>
    <xdr:to>
      <xdr:col>27</xdr:col>
      <xdr:colOff>35668</xdr:colOff>
      <xdr:row>45</xdr:row>
      <xdr:rowOff>87549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804CF2F-C097-4559-84B8-A4CAE2816B6B}"/>
            </a:ext>
          </a:extLst>
        </xdr:cNvPr>
        <xdr:cNvCxnSpPr/>
      </xdr:nvCxnSpPr>
      <xdr:spPr>
        <a:xfrm>
          <a:off x="10370255" y="976133"/>
          <a:ext cx="476848" cy="788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3463</xdr:colOff>
      <xdr:row>41</xdr:row>
      <xdr:rowOff>14058</xdr:rowOff>
    </xdr:from>
    <xdr:to>
      <xdr:col>22</xdr:col>
      <xdr:colOff>225136</xdr:colOff>
      <xdr:row>41</xdr:row>
      <xdr:rowOff>111040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65CF1037-0B2B-40D3-A684-FFB0A5DECF9B}"/>
            </a:ext>
          </a:extLst>
        </xdr:cNvPr>
        <xdr:cNvSpPr txBox="1"/>
      </xdr:nvSpPr>
      <xdr:spPr>
        <a:xfrm>
          <a:off x="13862898" y="7365117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A</a:t>
          </a:r>
        </a:p>
      </xdr:txBody>
    </xdr:sp>
    <xdr:clientData/>
  </xdr:twoCellAnchor>
  <xdr:twoCellAnchor>
    <xdr:from>
      <xdr:col>25</xdr:col>
      <xdr:colOff>339435</xdr:colOff>
      <xdr:row>48</xdr:row>
      <xdr:rowOff>93518</xdr:rowOff>
    </xdr:from>
    <xdr:to>
      <xdr:col>26</xdr:col>
      <xdr:colOff>214744</xdr:colOff>
      <xdr:row>49</xdr:row>
      <xdr:rowOff>124690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360A582A-A01D-4C35-B987-AFCE71498CE1}"/>
            </a:ext>
          </a:extLst>
        </xdr:cNvPr>
        <xdr:cNvSpPr/>
      </xdr:nvSpPr>
      <xdr:spPr>
        <a:xfrm>
          <a:off x="9931670" y="1527871"/>
          <a:ext cx="484909" cy="21046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26</xdr:col>
      <xdr:colOff>206520</xdr:colOff>
      <xdr:row>49</xdr:row>
      <xdr:rowOff>10389</xdr:rowOff>
    </xdr:from>
    <xdr:to>
      <xdr:col>27</xdr:col>
      <xdr:colOff>34636</xdr:colOff>
      <xdr:row>49</xdr:row>
      <xdr:rowOff>13854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C47B715D-6DC7-4691-A283-7BA0D1B7CFA1}"/>
            </a:ext>
          </a:extLst>
        </xdr:cNvPr>
        <xdr:cNvCxnSpPr/>
      </xdr:nvCxnSpPr>
      <xdr:spPr>
        <a:xfrm>
          <a:off x="10408355" y="1624036"/>
          <a:ext cx="43771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209984</xdr:colOff>
      <xdr:row>52</xdr:row>
      <xdr:rowOff>103907</xdr:rowOff>
    </xdr:from>
    <xdr:to>
      <xdr:col>27</xdr:col>
      <xdr:colOff>38100</xdr:colOff>
      <xdr:row>52</xdr:row>
      <xdr:rowOff>107372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30C79CFE-BEF1-4E97-9C4B-6FCA2DAA0EC9}"/>
            </a:ext>
          </a:extLst>
        </xdr:cNvPr>
        <xdr:cNvCxnSpPr/>
      </xdr:nvCxnSpPr>
      <xdr:spPr>
        <a:xfrm>
          <a:off x="10411819" y="2255436"/>
          <a:ext cx="43771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332508</xdr:colOff>
      <xdr:row>51</xdr:row>
      <xdr:rowOff>176645</xdr:rowOff>
    </xdr:from>
    <xdr:to>
      <xdr:col>26</xdr:col>
      <xdr:colOff>207817</xdr:colOff>
      <xdr:row>53</xdr:row>
      <xdr:rowOff>24245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5F83B72F-39C4-4104-B476-6D542D78A012}"/>
            </a:ext>
          </a:extLst>
        </xdr:cNvPr>
        <xdr:cNvSpPr/>
      </xdr:nvSpPr>
      <xdr:spPr>
        <a:xfrm>
          <a:off x="9924743" y="2148880"/>
          <a:ext cx="484909" cy="20618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27</xdr:col>
      <xdr:colOff>35669</xdr:colOff>
      <xdr:row>45</xdr:row>
      <xdr:rowOff>81065</xdr:rowOff>
    </xdr:from>
    <xdr:to>
      <xdr:col>27</xdr:col>
      <xdr:colOff>43259</xdr:colOff>
      <xdr:row>49</xdr:row>
      <xdr:rowOff>20340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FFCAE032-96AD-4297-8D8B-028C050D652E}"/>
            </a:ext>
          </a:extLst>
        </xdr:cNvPr>
        <xdr:cNvCxnSpPr/>
      </xdr:nvCxnSpPr>
      <xdr:spPr>
        <a:xfrm>
          <a:off x="10847104" y="977536"/>
          <a:ext cx="7590" cy="65645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38911</xdr:colOff>
      <xdr:row>48</xdr:row>
      <xdr:rowOff>162129</xdr:rowOff>
    </xdr:from>
    <xdr:to>
      <xdr:col>27</xdr:col>
      <xdr:colOff>42154</xdr:colOff>
      <xdr:row>52</xdr:row>
      <xdr:rowOff>113489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8ED2711-050B-463A-8D70-A3D8CF45127F}"/>
            </a:ext>
          </a:extLst>
        </xdr:cNvPr>
        <xdr:cNvCxnSpPr/>
      </xdr:nvCxnSpPr>
      <xdr:spPr>
        <a:xfrm flipH="1">
          <a:off x="10850346" y="1596482"/>
          <a:ext cx="3243" cy="66853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394558</xdr:colOff>
      <xdr:row>48</xdr:row>
      <xdr:rowOff>135376</xdr:rowOff>
    </xdr:from>
    <xdr:to>
      <xdr:col>26</xdr:col>
      <xdr:colOff>152103</xdr:colOff>
      <xdr:row>49</xdr:row>
      <xdr:rowOff>81948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B58C65E2-908B-40FF-B54D-84D74B2021C7}"/>
            </a:ext>
          </a:extLst>
        </xdr:cNvPr>
        <xdr:cNvSpPr txBox="1"/>
      </xdr:nvSpPr>
      <xdr:spPr>
        <a:xfrm>
          <a:off x="9986793" y="1569729"/>
          <a:ext cx="367145" cy="1258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Ra</a:t>
          </a:r>
        </a:p>
      </xdr:txBody>
    </xdr:sp>
    <xdr:clientData/>
  </xdr:twoCellAnchor>
  <xdr:twoCellAnchor>
    <xdr:from>
      <xdr:col>25</xdr:col>
      <xdr:colOff>403844</xdr:colOff>
      <xdr:row>52</xdr:row>
      <xdr:rowOff>26677</xdr:rowOff>
    </xdr:from>
    <xdr:to>
      <xdr:col>26</xdr:col>
      <xdr:colOff>161389</xdr:colOff>
      <xdr:row>52</xdr:row>
      <xdr:rowOff>154832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DDB1A9A3-D177-40A7-86B8-BEE07B01EBA5}"/>
            </a:ext>
          </a:extLst>
        </xdr:cNvPr>
        <xdr:cNvSpPr txBox="1"/>
      </xdr:nvSpPr>
      <xdr:spPr>
        <a:xfrm>
          <a:off x="9996079" y="2178206"/>
          <a:ext cx="367145" cy="12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Rc</a:t>
          </a:r>
        </a:p>
      </xdr:txBody>
    </xdr:sp>
    <xdr:clientData/>
  </xdr:twoCellAnchor>
  <xdr:twoCellAnchor>
    <xdr:from>
      <xdr:col>22</xdr:col>
      <xdr:colOff>224118</xdr:colOff>
      <xdr:row>49</xdr:row>
      <xdr:rowOff>0</xdr:rowOff>
    </xdr:from>
    <xdr:to>
      <xdr:col>25</xdr:col>
      <xdr:colOff>331153</xdr:colOff>
      <xdr:row>49</xdr:row>
      <xdr:rowOff>6707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5764031F-B35F-434B-B953-B30222FA3157}"/>
            </a:ext>
          </a:extLst>
        </xdr:cNvPr>
        <xdr:cNvCxnSpPr/>
      </xdr:nvCxnSpPr>
      <xdr:spPr>
        <a:xfrm>
          <a:off x="14083553" y="8785412"/>
          <a:ext cx="1935835" cy="670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252919</xdr:colOff>
      <xdr:row>52</xdr:row>
      <xdr:rowOff>61608</xdr:rowOff>
    </xdr:from>
    <xdr:to>
      <xdr:col>25</xdr:col>
      <xdr:colOff>344123</xdr:colOff>
      <xdr:row>52</xdr:row>
      <xdr:rowOff>81287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5B05C5FE-AF8E-4283-96ED-0EBE836556CF}"/>
            </a:ext>
          </a:extLst>
        </xdr:cNvPr>
        <xdr:cNvCxnSpPr/>
      </xdr:nvCxnSpPr>
      <xdr:spPr>
        <a:xfrm>
          <a:off x="7406754" y="2213137"/>
          <a:ext cx="2529604" cy="1967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104504</xdr:colOff>
      <xdr:row>44</xdr:row>
      <xdr:rowOff>139338</xdr:rowOff>
    </xdr:from>
    <xdr:to>
      <xdr:col>21</xdr:col>
      <xdr:colOff>43148</xdr:colOff>
      <xdr:row>47</xdr:row>
      <xdr:rowOff>0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290392DC-BDAA-4FCF-A33A-93421807FDCE}"/>
            </a:ext>
          </a:extLst>
        </xdr:cNvPr>
        <xdr:cNvSpPr txBox="1"/>
      </xdr:nvSpPr>
      <xdr:spPr>
        <a:xfrm>
          <a:off x="6648739" y="856514"/>
          <a:ext cx="548244" cy="398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Vdc/2</a:t>
          </a:r>
          <a:r>
            <a:rPr lang="en-IN" sz="1100" kern="1200" baseline="0"/>
            <a:t> </a:t>
          </a:r>
          <a:endParaRPr lang="en-IN" sz="1100" kern="1200"/>
        </a:p>
      </xdr:txBody>
    </xdr:sp>
    <xdr:clientData/>
  </xdr:twoCellAnchor>
  <xdr:twoCellAnchor>
    <xdr:from>
      <xdr:col>20</xdr:col>
      <xdr:colOff>69668</xdr:colOff>
      <xdr:row>53</xdr:row>
      <xdr:rowOff>0</xdr:rowOff>
    </xdr:from>
    <xdr:to>
      <xdr:col>21</xdr:col>
      <xdr:colOff>8312</xdr:colOff>
      <xdr:row>55</xdr:row>
      <xdr:rowOff>43542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D9350BF-9E48-4368-B6A2-C0A1E48194D0}"/>
            </a:ext>
          </a:extLst>
        </xdr:cNvPr>
        <xdr:cNvSpPr txBox="1"/>
      </xdr:nvSpPr>
      <xdr:spPr>
        <a:xfrm>
          <a:off x="6613903" y="2330824"/>
          <a:ext cx="548244" cy="402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Vdc/2</a:t>
          </a:r>
          <a:r>
            <a:rPr lang="en-IN" sz="1100" kern="1200" baseline="0"/>
            <a:t> </a:t>
          </a:r>
          <a:endParaRPr lang="en-IN" sz="1100" kern="1200"/>
        </a:p>
      </xdr:txBody>
    </xdr:sp>
    <xdr:clientData/>
  </xdr:twoCellAnchor>
  <xdr:twoCellAnchor>
    <xdr:from>
      <xdr:col>26</xdr:col>
      <xdr:colOff>387532</xdr:colOff>
      <xdr:row>49</xdr:row>
      <xdr:rowOff>43543</xdr:rowOff>
    </xdr:from>
    <xdr:to>
      <xdr:col>26</xdr:col>
      <xdr:colOff>609205</xdr:colOff>
      <xdr:row>49</xdr:row>
      <xdr:rowOff>140525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4F5DF1A3-B1EA-4CB6-AFEA-46E8895D9E07}"/>
            </a:ext>
          </a:extLst>
        </xdr:cNvPr>
        <xdr:cNvSpPr txBox="1"/>
      </xdr:nvSpPr>
      <xdr:spPr>
        <a:xfrm>
          <a:off x="10589367" y="1657190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O</a:t>
          </a:r>
        </a:p>
      </xdr:txBody>
    </xdr:sp>
    <xdr:clientData/>
  </xdr:twoCellAnchor>
  <xdr:twoCellAnchor>
    <xdr:from>
      <xdr:col>24</xdr:col>
      <xdr:colOff>609599</xdr:colOff>
      <xdr:row>40</xdr:row>
      <xdr:rowOff>139337</xdr:rowOff>
    </xdr:from>
    <xdr:to>
      <xdr:col>26</xdr:col>
      <xdr:colOff>470262</xdr:colOff>
      <xdr:row>44</xdr:row>
      <xdr:rowOff>43542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5551BFAD-0C42-45D4-8B1A-01398BEC274D}"/>
            </a:ext>
          </a:extLst>
        </xdr:cNvPr>
        <xdr:cNvSpPr txBox="1"/>
      </xdr:nvSpPr>
      <xdr:spPr>
        <a:xfrm>
          <a:off x="9592234" y="139337"/>
          <a:ext cx="1079863" cy="621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VAO=</a:t>
          </a:r>
          <a:r>
            <a:rPr lang="en-IN" sz="1100" kern="1200" baseline="0"/>
            <a:t>  Vdc/6, VOZ= Vdc/3 </a:t>
          </a:r>
          <a:endParaRPr lang="en-IN" sz="1100" kern="1200"/>
        </a:p>
      </xdr:txBody>
    </xdr:sp>
    <xdr:clientData/>
  </xdr:twoCellAnchor>
  <xdr:twoCellAnchor>
    <xdr:from>
      <xdr:col>22</xdr:col>
      <xdr:colOff>197224</xdr:colOff>
      <xdr:row>41</xdr:row>
      <xdr:rowOff>152400</xdr:rowOff>
    </xdr:from>
    <xdr:to>
      <xdr:col>22</xdr:col>
      <xdr:colOff>206189</xdr:colOff>
      <xdr:row>49</xdr:row>
      <xdr:rowOff>0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FC91C289-4FD0-41A1-BDFD-C0E73EEDD96E}"/>
            </a:ext>
          </a:extLst>
        </xdr:cNvPr>
        <xdr:cNvCxnSpPr/>
      </xdr:nvCxnSpPr>
      <xdr:spPr>
        <a:xfrm flipH="1">
          <a:off x="14056659" y="7503459"/>
          <a:ext cx="8965" cy="128195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523416</xdr:colOff>
      <xdr:row>41</xdr:row>
      <xdr:rowOff>31988</xdr:rowOff>
    </xdr:from>
    <xdr:to>
      <xdr:col>23</xdr:col>
      <xdr:colOff>135489</xdr:colOff>
      <xdr:row>41</xdr:row>
      <xdr:rowOff>128970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4FFA3EBA-3919-41F7-BAB8-D1AAD7170886}"/>
            </a:ext>
          </a:extLst>
        </xdr:cNvPr>
        <xdr:cNvSpPr txBox="1"/>
      </xdr:nvSpPr>
      <xdr:spPr>
        <a:xfrm>
          <a:off x="14382851" y="7383047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B</a:t>
          </a:r>
        </a:p>
      </xdr:txBody>
    </xdr:sp>
    <xdr:clientData/>
  </xdr:twoCellAnchor>
  <xdr:twoCellAnchor>
    <xdr:from>
      <xdr:col>14</xdr:col>
      <xdr:colOff>475129</xdr:colOff>
      <xdr:row>8</xdr:row>
      <xdr:rowOff>0</xdr:rowOff>
    </xdr:from>
    <xdr:to>
      <xdr:col>15</xdr:col>
      <xdr:colOff>87202</xdr:colOff>
      <xdr:row>8</xdr:row>
      <xdr:rowOff>96982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7F83E731-25FC-49F4-94A7-CD3A1E217271}"/>
            </a:ext>
          </a:extLst>
        </xdr:cNvPr>
        <xdr:cNvSpPr txBox="1"/>
      </xdr:nvSpPr>
      <xdr:spPr>
        <a:xfrm>
          <a:off x="9457764" y="1434353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B</a:t>
          </a:r>
        </a:p>
      </xdr:txBody>
    </xdr:sp>
    <xdr:clientData/>
  </xdr:twoCellAnchor>
  <xdr:twoCellAnchor>
    <xdr:from>
      <xdr:col>14</xdr:col>
      <xdr:colOff>475130</xdr:colOff>
      <xdr:row>11</xdr:row>
      <xdr:rowOff>80683</xdr:rowOff>
    </xdr:from>
    <xdr:to>
      <xdr:col>15</xdr:col>
      <xdr:colOff>87203</xdr:colOff>
      <xdr:row>11</xdr:row>
      <xdr:rowOff>177665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2BBBB566-14ED-4B13-9D74-9E48807D97C1}"/>
            </a:ext>
          </a:extLst>
        </xdr:cNvPr>
        <xdr:cNvSpPr txBox="1"/>
      </xdr:nvSpPr>
      <xdr:spPr>
        <a:xfrm>
          <a:off x="9457765" y="2052918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C</a:t>
          </a:r>
        </a:p>
      </xdr:txBody>
    </xdr:sp>
    <xdr:clientData/>
  </xdr:twoCellAnchor>
  <xdr:oneCellAnchor>
    <xdr:from>
      <xdr:col>17</xdr:col>
      <xdr:colOff>99060</xdr:colOff>
      <xdr:row>12</xdr:row>
      <xdr:rowOff>171994</xdr:rowOff>
    </xdr:from>
    <xdr:ext cx="5666014" cy="578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B22E277D-9C53-C306-6F12-A0C801D8C687}"/>
                </a:ext>
              </a:extLst>
            </xdr:cNvPr>
            <xdr:cNvSpPr txBox="1"/>
          </xdr:nvSpPr>
          <xdr:spPr>
            <a:xfrm>
              <a:off x="10911840" y="2366554"/>
              <a:ext cx="5666014" cy="578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20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20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𝑗</m:t>
                    </m:r>
                    <m:sSub>
                      <m:sSub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(</m:t>
                    </m:r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𝑉𝑎𝑜</m:t>
                    </m:r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𝑉𝑏𝑜</m:t>
                    </m:r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𝑗</m:t>
                        </m:r>
                        <m:f>
                          <m:f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IN" sz="20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num>
                          <m:den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sup>
                    </m:sSup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𝑉𝑐𝑜</m:t>
                    </m:r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𝑗</m:t>
                        </m:r>
                        <m:f>
                          <m:f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IN" sz="20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num>
                          <m:den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n-IN" sz="2000" kern="1200"/>
            </a:p>
          </xdr:txBody>
        </xdr:sp>
      </mc:Choice>
      <mc:Fallback xmlns="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B22E277D-9C53-C306-6F12-A0C801D8C687}"/>
                </a:ext>
              </a:extLst>
            </xdr:cNvPr>
            <xdr:cNvSpPr txBox="1"/>
          </xdr:nvSpPr>
          <xdr:spPr>
            <a:xfrm>
              <a:off x="10911840" y="2366554"/>
              <a:ext cx="5666014" cy="578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𝑉_</a:t>
              </a:r>
              <a:r>
                <a:rPr lang="en-IN" sz="20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IN" sz="2000" b="0" i="0" kern="1200">
                  <a:latin typeface="Cambria Math" panose="02040503050406030204" pitchFamily="18" charset="0"/>
                </a:rPr>
                <a:t>+𝑗𝑉_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IN" sz="2000" b="0" i="0" kern="1200">
                  <a:latin typeface="Cambria Math" panose="02040503050406030204" pitchFamily="18" charset="0"/>
                </a:rPr>
                <a:t>=  2/3(𝑉𝑎𝑜+𝑉𝑏𝑜 𝑒^(𝑗 2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3)+𝑉𝑐𝑜 𝑒^(𝑗 4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 𝑡)</a:t>
              </a:r>
              <a:endParaRPr lang="en-IN" sz="2000" kern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32</xdr:row>
      <xdr:rowOff>167640</xdr:rowOff>
    </xdr:from>
    <xdr:to>
      <xdr:col>2</xdr:col>
      <xdr:colOff>259080</xdr:colOff>
      <xdr:row>36</xdr:row>
      <xdr:rowOff>83820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C6CE36C-AB80-42D3-BFEF-6CF612D38958}"/>
            </a:ext>
          </a:extLst>
        </xdr:cNvPr>
        <xdr:cNvCxnSpPr/>
      </xdr:nvCxnSpPr>
      <xdr:spPr>
        <a:xfrm>
          <a:off x="7406640" y="350520"/>
          <a:ext cx="7620" cy="647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32</xdr:row>
      <xdr:rowOff>171450</xdr:rowOff>
    </xdr:from>
    <xdr:to>
      <xdr:col>3</xdr:col>
      <xdr:colOff>598170</xdr:colOff>
      <xdr:row>32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8AA51FC-BF9D-4135-98FD-B68EDC56DC07}"/>
            </a:ext>
          </a:extLst>
        </xdr:cNvPr>
        <xdr:cNvCxnSpPr/>
      </xdr:nvCxnSpPr>
      <xdr:spPr>
        <a:xfrm>
          <a:off x="7402830" y="354330"/>
          <a:ext cx="960120" cy="76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</xdr:colOff>
      <xdr:row>36</xdr:row>
      <xdr:rowOff>80010</xdr:rowOff>
    </xdr:from>
    <xdr:to>
      <xdr:col>2</xdr:col>
      <xdr:colOff>493395</xdr:colOff>
      <xdr:row>36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E7E90B9-2670-4D35-B008-7F5907CACA8D}"/>
            </a:ext>
          </a:extLst>
        </xdr:cNvPr>
        <xdr:cNvCxnSpPr/>
      </xdr:nvCxnSpPr>
      <xdr:spPr>
        <a:xfrm>
          <a:off x="7210425" y="994410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</xdr:colOff>
      <xdr:row>37</xdr:row>
      <xdr:rowOff>13335</xdr:rowOff>
    </xdr:from>
    <xdr:to>
      <xdr:col>2</xdr:col>
      <xdr:colOff>497205</xdr:colOff>
      <xdr:row>37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7D415B3-B0B9-448A-BAFD-429A767BEB94}"/>
            </a:ext>
          </a:extLst>
        </xdr:cNvPr>
        <xdr:cNvCxnSpPr/>
      </xdr:nvCxnSpPr>
      <xdr:spPr>
        <a:xfrm>
          <a:off x="7214235" y="1110615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262647</xdr:colOff>
      <xdr:row>37</xdr:row>
      <xdr:rowOff>17172</xdr:rowOff>
    </xdr:from>
    <xdr:to>
      <xdr:col>2</xdr:col>
      <xdr:colOff>264017</xdr:colOff>
      <xdr:row>44</xdr:row>
      <xdr:rowOff>142672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A388CBC-DE24-467E-99A7-F02E4F06EA74}"/>
            </a:ext>
          </a:extLst>
        </xdr:cNvPr>
        <xdr:cNvCxnSpPr/>
      </xdr:nvCxnSpPr>
      <xdr:spPr>
        <a:xfrm flipH="1">
          <a:off x="7417827" y="1114452"/>
          <a:ext cx="1370" cy="1405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60189</xdr:colOff>
      <xdr:row>44</xdr:row>
      <xdr:rowOff>143483</xdr:rowOff>
    </xdr:from>
    <xdr:to>
      <xdr:col>2</xdr:col>
      <xdr:colOff>498339</xdr:colOff>
      <xdr:row>44</xdr:row>
      <xdr:rowOff>149198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571A2F-239D-4C6C-9026-4C8694E460BB}"/>
            </a:ext>
          </a:extLst>
        </xdr:cNvPr>
        <xdr:cNvCxnSpPr/>
      </xdr:nvCxnSpPr>
      <xdr:spPr>
        <a:xfrm>
          <a:off x="7215369" y="2520923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67243</xdr:colOff>
      <xdr:row>45</xdr:row>
      <xdr:rowOff>80051</xdr:rowOff>
    </xdr:from>
    <xdr:to>
      <xdr:col>2</xdr:col>
      <xdr:colOff>505393</xdr:colOff>
      <xdr:row>45</xdr:row>
      <xdr:rowOff>85766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F15EBA5-9665-4BDC-8B30-7F322360A254}"/>
            </a:ext>
          </a:extLst>
        </xdr:cNvPr>
        <xdr:cNvCxnSpPr/>
      </xdr:nvCxnSpPr>
      <xdr:spPr>
        <a:xfrm>
          <a:off x="7222423" y="2640371"/>
          <a:ext cx="438150" cy="571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272415</xdr:colOff>
      <xdr:row>45</xdr:row>
      <xdr:rowOff>84381</xdr:rowOff>
    </xdr:from>
    <xdr:to>
      <xdr:col>2</xdr:col>
      <xdr:colOff>273627</xdr:colOff>
      <xdr:row>49</xdr:row>
      <xdr:rowOff>1338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6E8DB13-C37E-4D73-88E7-A4C9BED0381E}"/>
            </a:ext>
          </a:extLst>
        </xdr:cNvPr>
        <xdr:cNvCxnSpPr/>
      </xdr:nvCxnSpPr>
      <xdr:spPr>
        <a:xfrm flipH="1">
          <a:off x="7427595" y="2644701"/>
          <a:ext cx="1212" cy="64847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268210</xdr:colOff>
      <xdr:row>48</xdr:row>
      <xdr:rowOff>176138</xdr:rowOff>
    </xdr:from>
    <xdr:to>
      <xdr:col>4</xdr:col>
      <xdr:colOff>9130</xdr:colOff>
      <xdr:row>49</xdr:row>
      <xdr:rowOff>2175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F720E78-F686-4920-8184-F9DEEB4FC864}"/>
            </a:ext>
          </a:extLst>
        </xdr:cNvPr>
        <xdr:cNvCxnSpPr/>
      </xdr:nvCxnSpPr>
      <xdr:spPr>
        <a:xfrm>
          <a:off x="7423390" y="3285098"/>
          <a:ext cx="960120" cy="891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301336</xdr:colOff>
      <xdr:row>35</xdr:row>
      <xdr:rowOff>162791</xdr:rowOff>
    </xdr:from>
    <xdr:to>
      <xdr:col>7</xdr:col>
      <xdr:colOff>176645</xdr:colOff>
      <xdr:row>37</xdr:row>
      <xdr:rowOff>10391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42E79B0-A392-4561-B03C-69CD66597FF0}"/>
            </a:ext>
          </a:extLst>
        </xdr:cNvPr>
        <xdr:cNvSpPr/>
      </xdr:nvSpPr>
      <xdr:spPr>
        <a:xfrm>
          <a:off x="9894916" y="894311"/>
          <a:ext cx="484909" cy="2133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6</xdr:col>
      <xdr:colOff>356755</xdr:colOff>
      <xdr:row>36</xdr:row>
      <xdr:rowOff>24245</xdr:rowOff>
    </xdr:from>
    <xdr:to>
      <xdr:col>7</xdr:col>
      <xdr:colOff>114300</xdr:colOff>
      <xdr:row>36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342E5A-8362-4757-B40C-8D41F2801ECB}"/>
            </a:ext>
          </a:extLst>
        </xdr:cNvPr>
        <xdr:cNvSpPr txBox="1"/>
      </xdr:nvSpPr>
      <xdr:spPr>
        <a:xfrm>
          <a:off x="9950335" y="938645"/>
          <a:ext cx="367145" cy="12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Ra</a:t>
          </a:r>
        </a:p>
      </xdr:txBody>
    </xdr:sp>
    <xdr:clientData/>
  </xdr:twoCellAnchor>
  <xdr:twoCellAnchor>
    <xdr:from>
      <xdr:col>7</xdr:col>
      <xdr:colOff>168420</xdr:colOff>
      <xdr:row>36</xdr:row>
      <xdr:rowOff>79662</xdr:rowOff>
    </xdr:from>
    <xdr:to>
      <xdr:col>8</xdr:col>
      <xdr:colOff>35668</xdr:colOff>
      <xdr:row>36</xdr:row>
      <xdr:rowOff>87549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832C18C-A46E-4486-8A74-20187524E4E4}"/>
            </a:ext>
          </a:extLst>
        </xdr:cNvPr>
        <xdr:cNvCxnSpPr/>
      </xdr:nvCxnSpPr>
      <xdr:spPr>
        <a:xfrm>
          <a:off x="10371600" y="994062"/>
          <a:ext cx="476848" cy="788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437803</xdr:colOff>
      <xdr:row>36</xdr:row>
      <xdr:rowOff>66501</xdr:rowOff>
    </xdr:from>
    <xdr:to>
      <xdr:col>6</xdr:col>
      <xdr:colOff>49876</xdr:colOff>
      <xdr:row>36</xdr:row>
      <xdr:rowOff>163483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6656ADC-4B91-4CF7-8DFD-72B992D1006D}"/>
            </a:ext>
          </a:extLst>
        </xdr:cNvPr>
        <xdr:cNvSpPr txBox="1"/>
      </xdr:nvSpPr>
      <xdr:spPr>
        <a:xfrm>
          <a:off x="4979323" y="6673041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A</a:t>
          </a:r>
        </a:p>
      </xdr:txBody>
    </xdr:sp>
    <xdr:clientData/>
  </xdr:twoCellAnchor>
  <xdr:twoCellAnchor>
    <xdr:from>
      <xdr:col>6</xdr:col>
      <xdr:colOff>339435</xdr:colOff>
      <xdr:row>39</xdr:row>
      <xdr:rowOff>93518</xdr:rowOff>
    </xdr:from>
    <xdr:to>
      <xdr:col>7</xdr:col>
      <xdr:colOff>214744</xdr:colOff>
      <xdr:row>40</xdr:row>
      <xdr:rowOff>124690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FF4763C-8B31-43CE-AD38-C408D960F06D}"/>
            </a:ext>
          </a:extLst>
        </xdr:cNvPr>
        <xdr:cNvSpPr/>
      </xdr:nvSpPr>
      <xdr:spPr>
        <a:xfrm>
          <a:off x="9933015" y="1556558"/>
          <a:ext cx="484909" cy="21405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7</xdr:col>
      <xdr:colOff>206520</xdr:colOff>
      <xdr:row>40</xdr:row>
      <xdr:rowOff>10389</xdr:rowOff>
    </xdr:from>
    <xdr:to>
      <xdr:col>8</xdr:col>
      <xdr:colOff>34636</xdr:colOff>
      <xdr:row>40</xdr:row>
      <xdr:rowOff>13854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ED0ACD8-0400-400D-B6FD-7C231152C563}"/>
            </a:ext>
          </a:extLst>
        </xdr:cNvPr>
        <xdr:cNvCxnSpPr/>
      </xdr:nvCxnSpPr>
      <xdr:spPr>
        <a:xfrm>
          <a:off x="10409700" y="1656309"/>
          <a:ext cx="43771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209984</xdr:colOff>
      <xdr:row>43</xdr:row>
      <xdr:rowOff>103907</xdr:rowOff>
    </xdr:from>
    <xdr:to>
      <xdr:col>8</xdr:col>
      <xdr:colOff>38100</xdr:colOff>
      <xdr:row>43</xdr:row>
      <xdr:rowOff>107372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C9EFD4F-BAB3-4D88-9C71-4662BAD673CD}"/>
            </a:ext>
          </a:extLst>
        </xdr:cNvPr>
        <xdr:cNvCxnSpPr/>
      </xdr:nvCxnSpPr>
      <xdr:spPr>
        <a:xfrm>
          <a:off x="10413164" y="2298467"/>
          <a:ext cx="437716" cy="34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332508</xdr:colOff>
      <xdr:row>42</xdr:row>
      <xdr:rowOff>176645</xdr:rowOff>
    </xdr:from>
    <xdr:to>
      <xdr:col>7</xdr:col>
      <xdr:colOff>207817</xdr:colOff>
      <xdr:row>44</xdr:row>
      <xdr:rowOff>24245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76653FE-478E-45DB-94F2-886776A7B04B}"/>
            </a:ext>
          </a:extLst>
        </xdr:cNvPr>
        <xdr:cNvSpPr/>
      </xdr:nvSpPr>
      <xdr:spPr>
        <a:xfrm>
          <a:off x="9926088" y="2188325"/>
          <a:ext cx="484909" cy="2133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8</xdr:col>
      <xdr:colOff>35669</xdr:colOff>
      <xdr:row>36</xdr:row>
      <xdr:rowOff>81065</xdr:rowOff>
    </xdr:from>
    <xdr:to>
      <xdr:col>8</xdr:col>
      <xdr:colOff>43259</xdr:colOff>
      <xdr:row>40</xdr:row>
      <xdr:rowOff>20340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A210B1D-5F14-4769-A5ED-416022F7986B}"/>
            </a:ext>
          </a:extLst>
        </xdr:cNvPr>
        <xdr:cNvCxnSpPr/>
      </xdr:nvCxnSpPr>
      <xdr:spPr>
        <a:xfrm>
          <a:off x="10848449" y="995465"/>
          <a:ext cx="7590" cy="67079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38911</xdr:colOff>
      <xdr:row>39</xdr:row>
      <xdr:rowOff>162129</xdr:rowOff>
    </xdr:from>
    <xdr:to>
      <xdr:col>8</xdr:col>
      <xdr:colOff>42154</xdr:colOff>
      <xdr:row>43</xdr:row>
      <xdr:rowOff>113489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15E1BB8-BA97-43E6-B865-D842664B59B5}"/>
            </a:ext>
          </a:extLst>
        </xdr:cNvPr>
        <xdr:cNvCxnSpPr/>
      </xdr:nvCxnSpPr>
      <xdr:spPr>
        <a:xfrm flipH="1">
          <a:off x="10851691" y="1625169"/>
          <a:ext cx="3243" cy="6828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394558</xdr:colOff>
      <xdr:row>39</xdr:row>
      <xdr:rowOff>135376</xdr:rowOff>
    </xdr:from>
    <xdr:to>
      <xdr:col>7</xdr:col>
      <xdr:colOff>152103</xdr:colOff>
      <xdr:row>40</xdr:row>
      <xdr:rowOff>81948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B788732-A48E-448A-B07A-ED5DEA22B29D}"/>
            </a:ext>
          </a:extLst>
        </xdr:cNvPr>
        <xdr:cNvSpPr txBox="1"/>
      </xdr:nvSpPr>
      <xdr:spPr>
        <a:xfrm>
          <a:off x="9988138" y="1598416"/>
          <a:ext cx="367145" cy="129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Rb</a:t>
          </a:r>
        </a:p>
      </xdr:txBody>
    </xdr:sp>
    <xdr:clientData/>
  </xdr:twoCellAnchor>
  <xdr:twoCellAnchor>
    <xdr:from>
      <xdr:col>6</xdr:col>
      <xdr:colOff>403844</xdr:colOff>
      <xdr:row>43</xdr:row>
      <xdr:rowOff>26677</xdr:rowOff>
    </xdr:from>
    <xdr:to>
      <xdr:col>7</xdr:col>
      <xdr:colOff>161389</xdr:colOff>
      <xdr:row>43</xdr:row>
      <xdr:rowOff>154832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CF90D9E-A32D-43BA-AFF6-8D5AD899C523}"/>
            </a:ext>
          </a:extLst>
        </xdr:cNvPr>
        <xdr:cNvSpPr txBox="1"/>
      </xdr:nvSpPr>
      <xdr:spPr>
        <a:xfrm>
          <a:off x="9997424" y="2221237"/>
          <a:ext cx="367145" cy="12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Rc</a:t>
          </a:r>
        </a:p>
      </xdr:txBody>
    </xdr:sp>
    <xdr:clientData/>
  </xdr:twoCellAnchor>
  <xdr:twoCellAnchor>
    <xdr:from>
      <xdr:col>1</xdr:col>
      <xdr:colOff>279764</xdr:colOff>
      <xdr:row>32</xdr:row>
      <xdr:rowOff>40278</xdr:rowOff>
    </xdr:from>
    <xdr:to>
      <xdr:col>2</xdr:col>
      <xdr:colOff>218408</xdr:colOff>
      <xdr:row>34</xdr:row>
      <xdr:rowOff>83820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94B663B-F60A-4F5F-8440-D37FB83558D4}"/>
            </a:ext>
          </a:extLst>
        </xdr:cNvPr>
        <xdr:cNvSpPr txBox="1"/>
      </xdr:nvSpPr>
      <xdr:spPr>
        <a:xfrm>
          <a:off x="1636124" y="5915298"/>
          <a:ext cx="1295004" cy="409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+Vdc/2</a:t>
          </a:r>
          <a:r>
            <a:rPr lang="en-IN" sz="1100" kern="1200" baseline="0"/>
            <a:t> </a:t>
          </a:r>
          <a:endParaRPr lang="en-IN" sz="1100" kern="1200"/>
        </a:p>
      </xdr:txBody>
    </xdr:sp>
    <xdr:clientData/>
  </xdr:twoCellAnchor>
  <xdr:twoCellAnchor>
    <xdr:from>
      <xdr:col>1</xdr:col>
      <xdr:colOff>191588</xdr:colOff>
      <xdr:row>47</xdr:row>
      <xdr:rowOff>167640</xdr:rowOff>
    </xdr:from>
    <xdr:to>
      <xdr:col>2</xdr:col>
      <xdr:colOff>130232</xdr:colOff>
      <xdr:row>50</xdr:row>
      <xdr:rowOff>28302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30F32-7FDE-451D-8020-0798A560BACC}"/>
            </a:ext>
          </a:extLst>
        </xdr:cNvPr>
        <xdr:cNvSpPr txBox="1"/>
      </xdr:nvSpPr>
      <xdr:spPr>
        <a:xfrm>
          <a:off x="1547948" y="8785860"/>
          <a:ext cx="1295004" cy="409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-Vdc/2</a:t>
          </a:r>
          <a:r>
            <a:rPr lang="en-IN" sz="1100" kern="1200" baseline="0"/>
            <a:t> </a:t>
          </a:r>
          <a:endParaRPr lang="en-IN" sz="1100" kern="1200"/>
        </a:p>
      </xdr:txBody>
    </xdr:sp>
    <xdr:clientData/>
  </xdr:twoCellAnchor>
  <xdr:twoCellAnchor>
    <xdr:from>
      <xdr:col>1</xdr:col>
      <xdr:colOff>1210492</xdr:colOff>
      <xdr:row>40</xdr:row>
      <xdr:rowOff>127363</xdr:rowOff>
    </xdr:from>
    <xdr:to>
      <xdr:col>2</xdr:col>
      <xdr:colOff>75805</xdr:colOff>
      <xdr:row>41</xdr:row>
      <xdr:rowOff>41465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8A93A43-C9C8-41A8-86AD-2C545ABF6A01}"/>
            </a:ext>
          </a:extLst>
        </xdr:cNvPr>
        <xdr:cNvSpPr txBox="1"/>
      </xdr:nvSpPr>
      <xdr:spPr>
        <a:xfrm>
          <a:off x="2566852" y="7465423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O</a:t>
          </a:r>
        </a:p>
      </xdr:txBody>
    </xdr:sp>
    <xdr:clientData/>
  </xdr:twoCellAnchor>
  <xdr:twoCellAnchor>
    <xdr:from>
      <xdr:col>5</xdr:col>
      <xdr:colOff>475129</xdr:colOff>
      <xdr:row>39</xdr:row>
      <xdr:rowOff>0</xdr:rowOff>
    </xdr:from>
    <xdr:to>
      <xdr:col>6</xdr:col>
      <xdr:colOff>87202</xdr:colOff>
      <xdr:row>39</xdr:row>
      <xdr:rowOff>96982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F5AE0F7-5AC6-4AC7-BD15-DD6E6C935F8D}"/>
            </a:ext>
          </a:extLst>
        </xdr:cNvPr>
        <xdr:cNvSpPr txBox="1"/>
      </xdr:nvSpPr>
      <xdr:spPr>
        <a:xfrm>
          <a:off x="9459109" y="1463040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B</a:t>
          </a:r>
        </a:p>
      </xdr:txBody>
    </xdr:sp>
    <xdr:clientData/>
  </xdr:twoCellAnchor>
  <xdr:twoCellAnchor>
    <xdr:from>
      <xdr:col>5</xdr:col>
      <xdr:colOff>475130</xdr:colOff>
      <xdr:row>42</xdr:row>
      <xdr:rowOff>80683</xdr:rowOff>
    </xdr:from>
    <xdr:to>
      <xdr:col>6</xdr:col>
      <xdr:colOff>87203</xdr:colOff>
      <xdr:row>42</xdr:row>
      <xdr:rowOff>177665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3440593-66AA-48B8-B9B1-1DB071809EEF}"/>
            </a:ext>
          </a:extLst>
        </xdr:cNvPr>
        <xdr:cNvSpPr txBox="1"/>
      </xdr:nvSpPr>
      <xdr:spPr>
        <a:xfrm>
          <a:off x="9459110" y="2092363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C</a:t>
          </a:r>
        </a:p>
      </xdr:txBody>
    </xdr:sp>
    <xdr:clientData/>
  </xdr:twoCellAnchor>
  <xdr:twoCellAnchor>
    <xdr:from>
      <xdr:col>8</xdr:col>
      <xdr:colOff>136072</xdr:colOff>
      <xdr:row>39</xdr:row>
      <xdr:rowOff>150223</xdr:rowOff>
    </xdr:from>
    <xdr:to>
      <xdr:col>8</xdr:col>
      <xdr:colOff>357745</xdr:colOff>
      <xdr:row>40</xdr:row>
      <xdr:rowOff>64325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FB78C28-E25F-430D-85C0-C6C4D1BC957B}"/>
            </a:ext>
          </a:extLst>
        </xdr:cNvPr>
        <xdr:cNvSpPr txBox="1"/>
      </xdr:nvSpPr>
      <xdr:spPr>
        <a:xfrm>
          <a:off x="6506392" y="7305403"/>
          <a:ext cx="221673" cy="96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 kern="1200"/>
            <a:t>N</a:t>
          </a:r>
        </a:p>
      </xdr:txBody>
    </xdr:sp>
    <xdr:clientData/>
  </xdr:twoCellAnchor>
  <xdr:twoCellAnchor>
    <xdr:from>
      <xdr:col>4</xdr:col>
      <xdr:colOff>45720</xdr:colOff>
      <xdr:row>33</xdr:row>
      <xdr:rowOff>99060</xdr:rowOff>
    </xdr:from>
    <xdr:to>
      <xdr:col>6</xdr:col>
      <xdr:colOff>301336</xdr:colOff>
      <xdr:row>36</xdr:row>
      <xdr:rowOff>86591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120B4DD-04C6-2CBD-5B45-5917744782B5}"/>
            </a:ext>
          </a:extLst>
        </xdr:cNvPr>
        <xdr:cNvCxnSpPr>
          <a:stCxn id="15" idx="1"/>
        </xdr:cNvCxnSpPr>
      </xdr:nvCxnSpPr>
      <xdr:spPr>
        <a:xfrm flipH="1" flipV="1">
          <a:off x="3977640" y="6156960"/>
          <a:ext cx="1474816" cy="53617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40</xdr:row>
      <xdr:rowOff>175260</xdr:rowOff>
    </xdr:from>
    <xdr:to>
      <xdr:col>4</xdr:col>
      <xdr:colOff>7620</xdr:colOff>
      <xdr:row>41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E3ABEFE-0753-4CC7-9393-2DF47361B8E8}"/>
            </a:ext>
          </a:extLst>
        </xdr:cNvPr>
        <xdr:cNvCxnSpPr/>
      </xdr:nvCxnSpPr>
      <xdr:spPr>
        <a:xfrm>
          <a:off x="2979420" y="7513320"/>
          <a:ext cx="960120" cy="76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</xdr:colOff>
      <xdr:row>36</xdr:row>
      <xdr:rowOff>86591</xdr:rowOff>
    </xdr:from>
    <xdr:to>
      <xdr:col>6</xdr:col>
      <xdr:colOff>301336</xdr:colOff>
      <xdr:row>40</xdr:row>
      <xdr:rowOff>144780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DD7DC47-2FC2-4CEB-A08C-28896B71DC54}"/>
            </a:ext>
          </a:extLst>
        </xdr:cNvPr>
        <xdr:cNvCxnSpPr>
          <a:stCxn id="15" idx="1"/>
        </xdr:cNvCxnSpPr>
      </xdr:nvCxnSpPr>
      <xdr:spPr>
        <a:xfrm flipH="1">
          <a:off x="4000500" y="6693131"/>
          <a:ext cx="1451956" cy="789709"/>
        </a:xfrm>
        <a:prstGeom prst="straightConnector1">
          <a:avLst/>
        </a:prstGeom>
        <a:ln w="25400">
          <a:solidFill>
            <a:schemeClr val="accent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36</xdr:row>
      <xdr:rowOff>86591</xdr:rowOff>
    </xdr:from>
    <xdr:to>
      <xdr:col>6</xdr:col>
      <xdr:colOff>301336</xdr:colOff>
      <xdr:row>48</xdr:row>
      <xdr:rowOff>121920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D6BE610-63D3-47B0-8456-523B4263B21F}"/>
            </a:ext>
          </a:extLst>
        </xdr:cNvPr>
        <xdr:cNvCxnSpPr>
          <a:stCxn id="15" idx="1"/>
        </xdr:cNvCxnSpPr>
      </xdr:nvCxnSpPr>
      <xdr:spPr>
        <a:xfrm flipH="1">
          <a:off x="3939540" y="6693131"/>
          <a:ext cx="1512916" cy="2229889"/>
        </a:xfrm>
        <a:prstGeom prst="straightConnector1">
          <a:avLst/>
        </a:prstGeom>
        <a:ln w="25400">
          <a:solidFill>
            <a:schemeClr val="accent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5255</xdr:colOff>
      <xdr:row>10</xdr:row>
      <xdr:rowOff>178676</xdr:rowOff>
    </xdr:from>
    <xdr:to>
      <xdr:col>13</xdr:col>
      <xdr:colOff>47297</xdr:colOff>
      <xdr:row>10</xdr:row>
      <xdr:rowOff>178676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0244DA5-5B1E-A398-530E-44602DCD62E1}"/>
            </a:ext>
          </a:extLst>
        </xdr:cNvPr>
        <xdr:cNvCxnSpPr/>
      </xdr:nvCxnSpPr>
      <xdr:spPr>
        <a:xfrm>
          <a:off x="6227379" y="2017986"/>
          <a:ext cx="2480442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609599</xdr:colOff>
      <xdr:row>0</xdr:row>
      <xdr:rowOff>94593</xdr:rowOff>
    </xdr:from>
    <xdr:to>
      <xdr:col>10</xdr:col>
      <xdr:colOff>546538</xdr:colOff>
      <xdr:row>10</xdr:row>
      <xdr:rowOff>173420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D7FB166-A9BD-4422-B082-8A6797727243}"/>
            </a:ext>
          </a:extLst>
        </xdr:cNvPr>
        <xdr:cNvCxnSpPr/>
      </xdr:nvCxnSpPr>
      <xdr:spPr>
        <a:xfrm flipV="1">
          <a:off x="6222123" y="94593"/>
          <a:ext cx="1156139" cy="191813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5256</xdr:colOff>
      <xdr:row>0</xdr:row>
      <xdr:rowOff>115614</xdr:rowOff>
    </xdr:from>
    <xdr:to>
      <xdr:col>14</xdr:col>
      <xdr:colOff>546538</xdr:colOff>
      <xdr:row>10</xdr:row>
      <xdr:rowOff>168166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875E109-FC5B-483F-AD71-999AC9B6D190}"/>
            </a:ext>
          </a:extLst>
        </xdr:cNvPr>
        <xdr:cNvCxnSpPr/>
      </xdr:nvCxnSpPr>
      <xdr:spPr>
        <a:xfrm flipV="1">
          <a:off x="6227380" y="115614"/>
          <a:ext cx="3589282" cy="189186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367862</xdr:colOff>
      <xdr:row>10</xdr:row>
      <xdr:rowOff>157656</xdr:rowOff>
    </xdr:from>
    <xdr:to>
      <xdr:col>13</xdr:col>
      <xdr:colOff>199696</xdr:colOff>
      <xdr:row>12</xdr:row>
      <xdr:rowOff>57807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8C2C04E-5963-0EBA-76CA-28B0F98FF607}"/>
            </a:ext>
          </a:extLst>
        </xdr:cNvPr>
        <xdr:cNvSpPr txBox="1"/>
      </xdr:nvSpPr>
      <xdr:spPr>
        <a:xfrm>
          <a:off x="8418786" y="1996966"/>
          <a:ext cx="441434" cy="26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m1</a:t>
          </a:r>
        </a:p>
      </xdr:txBody>
    </xdr:sp>
    <xdr:clientData/>
  </xdr:twoCellAnchor>
  <xdr:twoCellAnchor>
    <xdr:from>
      <xdr:col>10</xdr:col>
      <xdr:colOff>105102</xdr:colOff>
      <xdr:row>0</xdr:row>
      <xdr:rowOff>52552</xdr:rowOff>
    </xdr:from>
    <xdr:to>
      <xdr:col>10</xdr:col>
      <xdr:colOff>546536</xdr:colOff>
      <xdr:row>1</xdr:row>
      <xdr:rowOff>136634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895BD1A-BE61-46DC-83A9-19CE7F03D91C}"/>
            </a:ext>
          </a:extLst>
        </xdr:cNvPr>
        <xdr:cNvSpPr txBox="1"/>
      </xdr:nvSpPr>
      <xdr:spPr>
        <a:xfrm>
          <a:off x="6936826" y="52552"/>
          <a:ext cx="441434" cy="26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m2</a:t>
          </a:r>
        </a:p>
      </xdr:txBody>
    </xdr:sp>
    <xdr:clientData/>
  </xdr:twoCellAnchor>
  <xdr:twoCellAnchor>
    <xdr:from>
      <xdr:col>12</xdr:col>
      <xdr:colOff>162910</xdr:colOff>
      <xdr:row>3</xdr:row>
      <xdr:rowOff>57807</xdr:rowOff>
    </xdr:from>
    <xdr:to>
      <xdr:col>12</xdr:col>
      <xdr:colOff>604344</xdr:colOff>
      <xdr:row>4</xdr:row>
      <xdr:rowOff>141889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51D9D4A-5031-4156-8D28-6BC4359D683B}"/>
            </a:ext>
          </a:extLst>
        </xdr:cNvPr>
        <xdr:cNvSpPr txBox="1"/>
      </xdr:nvSpPr>
      <xdr:spPr>
        <a:xfrm>
          <a:off x="8213834" y="609600"/>
          <a:ext cx="441434" cy="26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mn</a:t>
          </a:r>
        </a:p>
      </xdr:txBody>
    </xdr:sp>
    <xdr:clientData/>
  </xdr:twoCellAnchor>
  <xdr:twoCellAnchor>
    <xdr:from>
      <xdr:col>10</xdr:col>
      <xdr:colOff>541283</xdr:colOff>
      <xdr:row>0</xdr:row>
      <xdr:rowOff>94593</xdr:rowOff>
    </xdr:from>
    <xdr:to>
      <xdr:col>14</xdr:col>
      <xdr:colOff>583325</xdr:colOff>
      <xdr:row>0</xdr:row>
      <xdr:rowOff>94593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89F292B-5F76-427E-9736-A7B5C3374D31}"/>
            </a:ext>
          </a:extLst>
        </xdr:cNvPr>
        <xdr:cNvCxnSpPr/>
      </xdr:nvCxnSpPr>
      <xdr:spPr>
        <a:xfrm>
          <a:off x="7373007" y="94593"/>
          <a:ext cx="2480442" cy="0"/>
        </a:xfrm>
        <a:prstGeom prst="straightConnector1">
          <a:avLst/>
        </a:prstGeom>
        <a:ln w="28575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26275</xdr:colOff>
      <xdr:row>0</xdr:row>
      <xdr:rowOff>105103</xdr:rowOff>
    </xdr:from>
    <xdr:to>
      <xdr:col>14</xdr:col>
      <xdr:colOff>572814</xdr:colOff>
      <xdr:row>10</xdr:row>
      <xdr:rowOff>183930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2D1DE55-2B81-4401-878D-C9F5368FD8FC}"/>
            </a:ext>
          </a:extLst>
        </xdr:cNvPr>
        <xdr:cNvCxnSpPr/>
      </xdr:nvCxnSpPr>
      <xdr:spPr>
        <a:xfrm flipV="1">
          <a:off x="8686799" y="105103"/>
          <a:ext cx="1156139" cy="1918137"/>
        </a:xfrm>
        <a:prstGeom prst="straightConnector1">
          <a:avLst/>
        </a:prstGeom>
        <a:ln w="28575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262759</xdr:colOff>
      <xdr:row>9</xdr:row>
      <xdr:rowOff>131380</xdr:rowOff>
    </xdr:from>
    <xdr:to>
      <xdr:col>10</xdr:col>
      <xdr:colOff>21021</xdr:colOff>
      <xdr:row>12</xdr:row>
      <xdr:rowOff>57807</xdr:rowOff>
    </xdr:to>
    <xdr:sp macro="" textlink="">
      <xdr:nvSpPr>
        <xdr:cNvPr id="19" name="Arc 18">
          <a:extLst>
            <a:ext uri="{FF2B5EF4-FFF2-40B4-BE49-F238E27FC236}">
              <a16:creationId xmlns:a16="http://schemas.microsoft.com/office/drawing/2014/main" id="{FE0868BD-C5EC-77A6-3DD9-EEA8494B8BFE}"/>
            </a:ext>
          </a:extLst>
        </xdr:cNvPr>
        <xdr:cNvSpPr/>
      </xdr:nvSpPr>
      <xdr:spPr>
        <a:xfrm>
          <a:off x="6484883" y="1786759"/>
          <a:ext cx="367862" cy="478220"/>
        </a:xfrm>
        <a:prstGeom prst="arc">
          <a:avLst/>
        </a:prstGeom>
        <a:ln w="127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10</xdr:col>
      <xdr:colOff>89338</xdr:colOff>
      <xdr:row>9</xdr:row>
      <xdr:rowOff>26276</xdr:rowOff>
    </xdr:from>
    <xdr:to>
      <xdr:col>10</xdr:col>
      <xdr:colOff>320566</xdr:colOff>
      <xdr:row>10</xdr:row>
      <xdr:rowOff>110358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176767F-3067-4C33-956F-3620F009593F}"/>
            </a:ext>
          </a:extLst>
        </xdr:cNvPr>
        <xdr:cNvSpPr txBox="1"/>
      </xdr:nvSpPr>
      <xdr:spPr>
        <a:xfrm>
          <a:off x="6921062" y="1681655"/>
          <a:ext cx="231228" cy="26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kern="1200"/>
            <a:t>θ</a:t>
          </a:r>
          <a:endParaRPr lang="en-IN" sz="1100" kern="1200"/>
        </a:p>
      </xdr:txBody>
    </xdr:sp>
    <xdr:clientData/>
  </xdr:twoCellAnchor>
  <xdr:twoCellAnchor>
    <xdr:from>
      <xdr:col>14</xdr:col>
      <xdr:colOff>546538</xdr:colOff>
      <xdr:row>0</xdr:row>
      <xdr:rowOff>84083</xdr:rowOff>
    </xdr:from>
    <xdr:to>
      <xdr:col>14</xdr:col>
      <xdr:colOff>562304</xdr:colOff>
      <xdr:row>10</xdr:row>
      <xdr:rowOff>183931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264819B-8E3A-487B-B3EC-3F528D830CC1}"/>
            </a:ext>
          </a:extLst>
        </xdr:cNvPr>
        <xdr:cNvCxnSpPr/>
      </xdr:nvCxnSpPr>
      <xdr:spPr>
        <a:xfrm flipV="1">
          <a:off x="9816662" y="84083"/>
          <a:ext cx="15766" cy="1939158"/>
        </a:xfrm>
        <a:prstGeom prst="straightConnector1">
          <a:avLst/>
        </a:prstGeom>
        <a:ln w="28575">
          <a:solidFill>
            <a:schemeClr val="tx1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52552</xdr:colOff>
      <xdr:row>10</xdr:row>
      <xdr:rowOff>183931</xdr:rowOff>
    </xdr:from>
    <xdr:to>
      <xdr:col>14</xdr:col>
      <xdr:colOff>588579</xdr:colOff>
      <xdr:row>11</xdr:row>
      <xdr:rowOff>5256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84AE2DC-E9CD-4B55-94EE-E73DE02D4002}"/>
            </a:ext>
          </a:extLst>
        </xdr:cNvPr>
        <xdr:cNvCxnSpPr/>
      </xdr:nvCxnSpPr>
      <xdr:spPr>
        <a:xfrm>
          <a:off x="8713076" y="2023241"/>
          <a:ext cx="1145627" cy="5256"/>
        </a:xfrm>
        <a:prstGeom prst="straightConnector1">
          <a:avLst/>
        </a:prstGeom>
        <a:ln w="28575">
          <a:solidFill>
            <a:schemeClr val="tx1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26276</xdr:colOff>
      <xdr:row>9</xdr:row>
      <xdr:rowOff>115614</xdr:rowOff>
    </xdr:from>
    <xdr:to>
      <xdr:col>13</xdr:col>
      <xdr:colOff>394138</xdr:colOff>
      <xdr:row>12</xdr:row>
      <xdr:rowOff>42041</xdr:rowOff>
    </xdr:to>
    <xdr:sp macro="" textlink="">
      <xdr:nvSpPr>
        <xdr:cNvPr id="27" name="Arc 26">
          <a:extLst>
            <a:ext uri="{FF2B5EF4-FFF2-40B4-BE49-F238E27FC236}">
              <a16:creationId xmlns:a16="http://schemas.microsoft.com/office/drawing/2014/main" id="{46012D62-0E95-458C-8B68-F2B55680F222}"/>
            </a:ext>
          </a:extLst>
        </xdr:cNvPr>
        <xdr:cNvSpPr/>
      </xdr:nvSpPr>
      <xdr:spPr>
        <a:xfrm>
          <a:off x="8686800" y="1770993"/>
          <a:ext cx="367862" cy="478220"/>
        </a:xfrm>
        <a:prstGeom prst="arc">
          <a:avLst/>
        </a:prstGeom>
        <a:ln w="127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13</xdr:col>
      <xdr:colOff>210206</xdr:colOff>
      <xdr:row>8</xdr:row>
      <xdr:rowOff>178676</xdr:rowOff>
    </xdr:from>
    <xdr:to>
      <xdr:col>14</xdr:col>
      <xdr:colOff>73571</xdr:colOff>
      <xdr:row>11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BC95D91-4FD5-FC6A-8484-222B29C29391}"/>
                </a:ext>
              </a:extLst>
            </xdr:cNvPr>
            <xdr:cNvSpPr txBox="1"/>
          </xdr:nvSpPr>
          <xdr:spPr>
            <a:xfrm>
              <a:off x="8870730" y="1650124"/>
              <a:ext cx="472965" cy="37311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BC95D91-4FD5-FC6A-8484-222B29C29391}"/>
                </a:ext>
              </a:extLst>
            </xdr:cNvPr>
            <xdr:cNvSpPr txBox="1"/>
          </xdr:nvSpPr>
          <xdr:spPr>
            <a:xfrm>
              <a:off x="8870730" y="1650124"/>
              <a:ext cx="472965" cy="37311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US" sz="1100" b="0" i="0" kern="1200">
                  <a:latin typeface="Cambria Math" panose="02040503050406030204" pitchFamily="18" charset="0"/>
                </a:rPr>
                <a:t>3</a:t>
              </a:r>
              <a:endParaRPr lang="en-IN" sz="1100" kern="1200"/>
            </a:p>
          </xdr:txBody>
        </xdr:sp>
      </mc:Fallback>
    </mc:AlternateContent>
    <xdr:clientData/>
  </xdr:twoCellAnchor>
  <xdr:twoCellAnchor>
    <xdr:from>
      <xdr:col>14</xdr:col>
      <xdr:colOff>499240</xdr:colOff>
      <xdr:row>0</xdr:row>
      <xdr:rowOff>0</xdr:rowOff>
    </xdr:from>
    <xdr:to>
      <xdr:col>15</xdr:col>
      <xdr:colOff>331074</xdr:colOff>
      <xdr:row>1</xdr:row>
      <xdr:rowOff>84082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7F8491C-C8EA-4E76-B731-2A9655FDED62}"/>
            </a:ext>
          </a:extLst>
        </xdr:cNvPr>
        <xdr:cNvSpPr txBox="1"/>
      </xdr:nvSpPr>
      <xdr:spPr>
        <a:xfrm>
          <a:off x="9769364" y="0"/>
          <a:ext cx="441434" cy="26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m2</a:t>
          </a:r>
        </a:p>
      </xdr:txBody>
    </xdr:sp>
    <xdr:clientData/>
  </xdr:twoCellAnchor>
  <xdr:twoCellAnchor>
    <xdr:from>
      <xdr:col>15</xdr:col>
      <xdr:colOff>10510</xdr:colOff>
      <xdr:row>5</xdr:row>
      <xdr:rowOff>36787</xdr:rowOff>
    </xdr:from>
    <xdr:to>
      <xdr:col>15</xdr:col>
      <xdr:colOff>451944</xdr:colOff>
      <xdr:row>6</xdr:row>
      <xdr:rowOff>120869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9A817BC-F4CE-4789-86DD-225C87DC6B82}"/>
            </a:ext>
          </a:extLst>
        </xdr:cNvPr>
        <xdr:cNvSpPr txBox="1"/>
      </xdr:nvSpPr>
      <xdr:spPr>
        <a:xfrm>
          <a:off x="9890234" y="956442"/>
          <a:ext cx="441434" cy="26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b</a:t>
          </a:r>
        </a:p>
      </xdr:txBody>
    </xdr:sp>
    <xdr:clientData/>
  </xdr:twoCellAnchor>
  <xdr:twoCellAnchor>
    <xdr:from>
      <xdr:col>13</xdr:col>
      <xdr:colOff>310055</xdr:colOff>
      <xdr:row>5</xdr:row>
      <xdr:rowOff>63063</xdr:rowOff>
    </xdr:from>
    <xdr:to>
      <xdr:col>14</xdr:col>
      <xdr:colOff>141889</xdr:colOff>
      <xdr:row>6</xdr:row>
      <xdr:rowOff>147145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4B78B86-46A5-451F-AAE1-11FE7FA4D9C2}"/>
            </a:ext>
          </a:extLst>
        </xdr:cNvPr>
        <xdr:cNvSpPr txBox="1"/>
      </xdr:nvSpPr>
      <xdr:spPr>
        <a:xfrm>
          <a:off x="8970579" y="982718"/>
          <a:ext cx="441434" cy="26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a</a:t>
          </a:r>
        </a:p>
      </xdr:txBody>
    </xdr:sp>
    <xdr:clientData/>
  </xdr:twoCellAnchor>
  <xdr:twoCellAnchor>
    <xdr:from>
      <xdr:col>14</xdr:col>
      <xdr:colOff>36786</xdr:colOff>
      <xdr:row>10</xdr:row>
      <xdr:rowOff>173421</xdr:rowOff>
    </xdr:from>
    <xdr:to>
      <xdr:col>14</xdr:col>
      <xdr:colOff>257504</xdr:colOff>
      <xdr:row>12</xdr:row>
      <xdr:rowOff>73572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F6D79BE-42B5-44D1-A413-736E8B3FF989}"/>
            </a:ext>
          </a:extLst>
        </xdr:cNvPr>
        <xdr:cNvSpPr txBox="1"/>
      </xdr:nvSpPr>
      <xdr:spPr>
        <a:xfrm>
          <a:off x="9306910" y="2012731"/>
          <a:ext cx="220718" cy="26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c</a:t>
          </a:r>
        </a:p>
      </xdr:txBody>
    </xdr:sp>
    <xdr:clientData/>
  </xdr:twoCellAnchor>
  <xdr:oneCellAnchor>
    <xdr:from>
      <xdr:col>9</xdr:col>
      <xdr:colOff>60434</xdr:colOff>
      <xdr:row>13</xdr:row>
      <xdr:rowOff>36786</xdr:rowOff>
    </xdr:from>
    <xdr:ext cx="7886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4C14908-B179-355F-2CCB-9CD25164943B}"/>
                </a:ext>
              </a:extLst>
            </xdr:cNvPr>
            <xdr:cNvSpPr txBox="1"/>
          </xdr:nvSpPr>
          <xdr:spPr>
            <a:xfrm>
              <a:off x="6282558" y="2427889"/>
              <a:ext cx="7886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𝜃</m:t>
                        </m:r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4C14908-B179-355F-2CCB-9CD25164943B}"/>
                </a:ext>
              </a:extLst>
            </xdr:cNvPr>
            <xdr:cNvSpPr txBox="1"/>
          </xdr:nvSpPr>
          <xdr:spPr>
            <a:xfrm>
              <a:off x="6282558" y="2427889"/>
              <a:ext cx="7886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 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10</xdr:col>
      <xdr:colOff>436179</xdr:colOff>
      <xdr:row>13</xdr:row>
      <xdr:rowOff>42041</xdr:rowOff>
    </xdr:from>
    <xdr:ext cx="4813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96259AB-4764-4E6D-9ECF-8B89298E3518}"/>
                </a:ext>
              </a:extLst>
            </xdr:cNvPr>
            <xdr:cNvSpPr txBox="1"/>
          </xdr:nvSpPr>
          <xdr:spPr>
            <a:xfrm>
              <a:off x="7267903" y="2433144"/>
              <a:ext cx="481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96259AB-4764-4E6D-9ECF-8B89298E3518}"/>
                </a:ext>
              </a:extLst>
            </xdr:cNvPr>
            <xdr:cNvSpPr txBox="1"/>
          </xdr:nvSpPr>
          <xdr:spPr>
            <a:xfrm>
              <a:off x="7267903" y="2433144"/>
              <a:ext cx="481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𝑎=𝑚_2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11</xdr:col>
      <xdr:colOff>488731</xdr:colOff>
      <xdr:row>12</xdr:row>
      <xdr:rowOff>162909</xdr:rowOff>
    </xdr:from>
    <xdr:ext cx="800027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D1AFA513-1A95-46EE-871B-112F45AB1347}"/>
                </a:ext>
              </a:extLst>
            </xdr:cNvPr>
            <xdr:cNvSpPr txBox="1"/>
          </xdr:nvSpPr>
          <xdr:spPr>
            <a:xfrm>
              <a:off x="7930055" y="2370081"/>
              <a:ext cx="800027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f>
                          <m:f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num>
                          <m:den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D1AFA513-1A95-46EE-871B-112F45AB1347}"/>
                </a:ext>
              </a:extLst>
            </xdr:cNvPr>
            <xdr:cNvSpPr txBox="1"/>
          </xdr:nvSpPr>
          <xdr:spPr>
            <a:xfrm>
              <a:off x="7930055" y="2370081"/>
              <a:ext cx="800027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𝑐=𝑚_2  cos⁡〖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US" sz="1100" b="0" i="0" kern="1200">
                  <a:latin typeface="Cambria Math" panose="02040503050406030204" pitchFamily="18" charset="0"/>
                </a:rPr>
                <a:t>3〗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9</xdr:col>
      <xdr:colOff>76200</xdr:colOff>
      <xdr:row>13</xdr:row>
      <xdr:rowOff>331076</xdr:rowOff>
    </xdr:from>
    <xdr:ext cx="689035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0CE9941-2C53-47AB-AA83-2D32EE23284A}"/>
                </a:ext>
              </a:extLst>
            </xdr:cNvPr>
            <xdr:cNvSpPr txBox="1"/>
          </xdr:nvSpPr>
          <xdr:spPr>
            <a:xfrm>
              <a:off x="6298324" y="2722179"/>
              <a:ext cx="689035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𝑎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f>
                          <m:f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num>
                          <m:den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0CE9941-2C53-47AB-AA83-2D32EE23284A}"/>
                </a:ext>
              </a:extLst>
            </xdr:cNvPr>
            <xdr:cNvSpPr txBox="1"/>
          </xdr:nvSpPr>
          <xdr:spPr>
            <a:xfrm>
              <a:off x="6298324" y="2722179"/>
              <a:ext cx="689035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𝑏=𝑎 sin⁡〖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US" sz="1100" b="0" i="0" kern="1200">
                  <a:latin typeface="Cambria Math" panose="02040503050406030204" pitchFamily="18" charset="0"/>
                </a:rPr>
                <a:t>3〗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9</xdr:col>
      <xdr:colOff>42042</xdr:colOff>
      <xdr:row>15</xdr:row>
      <xdr:rowOff>68317</xdr:rowOff>
    </xdr:from>
    <xdr:ext cx="1103828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E3034994-0482-4DC3-9506-FDD7C26C3380}"/>
                </a:ext>
              </a:extLst>
            </xdr:cNvPr>
            <xdr:cNvSpPr txBox="1"/>
          </xdr:nvSpPr>
          <xdr:spPr>
            <a:xfrm>
              <a:off x="6264166" y="3079531"/>
              <a:ext cx="1103828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</m:func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𝑎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f>
                          <m:f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num>
                          <m:den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E3034994-0482-4DC3-9506-FDD7C26C3380}"/>
                </a:ext>
              </a:extLst>
            </xdr:cNvPr>
            <xdr:cNvSpPr txBox="1"/>
          </xdr:nvSpPr>
          <xdr:spPr>
            <a:xfrm>
              <a:off x="6264166" y="3079531"/>
              <a:ext cx="1103828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 sin⁡𝜃</a:t>
              </a:r>
              <a:r>
                <a:rPr lang="en-US" sz="1100" b="0" i="0" kern="1200">
                  <a:latin typeface="Cambria Math" panose="02040503050406030204" pitchFamily="18" charset="0"/>
                </a:rPr>
                <a:t>=𝑎 sin⁡〖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US" sz="1100" b="0" i="0" kern="1200">
                  <a:latin typeface="Cambria Math" panose="02040503050406030204" pitchFamily="18" charset="0"/>
                </a:rPr>
                <a:t>3〗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11</xdr:col>
      <xdr:colOff>231228</xdr:colOff>
      <xdr:row>15</xdr:row>
      <xdr:rowOff>47297</xdr:rowOff>
    </xdr:from>
    <xdr:ext cx="1248996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6F5E27D-A246-444D-97C0-91A61439E52B}"/>
                </a:ext>
              </a:extLst>
            </xdr:cNvPr>
            <xdr:cNvSpPr txBox="1"/>
          </xdr:nvSpPr>
          <xdr:spPr>
            <a:xfrm>
              <a:off x="7672552" y="3058511"/>
              <a:ext cx="1248996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</m:func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f>
                          <m:f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num>
                          <m:den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6F5E27D-A246-444D-97C0-91A61439E52B}"/>
                </a:ext>
              </a:extLst>
            </xdr:cNvPr>
            <xdr:cNvSpPr txBox="1"/>
          </xdr:nvSpPr>
          <xdr:spPr>
            <a:xfrm>
              <a:off x="7672552" y="3058511"/>
              <a:ext cx="1248996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 sin⁡𝜃</a:t>
              </a:r>
              <a:r>
                <a:rPr lang="en-US" sz="1100" b="0" i="0" kern="120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𝑚_2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kern="1200">
                  <a:latin typeface="Cambria Math" panose="02040503050406030204" pitchFamily="18" charset="0"/>
                </a:rPr>
                <a:t> sin⁡〖</a:t>
              </a:r>
              <a:r>
                <a:rPr lang="en-US" sz="11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US" sz="1100" b="0" i="0" kern="1200">
                  <a:latin typeface="Cambria Math" panose="02040503050406030204" pitchFamily="18" charset="0"/>
                </a:rPr>
                <a:t>3〗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13</xdr:col>
      <xdr:colOff>536028</xdr:colOff>
      <xdr:row>14</xdr:row>
      <xdr:rowOff>173422</xdr:rowOff>
    </xdr:from>
    <xdr:ext cx="890628" cy="4267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0090FB6-6D2C-4B59-B35C-0926AD89755F}"/>
                </a:ext>
              </a:extLst>
            </xdr:cNvPr>
            <xdr:cNvSpPr txBox="1"/>
          </xdr:nvSpPr>
          <xdr:spPr>
            <a:xfrm>
              <a:off x="9196552" y="3000705"/>
              <a:ext cx="890628" cy="426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</m:e>
                        </m:func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0090FB6-6D2C-4B59-B35C-0926AD89755F}"/>
                </a:ext>
              </a:extLst>
            </xdr:cNvPr>
            <xdr:cNvSpPr txBox="1"/>
          </xdr:nvSpPr>
          <xdr:spPr>
            <a:xfrm>
              <a:off x="9196552" y="3000705"/>
              <a:ext cx="890628" cy="426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 sin⁡𝜃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sin⁡〖𝜋/3〗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𝑚_2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9</xdr:col>
      <xdr:colOff>0</xdr:colOff>
      <xdr:row>17</xdr:row>
      <xdr:rowOff>0</xdr:rowOff>
    </xdr:from>
    <xdr:ext cx="890628" cy="4896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CF2577C2-CD20-47E1-B484-9C28E9285C2A}"/>
                </a:ext>
              </a:extLst>
            </xdr:cNvPr>
            <xdr:cNvSpPr txBox="1"/>
          </xdr:nvSpPr>
          <xdr:spPr>
            <a:xfrm>
              <a:off x="6222124" y="3484179"/>
              <a:ext cx="890628" cy="4896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</m:func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√3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CF2577C2-CD20-47E1-B484-9C28E9285C2A}"/>
                </a:ext>
              </a:extLst>
            </xdr:cNvPr>
            <xdr:cNvSpPr txBox="1"/>
          </xdr:nvSpPr>
          <xdr:spPr>
            <a:xfrm>
              <a:off x="6222124" y="3484179"/>
              <a:ext cx="890628" cy="4896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 sin⁡𝜃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𝑚_2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11</xdr:col>
      <xdr:colOff>173421</xdr:colOff>
      <xdr:row>17</xdr:row>
      <xdr:rowOff>15766</xdr:rowOff>
    </xdr:from>
    <xdr:ext cx="1318566" cy="523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DFEB6E1-47E9-4029-AED2-2C69EFFBF6C3}"/>
                </a:ext>
              </a:extLst>
            </xdr:cNvPr>
            <xdr:cNvSpPr txBox="1"/>
          </xdr:nvSpPr>
          <xdr:spPr>
            <a:xfrm>
              <a:off x="7614745" y="3499945"/>
              <a:ext cx="1318566" cy="523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√3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𝑏𝑜𝑜𝑘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</m:func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√3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DFEB6E1-47E9-4029-AED2-2C69EFFBF6C3}"/>
                </a:ext>
              </a:extLst>
            </xdr:cNvPr>
            <xdr:cNvSpPr txBox="1"/>
          </xdr:nvSpPr>
          <xdr:spPr>
            <a:xfrm>
              <a:off x="7614745" y="3499945"/>
              <a:ext cx="1318566" cy="523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𝑏𝑜𝑜𝑘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sin⁡𝜃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𝑚_2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6</xdr:col>
      <xdr:colOff>199698</xdr:colOff>
      <xdr:row>4</xdr:row>
      <xdr:rowOff>152401</xdr:rowOff>
    </xdr:from>
    <xdr:ext cx="9796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89EAE5CD-7A0C-427B-A59F-E22D0AAED3CF}"/>
                </a:ext>
              </a:extLst>
            </xdr:cNvPr>
            <xdr:cNvSpPr txBox="1"/>
          </xdr:nvSpPr>
          <xdr:spPr>
            <a:xfrm>
              <a:off x="4593022" y="888125"/>
              <a:ext cx="979692" cy="17222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2=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𝑏𝑜𝑜𝑘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89EAE5CD-7A0C-427B-A59F-E22D0AAED3CF}"/>
                </a:ext>
              </a:extLst>
            </xdr:cNvPr>
            <xdr:cNvSpPr txBox="1"/>
          </xdr:nvSpPr>
          <xdr:spPr>
            <a:xfrm>
              <a:off x="4593022" y="888125"/>
              <a:ext cx="979692" cy="17222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𝑚_(2=)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𝑚〗_𝑏𝑜𝑜𝑘  sin⁡𝜃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8</xdr:col>
      <xdr:colOff>365234</xdr:colOff>
      <xdr:row>20</xdr:row>
      <xdr:rowOff>42041</xdr:rowOff>
    </xdr:from>
    <xdr:ext cx="11776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8A70398-2556-4602-B2AB-0F29436C4F4E}"/>
                </a:ext>
              </a:extLst>
            </xdr:cNvPr>
            <xdr:cNvSpPr txBox="1"/>
          </xdr:nvSpPr>
          <xdr:spPr>
            <a:xfrm>
              <a:off x="5977758" y="4482662"/>
              <a:ext cx="1177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8A70398-2556-4602-B2AB-0F29436C4F4E}"/>
                </a:ext>
              </a:extLst>
            </xdr:cNvPr>
            <xdr:cNvSpPr txBox="1"/>
          </xdr:nvSpPr>
          <xdr:spPr>
            <a:xfrm>
              <a:off x="5977758" y="4482662"/>
              <a:ext cx="11776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cos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𝑚_1+𝑐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14</xdr:col>
      <xdr:colOff>299546</xdr:colOff>
      <xdr:row>20</xdr:row>
      <xdr:rowOff>68315</xdr:rowOff>
    </xdr:from>
    <xdr:ext cx="800027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0C09731-9332-4AC4-8EA2-372A918DDE61}"/>
                </a:ext>
              </a:extLst>
            </xdr:cNvPr>
            <xdr:cNvSpPr txBox="1"/>
          </xdr:nvSpPr>
          <xdr:spPr>
            <a:xfrm>
              <a:off x="9569670" y="4508936"/>
              <a:ext cx="800027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0C09731-9332-4AC4-8EA2-372A918DDE61}"/>
                </a:ext>
              </a:extLst>
            </xdr:cNvPr>
            <xdr:cNvSpPr txBox="1"/>
          </xdr:nvSpPr>
          <xdr:spPr>
            <a:xfrm>
              <a:off x="9569670" y="4508936"/>
              <a:ext cx="800027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𝑐=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𝑚_2  cos⁡〖𝜋/3〗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10</xdr:col>
      <xdr:colOff>449317</xdr:colOff>
      <xdr:row>20</xdr:row>
      <xdr:rowOff>47296</xdr:rowOff>
    </xdr:from>
    <xdr:ext cx="1620700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A8BBB2D2-6E59-497A-A12E-2A6BD9004CAB}"/>
                </a:ext>
              </a:extLst>
            </xdr:cNvPr>
            <xdr:cNvSpPr txBox="1"/>
          </xdr:nvSpPr>
          <xdr:spPr>
            <a:xfrm>
              <a:off x="7281041" y="4487917"/>
              <a:ext cx="1620700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</m:e>
                        </m:func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A8BBB2D2-6E59-497A-A12E-2A6BD9004CAB}"/>
                </a:ext>
              </a:extLst>
            </xdr:cNvPr>
            <xdr:cNvSpPr txBox="1"/>
          </xdr:nvSpPr>
          <xdr:spPr>
            <a:xfrm>
              <a:off x="7281041" y="4487917"/>
              <a:ext cx="1620700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cos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𝑚_1+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𝑚_2  cos⁡〖𝜋/3〗 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8</xdr:col>
      <xdr:colOff>310055</xdr:colOff>
      <xdr:row>21</xdr:row>
      <xdr:rowOff>5256</xdr:rowOff>
    </xdr:from>
    <xdr:ext cx="890628" cy="4896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B549162E-9682-42E9-8032-C851280DFAC1}"/>
                </a:ext>
              </a:extLst>
            </xdr:cNvPr>
            <xdr:cNvSpPr txBox="1"/>
          </xdr:nvSpPr>
          <xdr:spPr>
            <a:xfrm>
              <a:off x="5922579" y="4882056"/>
              <a:ext cx="890628" cy="4896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</m:func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√3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B549162E-9682-42E9-8032-C851280DFAC1}"/>
                </a:ext>
              </a:extLst>
            </xdr:cNvPr>
            <xdr:cNvSpPr txBox="1"/>
          </xdr:nvSpPr>
          <xdr:spPr>
            <a:xfrm>
              <a:off x="5922579" y="4882056"/>
              <a:ext cx="890628" cy="4896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 sin⁡𝜃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𝑚_2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10</xdr:col>
      <xdr:colOff>415158</xdr:colOff>
      <xdr:row>21</xdr:row>
      <xdr:rowOff>47296</xdr:rowOff>
    </xdr:from>
    <xdr:ext cx="2010743" cy="502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87131E3D-E6B6-487E-A688-158CBF2825B1}"/>
                </a:ext>
              </a:extLst>
            </xdr:cNvPr>
            <xdr:cNvSpPr txBox="1"/>
          </xdr:nvSpPr>
          <xdr:spPr>
            <a:xfrm>
              <a:off x="7246882" y="4924096"/>
              <a:ext cx="2010743" cy="502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</m:func>
                          </m:num>
                          <m:den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√3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den>
                        </m:f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</m:e>
                        </m:func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87131E3D-E6B6-487E-A688-158CBF2825B1}"/>
                </a:ext>
              </a:extLst>
            </xdr:cNvPr>
            <xdr:cNvSpPr txBox="1"/>
          </xdr:nvSpPr>
          <xdr:spPr>
            <a:xfrm>
              <a:off x="7246882" y="4924096"/>
              <a:ext cx="2010743" cy="502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cos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𝑚_1+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(𝑚_𝑛  sin⁡𝜃)/((√3)/2)  cos⁡〖𝜋/3〗 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14</xdr:col>
      <xdr:colOff>63062</xdr:colOff>
      <xdr:row>21</xdr:row>
      <xdr:rowOff>15766</xdr:rowOff>
    </xdr:from>
    <xdr:ext cx="1679369" cy="3550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8FA67F7B-A17A-4173-BA49-9850CDD9E66F}"/>
                </a:ext>
              </a:extLst>
            </xdr:cNvPr>
            <xdr:cNvSpPr txBox="1"/>
          </xdr:nvSpPr>
          <xdr:spPr>
            <a:xfrm>
              <a:off x="9333186" y="4892566"/>
              <a:ext cx="1679369" cy="3550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</m:func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√3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8FA67F7B-A17A-4173-BA49-9850CDD9E66F}"/>
                </a:ext>
              </a:extLst>
            </xdr:cNvPr>
            <xdr:cNvSpPr txBox="1"/>
          </xdr:nvSpPr>
          <xdr:spPr>
            <a:xfrm>
              <a:off x="9333186" y="4892566"/>
              <a:ext cx="1679369" cy="3550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cos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𝑚_1+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(𝑚_𝑛  sin⁡𝜃)/(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8</xdr:col>
      <xdr:colOff>346841</xdr:colOff>
      <xdr:row>24</xdr:row>
      <xdr:rowOff>57807</xdr:rowOff>
    </xdr:from>
    <xdr:ext cx="2248629" cy="351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4D387F07-B43C-4409-8711-5451680EA154}"/>
                </a:ext>
              </a:extLst>
            </xdr:cNvPr>
            <xdr:cNvSpPr txBox="1"/>
          </xdr:nvSpPr>
          <xdr:spPr>
            <a:xfrm>
              <a:off x="5959365" y="5591504"/>
              <a:ext cx="2248629" cy="351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√3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𝑏𝑜𝑜𝑘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𝑏𝑜𝑜𝑘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</m:func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IN" sz="1100" kern="12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4D387F07-B43C-4409-8711-5451680EA154}"/>
                </a:ext>
              </a:extLst>
            </xdr:cNvPr>
            <xdr:cNvSpPr txBox="1"/>
          </xdr:nvSpPr>
          <xdr:spPr>
            <a:xfrm>
              <a:off x="5959365" y="5591504"/>
              <a:ext cx="2248629" cy="351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𝑚_1=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𝑚〗_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𝑏𝑜𝑜𝑘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cos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𝑏𝑜𝑜𝑘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sin⁡𝜃)/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IN" sz="1100" kern="1200"/>
            </a:p>
          </xdr:txBody>
        </xdr:sp>
      </mc:Fallback>
    </mc:AlternateContent>
    <xdr:clientData/>
  </xdr:oneCellAnchor>
  <xdr:oneCellAnchor>
    <xdr:from>
      <xdr:col>12</xdr:col>
      <xdr:colOff>273269</xdr:colOff>
      <xdr:row>24</xdr:row>
      <xdr:rowOff>5255</xdr:rowOff>
    </xdr:from>
    <xdr:ext cx="1599862" cy="2692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F372990E-C5FA-487A-A41C-987D677E47AC}"/>
                </a:ext>
              </a:extLst>
            </xdr:cNvPr>
            <xdr:cNvSpPr txBox="1"/>
          </xdr:nvSpPr>
          <xdr:spPr>
            <a:xfrm>
              <a:off x="8324193" y="5538952"/>
              <a:ext cx="1599862" cy="269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𝑏𝑜𝑜𝑘</m:t>
                      </m:r>
                    </m:sub>
                  </m:sSub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3</m:t>
                          </m:r>
                        </m:e>
                      </m:rad>
                      <m:func>
                        <m:func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cos</m:t>
                          </m:r>
                        </m:fNam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𝜃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−</m:t>
                          </m:r>
                          <m:func>
                            <m:func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sin</m:t>
                              </m:r>
                            </m:fNam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𝜃</m:t>
                              </m:r>
                            </m:e>
                          </m:func>
                        </m:e>
                      </m:func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IN" sz="1100" kern="1200"/>
                <a:t>)</a:t>
              </a:r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F372990E-C5FA-487A-A41C-987D677E47AC}"/>
                </a:ext>
              </a:extLst>
            </xdr:cNvPr>
            <xdr:cNvSpPr txBox="1"/>
          </xdr:nvSpPr>
          <xdr:spPr>
            <a:xfrm>
              <a:off x="8324193" y="5538952"/>
              <a:ext cx="1599862" cy="269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𝑚_1=𝑚_𝑏𝑜𝑜𝑘 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√3  cos⁡〖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</a:t>
              </a:r>
              <a:r>
                <a:rPr lang="en-IN" sz="1100" kern="1200"/>
                <a:t>)</a:t>
              </a:r>
            </a:p>
          </xdr:txBody>
        </xdr:sp>
      </mc:Fallback>
    </mc:AlternateContent>
    <xdr:clientData/>
  </xdr:oneCellAnchor>
  <xdr:oneCellAnchor>
    <xdr:from>
      <xdr:col>6</xdr:col>
      <xdr:colOff>199696</xdr:colOff>
      <xdr:row>5</xdr:row>
      <xdr:rowOff>141889</xdr:rowOff>
    </xdr:from>
    <xdr:ext cx="1599862" cy="320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8C5EEF54-E2B2-46B7-9DE7-255925630B84}"/>
                </a:ext>
              </a:extLst>
            </xdr:cNvPr>
            <xdr:cNvSpPr txBox="1"/>
          </xdr:nvSpPr>
          <xdr:spPr>
            <a:xfrm>
              <a:off x="4776951" y="1061544"/>
              <a:ext cx="1599862" cy="320566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𝑏𝑜𝑜𝑘</m:t>
                      </m:r>
                    </m:sub>
                  </m:sSub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3</m:t>
                          </m:r>
                        </m:e>
                      </m:rad>
                      <m:func>
                        <m:func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cos</m:t>
                          </m:r>
                        </m:fNam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𝜃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−</m:t>
                          </m:r>
                          <m:func>
                            <m:func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sin</m:t>
                              </m:r>
                            </m:fNam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𝜃</m:t>
                              </m:r>
                            </m:e>
                          </m:func>
                        </m:e>
                      </m:func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IN" sz="1100" kern="1200"/>
                <a:t>)</a:t>
              </a:r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8C5EEF54-E2B2-46B7-9DE7-255925630B84}"/>
                </a:ext>
              </a:extLst>
            </xdr:cNvPr>
            <xdr:cNvSpPr txBox="1"/>
          </xdr:nvSpPr>
          <xdr:spPr>
            <a:xfrm>
              <a:off x="4776951" y="1061544"/>
              <a:ext cx="1599862" cy="320566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𝑚_1=𝑚_𝑏𝑜𝑜𝑘 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√3  cos⁡〖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</a:t>
              </a:r>
              <a:r>
                <a:rPr lang="en-IN" sz="1100" kern="1200"/>
                <a:t>)</a:t>
              </a: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381000</xdr:colOff>
      <xdr:row>10</xdr:row>
      <xdr:rowOff>121390</xdr:rowOff>
    </xdr:from>
    <xdr:to>
      <xdr:col>28</xdr:col>
      <xdr:colOff>449580</xdr:colOff>
      <xdr:row>32</xdr:row>
      <xdr:rowOff>175845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218568-0B86-60BE-769C-7ACBE2C6E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1950190"/>
          <a:ext cx="4335780" cy="40778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0</xdr:row>
      <xdr:rowOff>0</xdr:rowOff>
    </xdr:from>
    <xdr:to>
      <xdr:col>12</xdr:col>
      <xdr:colOff>304801</xdr:colOff>
      <xdr:row>17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F5578-905A-F648-BF9E-F6106E944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7261" y="0"/>
          <a:ext cx="4549140" cy="3139440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0</xdr:row>
      <xdr:rowOff>0</xdr:rowOff>
    </xdr:from>
    <xdr:to>
      <xdr:col>19</xdr:col>
      <xdr:colOff>61572</xdr:colOff>
      <xdr:row>18</xdr:row>
      <xdr:rowOff>100613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11EA51-397A-BA76-17AA-AEA466B5C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4020" y="0"/>
          <a:ext cx="4016352" cy="3392453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14</xdr:row>
      <xdr:rowOff>140970</xdr:rowOff>
    </xdr:from>
    <xdr:ext cx="2194560" cy="376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EF146-8F6D-782C-46C9-0CB324A4FFBA}"/>
                </a:ext>
              </a:extLst>
            </xdr:cNvPr>
            <xdr:cNvSpPr txBox="1"/>
          </xdr:nvSpPr>
          <xdr:spPr>
            <a:xfrm>
              <a:off x="1219200" y="2701290"/>
              <a:ext cx="2194560" cy="376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𝑟𝑒𝑓</m:t>
                            </m:r>
                          </m:sub>
                        </m:sSub>
                      </m:e>
                    </m:acc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𝑟𝑒𝑓</m:t>
                        </m:r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sSup>
                      <m:sSup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N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sup>
                    </m:sSup>
                  </m:oMath>
                </m:oMathPara>
              </a14:m>
              <a:endParaRPr lang="en-IN" sz="20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EF146-8F6D-782C-46C9-0CB324A4FFBA}"/>
                </a:ext>
              </a:extLst>
            </xdr:cNvPr>
            <xdr:cNvSpPr txBox="1"/>
          </xdr:nvSpPr>
          <xdr:spPr>
            <a:xfrm>
              <a:off x="1219200" y="2701290"/>
              <a:ext cx="2194560" cy="376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(𝑉_𝑟𝑒𝑓 ) ⃗= 𝑉_(𝑟𝑒𝑓 ) 𝑒^𝑗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en-IN" sz="2000" kern="1200"/>
            </a:p>
          </xdr:txBody>
        </xdr:sp>
      </mc:Fallback>
    </mc:AlternateContent>
    <xdr:clientData/>
  </xdr:oneCellAnchor>
  <xdr:oneCellAnchor>
    <xdr:from>
      <xdr:col>2</xdr:col>
      <xdr:colOff>30480</xdr:colOff>
      <xdr:row>17</xdr:row>
      <xdr:rowOff>125730</xdr:rowOff>
    </xdr:from>
    <xdr:ext cx="2194560" cy="574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4621EC-284E-484D-893B-F003C3225C94}"/>
                </a:ext>
              </a:extLst>
            </xdr:cNvPr>
            <xdr:cNvSpPr txBox="1"/>
          </xdr:nvSpPr>
          <xdr:spPr>
            <a:xfrm>
              <a:off x="1249680" y="3234690"/>
              <a:ext cx="2194560" cy="574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en-IN" sz="20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4621EC-284E-484D-893B-F003C3225C94}"/>
                </a:ext>
              </a:extLst>
            </xdr:cNvPr>
            <xdr:cNvSpPr txBox="1"/>
          </xdr:nvSpPr>
          <xdr:spPr>
            <a:xfrm>
              <a:off x="1249680" y="3234690"/>
              <a:ext cx="2194560" cy="574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(𝑉_1 ) ⃗=  𝑉_𝑑/3 𝑒^𝑗0</a:t>
              </a:r>
              <a:endParaRPr lang="en-IN" sz="2000" kern="1200"/>
            </a:p>
          </xdr:txBody>
        </xdr:sp>
      </mc:Fallback>
    </mc:AlternateContent>
    <xdr:clientData/>
  </xdr:oneCellAnchor>
  <xdr:oneCellAnchor>
    <xdr:from>
      <xdr:col>3</xdr:col>
      <xdr:colOff>0</xdr:colOff>
      <xdr:row>18</xdr:row>
      <xdr:rowOff>0</xdr:rowOff>
    </xdr:from>
    <xdr:ext cx="2194560" cy="576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33135B5-A2C7-46C3-8D05-375E68972F8B}"/>
                </a:ext>
              </a:extLst>
            </xdr:cNvPr>
            <xdr:cNvSpPr txBox="1"/>
          </xdr:nvSpPr>
          <xdr:spPr>
            <a:xfrm>
              <a:off x="3505200" y="3291840"/>
              <a:ext cx="2194560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𝑗</m:t>
                        </m:r>
                        <m:f>
                          <m:f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20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num>
                          <m:den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IN" sz="2000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33135B5-A2C7-46C3-8D05-375E68972F8B}"/>
                </a:ext>
              </a:extLst>
            </xdr:cNvPr>
            <xdr:cNvSpPr txBox="1"/>
          </xdr:nvSpPr>
          <xdr:spPr>
            <a:xfrm>
              <a:off x="3505200" y="3291840"/>
              <a:ext cx="2194560" cy="576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(𝑉_2 ) ⃗=  𝑉_𝑑/3 𝑒^(𝑗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 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3)</a:t>
              </a:r>
              <a:endParaRPr lang="en-IN" sz="2000" kern="1200"/>
            </a:p>
          </xdr:txBody>
        </xdr:sp>
      </mc:Fallback>
    </mc:AlternateContent>
    <xdr:clientData/>
  </xdr:oneCellAnchor>
  <xdr:oneCellAnchor>
    <xdr:from>
      <xdr:col>5</xdr:col>
      <xdr:colOff>449580</xdr:colOff>
      <xdr:row>17</xdr:row>
      <xdr:rowOff>152400</xdr:rowOff>
    </xdr:from>
    <xdr:ext cx="2194560" cy="6170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B02A021-4ACB-446B-8BE0-87AF6277D1ED}"/>
                </a:ext>
              </a:extLst>
            </xdr:cNvPr>
            <xdr:cNvSpPr txBox="1"/>
          </xdr:nvSpPr>
          <xdr:spPr>
            <a:xfrm>
              <a:off x="5173980" y="3261360"/>
              <a:ext cx="2194560" cy="61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7</m:t>
                            </m:r>
                          </m:sub>
                        </m:sSub>
                      </m:e>
                    </m:acc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en-IN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</m:t>
                        </m:r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𝑗</m:t>
                        </m:r>
                        <m:f>
                          <m:f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20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num>
                          <m:den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IN" sz="20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B02A021-4ACB-446B-8BE0-87AF6277D1ED}"/>
                </a:ext>
              </a:extLst>
            </xdr:cNvPr>
            <xdr:cNvSpPr txBox="1"/>
          </xdr:nvSpPr>
          <xdr:spPr>
            <a:xfrm>
              <a:off x="5173980" y="3261360"/>
              <a:ext cx="2194560" cy="61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(𝑉_7 ) ⃗=  𝑉_𝑑/(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IN" sz="2000" b="0" i="0" kern="1200">
                  <a:latin typeface="Cambria Math" panose="02040503050406030204" pitchFamily="18" charset="0"/>
                </a:rPr>
                <a:t>3) 𝑒^(𝑗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 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6)</a:t>
              </a:r>
              <a:endParaRPr lang="en-IN" sz="2000" kern="1200"/>
            </a:p>
          </xdr:txBody>
        </xdr:sp>
      </mc:Fallback>
    </mc:AlternateContent>
    <xdr:clientData/>
  </xdr:oneCellAnchor>
  <xdr:oneCellAnchor>
    <xdr:from>
      <xdr:col>4</xdr:col>
      <xdr:colOff>53340</xdr:colOff>
      <xdr:row>22</xdr:row>
      <xdr:rowOff>83820</xdr:rowOff>
    </xdr:from>
    <xdr:ext cx="4892040" cy="4873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DB3B12E-2099-435D-B556-0E6D7E64461C}"/>
                </a:ext>
              </a:extLst>
            </xdr:cNvPr>
            <xdr:cNvSpPr txBox="1"/>
          </xdr:nvSpPr>
          <xdr:spPr>
            <a:xfrm>
              <a:off x="4168140" y="4107180"/>
              <a:ext cx="4892040" cy="487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𝑟𝑒𝑓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  <m:sSup>
                    <m:sSup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sup>
                  </m:sSup>
                  <m:r>
                    <a:rPr lang="en-IN" sz="2000" b="0" i="1" kern="120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√3</m:t>
                      </m:r>
                    </m:den>
                  </m:f>
                  <m:sSup>
                    <m:sSup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𝑗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6</m:t>
                          </m:r>
                        </m:den>
                      </m:f>
                    </m:sup>
                  </m:sSup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sSup>
                    <m:sSup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𝑗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sup>
                  </m:sSup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DB3B12E-2099-435D-B556-0E6D7E64461C}"/>
                </a:ext>
              </a:extLst>
            </xdr:cNvPr>
            <xdr:cNvSpPr txBox="1"/>
          </xdr:nvSpPr>
          <xdr:spPr>
            <a:xfrm>
              <a:off x="4168140" y="4107180"/>
              <a:ext cx="4892040" cy="487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𝑉_(𝑟𝑒𝑓 ) 𝑒^𝑗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IN" sz="2000" b="0" i="0" kern="1200">
                  <a:latin typeface="Cambria Math" panose="02040503050406030204" pitchFamily="18" charset="0"/>
                </a:rPr>
                <a:t>=  𝑉_𝑑/3  𝑇_𝑎+𝑉_𝑑/(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√3) </a:t>
              </a:r>
              <a:r>
                <a:rPr lang="en-IN" sz="2000" b="0" i="0" kern="1200">
                  <a:latin typeface="Cambria Math" panose="02040503050406030204" pitchFamily="18" charset="0"/>
                </a:rPr>
                <a:t>𝑒^(𝑗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 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6) 𝑇_𝑏+𝑉_𝑑/3 𝑒^(𝑗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 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3) 𝑇_𝑐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3</xdr:col>
      <xdr:colOff>175260</xdr:colOff>
      <xdr:row>25</xdr:row>
      <xdr:rowOff>76200</xdr:rowOff>
    </xdr:from>
    <xdr:ext cx="8450580" cy="454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E5B0574-13D8-4AC8-BA48-F0E68FB9487D}"/>
                </a:ext>
              </a:extLst>
            </xdr:cNvPr>
            <xdr:cNvSpPr txBox="1"/>
          </xdr:nvSpPr>
          <xdr:spPr>
            <a:xfrm>
              <a:off x="3680460" y="4648200"/>
              <a:ext cx="8450580" cy="454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𝑟𝑒𝑓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𝑗𝑠𝑖𝑛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e>
                      </m:rad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6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𝑗</m:t>
                      </m:r>
                      <m:func>
                        <m:func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IN" sz="2000" b="0" i="0" kern="1200">
                              <a:latin typeface="Cambria Math" panose="02040503050406030204" pitchFamily="18" charset="0"/>
                            </a:rPr>
                            <m:t>sin</m:t>
                          </m:r>
                        </m:fName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6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func>
                    </m:e>
                  </m:func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</m:t>
                      </m:r>
                      <m:func>
                        <m:func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IN" sz="2000" b="0" i="0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sin</m:t>
                          </m:r>
                        </m:fName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e>
                      </m:func>
                    </m:e>
                  </m:func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E5B0574-13D8-4AC8-BA48-F0E68FB9487D}"/>
                </a:ext>
              </a:extLst>
            </xdr:cNvPr>
            <xdr:cNvSpPr txBox="1"/>
          </xdr:nvSpPr>
          <xdr:spPr>
            <a:xfrm>
              <a:off x="3680460" y="4648200"/>
              <a:ext cx="8450580" cy="454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𝑉_(𝑟𝑒𝑓 ) (cos⁡〖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𝜃+𝑗𝑠𝑖𝑛𝜃)〗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=  𝑉_𝑑/3  𝑇_𝑎+𝑉_𝑑/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</a:t>
              </a:r>
              <a:r>
                <a:rPr lang="en-IN" sz="2000" b="0" i="0" kern="1200">
                  <a:latin typeface="Cambria Math" panose="02040503050406030204" pitchFamily="18" charset="0"/>
                </a:rPr>
                <a:t>(cos⁡〖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6+𝑗 sin⁡〖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6)〗 〗 𝑇_𝑏+𝑉_𝑑/3(cos⁡〖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+𝑗 sin⁡〖𝜋/3)〗 〗 </a:t>
              </a:r>
              <a:r>
                <a:rPr lang="en-IN" sz="2000" b="0" i="0" kern="1200">
                  <a:latin typeface="Cambria Math" panose="02040503050406030204" pitchFamily="18" charset="0"/>
                </a:rPr>
                <a:t>𝑇_𝑐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3</xdr:col>
      <xdr:colOff>76200</xdr:colOff>
      <xdr:row>28</xdr:row>
      <xdr:rowOff>68580</xdr:rowOff>
    </xdr:from>
    <xdr:ext cx="5471160" cy="454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3A36E4B-79FE-47D4-B868-1E8120B55CB8}"/>
                </a:ext>
              </a:extLst>
            </xdr:cNvPr>
            <xdr:cNvSpPr txBox="1"/>
          </xdr:nvSpPr>
          <xdr:spPr>
            <a:xfrm>
              <a:off x="3581400" y="5189220"/>
              <a:ext cx="5471160" cy="454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𝑟𝑒𝑓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e>
                      </m:rad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6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)</m:t>
                      </m:r>
                    </m:e>
                  </m:func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)</m:t>
                      </m:r>
                    </m:e>
                  </m:func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3A36E4B-79FE-47D4-B868-1E8120B55CB8}"/>
                </a:ext>
              </a:extLst>
            </xdr:cNvPr>
            <xdr:cNvSpPr txBox="1"/>
          </xdr:nvSpPr>
          <xdr:spPr>
            <a:xfrm>
              <a:off x="3581400" y="5189220"/>
              <a:ext cx="5471160" cy="454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𝑉_(𝑟𝑒𝑓 ) (cos⁡〖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=  𝑉_𝑑/3  𝑇_𝑎+𝑉_𝑑/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</a:t>
              </a:r>
              <a:r>
                <a:rPr lang="en-IN" sz="2000" b="0" i="0" kern="1200">
                  <a:latin typeface="Cambria Math" panose="02040503050406030204" pitchFamily="18" charset="0"/>
                </a:rPr>
                <a:t>(cos⁡〖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6)〗 𝑇_𝑏+𝑉_𝑑/3(cos⁡〖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3)〗 𝑇_𝑐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3</xdr:col>
      <xdr:colOff>0</xdr:colOff>
      <xdr:row>31</xdr:row>
      <xdr:rowOff>0</xdr:rowOff>
    </xdr:from>
    <xdr:ext cx="4739640" cy="454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3E7F8F-D79B-4B09-A478-E6268BE1EDBA}"/>
                </a:ext>
              </a:extLst>
            </xdr:cNvPr>
            <xdr:cNvSpPr txBox="1"/>
          </xdr:nvSpPr>
          <xdr:spPr>
            <a:xfrm>
              <a:off x="3505200" y="5669280"/>
              <a:ext cx="4739640" cy="454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𝑟𝑒𝑓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e>
                      </m:rad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6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)</m:t>
                      </m:r>
                    </m:e>
                  </m:func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6</m:t>
                          </m:r>
                        </m:den>
                      </m:f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3E7F8F-D79B-4B09-A478-E6268BE1EDBA}"/>
                </a:ext>
              </a:extLst>
            </xdr:cNvPr>
            <xdr:cNvSpPr txBox="1"/>
          </xdr:nvSpPr>
          <xdr:spPr>
            <a:xfrm>
              <a:off x="3505200" y="5669280"/>
              <a:ext cx="4739640" cy="454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𝑉_(𝑟𝑒𝑓 ) (sin⁡〖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=  𝑉_𝑑/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</a:t>
              </a:r>
              <a:r>
                <a:rPr lang="en-IN" sz="2000" b="0" i="0" kern="1200">
                  <a:latin typeface="Cambria Math" panose="02040503050406030204" pitchFamily="18" charset="0"/>
                </a:rPr>
                <a:t>(sin⁡〖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6)〗 𝑇_𝑏+𝑉_𝑑/3(sin⁡〖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6〗)𝑇_𝑐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3</xdr:col>
      <xdr:colOff>0</xdr:colOff>
      <xdr:row>34</xdr:row>
      <xdr:rowOff>0</xdr:rowOff>
    </xdr:from>
    <xdr:ext cx="4739640" cy="454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E518188-7947-4CC8-A25F-D771E2F459BC}"/>
                </a:ext>
              </a:extLst>
            </xdr:cNvPr>
            <xdr:cNvSpPr txBox="1"/>
          </xdr:nvSpPr>
          <xdr:spPr>
            <a:xfrm>
              <a:off x="3505200" y="6217920"/>
              <a:ext cx="4739640" cy="454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𝑟𝑒𝑓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e>
                      </m:rad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6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)</m:t>
                      </m:r>
                    </m:e>
                  </m:func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E518188-7947-4CC8-A25F-D771E2F459BC}"/>
                </a:ext>
              </a:extLst>
            </xdr:cNvPr>
            <xdr:cNvSpPr txBox="1"/>
          </xdr:nvSpPr>
          <xdr:spPr>
            <a:xfrm>
              <a:off x="3505200" y="6217920"/>
              <a:ext cx="4739640" cy="454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𝑉_(𝑟𝑒𝑓 ) (sin⁡〖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=  𝑉_𝑑/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</a:t>
              </a:r>
              <a:r>
                <a:rPr lang="en-IN" sz="2000" b="0" i="0" kern="1200">
                  <a:latin typeface="Cambria Math" panose="02040503050406030204" pitchFamily="18" charset="0"/>
                </a:rPr>
                <a:t>(sin⁡〖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6)〗 𝑇_𝑏+𝑉_𝑑/3(sin⁡〖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3〗)𝑇_𝑐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502920</xdr:colOff>
      <xdr:row>31</xdr:row>
      <xdr:rowOff>144780</xdr:rowOff>
    </xdr:from>
    <xdr:ext cx="5173980" cy="509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43CACCE-819D-4996-8449-E5E03A035AC1}"/>
                </a:ext>
              </a:extLst>
            </xdr:cNvPr>
            <xdr:cNvSpPr txBox="1"/>
          </xdr:nvSpPr>
          <xdr:spPr>
            <a:xfrm>
              <a:off x="9494520" y="5814060"/>
              <a:ext cx="5173980" cy="509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𝑟𝑒𝑓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𝑇𝑠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e>
                      </m:rad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e>
                      </m:rad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43CACCE-819D-4996-8449-E5E03A035AC1}"/>
                </a:ext>
              </a:extLst>
            </xdr:cNvPr>
            <xdr:cNvSpPr txBox="1"/>
          </xdr:nvSpPr>
          <xdr:spPr>
            <a:xfrm>
              <a:off x="9494520" y="5814060"/>
              <a:ext cx="5173980" cy="509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𝑉_(𝑟𝑒𝑓 ) (cos⁡〖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𝜃)𝑇𝑠〗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=  𝑉_𝑑/3  𝑇_𝑎+𝑉_𝑑/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</a:t>
              </a:r>
              <a:r>
                <a:rPr lang="en-IN" sz="2000" b="0" i="0" kern="1200">
                  <a:latin typeface="Cambria Math" panose="02040503050406030204" pitchFamily="18" charset="0"/>
                </a:rPr>
                <a:t>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√3/</a:t>
              </a:r>
              <a:r>
                <a:rPr lang="en-IN" sz="2000" b="0" i="0" kern="1200">
                  <a:latin typeface="Cambria Math" panose="02040503050406030204" pitchFamily="18" charset="0"/>
                </a:rPr>
                <a:t>2)𝑇_𝑏+𝑉_𝑑/3(1/2)𝑇_𝑐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541020</xdr:colOff>
      <xdr:row>34</xdr:row>
      <xdr:rowOff>99060</xdr:rowOff>
    </xdr:from>
    <xdr:ext cx="4739640" cy="5088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2A835CA-AD0B-47F0-BEE3-49F7DF2830A7}"/>
                </a:ext>
              </a:extLst>
            </xdr:cNvPr>
            <xdr:cNvSpPr txBox="1"/>
          </xdr:nvSpPr>
          <xdr:spPr>
            <a:xfrm>
              <a:off x="9532620" y="6316980"/>
              <a:ext cx="4739640" cy="508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𝑟𝑒𝑓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𝑇𝑠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e>
                      </m:rad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√3</m:t>
                      </m:r>
                    </m:num>
                    <m:den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IN" sz="2000" b="0" i="1" kern="1200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2A835CA-AD0B-47F0-BEE3-49F7DF2830A7}"/>
                </a:ext>
              </a:extLst>
            </xdr:cNvPr>
            <xdr:cNvSpPr txBox="1"/>
          </xdr:nvSpPr>
          <xdr:spPr>
            <a:xfrm>
              <a:off x="9532620" y="6316980"/>
              <a:ext cx="4739640" cy="508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𝑉_(𝑟𝑒𝑓 ) (sin⁡〖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𝜃)𝑇𝑠〗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=  𝑉_𝑑/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</a:t>
              </a:r>
              <a:r>
                <a:rPr lang="en-IN" sz="2000" b="0" i="0" kern="1200">
                  <a:latin typeface="Cambria Math" panose="02040503050406030204" pitchFamily="18" charset="0"/>
                </a:rPr>
                <a:t>(1/2)𝑇_𝑏+𝑉_𝑑/3((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√3)/</a:t>
              </a:r>
              <a:r>
                <a:rPr lang="en-IN" sz="2000" b="0" i="0" kern="1200">
                  <a:latin typeface="Cambria Math" panose="02040503050406030204" pitchFamily="18" charset="0"/>
                </a:rPr>
                <a:t>2)𝑇_𝑐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38</xdr:row>
      <xdr:rowOff>0</xdr:rowOff>
    </xdr:from>
    <xdr:ext cx="234696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D1220E6-E253-4EF1-82BF-5DDCEFD416B1}"/>
                </a:ext>
              </a:extLst>
            </xdr:cNvPr>
            <xdr:cNvSpPr txBox="1"/>
          </xdr:nvSpPr>
          <xdr:spPr>
            <a:xfrm>
              <a:off x="9601200" y="6949440"/>
              <a:ext cx="234696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000" b="0" i="1" kern="1200">
                      <a:latin typeface="Cambria Math" panose="02040503050406030204" pitchFamily="18" charset="0"/>
                    </a:rPr>
                    <m:t>𝑇𝑎</m:t>
                  </m:r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r>
                    <a:rPr lang="en-IN" sz="2000" b="0" i="1" kern="1200">
                      <a:latin typeface="Cambria Math" panose="02040503050406030204" pitchFamily="18" charset="0"/>
                    </a:rPr>
                    <m:t>𝑇𝑏</m:t>
                  </m:r>
                  <m:r>
                    <a:rPr lang="en-IN" sz="2000" b="0" i="1" kern="1200">
                      <a:latin typeface="Cambria Math" panose="02040503050406030204" pitchFamily="18" charset="0"/>
                    </a:rPr>
                    <m:t>+</m:t>
                  </m:r>
                  <m:r>
                    <a:rPr lang="en-IN" sz="2000" b="0" i="1" kern="1200">
                      <a:latin typeface="Cambria Math" panose="02040503050406030204" pitchFamily="18" charset="0"/>
                    </a:rPr>
                    <m:t>𝑇𝑐</m:t>
                  </m:r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r>
                    <a:rPr lang="en-IN" sz="2000" b="0" i="1" kern="1200">
                      <a:latin typeface="Cambria Math" panose="02040503050406030204" pitchFamily="18" charset="0"/>
                    </a:rPr>
                    <m:t>𝑇𝑠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D1220E6-E253-4EF1-82BF-5DDCEFD416B1}"/>
                </a:ext>
              </a:extLst>
            </xdr:cNvPr>
            <xdr:cNvSpPr txBox="1"/>
          </xdr:nvSpPr>
          <xdr:spPr>
            <a:xfrm>
              <a:off x="9601200" y="6949440"/>
              <a:ext cx="234696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𝑇𝑎+𝑇𝑏+𝑇𝑐=𝑇𝑠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137160</xdr:colOff>
      <xdr:row>45</xdr:row>
      <xdr:rowOff>137160</xdr:rowOff>
    </xdr:from>
    <xdr:ext cx="261366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2A0FAE0-C98A-473E-B177-3E6FC40734ED}"/>
                </a:ext>
              </a:extLst>
            </xdr:cNvPr>
            <xdr:cNvSpPr txBox="1"/>
          </xdr:nvSpPr>
          <xdr:spPr>
            <a:xfrm>
              <a:off x="6080760" y="8366760"/>
              <a:ext cx="261366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2A0FAE0-C98A-473E-B177-3E6FC40734ED}"/>
                </a:ext>
              </a:extLst>
            </xdr:cNvPr>
            <xdr:cNvSpPr txBox="1"/>
          </xdr:nvSpPr>
          <xdr:spPr>
            <a:xfrm>
              <a:off x="6080760" y="8366760"/>
              <a:ext cx="261366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[1−2 𝑚_𝑎  sin⁡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38100</xdr:colOff>
      <xdr:row>45</xdr:row>
      <xdr:rowOff>53340</xdr:rowOff>
    </xdr:from>
    <xdr:ext cx="320040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F8B9963-3FB2-47E3-9216-FE5A624BFD12}"/>
                </a:ext>
              </a:extLst>
            </xdr:cNvPr>
            <xdr:cNvSpPr txBox="1"/>
          </xdr:nvSpPr>
          <xdr:spPr>
            <a:xfrm>
              <a:off x="9029700" y="8282940"/>
              <a:ext cx="320040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F8B9963-3FB2-47E3-9216-FE5A624BFD12}"/>
                </a:ext>
              </a:extLst>
            </xdr:cNvPr>
            <xdr:cNvSpPr txBox="1"/>
          </xdr:nvSpPr>
          <xdr:spPr>
            <a:xfrm>
              <a:off x="9029700" y="8282940"/>
              <a:ext cx="320040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3+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114300</xdr:colOff>
      <xdr:row>45</xdr:row>
      <xdr:rowOff>68580</xdr:rowOff>
    </xdr:from>
    <xdr:ext cx="324612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08F6503-0733-45E2-B027-A6E4C7310B6D}"/>
                </a:ext>
              </a:extLst>
            </xdr:cNvPr>
            <xdr:cNvSpPr txBox="1"/>
          </xdr:nvSpPr>
          <xdr:spPr>
            <a:xfrm>
              <a:off x="12763500" y="8298180"/>
              <a:ext cx="32461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08F6503-0733-45E2-B027-A6E4C7310B6D}"/>
                </a:ext>
              </a:extLst>
            </xdr:cNvPr>
            <xdr:cNvSpPr txBox="1"/>
          </xdr:nvSpPr>
          <xdr:spPr>
            <a:xfrm>
              <a:off x="12763500" y="8298180"/>
              <a:ext cx="32461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[1−2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24</xdr:col>
      <xdr:colOff>228600</xdr:colOff>
      <xdr:row>44</xdr:row>
      <xdr:rowOff>38100</xdr:rowOff>
    </xdr:from>
    <xdr:ext cx="1554480" cy="506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DDAFC18-D314-4A26-8415-9D06CABD594C}"/>
                </a:ext>
              </a:extLst>
            </xdr:cNvPr>
            <xdr:cNvSpPr txBox="1"/>
          </xdr:nvSpPr>
          <xdr:spPr>
            <a:xfrm>
              <a:off x="16535400" y="8084820"/>
              <a:ext cx="1554480" cy="506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r>
                    <a:rPr lang="en-IN" sz="2000" b="0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√3</m:t>
                  </m:r>
                  <m:f>
                    <m:fPr>
                      <m:ctrlP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𝑟𝑒𝑓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</m:den>
                  </m:f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DDAFC18-D314-4A26-8415-9D06CABD594C}"/>
                </a:ext>
              </a:extLst>
            </xdr:cNvPr>
            <xdr:cNvSpPr txBox="1"/>
          </xdr:nvSpPr>
          <xdr:spPr>
            <a:xfrm>
              <a:off x="16535400" y="8084820"/>
              <a:ext cx="1554480" cy="506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𝑚_𝑎=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√3 𝑉_𝑟𝑒𝑓/𝑉_𝑑 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198120</xdr:colOff>
      <xdr:row>41</xdr:row>
      <xdr:rowOff>152400</xdr:rowOff>
    </xdr:from>
    <xdr:ext cx="283464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BAE621F4-341B-465E-9454-ABE5BC45BADB}"/>
                </a:ext>
              </a:extLst>
            </xdr:cNvPr>
            <xdr:cNvSpPr txBox="1"/>
          </xdr:nvSpPr>
          <xdr:spPr>
            <a:xfrm>
              <a:off x="6141720" y="7650480"/>
              <a:ext cx="283464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BAE621F4-341B-465E-9454-ABE5BC45BADB}"/>
                </a:ext>
              </a:extLst>
            </xdr:cNvPr>
            <xdr:cNvSpPr txBox="1"/>
          </xdr:nvSpPr>
          <xdr:spPr>
            <a:xfrm>
              <a:off x="6141720" y="7650480"/>
              <a:ext cx="283464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76200</xdr:colOff>
      <xdr:row>41</xdr:row>
      <xdr:rowOff>129540</xdr:rowOff>
    </xdr:from>
    <xdr:ext cx="380238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29D28AE-ADF4-4085-9C1F-F50ED846BBFD}"/>
                </a:ext>
              </a:extLst>
            </xdr:cNvPr>
            <xdr:cNvSpPr txBox="1"/>
          </xdr:nvSpPr>
          <xdr:spPr>
            <a:xfrm>
              <a:off x="9067800" y="7627620"/>
              <a:ext cx="38023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29D28AE-ADF4-4085-9C1F-F50ED846BBFD}"/>
                </a:ext>
              </a:extLst>
            </xdr:cNvPr>
            <xdr:cNvSpPr txBox="1"/>
          </xdr:nvSpPr>
          <xdr:spPr>
            <a:xfrm>
              <a:off x="9067800" y="7627620"/>
              <a:ext cx="38023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[1−2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3+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182880</xdr:colOff>
      <xdr:row>42</xdr:row>
      <xdr:rowOff>30480</xdr:rowOff>
    </xdr:from>
    <xdr:ext cx="324612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CA9CAD3-CAA9-4916-89CC-A7F1230ED8CD}"/>
                </a:ext>
              </a:extLst>
            </xdr:cNvPr>
            <xdr:cNvSpPr txBox="1"/>
          </xdr:nvSpPr>
          <xdr:spPr>
            <a:xfrm>
              <a:off x="12832080" y="7711440"/>
              <a:ext cx="32461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CA9CAD3-CAA9-4916-89CC-A7F1230ED8CD}"/>
                </a:ext>
              </a:extLst>
            </xdr:cNvPr>
            <xdr:cNvSpPr txBox="1"/>
          </xdr:nvSpPr>
          <xdr:spPr>
            <a:xfrm>
              <a:off x="12832080" y="7711440"/>
              <a:ext cx="32461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175260</xdr:colOff>
      <xdr:row>40</xdr:row>
      <xdr:rowOff>91440</xdr:rowOff>
    </xdr:from>
    <xdr:to>
      <xdr:col>7</xdr:col>
      <xdr:colOff>541020</xdr:colOff>
      <xdr:row>41</xdr:row>
      <xdr:rowOff>144780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D554893-1810-F968-246A-0A5FFAB9693F}"/>
            </a:ext>
          </a:extLst>
        </xdr:cNvPr>
        <xdr:cNvSpPr txBox="1"/>
      </xdr:nvSpPr>
      <xdr:spPr>
        <a:xfrm>
          <a:off x="6118860" y="74066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68580</xdr:colOff>
      <xdr:row>40</xdr:row>
      <xdr:rowOff>129540</xdr:rowOff>
    </xdr:from>
    <xdr:to>
      <xdr:col>13</xdr:col>
      <xdr:colOff>434340</xdr:colOff>
      <xdr:row>42</xdr:row>
      <xdr:rowOff>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01710E9-170D-4843-AF75-5B215106D59F}"/>
            </a:ext>
          </a:extLst>
        </xdr:cNvPr>
        <xdr:cNvSpPr txBox="1"/>
      </xdr:nvSpPr>
      <xdr:spPr>
        <a:xfrm>
          <a:off x="9669780" y="74447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V0</a:t>
          </a:r>
        </a:p>
      </xdr:txBody>
    </xdr:sp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365760</xdr:colOff>
      <xdr:row>42</xdr:row>
      <xdr:rowOff>53340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F04A7E1-506A-470C-A6CB-C2194A4D432D}"/>
            </a:ext>
          </a:extLst>
        </xdr:cNvPr>
        <xdr:cNvSpPr txBox="1"/>
      </xdr:nvSpPr>
      <xdr:spPr>
        <a:xfrm>
          <a:off x="12649200" y="74980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137160</xdr:colOff>
      <xdr:row>44</xdr:row>
      <xdr:rowOff>60960</xdr:rowOff>
    </xdr:from>
    <xdr:to>
      <xdr:col>7</xdr:col>
      <xdr:colOff>502920</xdr:colOff>
      <xdr:row>45</xdr:row>
      <xdr:rowOff>114300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F141806-FD36-45FE-9E6D-167096503EF8}"/>
            </a:ext>
          </a:extLst>
        </xdr:cNvPr>
        <xdr:cNvSpPr txBox="1"/>
      </xdr:nvSpPr>
      <xdr:spPr>
        <a:xfrm>
          <a:off x="6080760" y="81076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83820</xdr:colOff>
      <xdr:row>44</xdr:row>
      <xdr:rowOff>60960</xdr:rowOff>
    </xdr:from>
    <xdr:to>
      <xdr:col>13</xdr:col>
      <xdr:colOff>449580</xdr:colOff>
      <xdr:row>45</xdr:row>
      <xdr:rowOff>114300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4F96E8D-F172-444E-8885-95C759FF5E97}"/>
            </a:ext>
          </a:extLst>
        </xdr:cNvPr>
        <xdr:cNvSpPr txBox="1"/>
      </xdr:nvSpPr>
      <xdr:spPr>
        <a:xfrm>
          <a:off x="9685020" y="81076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18</xdr:col>
      <xdr:colOff>45720</xdr:colOff>
      <xdr:row>44</xdr:row>
      <xdr:rowOff>60960</xdr:rowOff>
    </xdr:from>
    <xdr:to>
      <xdr:col>18</xdr:col>
      <xdr:colOff>411480</xdr:colOff>
      <xdr:row>45</xdr:row>
      <xdr:rowOff>114300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C45087F-3DE2-4903-B186-5DED2B431937}"/>
            </a:ext>
          </a:extLst>
        </xdr:cNvPr>
        <xdr:cNvSpPr txBox="1"/>
      </xdr:nvSpPr>
      <xdr:spPr>
        <a:xfrm>
          <a:off x="12694920" y="81076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121920</xdr:colOff>
      <xdr:row>48</xdr:row>
      <xdr:rowOff>121920</xdr:rowOff>
    </xdr:from>
    <xdr:to>
      <xdr:col>7</xdr:col>
      <xdr:colOff>487680</xdr:colOff>
      <xdr:row>49</xdr:row>
      <xdr:rowOff>175260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28426A7-CAB3-4876-A142-D83C8695D030}"/>
            </a:ext>
          </a:extLst>
        </xdr:cNvPr>
        <xdr:cNvSpPr txBox="1"/>
      </xdr:nvSpPr>
      <xdr:spPr>
        <a:xfrm>
          <a:off x="6065520" y="891540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12</xdr:col>
      <xdr:colOff>601980</xdr:colOff>
      <xdr:row>48</xdr:row>
      <xdr:rowOff>137160</xdr:rowOff>
    </xdr:from>
    <xdr:to>
      <xdr:col>13</xdr:col>
      <xdr:colOff>358140</xdr:colOff>
      <xdr:row>50</xdr:row>
      <xdr:rowOff>7620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488ADC-1761-4C67-82EE-50B55CC40BA2}"/>
            </a:ext>
          </a:extLst>
        </xdr:cNvPr>
        <xdr:cNvSpPr txBox="1"/>
      </xdr:nvSpPr>
      <xdr:spPr>
        <a:xfrm>
          <a:off x="9593580" y="89306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18</xdr:col>
      <xdr:colOff>99060</xdr:colOff>
      <xdr:row>48</xdr:row>
      <xdr:rowOff>106680</xdr:rowOff>
    </xdr:from>
    <xdr:to>
      <xdr:col>18</xdr:col>
      <xdr:colOff>586740</xdr:colOff>
      <xdr:row>49</xdr:row>
      <xdr:rowOff>137160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D88940C-3356-40AC-8E6F-036D6F38CDDA}"/>
            </a:ext>
          </a:extLst>
        </xdr:cNvPr>
        <xdr:cNvSpPr txBox="1"/>
      </xdr:nvSpPr>
      <xdr:spPr>
        <a:xfrm>
          <a:off x="12748260" y="8900160"/>
          <a:ext cx="48768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V13</a:t>
          </a:r>
        </a:p>
      </xdr:txBody>
    </xdr:sp>
    <xdr:clientData/>
  </xdr:twoCellAnchor>
  <xdr:oneCellAnchor>
    <xdr:from>
      <xdr:col>7</xdr:col>
      <xdr:colOff>30480</xdr:colOff>
      <xdr:row>50</xdr:row>
      <xdr:rowOff>68580</xdr:rowOff>
    </xdr:from>
    <xdr:ext cx="323850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0089397-394A-449F-B100-A1C404941FB9}"/>
                </a:ext>
              </a:extLst>
            </xdr:cNvPr>
            <xdr:cNvSpPr txBox="1"/>
          </xdr:nvSpPr>
          <xdr:spPr>
            <a:xfrm>
              <a:off x="5974080" y="9227820"/>
              <a:ext cx="32385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0089397-394A-449F-B100-A1C404941FB9}"/>
                </a:ext>
              </a:extLst>
            </xdr:cNvPr>
            <xdr:cNvSpPr txBox="1"/>
          </xdr:nvSpPr>
          <xdr:spPr>
            <a:xfrm>
              <a:off x="5974080" y="9227820"/>
              <a:ext cx="32385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3+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274320</xdr:colOff>
      <xdr:row>50</xdr:row>
      <xdr:rowOff>83820</xdr:rowOff>
    </xdr:from>
    <xdr:ext cx="231648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9700BF29-22AC-4099-AC19-129AC71BDA94}"/>
                </a:ext>
              </a:extLst>
            </xdr:cNvPr>
            <xdr:cNvSpPr txBox="1"/>
          </xdr:nvSpPr>
          <xdr:spPr>
            <a:xfrm>
              <a:off x="9265920" y="9243060"/>
              <a:ext cx="23164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9700BF29-22AC-4099-AC19-129AC71BDA94}"/>
                </a:ext>
              </a:extLst>
            </xdr:cNvPr>
            <xdr:cNvSpPr txBox="1"/>
          </xdr:nvSpPr>
          <xdr:spPr>
            <a:xfrm>
              <a:off x="9265920" y="9243060"/>
              <a:ext cx="23164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91440</xdr:colOff>
      <xdr:row>50</xdr:row>
      <xdr:rowOff>15240</xdr:rowOff>
    </xdr:from>
    <xdr:ext cx="324612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2EFCFA1-1DF1-44D4-8278-E962846E1EBC}"/>
                </a:ext>
              </a:extLst>
            </xdr:cNvPr>
            <xdr:cNvSpPr txBox="1"/>
          </xdr:nvSpPr>
          <xdr:spPr>
            <a:xfrm>
              <a:off x="12740640" y="9174480"/>
              <a:ext cx="32461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2EFCFA1-1DF1-44D4-8278-E962846E1EBC}"/>
                </a:ext>
              </a:extLst>
            </xdr:cNvPr>
            <xdr:cNvSpPr txBox="1"/>
          </xdr:nvSpPr>
          <xdr:spPr>
            <a:xfrm>
              <a:off x="12740640" y="9174480"/>
              <a:ext cx="32461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45720</xdr:colOff>
      <xdr:row>53</xdr:row>
      <xdr:rowOff>175260</xdr:rowOff>
    </xdr:from>
    <xdr:to>
      <xdr:col>7</xdr:col>
      <xdr:colOff>541020</xdr:colOff>
      <xdr:row>55</xdr:row>
      <xdr:rowOff>45720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A0E7CFF-088C-40B7-AAEE-20DC1EB906F8}"/>
            </a:ext>
          </a:extLst>
        </xdr:cNvPr>
        <xdr:cNvSpPr txBox="1"/>
      </xdr:nvSpPr>
      <xdr:spPr>
        <a:xfrm>
          <a:off x="5989320" y="9883140"/>
          <a:ext cx="49530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V14</a:t>
          </a:r>
        </a:p>
      </xdr:txBody>
    </xdr:sp>
    <xdr:clientData/>
  </xdr:twoCellAnchor>
  <xdr:oneCellAnchor>
    <xdr:from>
      <xdr:col>7</xdr:col>
      <xdr:colOff>60960</xdr:colOff>
      <xdr:row>56</xdr:row>
      <xdr:rowOff>30480</xdr:rowOff>
    </xdr:from>
    <xdr:ext cx="32004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74F0A06D-CB03-428B-815D-47A9B9F2AA2A}"/>
                </a:ext>
              </a:extLst>
            </xdr:cNvPr>
            <xdr:cNvSpPr txBox="1"/>
          </xdr:nvSpPr>
          <xdr:spPr>
            <a:xfrm>
              <a:off x="6004560" y="10287000"/>
              <a:ext cx="32004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74F0A06D-CB03-428B-815D-47A9B9F2AA2A}"/>
                </a:ext>
              </a:extLst>
            </xdr:cNvPr>
            <xdr:cNvSpPr txBox="1"/>
          </xdr:nvSpPr>
          <xdr:spPr>
            <a:xfrm>
              <a:off x="6004560" y="10287000"/>
              <a:ext cx="32004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13</xdr:col>
      <xdr:colOff>7620</xdr:colOff>
      <xdr:row>54</xdr:row>
      <xdr:rowOff>0</xdr:rowOff>
    </xdr:from>
    <xdr:to>
      <xdr:col>13</xdr:col>
      <xdr:colOff>373380</xdr:colOff>
      <xdr:row>55</xdr:row>
      <xdr:rowOff>53340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206702A-5A51-4494-B91A-424F04F3BD7D}"/>
            </a:ext>
          </a:extLst>
        </xdr:cNvPr>
        <xdr:cNvSpPr txBox="1"/>
      </xdr:nvSpPr>
      <xdr:spPr>
        <a:xfrm>
          <a:off x="9608820" y="98907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oneCellAnchor>
    <xdr:from>
      <xdr:col>12</xdr:col>
      <xdr:colOff>205740</xdr:colOff>
      <xdr:row>55</xdr:row>
      <xdr:rowOff>137160</xdr:rowOff>
    </xdr:from>
    <xdr:ext cx="324612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1B2F2214-C496-4F9F-9A05-BBD6BB21C1AD}"/>
                </a:ext>
              </a:extLst>
            </xdr:cNvPr>
            <xdr:cNvSpPr txBox="1"/>
          </xdr:nvSpPr>
          <xdr:spPr>
            <a:xfrm>
              <a:off x="9197340" y="10210800"/>
              <a:ext cx="32461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1B2F2214-C496-4F9F-9A05-BBD6BB21C1AD}"/>
                </a:ext>
              </a:extLst>
            </xdr:cNvPr>
            <xdr:cNvSpPr txBox="1"/>
          </xdr:nvSpPr>
          <xdr:spPr>
            <a:xfrm>
              <a:off x="9197340" y="10210800"/>
              <a:ext cx="32461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18</xdr:col>
      <xdr:colOff>7620</xdr:colOff>
      <xdr:row>53</xdr:row>
      <xdr:rowOff>144780</xdr:rowOff>
    </xdr:from>
    <xdr:to>
      <xdr:col>18</xdr:col>
      <xdr:colOff>373380</xdr:colOff>
      <xdr:row>55</xdr:row>
      <xdr:rowOff>15240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B5151486-A258-4891-B9AC-97DEDC870B0A}"/>
            </a:ext>
          </a:extLst>
        </xdr:cNvPr>
        <xdr:cNvSpPr txBox="1"/>
      </xdr:nvSpPr>
      <xdr:spPr>
        <a:xfrm>
          <a:off x="12656820" y="98526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oneCellAnchor>
    <xdr:from>
      <xdr:col>18</xdr:col>
      <xdr:colOff>0</xdr:colOff>
      <xdr:row>56</xdr:row>
      <xdr:rowOff>0</xdr:rowOff>
    </xdr:from>
    <xdr:ext cx="323850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B40F9500-DAC7-40AD-BF45-348C549BA3A7}"/>
                </a:ext>
              </a:extLst>
            </xdr:cNvPr>
            <xdr:cNvSpPr txBox="1"/>
          </xdr:nvSpPr>
          <xdr:spPr>
            <a:xfrm>
              <a:off x="12649200" y="10256520"/>
              <a:ext cx="32385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B40F9500-DAC7-40AD-BF45-348C549BA3A7}"/>
                </a:ext>
              </a:extLst>
            </xdr:cNvPr>
            <xdr:cNvSpPr txBox="1"/>
          </xdr:nvSpPr>
          <xdr:spPr>
            <a:xfrm>
              <a:off x="12649200" y="10256520"/>
              <a:ext cx="32385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3+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23</xdr:col>
      <xdr:colOff>297180</xdr:colOff>
      <xdr:row>47</xdr:row>
      <xdr:rowOff>106680</xdr:rowOff>
    </xdr:from>
    <xdr:ext cx="3718560" cy="693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B8878EFE-2D1D-4163-B262-50A2D56FCDED}"/>
                </a:ext>
              </a:extLst>
            </xdr:cNvPr>
            <xdr:cNvSpPr txBox="1"/>
          </xdr:nvSpPr>
          <xdr:spPr>
            <a:xfrm>
              <a:off x="15994380" y="8717280"/>
              <a:ext cx="3718560" cy="693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2000" b="0" i="1" kern="1200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IN" sz="2000" b="0" i="1" kern="120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√3</m:t>
                        </m:r>
                      </m:num>
                      <m:den>
                        <m:r>
                          <a:rPr lang="en-IN" sz="20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√3</m:t>
                        </m:r>
                      </m:den>
                    </m:f>
                    <m:f>
                      <m:fPr>
                        <m:ctrlPr>
                          <a:rPr lang="en-IN" sz="20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IN" sz="2000" b="0" i="1" kern="120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IN" sz="20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IN" sz="2000" b="0" i="0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IN" sz="2000" kern="12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B8878EFE-2D1D-4163-B262-50A2D56FCDED}"/>
                </a:ext>
              </a:extLst>
            </xdr:cNvPr>
            <xdr:cNvSpPr txBox="1"/>
          </xdr:nvSpPr>
          <xdr:spPr>
            <a:xfrm>
              <a:off x="15994380" y="8717280"/>
              <a:ext cx="3718560" cy="693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2000" b="0" i="0" kern="1200">
                  <a:latin typeface="Cambria Math" panose="02040503050406030204" pitchFamily="18" charset="0"/>
                </a:rPr>
                <a:t>𝑚_(𝑎,𝑚𝑎𝑥)= 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 (√3)/(√3) </a:t>
              </a:r>
              <a:r>
                <a:rPr lang="en-IN" sz="2000" b="0" i="0" kern="1200">
                  <a:latin typeface="Cambria Math" panose="02040503050406030204" pitchFamily="18" charset="0"/>
                </a:rPr>
                <a:t> 𝑉_𝑑/𝑉_𝑑 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=1</a:t>
              </a:r>
              <a:endParaRPr lang="en-IN" sz="2000" kern="1200"/>
            </a:p>
          </xdr:txBody>
        </xdr:sp>
      </mc:Fallback>
    </mc:AlternateContent>
    <xdr:clientData/>
  </xdr:oneCellAnchor>
  <xdr:oneCellAnchor>
    <xdr:from>
      <xdr:col>7</xdr:col>
      <xdr:colOff>137160</xdr:colOff>
      <xdr:row>67</xdr:row>
      <xdr:rowOff>137160</xdr:rowOff>
    </xdr:from>
    <xdr:ext cx="337566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F5B7ABE-563C-4902-9E86-8BF2BC64CC41}"/>
                </a:ext>
              </a:extLst>
            </xdr:cNvPr>
            <xdr:cNvSpPr txBox="1"/>
          </xdr:nvSpPr>
          <xdr:spPr>
            <a:xfrm>
              <a:off x="6080760" y="12405360"/>
              <a:ext cx="337566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F5B7ABE-563C-4902-9E86-8BF2BC64CC41}"/>
                </a:ext>
              </a:extLst>
            </xdr:cNvPr>
            <xdr:cNvSpPr txBox="1"/>
          </xdr:nvSpPr>
          <xdr:spPr>
            <a:xfrm>
              <a:off x="6080760" y="12405360"/>
              <a:ext cx="337566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[1−2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464820</xdr:colOff>
      <xdr:row>67</xdr:row>
      <xdr:rowOff>167640</xdr:rowOff>
    </xdr:from>
    <xdr:ext cx="32004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8D77C8AB-6E00-4D52-8B20-B69B8B2ED5C0}"/>
                </a:ext>
              </a:extLst>
            </xdr:cNvPr>
            <xdr:cNvSpPr txBox="1"/>
          </xdr:nvSpPr>
          <xdr:spPr>
            <a:xfrm>
              <a:off x="9456420" y="12435840"/>
              <a:ext cx="32004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8D77C8AB-6E00-4D52-8B20-B69B8B2ED5C0}"/>
                </a:ext>
              </a:extLst>
            </xdr:cNvPr>
            <xdr:cNvSpPr txBox="1"/>
          </xdr:nvSpPr>
          <xdr:spPr>
            <a:xfrm>
              <a:off x="9456420" y="12435840"/>
              <a:ext cx="32004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114300</xdr:colOff>
      <xdr:row>67</xdr:row>
      <xdr:rowOff>68580</xdr:rowOff>
    </xdr:from>
    <xdr:ext cx="343662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E05F55EB-ACEC-4189-AAC1-C70B2AF9F109}"/>
                </a:ext>
              </a:extLst>
            </xdr:cNvPr>
            <xdr:cNvSpPr txBox="1"/>
          </xdr:nvSpPr>
          <xdr:spPr>
            <a:xfrm>
              <a:off x="12763500" y="12336780"/>
              <a:ext cx="34366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E05F55EB-ACEC-4189-AAC1-C70B2AF9F109}"/>
                </a:ext>
              </a:extLst>
            </xdr:cNvPr>
            <xdr:cNvSpPr txBox="1"/>
          </xdr:nvSpPr>
          <xdr:spPr>
            <a:xfrm>
              <a:off x="12763500" y="12336780"/>
              <a:ext cx="34366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[1−2 𝑚_𝑎  sin⁡(2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198120</xdr:colOff>
      <xdr:row>63</xdr:row>
      <xdr:rowOff>152400</xdr:rowOff>
    </xdr:from>
    <xdr:ext cx="2834640" cy="436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CD3D1874-4BC0-458C-A90A-52E1172AACC9}"/>
                </a:ext>
              </a:extLst>
            </xdr:cNvPr>
            <xdr:cNvSpPr txBox="1"/>
          </xdr:nvSpPr>
          <xdr:spPr>
            <a:xfrm>
              <a:off x="6141720" y="11689080"/>
              <a:ext cx="283464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CD3D1874-4BC0-458C-A90A-52E1172AACC9}"/>
                </a:ext>
              </a:extLst>
            </xdr:cNvPr>
            <xdr:cNvSpPr txBox="1"/>
          </xdr:nvSpPr>
          <xdr:spPr>
            <a:xfrm>
              <a:off x="6141720" y="11689080"/>
              <a:ext cx="283464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sin⁡〖(2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76200</xdr:colOff>
      <xdr:row>63</xdr:row>
      <xdr:rowOff>129540</xdr:rowOff>
    </xdr:from>
    <xdr:ext cx="380238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69FD0D57-0828-4A94-ADAF-2AC6F25629AD}"/>
                </a:ext>
              </a:extLst>
            </xdr:cNvPr>
            <xdr:cNvSpPr txBox="1"/>
          </xdr:nvSpPr>
          <xdr:spPr>
            <a:xfrm>
              <a:off x="9067800" y="11666220"/>
              <a:ext cx="38023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69FD0D57-0828-4A94-ADAF-2AC6F25629AD}"/>
                </a:ext>
              </a:extLst>
            </xdr:cNvPr>
            <xdr:cNvSpPr txBox="1"/>
          </xdr:nvSpPr>
          <xdr:spPr>
            <a:xfrm>
              <a:off x="9067800" y="11666220"/>
              <a:ext cx="38023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[1−2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22860</xdr:colOff>
      <xdr:row>63</xdr:row>
      <xdr:rowOff>38100</xdr:rowOff>
    </xdr:from>
    <xdr:ext cx="324612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9434D597-5E2E-495D-A164-0908B52D07FE}"/>
                </a:ext>
              </a:extLst>
            </xdr:cNvPr>
            <xdr:cNvSpPr txBox="1"/>
          </xdr:nvSpPr>
          <xdr:spPr>
            <a:xfrm>
              <a:off x="12672060" y="1157478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9434D597-5E2E-495D-A164-0908B52D07FE}"/>
                </a:ext>
              </a:extLst>
            </xdr:cNvPr>
            <xdr:cNvSpPr txBox="1"/>
          </xdr:nvSpPr>
          <xdr:spPr>
            <a:xfrm>
              <a:off x="12672060" y="1157478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175260</xdr:colOff>
      <xdr:row>62</xdr:row>
      <xdr:rowOff>91440</xdr:rowOff>
    </xdr:from>
    <xdr:to>
      <xdr:col>7</xdr:col>
      <xdr:colOff>541020</xdr:colOff>
      <xdr:row>63</xdr:row>
      <xdr:rowOff>144780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D1BFC5DB-435A-4D0C-878B-09118B4A263A}"/>
            </a:ext>
          </a:extLst>
        </xdr:cNvPr>
        <xdr:cNvSpPr txBox="1"/>
      </xdr:nvSpPr>
      <xdr:spPr>
        <a:xfrm>
          <a:off x="6118860" y="74066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68580</xdr:colOff>
      <xdr:row>62</xdr:row>
      <xdr:rowOff>129540</xdr:rowOff>
    </xdr:from>
    <xdr:to>
      <xdr:col>13</xdr:col>
      <xdr:colOff>434340</xdr:colOff>
      <xdr:row>64</xdr:row>
      <xdr:rowOff>0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530769B8-9811-4FE9-B942-9BD50620A523}"/>
            </a:ext>
          </a:extLst>
        </xdr:cNvPr>
        <xdr:cNvSpPr txBox="1"/>
      </xdr:nvSpPr>
      <xdr:spPr>
        <a:xfrm>
          <a:off x="9669780" y="74447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V0</a:t>
          </a:r>
        </a:p>
      </xdr:txBody>
    </xdr:sp>
    <xdr:clientData/>
  </xdr:twoCellAnchor>
  <xdr:twoCellAnchor>
    <xdr:from>
      <xdr:col>18</xdr:col>
      <xdr:colOff>0</xdr:colOff>
      <xdr:row>62</xdr:row>
      <xdr:rowOff>68580</xdr:rowOff>
    </xdr:from>
    <xdr:to>
      <xdr:col>18</xdr:col>
      <xdr:colOff>365760</xdr:colOff>
      <xdr:row>63</xdr:row>
      <xdr:rowOff>121920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9EA3D61E-7ED3-47BE-9334-829D29EE8D1D}"/>
            </a:ext>
          </a:extLst>
        </xdr:cNvPr>
        <xdr:cNvSpPr txBox="1"/>
      </xdr:nvSpPr>
      <xdr:spPr>
        <a:xfrm>
          <a:off x="12649200" y="114223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137160</xdr:colOff>
      <xdr:row>66</xdr:row>
      <xdr:rowOff>60960</xdr:rowOff>
    </xdr:from>
    <xdr:to>
      <xdr:col>7</xdr:col>
      <xdr:colOff>502920</xdr:colOff>
      <xdr:row>67</xdr:row>
      <xdr:rowOff>114300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3DA5042A-B29E-47F6-8F04-5944340887DF}"/>
            </a:ext>
          </a:extLst>
        </xdr:cNvPr>
        <xdr:cNvSpPr txBox="1"/>
      </xdr:nvSpPr>
      <xdr:spPr>
        <a:xfrm>
          <a:off x="6080760" y="81076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83820</xdr:colOff>
      <xdr:row>66</xdr:row>
      <xdr:rowOff>60960</xdr:rowOff>
    </xdr:from>
    <xdr:to>
      <xdr:col>13</xdr:col>
      <xdr:colOff>449580</xdr:colOff>
      <xdr:row>67</xdr:row>
      <xdr:rowOff>114300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6F708A4-CB72-4850-A54E-FE740669E87A}"/>
            </a:ext>
          </a:extLst>
        </xdr:cNvPr>
        <xdr:cNvSpPr txBox="1"/>
      </xdr:nvSpPr>
      <xdr:spPr>
        <a:xfrm>
          <a:off x="9685020" y="81076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18</xdr:col>
      <xdr:colOff>45720</xdr:colOff>
      <xdr:row>66</xdr:row>
      <xdr:rowOff>60960</xdr:rowOff>
    </xdr:from>
    <xdr:to>
      <xdr:col>18</xdr:col>
      <xdr:colOff>411480</xdr:colOff>
      <xdr:row>67</xdr:row>
      <xdr:rowOff>114300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D2E6A83A-5775-419F-998B-73E4E5DDC603}"/>
            </a:ext>
          </a:extLst>
        </xdr:cNvPr>
        <xdr:cNvSpPr txBox="1"/>
      </xdr:nvSpPr>
      <xdr:spPr>
        <a:xfrm>
          <a:off x="12694920" y="81076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121920</xdr:colOff>
      <xdr:row>70</xdr:row>
      <xdr:rowOff>121920</xdr:rowOff>
    </xdr:from>
    <xdr:to>
      <xdr:col>7</xdr:col>
      <xdr:colOff>487680</xdr:colOff>
      <xdr:row>71</xdr:row>
      <xdr:rowOff>175260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D1AC195-5833-4CA0-8873-7AA616EBA47A}"/>
            </a:ext>
          </a:extLst>
        </xdr:cNvPr>
        <xdr:cNvSpPr txBox="1"/>
      </xdr:nvSpPr>
      <xdr:spPr>
        <a:xfrm>
          <a:off x="6065520" y="891540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12</xdr:col>
      <xdr:colOff>601980</xdr:colOff>
      <xdr:row>70</xdr:row>
      <xdr:rowOff>137160</xdr:rowOff>
    </xdr:from>
    <xdr:to>
      <xdr:col>13</xdr:col>
      <xdr:colOff>358140</xdr:colOff>
      <xdr:row>72</xdr:row>
      <xdr:rowOff>7620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D2C43104-C5BF-4E81-9C06-103CBF06965F}"/>
            </a:ext>
          </a:extLst>
        </xdr:cNvPr>
        <xdr:cNvSpPr txBox="1"/>
      </xdr:nvSpPr>
      <xdr:spPr>
        <a:xfrm>
          <a:off x="9593580" y="89306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18</xdr:col>
      <xdr:colOff>99060</xdr:colOff>
      <xdr:row>70</xdr:row>
      <xdr:rowOff>106680</xdr:rowOff>
    </xdr:from>
    <xdr:to>
      <xdr:col>18</xdr:col>
      <xdr:colOff>586740</xdr:colOff>
      <xdr:row>71</xdr:row>
      <xdr:rowOff>137160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6A8A4F9A-5D60-4B31-AD1C-80FC9316454C}"/>
            </a:ext>
          </a:extLst>
        </xdr:cNvPr>
        <xdr:cNvSpPr txBox="1"/>
      </xdr:nvSpPr>
      <xdr:spPr>
        <a:xfrm>
          <a:off x="12748260" y="8900160"/>
          <a:ext cx="48768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V13</a:t>
          </a:r>
        </a:p>
      </xdr:txBody>
    </xdr:sp>
    <xdr:clientData/>
  </xdr:twoCellAnchor>
  <xdr:oneCellAnchor>
    <xdr:from>
      <xdr:col>7</xdr:col>
      <xdr:colOff>30480</xdr:colOff>
      <xdr:row>72</xdr:row>
      <xdr:rowOff>68580</xdr:rowOff>
    </xdr:from>
    <xdr:ext cx="32385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42105853-DD17-42DE-A97B-CF95D133FAED}"/>
                </a:ext>
              </a:extLst>
            </xdr:cNvPr>
            <xdr:cNvSpPr txBox="1"/>
          </xdr:nvSpPr>
          <xdr:spPr>
            <a:xfrm>
              <a:off x="5974080" y="13266420"/>
              <a:ext cx="32385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42105853-DD17-42DE-A97B-CF95D133FAED}"/>
                </a:ext>
              </a:extLst>
            </xdr:cNvPr>
            <xdr:cNvSpPr txBox="1"/>
          </xdr:nvSpPr>
          <xdr:spPr>
            <a:xfrm>
              <a:off x="5974080" y="13266420"/>
              <a:ext cx="32385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274320</xdr:colOff>
      <xdr:row>72</xdr:row>
      <xdr:rowOff>83820</xdr:rowOff>
    </xdr:from>
    <xdr:ext cx="281178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E100C864-E324-4441-A1A9-A60B51EA607B}"/>
                </a:ext>
              </a:extLst>
            </xdr:cNvPr>
            <xdr:cNvSpPr txBox="1"/>
          </xdr:nvSpPr>
          <xdr:spPr>
            <a:xfrm>
              <a:off x="9265920" y="13281660"/>
              <a:ext cx="28117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E100C864-E324-4441-A1A9-A60B51EA607B}"/>
                </a:ext>
              </a:extLst>
            </xdr:cNvPr>
            <xdr:cNvSpPr txBox="1"/>
          </xdr:nvSpPr>
          <xdr:spPr>
            <a:xfrm>
              <a:off x="9265920" y="13281660"/>
              <a:ext cx="28117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91440</xdr:colOff>
      <xdr:row>72</xdr:row>
      <xdr:rowOff>15240</xdr:rowOff>
    </xdr:from>
    <xdr:ext cx="376428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2D5F6312-0256-4BEB-AF9D-5319A190A13F}"/>
                </a:ext>
              </a:extLst>
            </xdr:cNvPr>
            <xdr:cNvSpPr txBox="1"/>
          </xdr:nvSpPr>
          <xdr:spPr>
            <a:xfrm>
              <a:off x="12740640" y="13213080"/>
              <a:ext cx="37642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2D5F6312-0256-4BEB-AF9D-5319A190A13F}"/>
                </a:ext>
              </a:extLst>
            </xdr:cNvPr>
            <xdr:cNvSpPr txBox="1"/>
          </xdr:nvSpPr>
          <xdr:spPr>
            <a:xfrm>
              <a:off x="12740640" y="13213080"/>
              <a:ext cx="37642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sin⁡〖(2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6</xdr:col>
      <xdr:colOff>601980</xdr:colOff>
      <xdr:row>77</xdr:row>
      <xdr:rowOff>22860</xdr:rowOff>
    </xdr:from>
    <xdr:to>
      <xdr:col>7</xdr:col>
      <xdr:colOff>487680</xdr:colOff>
      <xdr:row>78</xdr:row>
      <xdr:rowOff>76200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1197433-8B08-4B0A-A9D3-3A87501216F5}"/>
            </a:ext>
          </a:extLst>
        </xdr:cNvPr>
        <xdr:cNvSpPr txBox="1"/>
      </xdr:nvSpPr>
      <xdr:spPr>
        <a:xfrm>
          <a:off x="5935980" y="14135100"/>
          <a:ext cx="49530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V14</a:t>
          </a:r>
        </a:p>
      </xdr:txBody>
    </xdr:sp>
    <xdr:clientData/>
  </xdr:twoCellAnchor>
  <xdr:oneCellAnchor>
    <xdr:from>
      <xdr:col>7</xdr:col>
      <xdr:colOff>60960</xdr:colOff>
      <xdr:row>78</xdr:row>
      <xdr:rowOff>30480</xdr:rowOff>
    </xdr:from>
    <xdr:ext cx="345948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6898E03B-6C06-4B53-85A8-1A4B80493B01}"/>
                </a:ext>
              </a:extLst>
            </xdr:cNvPr>
            <xdr:cNvSpPr txBox="1"/>
          </xdr:nvSpPr>
          <xdr:spPr>
            <a:xfrm>
              <a:off x="6004560" y="14325600"/>
              <a:ext cx="34594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6898E03B-6C06-4B53-85A8-1A4B80493B01}"/>
                </a:ext>
              </a:extLst>
            </xdr:cNvPr>
            <xdr:cNvSpPr txBox="1"/>
          </xdr:nvSpPr>
          <xdr:spPr>
            <a:xfrm>
              <a:off x="6004560" y="14325600"/>
              <a:ext cx="34594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𝜃−𝜋/3)−1〗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335280</xdr:colOff>
      <xdr:row>76</xdr:row>
      <xdr:rowOff>121920</xdr:rowOff>
    </xdr:from>
    <xdr:to>
      <xdr:col>13</xdr:col>
      <xdr:colOff>91440</xdr:colOff>
      <xdr:row>77</xdr:row>
      <xdr:rowOff>175260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3CCA3F0C-1457-4845-8C46-0E2FD012CFC0}"/>
            </a:ext>
          </a:extLst>
        </xdr:cNvPr>
        <xdr:cNvSpPr txBox="1"/>
      </xdr:nvSpPr>
      <xdr:spPr>
        <a:xfrm>
          <a:off x="9326880" y="140512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oneCellAnchor>
    <xdr:from>
      <xdr:col>12</xdr:col>
      <xdr:colOff>411480</xdr:colOff>
      <xdr:row>77</xdr:row>
      <xdr:rowOff>144780</xdr:rowOff>
    </xdr:from>
    <xdr:ext cx="324612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8652FBE4-3593-458D-8AF9-FB88DA3FC6F7}"/>
                </a:ext>
              </a:extLst>
            </xdr:cNvPr>
            <xdr:cNvSpPr txBox="1"/>
          </xdr:nvSpPr>
          <xdr:spPr>
            <a:xfrm>
              <a:off x="9403080" y="14257020"/>
              <a:ext cx="32461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8652FBE4-3593-458D-8AF9-FB88DA3FC6F7}"/>
                </a:ext>
              </a:extLst>
            </xdr:cNvPr>
            <xdr:cNvSpPr txBox="1"/>
          </xdr:nvSpPr>
          <xdr:spPr>
            <a:xfrm>
              <a:off x="9403080" y="14257020"/>
              <a:ext cx="324612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sin⁡(2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17</xdr:col>
      <xdr:colOff>541020</xdr:colOff>
      <xdr:row>76</xdr:row>
      <xdr:rowOff>114300</xdr:rowOff>
    </xdr:from>
    <xdr:to>
      <xdr:col>18</xdr:col>
      <xdr:colOff>297180</xdr:colOff>
      <xdr:row>77</xdr:row>
      <xdr:rowOff>167640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71B4BD0E-E764-4C77-B9A3-D1D53D158944}"/>
            </a:ext>
          </a:extLst>
        </xdr:cNvPr>
        <xdr:cNvSpPr txBox="1"/>
      </xdr:nvSpPr>
      <xdr:spPr>
        <a:xfrm>
          <a:off x="12580620" y="140436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oneCellAnchor>
    <xdr:from>
      <xdr:col>18</xdr:col>
      <xdr:colOff>0</xdr:colOff>
      <xdr:row>78</xdr:row>
      <xdr:rowOff>0</xdr:rowOff>
    </xdr:from>
    <xdr:ext cx="32385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29332850-706E-4FFA-A430-424C2EF0C92C}"/>
                </a:ext>
              </a:extLst>
            </xdr:cNvPr>
            <xdr:cNvSpPr txBox="1"/>
          </xdr:nvSpPr>
          <xdr:spPr>
            <a:xfrm>
              <a:off x="12649200" y="14295120"/>
              <a:ext cx="32385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29332850-706E-4FFA-A430-424C2EF0C92C}"/>
                </a:ext>
              </a:extLst>
            </xdr:cNvPr>
            <xdr:cNvSpPr txBox="1"/>
          </xdr:nvSpPr>
          <xdr:spPr>
            <a:xfrm>
              <a:off x="12649200" y="14295120"/>
              <a:ext cx="32385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137160</xdr:colOff>
      <xdr:row>87</xdr:row>
      <xdr:rowOff>137160</xdr:rowOff>
    </xdr:from>
    <xdr:ext cx="3375660" cy="436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4ECB42B2-B967-4DB4-AF28-DBCD1E9BBC1C}"/>
                </a:ext>
              </a:extLst>
            </xdr:cNvPr>
            <xdr:cNvSpPr txBox="1"/>
          </xdr:nvSpPr>
          <xdr:spPr>
            <a:xfrm>
              <a:off x="6080760" y="16078200"/>
              <a:ext cx="337566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4ECB42B2-B967-4DB4-AF28-DBCD1E9BBC1C}"/>
                </a:ext>
              </a:extLst>
            </xdr:cNvPr>
            <xdr:cNvSpPr txBox="1"/>
          </xdr:nvSpPr>
          <xdr:spPr>
            <a:xfrm>
              <a:off x="6080760" y="16078200"/>
              <a:ext cx="337566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[1−2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𝜃−2𝜋/3)〗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464820</xdr:colOff>
      <xdr:row>87</xdr:row>
      <xdr:rowOff>167640</xdr:rowOff>
    </xdr:from>
    <xdr:ext cx="320040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F0163BAC-AADD-4F44-9CB2-388F1FFA6671}"/>
                </a:ext>
              </a:extLst>
            </xdr:cNvPr>
            <xdr:cNvSpPr txBox="1"/>
          </xdr:nvSpPr>
          <xdr:spPr>
            <a:xfrm>
              <a:off x="9456420" y="16108680"/>
              <a:ext cx="320040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F0163BAC-AADD-4F44-9CB2-388F1FFA6671}"/>
                </a:ext>
              </a:extLst>
            </xdr:cNvPr>
            <xdr:cNvSpPr txBox="1"/>
          </xdr:nvSpPr>
          <xdr:spPr>
            <a:xfrm>
              <a:off x="9456420" y="16108680"/>
              <a:ext cx="320040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𝜃−𝜋/3)−1〗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99060</xdr:colOff>
      <xdr:row>88</xdr:row>
      <xdr:rowOff>45720</xdr:rowOff>
    </xdr:from>
    <xdr:ext cx="343662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126EE6D1-D74B-4502-A7E1-5465D1588EC8}"/>
                </a:ext>
              </a:extLst>
            </xdr:cNvPr>
            <xdr:cNvSpPr txBox="1"/>
          </xdr:nvSpPr>
          <xdr:spPr>
            <a:xfrm>
              <a:off x="12748260" y="16169640"/>
              <a:ext cx="34366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126EE6D1-D74B-4502-A7E1-5465D1588EC8}"/>
                </a:ext>
              </a:extLst>
            </xdr:cNvPr>
            <xdr:cNvSpPr txBox="1"/>
          </xdr:nvSpPr>
          <xdr:spPr>
            <a:xfrm>
              <a:off x="12748260" y="16169640"/>
              <a:ext cx="34366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[1−2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2000" b="0" i="0" kern="1200">
                  <a:latin typeface="Cambria Math" panose="02040503050406030204" pitchFamily="18" charset="0"/>
                </a:rPr>
                <a:t>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198120</xdr:colOff>
      <xdr:row>83</xdr:row>
      <xdr:rowOff>152400</xdr:rowOff>
    </xdr:from>
    <xdr:ext cx="283464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0B5CE62D-FB84-46B6-ADFD-7047671D85BA}"/>
                </a:ext>
              </a:extLst>
            </xdr:cNvPr>
            <xdr:cNvSpPr txBox="1"/>
          </xdr:nvSpPr>
          <xdr:spPr>
            <a:xfrm>
              <a:off x="6141720" y="15361920"/>
              <a:ext cx="28346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0B5CE62D-FB84-46B6-ADFD-7047671D85BA}"/>
                </a:ext>
              </a:extLst>
            </xdr:cNvPr>
            <xdr:cNvSpPr txBox="1"/>
          </xdr:nvSpPr>
          <xdr:spPr>
            <a:xfrm>
              <a:off x="6141720" y="15361920"/>
              <a:ext cx="28346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2000" b="0" i="0" kern="1200">
                  <a:latin typeface="Cambria Math" panose="02040503050406030204" pitchFamily="18" charset="0"/>
                </a:rPr>
                <a:t>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76200</xdr:colOff>
      <xdr:row>83</xdr:row>
      <xdr:rowOff>129540</xdr:rowOff>
    </xdr:from>
    <xdr:ext cx="38023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309DE1BA-970B-4CBF-A8DF-428EA9532CCE}"/>
                </a:ext>
              </a:extLst>
            </xdr:cNvPr>
            <xdr:cNvSpPr txBox="1"/>
          </xdr:nvSpPr>
          <xdr:spPr>
            <a:xfrm>
              <a:off x="9067800" y="15339060"/>
              <a:ext cx="38023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309DE1BA-970B-4CBF-A8DF-428EA9532CCE}"/>
                </a:ext>
              </a:extLst>
            </xdr:cNvPr>
            <xdr:cNvSpPr txBox="1"/>
          </xdr:nvSpPr>
          <xdr:spPr>
            <a:xfrm>
              <a:off x="9067800" y="15339060"/>
              <a:ext cx="38023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[1−2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53340</xdr:colOff>
      <xdr:row>83</xdr:row>
      <xdr:rowOff>83820</xdr:rowOff>
    </xdr:from>
    <xdr:ext cx="324612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8BAD0B89-531F-4014-9DDB-700031A52164}"/>
                </a:ext>
              </a:extLst>
            </xdr:cNvPr>
            <xdr:cNvSpPr txBox="1"/>
          </xdr:nvSpPr>
          <xdr:spPr>
            <a:xfrm>
              <a:off x="12702540" y="1529334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8BAD0B89-531F-4014-9DDB-700031A52164}"/>
                </a:ext>
              </a:extLst>
            </xdr:cNvPr>
            <xdr:cNvSpPr txBox="1"/>
          </xdr:nvSpPr>
          <xdr:spPr>
            <a:xfrm>
              <a:off x="12702540" y="1529334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𝜃−2𝜋/3)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175260</xdr:colOff>
      <xdr:row>82</xdr:row>
      <xdr:rowOff>91440</xdr:rowOff>
    </xdr:from>
    <xdr:to>
      <xdr:col>7</xdr:col>
      <xdr:colOff>541020</xdr:colOff>
      <xdr:row>83</xdr:row>
      <xdr:rowOff>144780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94DB0595-B021-463F-85AD-B6720A76A71E}"/>
            </a:ext>
          </a:extLst>
        </xdr:cNvPr>
        <xdr:cNvSpPr txBox="1"/>
      </xdr:nvSpPr>
      <xdr:spPr>
        <a:xfrm>
          <a:off x="6118860" y="114452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68580</xdr:colOff>
      <xdr:row>82</xdr:row>
      <xdr:rowOff>129540</xdr:rowOff>
    </xdr:from>
    <xdr:to>
      <xdr:col>13</xdr:col>
      <xdr:colOff>434340</xdr:colOff>
      <xdr:row>84</xdr:row>
      <xdr:rowOff>0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B12846A5-74E5-4E05-A47A-35E229E4FA2A}"/>
            </a:ext>
          </a:extLst>
        </xdr:cNvPr>
        <xdr:cNvSpPr txBox="1"/>
      </xdr:nvSpPr>
      <xdr:spPr>
        <a:xfrm>
          <a:off x="9669780" y="114833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V0</a:t>
          </a:r>
        </a:p>
      </xdr:txBody>
    </xdr:sp>
    <xdr:clientData/>
  </xdr:twoCellAnchor>
  <xdr:twoCellAnchor>
    <xdr:from>
      <xdr:col>18</xdr:col>
      <xdr:colOff>0</xdr:colOff>
      <xdr:row>82</xdr:row>
      <xdr:rowOff>106680</xdr:rowOff>
    </xdr:from>
    <xdr:to>
      <xdr:col>18</xdr:col>
      <xdr:colOff>365760</xdr:colOff>
      <xdr:row>83</xdr:row>
      <xdr:rowOff>160020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8FE442B6-F392-4A5E-9638-944E0FA04A6C}"/>
            </a:ext>
          </a:extLst>
        </xdr:cNvPr>
        <xdr:cNvSpPr txBox="1"/>
      </xdr:nvSpPr>
      <xdr:spPr>
        <a:xfrm>
          <a:off x="12649200" y="151333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137160</xdr:colOff>
      <xdr:row>86</xdr:row>
      <xdr:rowOff>60960</xdr:rowOff>
    </xdr:from>
    <xdr:to>
      <xdr:col>7</xdr:col>
      <xdr:colOff>502920</xdr:colOff>
      <xdr:row>87</xdr:row>
      <xdr:rowOff>114300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6AB1A8A3-5A5C-4762-B764-8CC56621EC56}"/>
            </a:ext>
          </a:extLst>
        </xdr:cNvPr>
        <xdr:cNvSpPr txBox="1"/>
      </xdr:nvSpPr>
      <xdr:spPr>
        <a:xfrm>
          <a:off x="6080760" y="121462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83820</xdr:colOff>
      <xdr:row>86</xdr:row>
      <xdr:rowOff>60960</xdr:rowOff>
    </xdr:from>
    <xdr:to>
      <xdr:col>13</xdr:col>
      <xdr:colOff>449580</xdr:colOff>
      <xdr:row>87</xdr:row>
      <xdr:rowOff>114300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9CB2836F-7ED6-45CE-8F8D-BE543ECD4659}"/>
            </a:ext>
          </a:extLst>
        </xdr:cNvPr>
        <xdr:cNvSpPr txBox="1"/>
      </xdr:nvSpPr>
      <xdr:spPr>
        <a:xfrm>
          <a:off x="9685020" y="121462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18</xdr:col>
      <xdr:colOff>91440</xdr:colOff>
      <xdr:row>87</xdr:row>
      <xdr:rowOff>0</xdr:rowOff>
    </xdr:from>
    <xdr:to>
      <xdr:col>18</xdr:col>
      <xdr:colOff>457200</xdr:colOff>
      <xdr:row>88</xdr:row>
      <xdr:rowOff>53340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7D95053D-F002-40FF-8EC6-6CFAF0BF141D}"/>
            </a:ext>
          </a:extLst>
        </xdr:cNvPr>
        <xdr:cNvSpPr txBox="1"/>
      </xdr:nvSpPr>
      <xdr:spPr>
        <a:xfrm>
          <a:off x="12740640" y="159410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121920</xdr:colOff>
      <xdr:row>90</xdr:row>
      <xdr:rowOff>121920</xdr:rowOff>
    </xdr:from>
    <xdr:to>
      <xdr:col>7</xdr:col>
      <xdr:colOff>487680</xdr:colOff>
      <xdr:row>91</xdr:row>
      <xdr:rowOff>175260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E738C8D-000B-4A31-B277-6063949FCA74}"/>
            </a:ext>
          </a:extLst>
        </xdr:cNvPr>
        <xdr:cNvSpPr txBox="1"/>
      </xdr:nvSpPr>
      <xdr:spPr>
        <a:xfrm>
          <a:off x="6065520" y="1295400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12</xdr:col>
      <xdr:colOff>601980</xdr:colOff>
      <xdr:row>90</xdr:row>
      <xdr:rowOff>137160</xdr:rowOff>
    </xdr:from>
    <xdr:to>
      <xdr:col>13</xdr:col>
      <xdr:colOff>358140</xdr:colOff>
      <xdr:row>92</xdr:row>
      <xdr:rowOff>7620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5F6B9E3B-2736-45AD-8FCC-0BC9937FF5D7}"/>
            </a:ext>
          </a:extLst>
        </xdr:cNvPr>
        <xdr:cNvSpPr txBox="1"/>
      </xdr:nvSpPr>
      <xdr:spPr>
        <a:xfrm>
          <a:off x="9593580" y="129692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18</xdr:col>
      <xdr:colOff>99060</xdr:colOff>
      <xdr:row>90</xdr:row>
      <xdr:rowOff>106680</xdr:rowOff>
    </xdr:from>
    <xdr:to>
      <xdr:col>18</xdr:col>
      <xdr:colOff>586740</xdr:colOff>
      <xdr:row>91</xdr:row>
      <xdr:rowOff>137160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4BF26061-1522-4F58-9DCD-A45AA78B92D5}"/>
            </a:ext>
          </a:extLst>
        </xdr:cNvPr>
        <xdr:cNvSpPr txBox="1"/>
      </xdr:nvSpPr>
      <xdr:spPr>
        <a:xfrm>
          <a:off x="12748260" y="12938760"/>
          <a:ext cx="48768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V13</a:t>
          </a:r>
        </a:p>
      </xdr:txBody>
    </xdr:sp>
    <xdr:clientData/>
  </xdr:twoCellAnchor>
  <xdr:oneCellAnchor>
    <xdr:from>
      <xdr:col>7</xdr:col>
      <xdr:colOff>30480</xdr:colOff>
      <xdr:row>92</xdr:row>
      <xdr:rowOff>68580</xdr:rowOff>
    </xdr:from>
    <xdr:ext cx="323850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15BF30CA-AEB1-4AD3-A7A3-4DD21D489623}"/>
                </a:ext>
              </a:extLst>
            </xdr:cNvPr>
            <xdr:cNvSpPr txBox="1"/>
          </xdr:nvSpPr>
          <xdr:spPr>
            <a:xfrm>
              <a:off x="5974080" y="16939260"/>
              <a:ext cx="32385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15BF30CA-AEB1-4AD3-A7A3-4DD21D489623}"/>
                </a:ext>
              </a:extLst>
            </xdr:cNvPr>
            <xdr:cNvSpPr txBox="1"/>
          </xdr:nvSpPr>
          <xdr:spPr>
            <a:xfrm>
              <a:off x="5974080" y="16939260"/>
              <a:ext cx="32385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274320</xdr:colOff>
      <xdr:row>92</xdr:row>
      <xdr:rowOff>83820</xdr:rowOff>
    </xdr:from>
    <xdr:ext cx="311658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DD8D8B82-E953-4FC9-A314-CC743F459C07}"/>
                </a:ext>
              </a:extLst>
            </xdr:cNvPr>
            <xdr:cNvSpPr txBox="1"/>
          </xdr:nvSpPr>
          <xdr:spPr>
            <a:xfrm>
              <a:off x="9265920" y="16954500"/>
              <a:ext cx="31165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DD8D8B82-E953-4FC9-A314-CC743F459C07}"/>
                </a:ext>
              </a:extLst>
            </xdr:cNvPr>
            <xdr:cNvSpPr txBox="1"/>
          </xdr:nvSpPr>
          <xdr:spPr>
            <a:xfrm>
              <a:off x="9265920" y="16954500"/>
              <a:ext cx="311658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𝜃−2𝜋/3)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91440</xdr:colOff>
      <xdr:row>92</xdr:row>
      <xdr:rowOff>15240</xdr:rowOff>
    </xdr:from>
    <xdr:ext cx="376428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77C60C09-FCA7-4704-BB50-02726D918D74}"/>
                </a:ext>
              </a:extLst>
            </xdr:cNvPr>
            <xdr:cNvSpPr txBox="1"/>
          </xdr:nvSpPr>
          <xdr:spPr>
            <a:xfrm>
              <a:off x="12740640" y="16885920"/>
              <a:ext cx="37642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77C60C09-FCA7-4704-BB50-02726D918D74}"/>
                </a:ext>
              </a:extLst>
            </xdr:cNvPr>
            <xdr:cNvSpPr txBox="1"/>
          </xdr:nvSpPr>
          <xdr:spPr>
            <a:xfrm>
              <a:off x="12740640" y="16885920"/>
              <a:ext cx="37642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2000" b="0" i="0" kern="1200">
                  <a:latin typeface="Cambria Math" panose="02040503050406030204" pitchFamily="18" charset="0"/>
                </a:rPr>
                <a:t>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45720</xdr:colOff>
      <xdr:row>95</xdr:row>
      <xdr:rowOff>175260</xdr:rowOff>
    </xdr:from>
    <xdr:to>
      <xdr:col>7</xdr:col>
      <xdr:colOff>541020</xdr:colOff>
      <xdr:row>97</xdr:row>
      <xdr:rowOff>45720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C017B1BF-8051-4674-8B5D-A595A9D9C548}"/>
            </a:ext>
          </a:extLst>
        </xdr:cNvPr>
        <xdr:cNvSpPr txBox="1"/>
      </xdr:nvSpPr>
      <xdr:spPr>
        <a:xfrm>
          <a:off x="5989320" y="13921740"/>
          <a:ext cx="49530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V14</a:t>
          </a:r>
        </a:p>
      </xdr:txBody>
    </xdr:sp>
    <xdr:clientData/>
  </xdr:twoCellAnchor>
  <xdr:oneCellAnchor>
    <xdr:from>
      <xdr:col>7</xdr:col>
      <xdr:colOff>60960</xdr:colOff>
      <xdr:row>98</xdr:row>
      <xdr:rowOff>30480</xdr:rowOff>
    </xdr:from>
    <xdr:ext cx="34594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76E476B-F9D8-42D3-965F-3911B7873AC1}"/>
                </a:ext>
              </a:extLst>
            </xdr:cNvPr>
            <xdr:cNvSpPr txBox="1"/>
          </xdr:nvSpPr>
          <xdr:spPr>
            <a:xfrm>
              <a:off x="6004560" y="17998440"/>
              <a:ext cx="34594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76E476B-F9D8-42D3-965F-3911B7873AC1}"/>
                </a:ext>
              </a:extLst>
            </xdr:cNvPr>
            <xdr:cNvSpPr txBox="1"/>
          </xdr:nvSpPr>
          <xdr:spPr>
            <a:xfrm>
              <a:off x="6004560" y="17998440"/>
              <a:ext cx="34594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𝜃−2𝜋/3)−1〗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13</xdr:col>
      <xdr:colOff>7620</xdr:colOff>
      <xdr:row>96</xdr:row>
      <xdr:rowOff>0</xdr:rowOff>
    </xdr:from>
    <xdr:to>
      <xdr:col>13</xdr:col>
      <xdr:colOff>373380</xdr:colOff>
      <xdr:row>97</xdr:row>
      <xdr:rowOff>53340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7B14FE79-19CB-4DB5-B325-3B1F857FEE57}"/>
            </a:ext>
          </a:extLst>
        </xdr:cNvPr>
        <xdr:cNvSpPr txBox="1"/>
      </xdr:nvSpPr>
      <xdr:spPr>
        <a:xfrm>
          <a:off x="9608820" y="139293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oneCellAnchor>
    <xdr:from>
      <xdr:col>12</xdr:col>
      <xdr:colOff>411480</xdr:colOff>
      <xdr:row>97</xdr:row>
      <xdr:rowOff>144780</xdr:rowOff>
    </xdr:from>
    <xdr:ext cx="324612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F7874C9C-84D5-4661-83CD-E3A6F4FF6638}"/>
                </a:ext>
              </a:extLst>
            </xdr:cNvPr>
            <xdr:cNvSpPr txBox="1"/>
          </xdr:nvSpPr>
          <xdr:spPr>
            <a:xfrm>
              <a:off x="9403080" y="17929860"/>
              <a:ext cx="32461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F7874C9C-84D5-4661-83CD-E3A6F4FF6638}"/>
                </a:ext>
              </a:extLst>
            </xdr:cNvPr>
            <xdr:cNvSpPr txBox="1"/>
          </xdr:nvSpPr>
          <xdr:spPr>
            <a:xfrm>
              <a:off x="9403080" y="17929860"/>
              <a:ext cx="32461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2000" b="0" i="0" kern="1200">
                  <a:latin typeface="Cambria Math" panose="02040503050406030204" pitchFamily="18" charset="0"/>
                </a:rPr>
                <a:t>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18</xdr:col>
      <xdr:colOff>7620</xdr:colOff>
      <xdr:row>95</xdr:row>
      <xdr:rowOff>144780</xdr:rowOff>
    </xdr:from>
    <xdr:to>
      <xdr:col>18</xdr:col>
      <xdr:colOff>373380</xdr:colOff>
      <xdr:row>97</xdr:row>
      <xdr:rowOff>15240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8F22FC44-813E-4814-8CAF-ACB676FF8BB5}"/>
            </a:ext>
          </a:extLst>
        </xdr:cNvPr>
        <xdr:cNvSpPr txBox="1"/>
      </xdr:nvSpPr>
      <xdr:spPr>
        <a:xfrm>
          <a:off x="12656820" y="138912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oneCellAnchor>
    <xdr:from>
      <xdr:col>18</xdr:col>
      <xdr:colOff>0</xdr:colOff>
      <xdr:row>98</xdr:row>
      <xdr:rowOff>0</xdr:rowOff>
    </xdr:from>
    <xdr:ext cx="323850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325B7C62-2195-4156-8C4C-A71320427E11}"/>
                </a:ext>
              </a:extLst>
            </xdr:cNvPr>
            <xdr:cNvSpPr txBox="1"/>
          </xdr:nvSpPr>
          <xdr:spPr>
            <a:xfrm>
              <a:off x="12649200" y="17967960"/>
              <a:ext cx="32385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325B7C62-2195-4156-8C4C-A71320427E11}"/>
                </a:ext>
              </a:extLst>
            </xdr:cNvPr>
            <xdr:cNvSpPr txBox="1"/>
          </xdr:nvSpPr>
          <xdr:spPr>
            <a:xfrm>
              <a:off x="12649200" y="17967960"/>
              <a:ext cx="32385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137160</xdr:colOff>
      <xdr:row>108</xdr:row>
      <xdr:rowOff>137160</xdr:rowOff>
    </xdr:from>
    <xdr:ext cx="337566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8D7FACF3-11E4-4DEF-A729-03A0D3BDDEF8}"/>
                </a:ext>
              </a:extLst>
            </xdr:cNvPr>
            <xdr:cNvSpPr txBox="1"/>
          </xdr:nvSpPr>
          <xdr:spPr>
            <a:xfrm>
              <a:off x="6080760" y="19933920"/>
              <a:ext cx="337566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8D7FACF3-11E4-4DEF-A729-03A0D3BDDEF8}"/>
                </a:ext>
              </a:extLst>
            </xdr:cNvPr>
            <xdr:cNvSpPr txBox="1"/>
          </xdr:nvSpPr>
          <xdr:spPr>
            <a:xfrm>
              <a:off x="6080760" y="19933920"/>
              <a:ext cx="337566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[1−2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388620</xdr:colOff>
      <xdr:row>108</xdr:row>
      <xdr:rowOff>60960</xdr:rowOff>
    </xdr:from>
    <xdr:ext cx="3329940" cy="460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7DD49A20-3F36-474F-B7DD-D42FFCF4AAF0}"/>
                </a:ext>
              </a:extLst>
            </xdr:cNvPr>
            <xdr:cNvSpPr txBox="1"/>
          </xdr:nvSpPr>
          <xdr:spPr>
            <a:xfrm>
              <a:off x="9380220" y="19857720"/>
              <a:ext cx="332994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7DD49A20-3F36-474F-B7DD-D42FFCF4AAF0}"/>
                </a:ext>
              </a:extLst>
            </xdr:cNvPr>
            <xdr:cNvSpPr txBox="1"/>
          </xdr:nvSpPr>
          <xdr:spPr>
            <a:xfrm>
              <a:off x="9380220" y="19857720"/>
              <a:ext cx="3329940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𝜃−2𝜋/3)−1〗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182880</xdr:colOff>
      <xdr:row>108</xdr:row>
      <xdr:rowOff>38100</xdr:rowOff>
    </xdr:from>
    <xdr:ext cx="343662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DA5B2531-6BD9-4160-9FC9-BA94BAC4389F}"/>
                </a:ext>
              </a:extLst>
            </xdr:cNvPr>
            <xdr:cNvSpPr txBox="1"/>
          </xdr:nvSpPr>
          <xdr:spPr>
            <a:xfrm>
              <a:off x="12832080" y="19834860"/>
              <a:ext cx="34366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DA5B2531-6BD9-4160-9FC9-BA94BAC4389F}"/>
                </a:ext>
              </a:extLst>
            </xdr:cNvPr>
            <xdr:cNvSpPr txBox="1"/>
          </xdr:nvSpPr>
          <xdr:spPr>
            <a:xfrm>
              <a:off x="12832080" y="19834860"/>
              <a:ext cx="34366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[1−2 𝑚_𝑎  sin⁡(4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198120</xdr:colOff>
      <xdr:row>104</xdr:row>
      <xdr:rowOff>152400</xdr:rowOff>
    </xdr:from>
    <xdr:ext cx="2834640" cy="4355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F03B36FF-CEFE-4FB3-92B6-F2AE3D7A816C}"/>
                </a:ext>
              </a:extLst>
            </xdr:cNvPr>
            <xdr:cNvSpPr txBox="1"/>
          </xdr:nvSpPr>
          <xdr:spPr>
            <a:xfrm>
              <a:off x="6141720" y="19217640"/>
              <a:ext cx="2834640" cy="435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4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F03B36FF-CEFE-4FB3-92B6-F2AE3D7A816C}"/>
                </a:ext>
              </a:extLst>
            </xdr:cNvPr>
            <xdr:cNvSpPr txBox="1"/>
          </xdr:nvSpPr>
          <xdr:spPr>
            <a:xfrm>
              <a:off x="6141720" y="19217640"/>
              <a:ext cx="2834640" cy="435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sin⁡〖(4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76200</xdr:colOff>
      <xdr:row>104</xdr:row>
      <xdr:rowOff>129540</xdr:rowOff>
    </xdr:from>
    <xdr:ext cx="38023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DDB6B86B-A15C-4D2F-8629-21FA49CE2627}"/>
                </a:ext>
              </a:extLst>
            </xdr:cNvPr>
            <xdr:cNvSpPr txBox="1"/>
          </xdr:nvSpPr>
          <xdr:spPr>
            <a:xfrm>
              <a:off x="9067800" y="15339060"/>
              <a:ext cx="38023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DDB6B86B-A15C-4D2F-8629-21FA49CE2627}"/>
                </a:ext>
              </a:extLst>
            </xdr:cNvPr>
            <xdr:cNvSpPr txBox="1"/>
          </xdr:nvSpPr>
          <xdr:spPr>
            <a:xfrm>
              <a:off x="9067800" y="15339060"/>
              <a:ext cx="38023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[1−2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𝜃−2𝜋/3)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53340</xdr:colOff>
      <xdr:row>104</xdr:row>
      <xdr:rowOff>83820</xdr:rowOff>
    </xdr:from>
    <xdr:ext cx="324612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D50DF74-9DB4-406E-8862-C67707893A93}"/>
                </a:ext>
              </a:extLst>
            </xdr:cNvPr>
            <xdr:cNvSpPr txBox="1"/>
          </xdr:nvSpPr>
          <xdr:spPr>
            <a:xfrm>
              <a:off x="12702540" y="19149060"/>
              <a:ext cx="32461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D50DF74-9DB4-406E-8862-C67707893A93}"/>
                </a:ext>
              </a:extLst>
            </xdr:cNvPr>
            <xdr:cNvSpPr txBox="1"/>
          </xdr:nvSpPr>
          <xdr:spPr>
            <a:xfrm>
              <a:off x="12702540" y="19149060"/>
              <a:ext cx="32461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175260</xdr:colOff>
      <xdr:row>103</xdr:row>
      <xdr:rowOff>91440</xdr:rowOff>
    </xdr:from>
    <xdr:to>
      <xdr:col>7</xdr:col>
      <xdr:colOff>541020</xdr:colOff>
      <xdr:row>104</xdr:row>
      <xdr:rowOff>144780</xdr:rowOff>
    </xdr:to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DDA9BF27-39DB-42BD-8C91-67810BC6C826}"/>
            </a:ext>
          </a:extLst>
        </xdr:cNvPr>
        <xdr:cNvSpPr txBox="1"/>
      </xdr:nvSpPr>
      <xdr:spPr>
        <a:xfrm>
          <a:off x="6118860" y="151180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68580</xdr:colOff>
      <xdr:row>103</xdr:row>
      <xdr:rowOff>129540</xdr:rowOff>
    </xdr:from>
    <xdr:to>
      <xdr:col>13</xdr:col>
      <xdr:colOff>434340</xdr:colOff>
      <xdr:row>105</xdr:row>
      <xdr:rowOff>0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25C6B7F1-200B-4B84-A993-24210080331E}"/>
            </a:ext>
          </a:extLst>
        </xdr:cNvPr>
        <xdr:cNvSpPr txBox="1"/>
      </xdr:nvSpPr>
      <xdr:spPr>
        <a:xfrm>
          <a:off x="9669780" y="151561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V0</a:t>
          </a:r>
        </a:p>
      </xdr:txBody>
    </xdr:sp>
    <xdr:clientData/>
  </xdr:twoCellAnchor>
  <xdr:twoCellAnchor>
    <xdr:from>
      <xdr:col>18</xdr:col>
      <xdr:colOff>0</xdr:colOff>
      <xdr:row>103</xdr:row>
      <xdr:rowOff>106680</xdr:rowOff>
    </xdr:from>
    <xdr:to>
      <xdr:col>18</xdr:col>
      <xdr:colOff>365760</xdr:colOff>
      <xdr:row>104</xdr:row>
      <xdr:rowOff>160020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532465BF-C64C-4838-810C-0809940070BA}"/>
            </a:ext>
          </a:extLst>
        </xdr:cNvPr>
        <xdr:cNvSpPr txBox="1"/>
      </xdr:nvSpPr>
      <xdr:spPr>
        <a:xfrm>
          <a:off x="12649200" y="151333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137160</xdr:colOff>
      <xdr:row>107</xdr:row>
      <xdr:rowOff>60960</xdr:rowOff>
    </xdr:from>
    <xdr:to>
      <xdr:col>7</xdr:col>
      <xdr:colOff>502920</xdr:colOff>
      <xdr:row>108</xdr:row>
      <xdr:rowOff>114300</xdr:rowOff>
    </xdr:to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A9F2B867-34EE-4267-8ABC-4DABA43043E3}"/>
            </a:ext>
          </a:extLst>
        </xdr:cNvPr>
        <xdr:cNvSpPr txBox="1"/>
      </xdr:nvSpPr>
      <xdr:spPr>
        <a:xfrm>
          <a:off x="6080760" y="158191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83820</xdr:colOff>
      <xdr:row>107</xdr:row>
      <xdr:rowOff>60960</xdr:rowOff>
    </xdr:from>
    <xdr:to>
      <xdr:col>13</xdr:col>
      <xdr:colOff>449580</xdr:colOff>
      <xdr:row>108</xdr:row>
      <xdr:rowOff>114300</xdr:rowOff>
    </xdr:to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DCD0B5C3-5488-410A-B4D4-B7294B6DF79F}"/>
            </a:ext>
          </a:extLst>
        </xdr:cNvPr>
        <xdr:cNvSpPr txBox="1"/>
      </xdr:nvSpPr>
      <xdr:spPr>
        <a:xfrm>
          <a:off x="9685020" y="158191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18</xdr:col>
      <xdr:colOff>114300</xdr:colOff>
      <xdr:row>107</xdr:row>
      <xdr:rowOff>30480</xdr:rowOff>
    </xdr:from>
    <xdr:to>
      <xdr:col>18</xdr:col>
      <xdr:colOff>480060</xdr:colOff>
      <xdr:row>108</xdr:row>
      <xdr:rowOff>83820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8832326A-3223-4931-8A42-1563E2CE0119}"/>
            </a:ext>
          </a:extLst>
        </xdr:cNvPr>
        <xdr:cNvSpPr txBox="1"/>
      </xdr:nvSpPr>
      <xdr:spPr>
        <a:xfrm>
          <a:off x="12763500" y="196443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45720</xdr:colOff>
      <xdr:row>112</xdr:row>
      <xdr:rowOff>60960</xdr:rowOff>
    </xdr:from>
    <xdr:to>
      <xdr:col>7</xdr:col>
      <xdr:colOff>411480</xdr:colOff>
      <xdr:row>113</xdr:row>
      <xdr:rowOff>114300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D196380F-109B-4734-A3B8-469872DB73B3}"/>
            </a:ext>
          </a:extLst>
        </xdr:cNvPr>
        <xdr:cNvSpPr txBox="1"/>
      </xdr:nvSpPr>
      <xdr:spPr>
        <a:xfrm>
          <a:off x="5989320" y="206044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12</xdr:col>
      <xdr:colOff>541020</xdr:colOff>
      <xdr:row>112</xdr:row>
      <xdr:rowOff>53340</xdr:rowOff>
    </xdr:from>
    <xdr:to>
      <xdr:col>13</xdr:col>
      <xdr:colOff>297180</xdr:colOff>
      <xdr:row>113</xdr:row>
      <xdr:rowOff>106680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68307CFB-0587-4631-8820-2C1503016D4E}"/>
            </a:ext>
          </a:extLst>
        </xdr:cNvPr>
        <xdr:cNvSpPr txBox="1"/>
      </xdr:nvSpPr>
      <xdr:spPr>
        <a:xfrm>
          <a:off x="9532620" y="205968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17</xdr:col>
      <xdr:colOff>594360</xdr:colOff>
      <xdr:row>112</xdr:row>
      <xdr:rowOff>91440</xdr:rowOff>
    </xdr:from>
    <xdr:to>
      <xdr:col>18</xdr:col>
      <xdr:colOff>472440</xdr:colOff>
      <xdr:row>113</xdr:row>
      <xdr:rowOff>121920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45E79BD-DE7A-49EE-A0FF-266DA1DCFCF2}"/>
            </a:ext>
          </a:extLst>
        </xdr:cNvPr>
        <xdr:cNvSpPr txBox="1"/>
      </xdr:nvSpPr>
      <xdr:spPr>
        <a:xfrm>
          <a:off x="12633960" y="20634960"/>
          <a:ext cx="48768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V13</a:t>
          </a:r>
        </a:p>
      </xdr:txBody>
    </xdr:sp>
    <xdr:clientData/>
  </xdr:twoCellAnchor>
  <xdr:oneCellAnchor>
    <xdr:from>
      <xdr:col>7</xdr:col>
      <xdr:colOff>30480</xdr:colOff>
      <xdr:row>113</xdr:row>
      <xdr:rowOff>68580</xdr:rowOff>
    </xdr:from>
    <xdr:ext cx="3238500" cy="436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TextBox 195">
              <a:extLst>
                <a:ext uri="{FF2B5EF4-FFF2-40B4-BE49-F238E27FC236}">
                  <a16:creationId xmlns:a16="http://schemas.microsoft.com/office/drawing/2014/main" id="{E0985EEC-5CDE-46D2-84E2-ED3F3080A9EB}"/>
                </a:ext>
              </a:extLst>
            </xdr:cNvPr>
            <xdr:cNvSpPr txBox="1"/>
          </xdr:nvSpPr>
          <xdr:spPr>
            <a:xfrm>
              <a:off x="5974080" y="20794980"/>
              <a:ext cx="323850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96" name="TextBox 195">
              <a:extLst>
                <a:ext uri="{FF2B5EF4-FFF2-40B4-BE49-F238E27FC236}">
                  <a16:creationId xmlns:a16="http://schemas.microsoft.com/office/drawing/2014/main" id="{E0985EEC-5CDE-46D2-84E2-ED3F3080A9EB}"/>
                </a:ext>
              </a:extLst>
            </xdr:cNvPr>
            <xdr:cNvSpPr txBox="1"/>
          </xdr:nvSpPr>
          <xdr:spPr>
            <a:xfrm>
              <a:off x="5974080" y="20794980"/>
              <a:ext cx="323850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𝜃−2𝜋/3)〗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533400</xdr:colOff>
      <xdr:row>113</xdr:row>
      <xdr:rowOff>114300</xdr:rowOff>
    </xdr:from>
    <xdr:ext cx="311658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196">
              <a:extLst>
                <a:ext uri="{FF2B5EF4-FFF2-40B4-BE49-F238E27FC236}">
                  <a16:creationId xmlns:a16="http://schemas.microsoft.com/office/drawing/2014/main" id="{CB85A4E1-C668-4E3E-8650-3F839A92BF15}"/>
                </a:ext>
              </a:extLst>
            </xdr:cNvPr>
            <xdr:cNvSpPr txBox="1"/>
          </xdr:nvSpPr>
          <xdr:spPr>
            <a:xfrm>
              <a:off x="9525000" y="20840700"/>
              <a:ext cx="31165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97" name="TextBox 196">
              <a:extLst>
                <a:ext uri="{FF2B5EF4-FFF2-40B4-BE49-F238E27FC236}">
                  <a16:creationId xmlns:a16="http://schemas.microsoft.com/office/drawing/2014/main" id="{CB85A4E1-C668-4E3E-8650-3F839A92BF15}"/>
                </a:ext>
              </a:extLst>
            </xdr:cNvPr>
            <xdr:cNvSpPr txBox="1"/>
          </xdr:nvSpPr>
          <xdr:spPr>
            <a:xfrm>
              <a:off x="9525000" y="20840700"/>
              <a:ext cx="31165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91440</xdr:colOff>
      <xdr:row>113</xdr:row>
      <xdr:rowOff>15240</xdr:rowOff>
    </xdr:from>
    <xdr:ext cx="37642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TextBox 197">
              <a:extLst>
                <a:ext uri="{FF2B5EF4-FFF2-40B4-BE49-F238E27FC236}">
                  <a16:creationId xmlns:a16="http://schemas.microsoft.com/office/drawing/2014/main" id="{E55FD4FA-FFD3-4520-9523-6111A53E7CB2}"/>
                </a:ext>
              </a:extLst>
            </xdr:cNvPr>
            <xdr:cNvSpPr txBox="1"/>
          </xdr:nvSpPr>
          <xdr:spPr>
            <a:xfrm>
              <a:off x="12740640" y="20741640"/>
              <a:ext cx="37642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198" name="TextBox 197">
              <a:extLst>
                <a:ext uri="{FF2B5EF4-FFF2-40B4-BE49-F238E27FC236}">
                  <a16:creationId xmlns:a16="http://schemas.microsoft.com/office/drawing/2014/main" id="{E55FD4FA-FFD3-4520-9523-6111A53E7CB2}"/>
                </a:ext>
              </a:extLst>
            </xdr:cNvPr>
            <xdr:cNvSpPr txBox="1"/>
          </xdr:nvSpPr>
          <xdr:spPr>
            <a:xfrm>
              <a:off x="12740640" y="20741640"/>
              <a:ext cx="37642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sin⁡〖(4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15240</xdr:colOff>
      <xdr:row>117</xdr:row>
      <xdr:rowOff>152400</xdr:rowOff>
    </xdr:from>
    <xdr:to>
      <xdr:col>7</xdr:col>
      <xdr:colOff>510540</xdr:colOff>
      <xdr:row>119</xdr:row>
      <xdr:rowOff>22860</xdr:rowOff>
    </xdr:to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EE3EB39-6D5D-4919-8751-C582C603B71E}"/>
            </a:ext>
          </a:extLst>
        </xdr:cNvPr>
        <xdr:cNvSpPr txBox="1"/>
      </xdr:nvSpPr>
      <xdr:spPr>
        <a:xfrm>
          <a:off x="5958840" y="21610320"/>
          <a:ext cx="49530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V14</a:t>
          </a:r>
        </a:p>
      </xdr:txBody>
    </xdr:sp>
    <xdr:clientData/>
  </xdr:twoCellAnchor>
  <xdr:oneCellAnchor>
    <xdr:from>
      <xdr:col>7</xdr:col>
      <xdr:colOff>60960</xdr:colOff>
      <xdr:row>119</xdr:row>
      <xdr:rowOff>30480</xdr:rowOff>
    </xdr:from>
    <xdr:ext cx="345948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TextBox 199">
              <a:extLst>
                <a:ext uri="{FF2B5EF4-FFF2-40B4-BE49-F238E27FC236}">
                  <a16:creationId xmlns:a16="http://schemas.microsoft.com/office/drawing/2014/main" id="{DCA75D90-6838-4171-BC74-85E71E879B35}"/>
                </a:ext>
              </a:extLst>
            </xdr:cNvPr>
            <xdr:cNvSpPr txBox="1"/>
          </xdr:nvSpPr>
          <xdr:spPr>
            <a:xfrm>
              <a:off x="6004560" y="21854160"/>
              <a:ext cx="34594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00" name="TextBox 199">
              <a:extLst>
                <a:ext uri="{FF2B5EF4-FFF2-40B4-BE49-F238E27FC236}">
                  <a16:creationId xmlns:a16="http://schemas.microsoft.com/office/drawing/2014/main" id="{DCA75D90-6838-4171-BC74-85E71E879B35}"/>
                </a:ext>
              </a:extLst>
            </xdr:cNvPr>
            <xdr:cNvSpPr txBox="1"/>
          </xdr:nvSpPr>
          <xdr:spPr>
            <a:xfrm>
              <a:off x="6004560" y="21854160"/>
              <a:ext cx="34594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388620</xdr:colOff>
      <xdr:row>118</xdr:row>
      <xdr:rowOff>7620</xdr:rowOff>
    </xdr:from>
    <xdr:to>
      <xdr:col>13</xdr:col>
      <xdr:colOff>144780</xdr:colOff>
      <xdr:row>119</xdr:row>
      <xdr:rowOff>60960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A4BFBA76-CC1E-4280-A6B1-737A784A5787}"/>
            </a:ext>
          </a:extLst>
        </xdr:cNvPr>
        <xdr:cNvSpPr txBox="1"/>
      </xdr:nvSpPr>
      <xdr:spPr>
        <a:xfrm>
          <a:off x="9380220" y="216484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oneCellAnchor>
    <xdr:from>
      <xdr:col>12</xdr:col>
      <xdr:colOff>411480</xdr:colOff>
      <xdr:row>118</xdr:row>
      <xdr:rowOff>152400</xdr:rowOff>
    </xdr:from>
    <xdr:ext cx="324612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TextBox 201">
              <a:extLst>
                <a:ext uri="{FF2B5EF4-FFF2-40B4-BE49-F238E27FC236}">
                  <a16:creationId xmlns:a16="http://schemas.microsoft.com/office/drawing/2014/main" id="{14EEB80F-FC8B-479F-95C7-73A40B17C0F6}"/>
                </a:ext>
              </a:extLst>
            </xdr:cNvPr>
            <xdr:cNvSpPr txBox="1"/>
          </xdr:nvSpPr>
          <xdr:spPr>
            <a:xfrm>
              <a:off x="9403080" y="2179320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02" name="TextBox 201">
              <a:extLst>
                <a:ext uri="{FF2B5EF4-FFF2-40B4-BE49-F238E27FC236}">
                  <a16:creationId xmlns:a16="http://schemas.microsoft.com/office/drawing/2014/main" id="{14EEB80F-FC8B-479F-95C7-73A40B17C0F6}"/>
                </a:ext>
              </a:extLst>
            </xdr:cNvPr>
            <xdr:cNvSpPr txBox="1"/>
          </xdr:nvSpPr>
          <xdr:spPr>
            <a:xfrm>
              <a:off x="9403080" y="2179320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sin⁡(4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17</xdr:col>
      <xdr:colOff>594360</xdr:colOff>
      <xdr:row>117</xdr:row>
      <xdr:rowOff>129540</xdr:rowOff>
    </xdr:from>
    <xdr:to>
      <xdr:col>18</xdr:col>
      <xdr:colOff>350520</xdr:colOff>
      <xdr:row>119</xdr:row>
      <xdr:rowOff>0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BABD807C-29C8-49FB-BB6D-00D1F27D0A16}"/>
            </a:ext>
          </a:extLst>
        </xdr:cNvPr>
        <xdr:cNvSpPr txBox="1"/>
      </xdr:nvSpPr>
      <xdr:spPr>
        <a:xfrm>
          <a:off x="12633960" y="215874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oneCellAnchor>
    <xdr:from>
      <xdr:col>17</xdr:col>
      <xdr:colOff>563880</xdr:colOff>
      <xdr:row>118</xdr:row>
      <xdr:rowOff>167640</xdr:rowOff>
    </xdr:from>
    <xdr:ext cx="3238500" cy="436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97433C78-F8FC-4032-A3E2-5F3E875006D8}"/>
                </a:ext>
              </a:extLst>
            </xdr:cNvPr>
            <xdr:cNvSpPr txBox="1"/>
          </xdr:nvSpPr>
          <xdr:spPr>
            <a:xfrm>
              <a:off x="12603480" y="21808440"/>
              <a:ext cx="323850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97433C78-F8FC-4032-A3E2-5F3E875006D8}"/>
                </a:ext>
              </a:extLst>
            </xdr:cNvPr>
            <xdr:cNvSpPr txBox="1"/>
          </xdr:nvSpPr>
          <xdr:spPr>
            <a:xfrm>
              <a:off x="12603480" y="21808440"/>
              <a:ext cx="3238500" cy="436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𝜃−2𝜋/3)〗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137160</xdr:colOff>
      <xdr:row>129</xdr:row>
      <xdr:rowOff>137160</xdr:rowOff>
    </xdr:from>
    <xdr:ext cx="3375660" cy="4339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TextBox 228">
              <a:extLst>
                <a:ext uri="{FF2B5EF4-FFF2-40B4-BE49-F238E27FC236}">
                  <a16:creationId xmlns:a16="http://schemas.microsoft.com/office/drawing/2014/main" id="{ED6CD703-10D7-4EF4-A011-3CF1485373C8}"/>
                </a:ext>
              </a:extLst>
            </xdr:cNvPr>
            <xdr:cNvSpPr txBox="1"/>
          </xdr:nvSpPr>
          <xdr:spPr>
            <a:xfrm>
              <a:off x="6080760" y="23789640"/>
              <a:ext cx="3375660" cy="433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4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29" name="TextBox 228">
              <a:extLst>
                <a:ext uri="{FF2B5EF4-FFF2-40B4-BE49-F238E27FC236}">
                  <a16:creationId xmlns:a16="http://schemas.microsoft.com/office/drawing/2014/main" id="{ED6CD703-10D7-4EF4-A011-3CF1485373C8}"/>
                </a:ext>
              </a:extLst>
            </xdr:cNvPr>
            <xdr:cNvSpPr txBox="1"/>
          </xdr:nvSpPr>
          <xdr:spPr>
            <a:xfrm>
              <a:off x="6080760" y="23789640"/>
              <a:ext cx="3375660" cy="433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[1−2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𝜃−4𝜋/3)〗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373380</xdr:colOff>
      <xdr:row>129</xdr:row>
      <xdr:rowOff>129540</xdr:rowOff>
    </xdr:from>
    <xdr:ext cx="332994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TextBox 229">
              <a:extLst>
                <a:ext uri="{FF2B5EF4-FFF2-40B4-BE49-F238E27FC236}">
                  <a16:creationId xmlns:a16="http://schemas.microsoft.com/office/drawing/2014/main" id="{B673BCB2-9B6F-49B2-B964-344D535A2797}"/>
                </a:ext>
              </a:extLst>
            </xdr:cNvPr>
            <xdr:cNvSpPr txBox="1"/>
          </xdr:nvSpPr>
          <xdr:spPr>
            <a:xfrm>
              <a:off x="9364980" y="23782020"/>
              <a:ext cx="33299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30" name="TextBox 229">
              <a:extLst>
                <a:ext uri="{FF2B5EF4-FFF2-40B4-BE49-F238E27FC236}">
                  <a16:creationId xmlns:a16="http://schemas.microsoft.com/office/drawing/2014/main" id="{B673BCB2-9B6F-49B2-B964-344D535A2797}"/>
                </a:ext>
              </a:extLst>
            </xdr:cNvPr>
            <xdr:cNvSpPr txBox="1"/>
          </xdr:nvSpPr>
          <xdr:spPr>
            <a:xfrm>
              <a:off x="9364980" y="23782020"/>
              <a:ext cx="33299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182880</xdr:colOff>
      <xdr:row>129</xdr:row>
      <xdr:rowOff>38100</xdr:rowOff>
    </xdr:from>
    <xdr:ext cx="343662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TextBox 230">
              <a:extLst>
                <a:ext uri="{FF2B5EF4-FFF2-40B4-BE49-F238E27FC236}">
                  <a16:creationId xmlns:a16="http://schemas.microsoft.com/office/drawing/2014/main" id="{1C2DDA68-7E54-4089-A389-9A98214CEF96}"/>
                </a:ext>
              </a:extLst>
            </xdr:cNvPr>
            <xdr:cNvSpPr txBox="1"/>
          </xdr:nvSpPr>
          <xdr:spPr>
            <a:xfrm>
              <a:off x="12832080" y="19834860"/>
              <a:ext cx="34366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31" name="TextBox 230">
              <a:extLst>
                <a:ext uri="{FF2B5EF4-FFF2-40B4-BE49-F238E27FC236}">
                  <a16:creationId xmlns:a16="http://schemas.microsoft.com/office/drawing/2014/main" id="{1C2DDA68-7E54-4089-A389-9A98214CEF96}"/>
                </a:ext>
              </a:extLst>
            </xdr:cNvPr>
            <xdr:cNvSpPr txBox="1"/>
          </xdr:nvSpPr>
          <xdr:spPr>
            <a:xfrm>
              <a:off x="12832080" y="19834860"/>
              <a:ext cx="34366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[1−2 𝑚_𝑎  sin⁡(5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198120</xdr:colOff>
      <xdr:row>125</xdr:row>
      <xdr:rowOff>152400</xdr:rowOff>
    </xdr:from>
    <xdr:ext cx="2834640" cy="441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TextBox 231">
              <a:extLst>
                <a:ext uri="{FF2B5EF4-FFF2-40B4-BE49-F238E27FC236}">
                  <a16:creationId xmlns:a16="http://schemas.microsoft.com/office/drawing/2014/main" id="{6DC41041-083B-41EA-AEC7-474E084BBFA5}"/>
                </a:ext>
              </a:extLst>
            </xdr:cNvPr>
            <xdr:cNvSpPr txBox="1"/>
          </xdr:nvSpPr>
          <xdr:spPr>
            <a:xfrm>
              <a:off x="6141720" y="23073360"/>
              <a:ext cx="2834640" cy="441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5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32" name="TextBox 231">
              <a:extLst>
                <a:ext uri="{FF2B5EF4-FFF2-40B4-BE49-F238E27FC236}">
                  <a16:creationId xmlns:a16="http://schemas.microsoft.com/office/drawing/2014/main" id="{6DC41041-083B-41EA-AEC7-474E084BBFA5}"/>
                </a:ext>
              </a:extLst>
            </xdr:cNvPr>
            <xdr:cNvSpPr txBox="1"/>
          </xdr:nvSpPr>
          <xdr:spPr>
            <a:xfrm>
              <a:off x="6141720" y="23073360"/>
              <a:ext cx="2834640" cy="441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sin⁡〖(5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76200</xdr:colOff>
      <xdr:row>125</xdr:row>
      <xdr:rowOff>129540</xdr:rowOff>
    </xdr:from>
    <xdr:ext cx="380238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TextBox 232">
              <a:extLst>
                <a:ext uri="{FF2B5EF4-FFF2-40B4-BE49-F238E27FC236}">
                  <a16:creationId xmlns:a16="http://schemas.microsoft.com/office/drawing/2014/main" id="{F12ADEFE-D329-4FA4-8C17-ACD06AB6C1C6}"/>
                </a:ext>
              </a:extLst>
            </xdr:cNvPr>
            <xdr:cNvSpPr txBox="1"/>
          </xdr:nvSpPr>
          <xdr:spPr>
            <a:xfrm>
              <a:off x="9067800" y="23050500"/>
              <a:ext cx="38023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33" name="TextBox 232">
              <a:extLst>
                <a:ext uri="{FF2B5EF4-FFF2-40B4-BE49-F238E27FC236}">
                  <a16:creationId xmlns:a16="http://schemas.microsoft.com/office/drawing/2014/main" id="{F12ADEFE-D329-4FA4-8C17-ACD06AB6C1C6}"/>
                </a:ext>
              </a:extLst>
            </xdr:cNvPr>
            <xdr:cNvSpPr txBox="1"/>
          </xdr:nvSpPr>
          <xdr:spPr>
            <a:xfrm>
              <a:off x="9067800" y="23050500"/>
              <a:ext cx="38023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[1−2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53340</xdr:colOff>
      <xdr:row>125</xdr:row>
      <xdr:rowOff>83820</xdr:rowOff>
    </xdr:from>
    <xdr:ext cx="324612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TextBox 233">
              <a:extLst>
                <a:ext uri="{FF2B5EF4-FFF2-40B4-BE49-F238E27FC236}">
                  <a16:creationId xmlns:a16="http://schemas.microsoft.com/office/drawing/2014/main" id="{A59A3C2F-07E0-4562-916D-0888B2BB0FC6}"/>
                </a:ext>
              </a:extLst>
            </xdr:cNvPr>
            <xdr:cNvSpPr txBox="1"/>
          </xdr:nvSpPr>
          <xdr:spPr>
            <a:xfrm>
              <a:off x="12702540" y="2300478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4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34" name="TextBox 233">
              <a:extLst>
                <a:ext uri="{FF2B5EF4-FFF2-40B4-BE49-F238E27FC236}">
                  <a16:creationId xmlns:a16="http://schemas.microsoft.com/office/drawing/2014/main" id="{A59A3C2F-07E0-4562-916D-0888B2BB0FC6}"/>
                </a:ext>
              </a:extLst>
            </xdr:cNvPr>
            <xdr:cNvSpPr txBox="1"/>
          </xdr:nvSpPr>
          <xdr:spPr>
            <a:xfrm>
              <a:off x="12702540" y="2300478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𝜃−4𝜋/3)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175260</xdr:colOff>
      <xdr:row>124</xdr:row>
      <xdr:rowOff>91440</xdr:rowOff>
    </xdr:from>
    <xdr:to>
      <xdr:col>7</xdr:col>
      <xdr:colOff>541020</xdr:colOff>
      <xdr:row>125</xdr:row>
      <xdr:rowOff>144780</xdr:rowOff>
    </xdr:to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7DEA96FD-9769-4FDC-8BA2-32505CE43213}"/>
            </a:ext>
          </a:extLst>
        </xdr:cNvPr>
        <xdr:cNvSpPr txBox="1"/>
      </xdr:nvSpPr>
      <xdr:spPr>
        <a:xfrm>
          <a:off x="6118860" y="1897380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68580</xdr:colOff>
      <xdr:row>124</xdr:row>
      <xdr:rowOff>129540</xdr:rowOff>
    </xdr:from>
    <xdr:to>
      <xdr:col>13</xdr:col>
      <xdr:colOff>434340</xdr:colOff>
      <xdr:row>126</xdr:row>
      <xdr:rowOff>0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4662055A-78AE-472D-9588-275CFC7DA41B}"/>
            </a:ext>
          </a:extLst>
        </xdr:cNvPr>
        <xdr:cNvSpPr txBox="1"/>
      </xdr:nvSpPr>
      <xdr:spPr>
        <a:xfrm>
          <a:off x="9669780" y="1901190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V0</a:t>
          </a:r>
        </a:p>
      </xdr:txBody>
    </xdr:sp>
    <xdr:clientData/>
  </xdr:twoCellAnchor>
  <xdr:twoCellAnchor>
    <xdr:from>
      <xdr:col>18</xdr:col>
      <xdr:colOff>7620</xdr:colOff>
      <xdr:row>124</xdr:row>
      <xdr:rowOff>53340</xdr:rowOff>
    </xdr:from>
    <xdr:to>
      <xdr:col>18</xdr:col>
      <xdr:colOff>373380</xdr:colOff>
      <xdr:row>125</xdr:row>
      <xdr:rowOff>106680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D33D2A62-9AB3-4058-9C1D-A7E7E5697026}"/>
            </a:ext>
          </a:extLst>
        </xdr:cNvPr>
        <xdr:cNvSpPr txBox="1"/>
      </xdr:nvSpPr>
      <xdr:spPr>
        <a:xfrm>
          <a:off x="12656820" y="227914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137160</xdr:colOff>
      <xdr:row>128</xdr:row>
      <xdr:rowOff>60960</xdr:rowOff>
    </xdr:from>
    <xdr:to>
      <xdr:col>7</xdr:col>
      <xdr:colOff>502920</xdr:colOff>
      <xdr:row>129</xdr:row>
      <xdr:rowOff>114300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7A08E5C2-5F2F-4F07-A35A-FE6B0EE28EFB}"/>
            </a:ext>
          </a:extLst>
        </xdr:cNvPr>
        <xdr:cNvSpPr txBox="1"/>
      </xdr:nvSpPr>
      <xdr:spPr>
        <a:xfrm>
          <a:off x="6080760" y="196748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83820</xdr:colOff>
      <xdr:row>128</xdr:row>
      <xdr:rowOff>60960</xdr:rowOff>
    </xdr:from>
    <xdr:to>
      <xdr:col>13</xdr:col>
      <xdr:colOff>449580</xdr:colOff>
      <xdr:row>129</xdr:row>
      <xdr:rowOff>114300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C0536C24-FAE1-41A9-A773-3AF68661D109}"/>
            </a:ext>
          </a:extLst>
        </xdr:cNvPr>
        <xdr:cNvSpPr txBox="1"/>
      </xdr:nvSpPr>
      <xdr:spPr>
        <a:xfrm>
          <a:off x="9685020" y="196748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17</xdr:col>
      <xdr:colOff>601980</xdr:colOff>
      <xdr:row>128</xdr:row>
      <xdr:rowOff>83820</xdr:rowOff>
    </xdr:from>
    <xdr:to>
      <xdr:col>18</xdr:col>
      <xdr:colOff>358140</xdr:colOff>
      <xdr:row>129</xdr:row>
      <xdr:rowOff>137160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C981C9DD-2125-4F7D-AE8B-44E46A58EF27}"/>
            </a:ext>
          </a:extLst>
        </xdr:cNvPr>
        <xdr:cNvSpPr txBox="1"/>
      </xdr:nvSpPr>
      <xdr:spPr>
        <a:xfrm>
          <a:off x="12641580" y="235534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45720</xdr:colOff>
      <xdr:row>133</xdr:row>
      <xdr:rowOff>60960</xdr:rowOff>
    </xdr:from>
    <xdr:to>
      <xdr:col>7</xdr:col>
      <xdr:colOff>411480</xdr:colOff>
      <xdr:row>134</xdr:row>
      <xdr:rowOff>114300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76F83FFF-3533-428F-9373-D58AB5D16331}"/>
            </a:ext>
          </a:extLst>
        </xdr:cNvPr>
        <xdr:cNvSpPr txBox="1"/>
      </xdr:nvSpPr>
      <xdr:spPr>
        <a:xfrm>
          <a:off x="5989320" y="206044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12</xdr:col>
      <xdr:colOff>541020</xdr:colOff>
      <xdr:row>133</xdr:row>
      <xdr:rowOff>53340</xdr:rowOff>
    </xdr:from>
    <xdr:to>
      <xdr:col>13</xdr:col>
      <xdr:colOff>297180</xdr:colOff>
      <xdr:row>134</xdr:row>
      <xdr:rowOff>106680</xdr:rowOff>
    </xdr:to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2191A92E-CDF1-4D84-ADF8-F106C7799978}"/>
            </a:ext>
          </a:extLst>
        </xdr:cNvPr>
        <xdr:cNvSpPr txBox="1"/>
      </xdr:nvSpPr>
      <xdr:spPr>
        <a:xfrm>
          <a:off x="9532620" y="205968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17</xdr:col>
      <xdr:colOff>594360</xdr:colOff>
      <xdr:row>133</xdr:row>
      <xdr:rowOff>91440</xdr:rowOff>
    </xdr:from>
    <xdr:to>
      <xdr:col>18</xdr:col>
      <xdr:colOff>472440</xdr:colOff>
      <xdr:row>134</xdr:row>
      <xdr:rowOff>121920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8284F71-99DB-4A6D-A01B-304B50D832B3}"/>
            </a:ext>
          </a:extLst>
        </xdr:cNvPr>
        <xdr:cNvSpPr txBox="1"/>
      </xdr:nvSpPr>
      <xdr:spPr>
        <a:xfrm>
          <a:off x="12633960" y="20634960"/>
          <a:ext cx="48768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V13</a:t>
          </a:r>
        </a:p>
      </xdr:txBody>
    </xdr:sp>
    <xdr:clientData/>
  </xdr:twoCellAnchor>
  <xdr:oneCellAnchor>
    <xdr:from>
      <xdr:col>7</xdr:col>
      <xdr:colOff>30480</xdr:colOff>
      <xdr:row>134</xdr:row>
      <xdr:rowOff>68580</xdr:rowOff>
    </xdr:from>
    <xdr:ext cx="32385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" name="TextBox 243">
              <a:extLst>
                <a:ext uri="{FF2B5EF4-FFF2-40B4-BE49-F238E27FC236}">
                  <a16:creationId xmlns:a16="http://schemas.microsoft.com/office/drawing/2014/main" id="{859E80B5-6E0F-43B4-8177-B0B6A3EDDCC6}"/>
                </a:ext>
              </a:extLst>
            </xdr:cNvPr>
            <xdr:cNvSpPr txBox="1"/>
          </xdr:nvSpPr>
          <xdr:spPr>
            <a:xfrm>
              <a:off x="5974080" y="24650700"/>
              <a:ext cx="32385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44" name="TextBox 243">
              <a:extLst>
                <a:ext uri="{FF2B5EF4-FFF2-40B4-BE49-F238E27FC236}">
                  <a16:creationId xmlns:a16="http://schemas.microsoft.com/office/drawing/2014/main" id="{859E80B5-6E0F-43B4-8177-B0B6A3EDDCC6}"/>
                </a:ext>
              </a:extLst>
            </xdr:cNvPr>
            <xdr:cNvSpPr txBox="1"/>
          </xdr:nvSpPr>
          <xdr:spPr>
            <a:xfrm>
              <a:off x="5974080" y="24650700"/>
              <a:ext cx="32385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533400</xdr:colOff>
      <xdr:row>134</xdr:row>
      <xdr:rowOff>114300</xdr:rowOff>
    </xdr:from>
    <xdr:ext cx="31165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" name="TextBox 244">
              <a:extLst>
                <a:ext uri="{FF2B5EF4-FFF2-40B4-BE49-F238E27FC236}">
                  <a16:creationId xmlns:a16="http://schemas.microsoft.com/office/drawing/2014/main" id="{829070A0-C411-4742-9752-5C8ADAC50393}"/>
                </a:ext>
              </a:extLst>
            </xdr:cNvPr>
            <xdr:cNvSpPr txBox="1"/>
          </xdr:nvSpPr>
          <xdr:spPr>
            <a:xfrm>
              <a:off x="9525000" y="24696420"/>
              <a:ext cx="31165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4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45" name="TextBox 244">
              <a:extLst>
                <a:ext uri="{FF2B5EF4-FFF2-40B4-BE49-F238E27FC236}">
                  <a16:creationId xmlns:a16="http://schemas.microsoft.com/office/drawing/2014/main" id="{829070A0-C411-4742-9752-5C8ADAC50393}"/>
                </a:ext>
              </a:extLst>
            </xdr:cNvPr>
            <xdr:cNvSpPr txBox="1"/>
          </xdr:nvSpPr>
          <xdr:spPr>
            <a:xfrm>
              <a:off x="9525000" y="24696420"/>
              <a:ext cx="31165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𝜃−4𝜋/3)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60960</xdr:colOff>
      <xdr:row>134</xdr:row>
      <xdr:rowOff>114300</xdr:rowOff>
    </xdr:from>
    <xdr:ext cx="37642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6" name="TextBox 245">
              <a:extLst>
                <a:ext uri="{FF2B5EF4-FFF2-40B4-BE49-F238E27FC236}">
                  <a16:creationId xmlns:a16="http://schemas.microsoft.com/office/drawing/2014/main" id="{662E9A49-8BD1-4239-94AA-F3A36C99CD7B}"/>
                </a:ext>
              </a:extLst>
            </xdr:cNvPr>
            <xdr:cNvSpPr txBox="1"/>
          </xdr:nvSpPr>
          <xdr:spPr>
            <a:xfrm>
              <a:off x="12710160" y="24696420"/>
              <a:ext cx="37642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46" name="TextBox 245">
              <a:extLst>
                <a:ext uri="{FF2B5EF4-FFF2-40B4-BE49-F238E27FC236}">
                  <a16:creationId xmlns:a16="http://schemas.microsoft.com/office/drawing/2014/main" id="{662E9A49-8BD1-4239-94AA-F3A36C99CD7B}"/>
                </a:ext>
              </a:extLst>
            </xdr:cNvPr>
            <xdr:cNvSpPr txBox="1"/>
          </xdr:nvSpPr>
          <xdr:spPr>
            <a:xfrm>
              <a:off x="12710160" y="24696420"/>
              <a:ext cx="37642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sin⁡〖(5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15240</xdr:colOff>
      <xdr:row>138</xdr:row>
      <xdr:rowOff>152400</xdr:rowOff>
    </xdr:from>
    <xdr:to>
      <xdr:col>7</xdr:col>
      <xdr:colOff>510540</xdr:colOff>
      <xdr:row>140</xdr:row>
      <xdr:rowOff>22860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D0A8C666-5F01-412B-AB69-88F704FD64FB}"/>
            </a:ext>
          </a:extLst>
        </xdr:cNvPr>
        <xdr:cNvSpPr txBox="1"/>
      </xdr:nvSpPr>
      <xdr:spPr>
        <a:xfrm>
          <a:off x="5958840" y="21610320"/>
          <a:ext cx="49530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V14</a:t>
          </a:r>
        </a:p>
      </xdr:txBody>
    </xdr:sp>
    <xdr:clientData/>
  </xdr:twoCellAnchor>
  <xdr:oneCellAnchor>
    <xdr:from>
      <xdr:col>7</xdr:col>
      <xdr:colOff>60960</xdr:colOff>
      <xdr:row>140</xdr:row>
      <xdr:rowOff>30480</xdr:rowOff>
    </xdr:from>
    <xdr:ext cx="34594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8" name="TextBox 247">
              <a:extLst>
                <a:ext uri="{FF2B5EF4-FFF2-40B4-BE49-F238E27FC236}">
                  <a16:creationId xmlns:a16="http://schemas.microsoft.com/office/drawing/2014/main" id="{C2495596-DD51-437B-A1B3-CB19F7C37AE0}"/>
                </a:ext>
              </a:extLst>
            </xdr:cNvPr>
            <xdr:cNvSpPr txBox="1"/>
          </xdr:nvSpPr>
          <xdr:spPr>
            <a:xfrm>
              <a:off x="6004560" y="25709880"/>
              <a:ext cx="34594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4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48" name="TextBox 247">
              <a:extLst>
                <a:ext uri="{FF2B5EF4-FFF2-40B4-BE49-F238E27FC236}">
                  <a16:creationId xmlns:a16="http://schemas.microsoft.com/office/drawing/2014/main" id="{C2495596-DD51-437B-A1B3-CB19F7C37AE0}"/>
                </a:ext>
              </a:extLst>
            </xdr:cNvPr>
            <xdr:cNvSpPr txBox="1"/>
          </xdr:nvSpPr>
          <xdr:spPr>
            <a:xfrm>
              <a:off x="6004560" y="25709880"/>
              <a:ext cx="34594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𝜃−4𝜋/3)−1〗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388620</xdr:colOff>
      <xdr:row>139</xdr:row>
      <xdr:rowOff>7620</xdr:rowOff>
    </xdr:from>
    <xdr:to>
      <xdr:col>13</xdr:col>
      <xdr:colOff>144780</xdr:colOff>
      <xdr:row>140</xdr:row>
      <xdr:rowOff>60960</xdr:rowOff>
    </xdr:to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326F5CC5-3972-4063-BCE5-118BA8BF6B4F}"/>
            </a:ext>
          </a:extLst>
        </xdr:cNvPr>
        <xdr:cNvSpPr txBox="1"/>
      </xdr:nvSpPr>
      <xdr:spPr>
        <a:xfrm>
          <a:off x="9380220" y="216484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oneCellAnchor>
    <xdr:from>
      <xdr:col>12</xdr:col>
      <xdr:colOff>411480</xdr:colOff>
      <xdr:row>140</xdr:row>
      <xdr:rowOff>38100</xdr:rowOff>
    </xdr:from>
    <xdr:ext cx="324612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0" name="TextBox 249">
              <a:extLst>
                <a:ext uri="{FF2B5EF4-FFF2-40B4-BE49-F238E27FC236}">
                  <a16:creationId xmlns:a16="http://schemas.microsoft.com/office/drawing/2014/main" id="{5CC3884A-8D68-4892-B593-A889964FD831}"/>
                </a:ext>
              </a:extLst>
            </xdr:cNvPr>
            <xdr:cNvSpPr txBox="1"/>
          </xdr:nvSpPr>
          <xdr:spPr>
            <a:xfrm>
              <a:off x="9403080" y="2571750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50" name="TextBox 249">
              <a:extLst>
                <a:ext uri="{FF2B5EF4-FFF2-40B4-BE49-F238E27FC236}">
                  <a16:creationId xmlns:a16="http://schemas.microsoft.com/office/drawing/2014/main" id="{5CC3884A-8D68-4892-B593-A889964FD831}"/>
                </a:ext>
              </a:extLst>
            </xdr:cNvPr>
            <xdr:cNvSpPr txBox="1"/>
          </xdr:nvSpPr>
          <xdr:spPr>
            <a:xfrm>
              <a:off x="9403080" y="2571750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sin⁡(5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IN" sz="2000" b="0" i="0" kern="1200">
                  <a:latin typeface="Cambria Math" panose="02040503050406030204" pitchFamily="18" charset="0"/>
                </a:rPr>
                <a:t>3−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17</xdr:col>
      <xdr:colOff>594360</xdr:colOff>
      <xdr:row>138</xdr:row>
      <xdr:rowOff>129540</xdr:rowOff>
    </xdr:from>
    <xdr:to>
      <xdr:col>18</xdr:col>
      <xdr:colOff>350520</xdr:colOff>
      <xdr:row>140</xdr:row>
      <xdr:rowOff>0</xdr:rowOff>
    </xdr:to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B99F36C2-02A4-47DE-A6B2-7454425C662A}"/>
            </a:ext>
          </a:extLst>
        </xdr:cNvPr>
        <xdr:cNvSpPr txBox="1"/>
      </xdr:nvSpPr>
      <xdr:spPr>
        <a:xfrm>
          <a:off x="12633960" y="2158746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oneCellAnchor>
    <xdr:from>
      <xdr:col>17</xdr:col>
      <xdr:colOff>563880</xdr:colOff>
      <xdr:row>139</xdr:row>
      <xdr:rowOff>167640</xdr:rowOff>
    </xdr:from>
    <xdr:ext cx="32385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2" name="TextBox 251">
              <a:extLst>
                <a:ext uri="{FF2B5EF4-FFF2-40B4-BE49-F238E27FC236}">
                  <a16:creationId xmlns:a16="http://schemas.microsoft.com/office/drawing/2014/main" id="{C6755550-DCFE-49B6-85C2-FE14A996E281}"/>
                </a:ext>
              </a:extLst>
            </xdr:cNvPr>
            <xdr:cNvSpPr txBox="1"/>
          </xdr:nvSpPr>
          <xdr:spPr>
            <a:xfrm>
              <a:off x="12603480" y="25664160"/>
              <a:ext cx="32385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52" name="TextBox 251">
              <a:extLst>
                <a:ext uri="{FF2B5EF4-FFF2-40B4-BE49-F238E27FC236}">
                  <a16:creationId xmlns:a16="http://schemas.microsoft.com/office/drawing/2014/main" id="{C6755550-DCFE-49B6-85C2-FE14A996E281}"/>
                </a:ext>
              </a:extLst>
            </xdr:cNvPr>
            <xdr:cNvSpPr txBox="1"/>
          </xdr:nvSpPr>
          <xdr:spPr>
            <a:xfrm>
              <a:off x="12603480" y="25664160"/>
              <a:ext cx="32385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𝜃−𝜋)〗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91440</xdr:colOff>
      <xdr:row>150</xdr:row>
      <xdr:rowOff>137160</xdr:rowOff>
    </xdr:from>
    <xdr:ext cx="3375660" cy="441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7" name="TextBox 276">
              <a:extLst>
                <a:ext uri="{FF2B5EF4-FFF2-40B4-BE49-F238E27FC236}">
                  <a16:creationId xmlns:a16="http://schemas.microsoft.com/office/drawing/2014/main" id="{991D87BB-AC32-49D1-8218-9DCB0150FE53}"/>
                </a:ext>
              </a:extLst>
            </xdr:cNvPr>
            <xdr:cNvSpPr txBox="1"/>
          </xdr:nvSpPr>
          <xdr:spPr>
            <a:xfrm>
              <a:off x="6035040" y="27645360"/>
              <a:ext cx="3375660" cy="441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5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77" name="TextBox 276">
              <a:extLst>
                <a:ext uri="{FF2B5EF4-FFF2-40B4-BE49-F238E27FC236}">
                  <a16:creationId xmlns:a16="http://schemas.microsoft.com/office/drawing/2014/main" id="{991D87BB-AC32-49D1-8218-9DCB0150FE53}"/>
                </a:ext>
              </a:extLst>
            </xdr:cNvPr>
            <xdr:cNvSpPr txBox="1"/>
          </xdr:nvSpPr>
          <xdr:spPr>
            <a:xfrm>
              <a:off x="6035040" y="27645360"/>
              <a:ext cx="3375660" cy="441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[1−2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𝜃−5𝜋/3)〗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365760</xdr:colOff>
      <xdr:row>150</xdr:row>
      <xdr:rowOff>175260</xdr:rowOff>
    </xdr:from>
    <xdr:ext cx="332994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8" name="TextBox 277">
              <a:extLst>
                <a:ext uri="{FF2B5EF4-FFF2-40B4-BE49-F238E27FC236}">
                  <a16:creationId xmlns:a16="http://schemas.microsoft.com/office/drawing/2014/main" id="{6CB1EF66-6F46-4D72-968E-491B96CE9CEA}"/>
                </a:ext>
              </a:extLst>
            </xdr:cNvPr>
            <xdr:cNvSpPr txBox="1"/>
          </xdr:nvSpPr>
          <xdr:spPr>
            <a:xfrm>
              <a:off x="9357360" y="27683460"/>
              <a:ext cx="332994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4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78" name="TextBox 277">
              <a:extLst>
                <a:ext uri="{FF2B5EF4-FFF2-40B4-BE49-F238E27FC236}">
                  <a16:creationId xmlns:a16="http://schemas.microsoft.com/office/drawing/2014/main" id="{6CB1EF66-6F46-4D72-968E-491B96CE9CEA}"/>
                </a:ext>
              </a:extLst>
            </xdr:cNvPr>
            <xdr:cNvSpPr txBox="1"/>
          </xdr:nvSpPr>
          <xdr:spPr>
            <a:xfrm>
              <a:off x="9357360" y="27683460"/>
              <a:ext cx="332994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𝜃−4𝜋/3)−1〗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144780</xdr:colOff>
      <xdr:row>150</xdr:row>
      <xdr:rowOff>160020</xdr:rowOff>
    </xdr:from>
    <xdr:ext cx="343662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9" name="TextBox 278">
              <a:extLst>
                <a:ext uri="{FF2B5EF4-FFF2-40B4-BE49-F238E27FC236}">
                  <a16:creationId xmlns:a16="http://schemas.microsoft.com/office/drawing/2014/main" id="{4C171D17-215F-4193-B0DF-B55A06540E3A}"/>
                </a:ext>
              </a:extLst>
            </xdr:cNvPr>
            <xdr:cNvSpPr txBox="1"/>
          </xdr:nvSpPr>
          <xdr:spPr>
            <a:xfrm>
              <a:off x="12793980" y="27668220"/>
              <a:ext cx="34366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79" name="TextBox 278">
              <a:extLst>
                <a:ext uri="{FF2B5EF4-FFF2-40B4-BE49-F238E27FC236}">
                  <a16:creationId xmlns:a16="http://schemas.microsoft.com/office/drawing/2014/main" id="{4C171D17-215F-4193-B0DF-B55A06540E3A}"/>
                </a:ext>
              </a:extLst>
            </xdr:cNvPr>
            <xdr:cNvSpPr txBox="1"/>
          </xdr:nvSpPr>
          <xdr:spPr>
            <a:xfrm>
              <a:off x="12793980" y="27668220"/>
              <a:ext cx="34366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[1−2 𝑚_𝑎  sin⁡(2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2000" b="0" i="0" kern="1200">
                  <a:latin typeface="Cambria Math" panose="02040503050406030204" pitchFamily="18" charset="0"/>
                </a:rPr>
                <a:t>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106680</xdr:colOff>
      <xdr:row>146</xdr:row>
      <xdr:rowOff>83820</xdr:rowOff>
    </xdr:from>
    <xdr:ext cx="298704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" name="TextBox 279">
              <a:extLst>
                <a:ext uri="{FF2B5EF4-FFF2-40B4-BE49-F238E27FC236}">
                  <a16:creationId xmlns:a16="http://schemas.microsoft.com/office/drawing/2014/main" id="{3213C1E7-3E35-4758-9848-98B308D09D42}"/>
                </a:ext>
              </a:extLst>
            </xdr:cNvPr>
            <xdr:cNvSpPr txBox="1"/>
          </xdr:nvSpPr>
          <xdr:spPr>
            <a:xfrm>
              <a:off x="6050280" y="26860500"/>
              <a:ext cx="29870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(2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80" name="TextBox 279">
              <a:extLst>
                <a:ext uri="{FF2B5EF4-FFF2-40B4-BE49-F238E27FC236}">
                  <a16:creationId xmlns:a16="http://schemas.microsoft.com/office/drawing/2014/main" id="{3213C1E7-3E35-4758-9848-98B308D09D42}"/>
                </a:ext>
              </a:extLst>
            </xdr:cNvPr>
            <xdr:cNvSpPr txBox="1"/>
          </xdr:nvSpPr>
          <xdr:spPr>
            <a:xfrm>
              <a:off x="6050280" y="26860500"/>
              <a:ext cx="29870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sin⁡〖(2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2000" b="0" i="0" kern="1200">
                  <a:latin typeface="Cambria Math" panose="02040503050406030204" pitchFamily="18" charset="0"/>
                </a:rPr>
                <a:t>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76200</xdr:colOff>
      <xdr:row>146</xdr:row>
      <xdr:rowOff>129540</xdr:rowOff>
    </xdr:from>
    <xdr:ext cx="38023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TextBox 280">
              <a:extLst>
                <a:ext uri="{FF2B5EF4-FFF2-40B4-BE49-F238E27FC236}">
                  <a16:creationId xmlns:a16="http://schemas.microsoft.com/office/drawing/2014/main" id="{1AD4DB9C-63B9-408C-9808-EBEC2EC2B8DE}"/>
                </a:ext>
              </a:extLst>
            </xdr:cNvPr>
            <xdr:cNvSpPr txBox="1"/>
          </xdr:nvSpPr>
          <xdr:spPr>
            <a:xfrm>
              <a:off x="9067800" y="26906220"/>
              <a:ext cx="38023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[1−2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4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81" name="TextBox 280">
              <a:extLst>
                <a:ext uri="{FF2B5EF4-FFF2-40B4-BE49-F238E27FC236}">
                  <a16:creationId xmlns:a16="http://schemas.microsoft.com/office/drawing/2014/main" id="{1AD4DB9C-63B9-408C-9808-EBEC2EC2B8DE}"/>
                </a:ext>
              </a:extLst>
            </xdr:cNvPr>
            <xdr:cNvSpPr txBox="1"/>
          </xdr:nvSpPr>
          <xdr:spPr>
            <a:xfrm>
              <a:off x="9067800" y="26906220"/>
              <a:ext cx="38023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[1−2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𝜃−4𝜋/3)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53340</xdr:colOff>
      <xdr:row>146</xdr:row>
      <xdr:rowOff>83820</xdr:rowOff>
    </xdr:from>
    <xdr:ext cx="324612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TextBox 281">
              <a:extLst>
                <a:ext uri="{FF2B5EF4-FFF2-40B4-BE49-F238E27FC236}">
                  <a16:creationId xmlns:a16="http://schemas.microsoft.com/office/drawing/2014/main" id="{596293BE-94D3-42FA-9DC0-27C9E168239E}"/>
                </a:ext>
              </a:extLst>
            </xdr:cNvPr>
            <xdr:cNvSpPr txBox="1"/>
          </xdr:nvSpPr>
          <xdr:spPr>
            <a:xfrm>
              <a:off x="12702540" y="2300478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5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82" name="TextBox 281">
              <a:extLst>
                <a:ext uri="{FF2B5EF4-FFF2-40B4-BE49-F238E27FC236}">
                  <a16:creationId xmlns:a16="http://schemas.microsoft.com/office/drawing/2014/main" id="{596293BE-94D3-42FA-9DC0-27C9E168239E}"/>
                </a:ext>
              </a:extLst>
            </xdr:cNvPr>
            <xdr:cNvSpPr txBox="1"/>
          </xdr:nvSpPr>
          <xdr:spPr>
            <a:xfrm>
              <a:off x="12702540" y="23004780"/>
              <a:ext cx="324612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𝜃−5𝜋/3)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45720</xdr:colOff>
      <xdr:row>145</xdr:row>
      <xdr:rowOff>91440</xdr:rowOff>
    </xdr:from>
    <xdr:to>
      <xdr:col>7</xdr:col>
      <xdr:colOff>411480</xdr:colOff>
      <xdr:row>146</xdr:row>
      <xdr:rowOff>144780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B34D03FE-CD29-4C17-A307-102BBB142E3B}"/>
            </a:ext>
          </a:extLst>
        </xdr:cNvPr>
        <xdr:cNvSpPr txBox="1"/>
      </xdr:nvSpPr>
      <xdr:spPr>
        <a:xfrm>
          <a:off x="5989320" y="266852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13</xdr:col>
      <xdr:colOff>68580</xdr:colOff>
      <xdr:row>145</xdr:row>
      <xdr:rowOff>129540</xdr:rowOff>
    </xdr:from>
    <xdr:to>
      <xdr:col>13</xdr:col>
      <xdr:colOff>434340</xdr:colOff>
      <xdr:row>147</xdr:row>
      <xdr:rowOff>0</xdr:rowOff>
    </xdr:to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DA06F58C-8933-4469-80C3-8D680F91B4AC}"/>
            </a:ext>
          </a:extLst>
        </xdr:cNvPr>
        <xdr:cNvSpPr txBox="1"/>
      </xdr:nvSpPr>
      <xdr:spPr>
        <a:xfrm>
          <a:off x="9669780" y="228676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V0</a:t>
          </a:r>
        </a:p>
      </xdr:txBody>
    </xdr:sp>
    <xdr:clientData/>
  </xdr:twoCellAnchor>
  <xdr:twoCellAnchor>
    <xdr:from>
      <xdr:col>18</xdr:col>
      <xdr:colOff>7620</xdr:colOff>
      <xdr:row>145</xdr:row>
      <xdr:rowOff>53340</xdr:rowOff>
    </xdr:from>
    <xdr:to>
      <xdr:col>18</xdr:col>
      <xdr:colOff>373380</xdr:colOff>
      <xdr:row>146</xdr:row>
      <xdr:rowOff>106680</xdr:rowOff>
    </xdr:to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57D2F56-961C-4F45-8104-DCFF416CE70F}"/>
            </a:ext>
          </a:extLst>
        </xdr:cNvPr>
        <xdr:cNvSpPr txBox="1"/>
      </xdr:nvSpPr>
      <xdr:spPr>
        <a:xfrm>
          <a:off x="12656820" y="2279142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38100</xdr:colOff>
      <xdr:row>149</xdr:row>
      <xdr:rowOff>137160</xdr:rowOff>
    </xdr:from>
    <xdr:to>
      <xdr:col>7</xdr:col>
      <xdr:colOff>403860</xdr:colOff>
      <xdr:row>151</xdr:row>
      <xdr:rowOff>7620</xdr:rowOff>
    </xdr:to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DB36EE02-7411-4485-981C-2C02F367478D}"/>
            </a:ext>
          </a:extLst>
        </xdr:cNvPr>
        <xdr:cNvSpPr txBox="1"/>
      </xdr:nvSpPr>
      <xdr:spPr>
        <a:xfrm>
          <a:off x="5981700" y="274624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12</xdr:col>
      <xdr:colOff>419100</xdr:colOff>
      <xdr:row>149</xdr:row>
      <xdr:rowOff>106680</xdr:rowOff>
    </xdr:from>
    <xdr:to>
      <xdr:col>13</xdr:col>
      <xdr:colOff>175260</xdr:colOff>
      <xdr:row>150</xdr:row>
      <xdr:rowOff>160020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86500C54-E131-4AB1-91B6-B7BFA445779B}"/>
            </a:ext>
          </a:extLst>
        </xdr:cNvPr>
        <xdr:cNvSpPr txBox="1"/>
      </xdr:nvSpPr>
      <xdr:spPr>
        <a:xfrm>
          <a:off x="9410700" y="2743200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18</xdr:col>
      <xdr:colOff>129540</xdr:colOff>
      <xdr:row>149</xdr:row>
      <xdr:rowOff>137160</xdr:rowOff>
    </xdr:from>
    <xdr:to>
      <xdr:col>18</xdr:col>
      <xdr:colOff>495300</xdr:colOff>
      <xdr:row>151</xdr:row>
      <xdr:rowOff>7620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82974601-DCB3-4603-AAA8-A74BD3EE161D}"/>
            </a:ext>
          </a:extLst>
        </xdr:cNvPr>
        <xdr:cNvSpPr txBox="1"/>
      </xdr:nvSpPr>
      <xdr:spPr>
        <a:xfrm>
          <a:off x="12778740" y="274624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twoCellAnchor>
    <xdr:from>
      <xdr:col>7</xdr:col>
      <xdr:colOff>30480</xdr:colOff>
      <xdr:row>154</xdr:row>
      <xdr:rowOff>30480</xdr:rowOff>
    </xdr:from>
    <xdr:to>
      <xdr:col>7</xdr:col>
      <xdr:colOff>396240</xdr:colOff>
      <xdr:row>155</xdr:row>
      <xdr:rowOff>83820</xdr:rowOff>
    </xdr:to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BA8928B8-2729-485F-A9C1-6660063D6CAF}"/>
            </a:ext>
          </a:extLst>
        </xdr:cNvPr>
        <xdr:cNvSpPr txBox="1"/>
      </xdr:nvSpPr>
      <xdr:spPr>
        <a:xfrm>
          <a:off x="5974080" y="282854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</a:t>
          </a:r>
        </a:p>
      </xdr:txBody>
    </xdr:sp>
    <xdr:clientData/>
  </xdr:twoCellAnchor>
  <xdr:twoCellAnchor>
    <xdr:from>
      <xdr:col>12</xdr:col>
      <xdr:colOff>541020</xdr:colOff>
      <xdr:row>154</xdr:row>
      <xdr:rowOff>53340</xdr:rowOff>
    </xdr:from>
    <xdr:to>
      <xdr:col>13</xdr:col>
      <xdr:colOff>297180</xdr:colOff>
      <xdr:row>155</xdr:row>
      <xdr:rowOff>106680</xdr:rowOff>
    </xdr:to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F57B3A9A-9923-49E6-83AE-54DBD42673C4}"/>
            </a:ext>
          </a:extLst>
        </xdr:cNvPr>
        <xdr:cNvSpPr txBox="1"/>
      </xdr:nvSpPr>
      <xdr:spPr>
        <a:xfrm>
          <a:off x="9532620" y="244525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twoCellAnchor>
    <xdr:from>
      <xdr:col>17</xdr:col>
      <xdr:colOff>594360</xdr:colOff>
      <xdr:row>154</xdr:row>
      <xdr:rowOff>91440</xdr:rowOff>
    </xdr:from>
    <xdr:to>
      <xdr:col>18</xdr:col>
      <xdr:colOff>472440</xdr:colOff>
      <xdr:row>155</xdr:row>
      <xdr:rowOff>121920</xdr:rowOff>
    </xdr:to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B53FF2C5-261D-4483-872F-616A0B6948DF}"/>
            </a:ext>
          </a:extLst>
        </xdr:cNvPr>
        <xdr:cNvSpPr txBox="1"/>
      </xdr:nvSpPr>
      <xdr:spPr>
        <a:xfrm>
          <a:off x="12633960" y="24490680"/>
          <a:ext cx="48768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V13</a:t>
          </a:r>
        </a:p>
      </xdr:txBody>
    </xdr:sp>
    <xdr:clientData/>
  </xdr:twoCellAnchor>
  <xdr:oneCellAnchor>
    <xdr:from>
      <xdr:col>7</xdr:col>
      <xdr:colOff>30480</xdr:colOff>
      <xdr:row>155</xdr:row>
      <xdr:rowOff>68580</xdr:rowOff>
    </xdr:from>
    <xdr:ext cx="3238500" cy="4355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2" name="TextBox 291">
              <a:extLst>
                <a:ext uri="{FF2B5EF4-FFF2-40B4-BE49-F238E27FC236}">
                  <a16:creationId xmlns:a16="http://schemas.microsoft.com/office/drawing/2014/main" id="{4492DA13-51EA-4987-99A4-EC9FC340280A}"/>
                </a:ext>
              </a:extLst>
            </xdr:cNvPr>
            <xdr:cNvSpPr txBox="1"/>
          </xdr:nvSpPr>
          <xdr:spPr>
            <a:xfrm>
              <a:off x="5974080" y="28506420"/>
              <a:ext cx="3238500" cy="435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4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92" name="TextBox 291">
              <a:extLst>
                <a:ext uri="{FF2B5EF4-FFF2-40B4-BE49-F238E27FC236}">
                  <a16:creationId xmlns:a16="http://schemas.microsoft.com/office/drawing/2014/main" id="{4492DA13-51EA-4987-99A4-EC9FC340280A}"/>
                </a:ext>
              </a:extLst>
            </xdr:cNvPr>
            <xdr:cNvSpPr txBox="1"/>
          </xdr:nvSpPr>
          <xdr:spPr>
            <a:xfrm>
              <a:off x="5974080" y="28506420"/>
              <a:ext cx="3238500" cy="435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𝜃−4𝜋/3)〗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533400</xdr:colOff>
      <xdr:row>155</xdr:row>
      <xdr:rowOff>114300</xdr:rowOff>
    </xdr:from>
    <xdr:ext cx="31165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3" name="TextBox 292">
              <a:extLst>
                <a:ext uri="{FF2B5EF4-FFF2-40B4-BE49-F238E27FC236}">
                  <a16:creationId xmlns:a16="http://schemas.microsoft.com/office/drawing/2014/main" id="{5B073CD7-3AA1-4305-8300-B367E1A0CD9E}"/>
                </a:ext>
              </a:extLst>
            </xdr:cNvPr>
            <xdr:cNvSpPr txBox="1"/>
          </xdr:nvSpPr>
          <xdr:spPr>
            <a:xfrm>
              <a:off x="9525000" y="24696420"/>
              <a:ext cx="31165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5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93" name="TextBox 292">
              <a:extLst>
                <a:ext uri="{FF2B5EF4-FFF2-40B4-BE49-F238E27FC236}">
                  <a16:creationId xmlns:a16="http://schemas.microsoft.com/office/drawing/2014/main" id="{5B073CD7-3AA1-4305-8300-B367E1A0CD9E}"/>
                </a:ext>
              </a:extLst>
            </xdr:cNvPr>
            <xdr:cNvSpPr txBox="1"/>
          </xdr:nvSpPr>
          <xdr:spPr>
            <a:xfrm>
              <a:off x="9525000" y="24696420"/>
              <a:ext cx="31165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𝜃−5𝜋/3)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oneCellAnchor>
    <xdr:from>
      <xdr:col>18</xdr:col>
      <xdr:colOff>60960</xdr:colOff>
      <xdr:row>155</xdr:row>
      <xdr:rowOff>114300</xdr:rowOff>
    </xdr:from>
    <xdr:ext cx="376428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4" name="TextBox 293">
              <a:extLst>
                <a:ext uri="{FF2B5EF4-FFF2-40B4-BE49-F238E27FC236}">
                  <a16:creationId xmlns:a16="http://schemas.microsoft.com/office/drawing/2014/main" id="{640764DF-C839-4C49-91CF-77E7FAA2AA84}"/>
                </a:ext>
              </a:extLst>
            </xdr:cNvPr>
            <xdr:cNvSpPr txBox="1"/>
          </xdr:nvSpPr>
          <xdr:spPr>
            <a:xfrm>
              <a:off x="12710160" y="28552140"/>
              <a:ext cx="37642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94" name="TextBox 293">
              <a:extLst>
                <a:ext uri="{FF2B5EF4-FFF2-40B4-BE49-F238E27FC236}">
                  <a16:creationId xmlns:a16="http://schemas.microsoft.com/office/drawing/2014/main" id="{640764DF-C839-4C49-91CF-77E7FAA2AA84}"/>
                </a:ext>
              </a:extLst>
            </xdr:cNvPr>
            <xdr:cNvSpPr txBox="1"/>
          </xdr:nvSpPr>
          <xdr:spPr>
            <a:xfrm>
              <a:off x="12710160" y="28552140"/>
              <a:ext cx="376428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 𝑚_𝑎  sin⁡〖(2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2000" b="0" i="0" kern="1200">
                  <a:latin typeface="Cambria Math" panose="02040503050406030204" pitchFamily="18" charset="0"/>
                </a:rPr>
                <a:t>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45720</xdr:colOff>
      <xdr:row>160</xdr:row>
      <xdr:rowOff>38100</xdr:rowOff>
    </xdr:from>
    <xdr:to>
      <xdr:col>7</xdr:col>
      <xdr:colOff>541020</xdr:colOff>
      <xdr:row>161</xdr:row>
      <xdr:rowOff>91440</xdr:rowOff>
    </xdr:to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35164ACA-6052-4E98-B886-419DA4BA59B0}"/>
            </a:ext>
          </a:extLst>
        </xdr:cNvPr>
        <xdr:cNvSpPr txBox="1"/>
      </xdr:nvSpPr>
      <xdr:spPr>
        <a:xfrm>
          <a:off x="5989320" y="29390340"/>
          <a:ext cx="49530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V14</a:t>
          </a:r>
        </a:p>
      </xdr:txBody>
    </xdr:sp>
    <xdr:clientData/>
  </xdr:twoCellAnchor>
  <xdr:oneCellAnchor>
    <xdr:from>
      <xdr:col>7</xdr:col>
      <xdr:colOff>60960</xdr:colOff>
      <xdr:row>161</xdr:row>
      <xdr:rowOff>30480</xdr:rowOff>
    </xdr:from>
    <xdr:ext cx="3459480" cy="471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6" name="TextBox 295">
              <a:extLst>
                <a:ext uri="{FF2B5EF4-FFF2-40B4-BE49-F238E27FC236}">
                  <a16:creationId xmlns:a16="http://schemas.microsoft.com/office/drawing/2014/main" id="{9A0876D7-AD06-409B-98EF-E4A709B91348}"/>
                </a:ext>
              </a:extLst>
            </xdr:cNvPr>
            <xdr:cNvSpPr txBox="1"/>
          </xdr:nvSpPr>
          <xdr:spPr>
            <a:xfrm>
              <a:off x="6004560" y="25709880"/>
              <a:ext cx="34594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5</m:t>
                              </m:r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𝜋</m:t>
                              </m:r>
                            </m:num>
                            <m:den>
                              <m:r>
                                <a:rPr lang="en-IN" sz="20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den>
                          </m:f>
                        </m:e>
                      </m:d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96" name="TextBox 295">
              <a:extLst>
                <a:ext uri="{FF2B5EF4-FFF2-40B4-BE49-F238E27FC236}">
                  <a16:creationId xmlns:a16="http://schemas.microsoft.com/office/drawing/2014/main" id="{9A0876D7-AD06-409B-98EF-E4A709B91348}"/>
                </a:ext>
              </a:extLst>
            </xdr:cNvPr>
            <xdr:cNvSpPr txBox="1"/>
          </xdr:nvSpPr>
          <xdr:spPr>
            <a:xfrm>
              <a:off x="6004560" y="25709880"/>
              <a:ext cx="3459480" cy="4717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𝑇_𝑎=𝑇_𝑠 [2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𝜃−5𝜋/3)−1〗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388620</xdr:colOff>
      <xdr:row>160</xdr:row>
      <xdr:rowOff>7620</xdr:rowOff>
    </xdr:from>
    <xdr:to>
      <xdr:col>13</xdr:col>
      <xdr:colOff>144780</xdr:colOff>
      <xdr:row>161</xdr:row>
      <xdr:rowOff>60960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D7E9D54F-5F2A-4092-855C-034A4B4EF237}"/>
            </a:ext>
          </a:extLst>
        </xdr:cNvPr>
        <xdr:cNvSpPr txBox="1"/>
      </xdr:nvSpPr>
      <xdr:spPr>
        <a:xfrm>
          <a:off x="9380220" y="2550414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V7</a:t>
          </a:r>
        </a:p>
      </xdr:txBody>
    </xdr:sp>
    <xdr:clientData/>
  </xdr:twoCellAnchor>
  <xdr:oneCellAnchor>
    <xdr:from>
      <xdr:col>12</xdr:col>
      <xdr:colOff>411480</xdr:colOff>
      <xdr:row>161</xdr:row>
      <xdr:rowOff>38100</xdr:rowOff>
    </xdr:from>
    <xdr:ext cx="324612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8" name="TextBox 297">
              <a:extLst>
                <a:ext uri="{FF2B5EF4-FFF2-40B4-BE49-F238E27FC236}">
                  <a16:creationId xmlns:a16="http://schemas.microsoft.com/office/drawing/2014/main" id="{9453BD3E-2EEE-41E5-BC36-2A5C66238C57}"/>
                </a:ext>
              </a:extLst>
            </xdr:cNvPr>
            <xdr:cNvSpPr txBox="1"/>
          </xdr:nvSpPr>
          <xdr:spPr>
            <a:xfrm>
              <a:off x="9403080" y="29573220"/>
              <a:ext cx="32461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IN" sz="20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e>
                      </m:d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298" name="TextBox 297">
              <a:extLst>
                <a:ext uri="{FF2B5EF4-FFF2-40B4-BE49-F238E27FC236}">
                  <a16:creationId xmlns:a16="http://schemas.microsoft.com/office/drawing/2014/main" id="{9453BD3E-2EEE-41E5-BC36-2A5C66238C57}"/>
                </a:ext>
              </a:extLst>
            </xdr:cNvPr>
            <xdr:cNvSpPr txBox="1"/>
          </xdr:nvSpPr>
          <xdr:spPr>
            <a:xfrm>
              <a:off x="9403080" y="29573220"/>
              <a:ext cx="324612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𝑇_𝑏=𝑇_𝑠 [2 𝑚_𝑎  sin⁡(2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2000" b="0" i="0" kern="1200">
                  <a:latin typeface="Cambria Math" panose="02040503050406030204" pitchFamily="18" charset="0"/>
                </a:rPr>
                <a:t>−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  <xdr:twoCellAnchor>
    <xdr:from>
      <xdr:col>17</xdr:col>
      <xdr:colOff>594360</xdr:colOff>
      <xdr:row>159</xdr:row>
      <xdr:rowOff>129540</xdr:rowOff>
    </xdr:from>
    <xdr:to>
      <xdr:col>18</xdr:col>
      <xdr:colOff>350520</xdr:colOff>
      <xdr:row>161</xdr:row>
      <xdr:rowOff>0</xdr:rowOff>
    </xdr:to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17EABA60-AF05-4A29-ADEB-AF4ED98A9846}"/>
            </a:ext>
          </a:extLst>
        </xdr:cNvPr>
        <xdr:cNvSpPr txBox="1"/>
      </xdr:nvSpPr>
      <xdr:spPr>
        <a:xfrm>
          <a:off x="12633960" y="25443180"/>
          <a:ext cx="3657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V2</a:t>
          </a:r>
        </a:p>
      </xdr:txBody>
    </xdr:sp>
    <xdr:clientData/>
  </xdr:twoCellAnchor>
  <xdr:oneCellAnchor>
    <xdr:from>
      <xdr:col>17</xdr:col>
      <xdr:colOff>563880</xdr:colOff>
      <xdr:row>160</xdr:row>
      <xdr:rowOff>167640</xdr:rowOff>
    </xdr:from>
    <xdr:ext cx="3238500" cy="4355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0" name="TextBox 299">
              <a:extLst>
                <a:ext uri="{FF2B5EF4-FFF2-40B4-BE49-F238E27FC236}">
                  <a16:creationId xmlns:a16="http://schemas.microsoft.com/office/drawing/2014/main" id="{300E0A77-A81D-4C9D-A2BD-532B9B772519}"/>
                </a:ext>
              </a:extLst>
            </xdr:cNvPr>
            <xdr:cNvSpPr txBox="1"/>
          </xdr:nvSpPr>
          <xdr:spPr>
            <a:xfrm>
              <a:off x="12603480" y="29519880"/>
              <a:ext cx="3238500" cy="435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IN" sz="2000" b="0" i="1" kern="1200">
                      <a:latin typeface="Cambria Math" panose="02040503050406030204" pitchFamily="18" charset="0"/>
                    </a:rPr>
                    <m:t>[2−2 </m:t>
                  </m:r>
                  <m:sSub>
                    <m:sSub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func>
                    <m:funcPr>
                      <m:ctrlPr>
                        <a:rPr lang="en-IN" sz="20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IN" sz="2000" b="0" i="0" kern="120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IN" sz="20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4</m:t>
                          </m:r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IN" sz="20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IN" sz="20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IN" sz="2000" b="0" i="1" kern="1200">
                      <a:latin typeface="Cambria Math" panose="02040503050406030204" pitchFamily="18" charset="0"/>
                    </a:rPr>
                    <m:t>]</m:t>
                  </m:r>
                </m:oMath>
              </a14:m>
              <a:r>
                <a:rPr lang="en-IN" sz="2000" kern="1200"/>
                <a:t> </a:t>
              </a:r>
            </a:p>
          </xdr:txBody>
        </xdr:sp>
      </mc:Choice>
      <mc:Fallback xmlns="">
        <xdr:sp macro="" textlink="">
          <xdr:nvSpPr>
            <xdr:cNvPr id="300" name="TextBox 299">
              <a:extLst>
                <a:ext uri="{FF2B5EF4-FFF2-40B4-BE49-F238E27FC236}">
                  <a16:creationId xmlns:a16="http://schemas.microsoft.com/office/drawing/2014/main" id="{300E0A77-A81D-4C9D-A2BD-532B9B772519}"/>
                </a:ext>
              </a:extLst>
            </xdr:cNvPr>
            <xdr:cNvSpPr txBox="1"/>
          </xdr:nvSpPr>
          <xdr:spPr>
            <a:xfrm>
              <a:off x="12603480" y="29519880"/>
              <a:ext cx="3238500" cy="435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 kern="1200">
                  <a:latin typeface="Cambria Math" panose="02040503050406030204" pitchFamily="18" charset="0"/>
                </a:rPr>
                <a:t>𝑇_𝑐=𝑇_𝑠 [2−2 𝑚_𝑎  sin⁡〖(</a:t>
              </a:r>
              <a:r>
                <a:rPr lang="en-IN" sz="20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𝜃−4𝜋/3)〗</a:t>
              </a:r>
              <a:r>
                <a:rPr lang="en-IN" sz="2000" b="0" i="0" kern="1200">
                  <a:latin typeface="Cambria Math" panose="02040503050406030204" pitchFamily="18" charset="0"/>
                </a:rPr>
                <a:t>]</a:t>
              </a:r>
              <a:r>
                <a:rPr lang="en-IN" sz="2000" kern="12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46893</xdr:colOff>
      <xdr:row>2</xdr:row>
      <xdr:rowOff>164124</xdr:rowOff>
    </xdr:from>
    <xdr:to>
      <xdr:col>24</xdr:col>
      <xdr:colOff>186523</xdr:colOff>
      <xdr:row>65</xdr:row>
      <xdr:rowOff>172916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5FD11D6C-A213-21F5-709F-47646C1C1659}"/>
            </a:ext>
          </a:extLst>
        </xdr:cNvPr>
        <xdr:cNvGrpSpPr/>
      </xdr:nvGrpSpPr>
      <xdr:grpSpPr>
        <a:xfrm>
          <a:off x="1266093" y="527539"/>
          <a:ext cx="15649261" cy="11456377"/>
          <a:chOff x="990600" y="1"/>
          <a:chExt cx="15649261" cy="1368689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2CE9349-2A1B-4F9D-9F38-4E078022B18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10" t="3166" r="2185"/>
          <a:stretch/>
        </xdr:blipFill>
        <xdr:spPr>
          <a:xfrm>
            <a:off x="1188720" y="401515"/>
            <a:ext cx="5841609" cy="439908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DC84CE6-B67D-4765-A505-90F0CCD0052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201"/>
          <a:stretch/>
        </xdr:blipFill>
        <xdr:spPr>
          <a:xfrm>
            <a:off x="13155051" y="1"/>
            <a:ext cx="3484810" cy="2778955"/>
          </a:xfrm>
          <a:prstGeom prst="rect">
            <a:avLst/>
          </a:prstGeom>
        </xdr:spPr>
      </xdr:pic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B62710E8-23A5-7BE0-F85C-0E4F5140741F}"/>
              </a:ext>
            </a:extLst>
          </xdr:cNvPr>
          <xdr:cNvSpPr/>
        </xdr:nvSpPr>
        <xdr:spPr>
          <a:xfrm>
            <a:off x="5052060" y="1227406"/>
            <a:ext cx="438236" cy="423203"/>
          </a:xfrm>
          <a:custGeom>
            <a:avLst/>
            <a:gdLst>
              <a:gd name="connsiteX0" fmla="*/ 0 w 436478"/>
              <a:gd name="connsiteY0" fmla="*/ 251460 h 426720"/>
              <a:gd name="connsiteX1" fmla="*/ 7620 w 436478"/>
              <a:gd name="connsiteY1" fmla="*/ 327660 h 426720"/>
              <a:gd name="connsiteX2" fmla="*/ 30480 w 436478"/>
              <a:gd name="connsiteY2" fmla="*/ 350520 h 426720"/>
              <a:gd name="connsiteX3" fmla="*/ 106680 w 436478"/>
              <a:gd name="connsiteY3" fmla="*/ 403860 h 426720"/>
              <a:gd name="connsiteX4" fmla="*/ 144780 w 436478"/>
              <a:gd name="connsiteY4" fmla="*/ 411480 h 426720"/>
              <a:gd name="connsiteX5" fmla="*/ 182880 w 436478"/>
              <a:gd name="connsiteY5" fmla="*/ 426720 h 426720"/>
              <a:gd name="connsiteX6" fmla="*/ 403860 w 436478"/>
              <a:gd name="connsiteY6" fmla="*/ 388620 h 426720"/>
              <a:gd name="connsiteX7" fmla="*/ 426720 w 436478"/>
              <a:gd name="connsiteY7" fmla="*/ 358140 h 426720"/>
              <a:gd name="connsiteX8" fmla="*/ 426720 w 436478"/>
              <a:gd name="connsiteY8" fmla="*/ 205740 h 426720"/>
              <a:gd name="connsiteX9" fmla="*/ 403860 w 436478"/>
              <a:gd name="connsiteY9" fmla="*/ 152400 h 426720"/>
              <a:gd name="connsiteX10" fmla="*/ 396240 w 436478"/>
              <a:gd name="connsiteY10" fmla="*/ 121920 h 426720"/>
              <a:gd name="connsiteX11" fmla="*/ 373380 w 436478"/>
              <a:gd name="connsiteY11" fmla="*/ 83820 h 426720"/>
              <a:gd name="connsiteX12" fmla="*/ 335280 w 436478"/>
              <a:gd name="connsiteY12" fmla="*/ 15240 h 426720"/>
              <a:gd name="connsiteX13" fmla="*/ 297180 w 436478"/>
              <a:gd name="connsiteY13" fmla="*/ 0 h 426720"/>
              <a:gd name="connsiteX14" fmla="*/ 167640 w 436478"/>
              <a:gd name="connsiteY14" fmla="*/ 22860 h 426720"/>
              <a:gd name="connsiteX15" fmla="*/ 144780 w 436478"/>
              <a:gd name="connsiteY15" fmla="*/ 45720 h 426720"/>
              <a:gd name="connsiteX16" fmla="*/ 129540 w 436478"/>
              <a:gd name="connsiteY16" fmla="*/ 99060 h 426720"/>
              <a:gd name="connsiteX17" fmla="*/ 137160 w 436478"/>
              <a:gd name="connsiteY17" fmla="*/ 160020 h 426720"/>
              <a:gd name="connsiteX18" fmla="*/ 160020 w 436478"/>
              <a:gd name="connsiteY18" fmla="*/ 167640 h 426720"/>
              <a:gd name="connsiteX19" fmla="*/ 198120 w 436478"/>
              <a:gd name="connsiteY19" fmla="*/ 175260 h 426720"/>
              <a:gd name="connsiteX20" fmla="*/ 106680 w 436478"/>
              <a:gd name="connsiteY20" fmla="*/ 160020 h 426720"/>
              <a:gd name="connsiteX21" fmla="*/ 83820 w 436478"/>
              <a:gd name="connsiteY21" fmla="*/ 144780 h 426720"/>
              <a:gd name="connsiteX22" fmla="*/ 114300 w 436478"/>
              <a:gd name="connsiteY22" fmla="*/ 160020 h 426720"/>
              <a:gd name="connsiteX23" fmla="*/ 160020 w 436478"/>
              <a:gd name="connsiteY23" fmla="*/ 190500 h 426720"/>
              <a:gd name="connsiteX24" fmla="*/ 198120 w 436478"/>
              <a:gd name="connsiteY24" fmla="*/ 129540 h 426720"/>
              <a:gd name="connsiteX25" fmla="*/ 213360 w 436478"/>
              <a:gd name="connsiteY25" fmla="*/ 106680 h 4267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436478" h="426720">
                <a:moveTo>
                  <a:pt x="0" y="251460"/>
                </a:moveTo>
                <a:cubicBezTo>
                  <a:pt x="2540" y="276860"/>
                  <a:pt x="113" y="303262"/>
                  <a:pt x="7620" y="327660"/>
                </a:cubicBezTo>
                <a:cubicBezTo>
                  <a:pt x="10789" y="337960"/>
                  <a:pt x="22370" y="343424"/>
                  <a:pt x="30480" y="350520"/>
                </a:cubicBezTo>
                <a:cubicBezTo>
                  <a:pt x="48239" y="366059"/>
                  <a:pt x="83689" y="394664"/>
                  <a:pt x="106680" y="403860"/>
                </a:cubicBezTo>
                <a:cubicBezTo>
                  <a:pt x="118705" y="408670"/>
                  <a:pt x="132375" y="407758"/>
                  <a:pt x="144780" y="411480"/>
                </a:cubicBezTo>
                <a:cubicBezTo>
                  <a:pt x="157881" y="415410"/>
                  <a:pt x="170180" y="421640"/>
                  <a:pt x="182880" y="426720"/>
                </a:cubicBezTo>
                <a:cubicBezTo>
                  <a:pt x="234172" y="422057"/>
                  <a:pt x="345699" y="429333"/>
                  <a:pt x="403860" y="388620"/>
                </a:cubicBezTo>
                <a:cubicBezTo>
                  <a:pt x="414264" y="381337"/>
                  <a:pt x="419100" y="368300"/>
                  <a:pt x="426720" y="358140"/>
                </a:cubicBezTo>
                <a:cubicBezTo>
                  <a:pt x="440596" y="288761"/>
                  <a:pt x="438836" y="314788"/>
                  <a:pt x="426720" y="205740"/>
                </a:cubicBezTo>
                <a:cubicBezTo>
                  <a:pt x="424728" y="187814"/>
                  <a:pt x="409653" y="167847"/>
                  <a:pt x="403860" y="152400"/>
                </a:cubicBezTo>
                <a:cubicBezTo>
                  <a:pt x="400183" y="142594"/>
                  <a:pt x="400493" y="131490"/>
                  <a:pt x="396240" y="121920"/>
                </a:cubicBezTo>
                <a:cubicBezTo>
                  <a:pt x="390225" y="108386"/>
                  <a:pt x="380004" y="97067"/>
                  <a:pt x="373380" y="83820"/>
                </a:cubicBezTo>
                <a:cubicBezTo>
                  <a:pt x="361055" y="59171"/>
                  <a:pt x="359261" y="33226"/>
                  <a:pt x="335280" y="15240"/>
                </a:cubicBezTo>
                <a:cubicBezTo>
                  <a:pt x="324337" y="7033"/>
                  <a:pt x="309880" y="5080"/>
                  <a:pt x="297180" y="0"/>
                </a:cubicBezTo>
                <a:cubicBezTo>
                  <a:pt x="254000" y="7620"/>
                  <a:pt x="209638" y="10261"/>
                  <a:pt x="167640" y="22860"/>
                </a:cubicBezTo>
                <a:cubicBezTo>
                  <a:pt x="157318" y="25957"/>
                  <a:pt x="150758" y="36754"/>
                  <a:pt x="144780" y="45720"/>
                </a:cubicBezTo>
                <a:cubicBezTo>
                  <a:pt x="140407" y="52279"/>
                  <a:pt x="130556" y="94995"/>
                  <a:pt x="129540" y="99060"/>
                </a:cubicBezTo>
                <a:cubicBezTo>
                  <a:pt x="132080" y="119380"/>
                  <a:pt x="128843" y="141307"/>
                  <a:pt x="137160" y="160020"/>
                </a:cubicBezTo>
                <a:cubicBezTo>
                  <a:pt x="140422" y="167360"/>
                  <a:pt x="152228" y="165692"/>
                  <a:pt x="160020" y="167640"/>
                </a:cubicBezTo>
                <a:cubicBezTo>
                  <a:pt x="172585" y="170781"/>
                  <a:pt x="210941" y="177092"/>
                  <a:pt x="198120" y="175260"/>
                </a:cubicBezTo>
                <a:cubicBezTo>
                  <a:pt x="167530" y="170890"/>
                  <a:pt x="137160" y="165100"/>
                  <a:pt x="106680" y="160020"/>
                </a:cubicBezTo>
                <a:cubicBezTo>
                  <a:pt x="99060" y="154940"/>
                  <a:pt x="74662" y="144780"/>
                  <a:pt x="83820" y="144780"/>
                </a:cubicBezTo>
                <a:cubicBezTo>
                  <a:pt x="95179" y="144780"/>
                  <a:pt x="105057" y="153418"/>
                  <a:pt x="114300" y="160020"/>
                </a:cubicBezTo>
                <a:cubicBezTo>
                  <a:pt x="164244" y="195695"/>
                  <a:pt x="110983" y="174154"/>
                  <a:pt x="160020" y="190500"/>
                </a:cubicBezTo>
                <a:cubicBezTo>
                  <a:pt x="212931" y="150817"/>
                  <a:pt x="175701" y="189325"/>
                  <a:pt x="198120" y="129540"/>
                </a:cubicBezTo>
                <a:cubicBezTo>
                  <a:pt x="201336" y="120965"/>
                  <a:pt x="213360" y="106680"/>
                  <a:pt x="213360" y="10668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8DF36032-3649-4FB9-88DC-B6FD2357A18B}"/>
              </a:ext>
            </a:extLst>
          </xdr:cNvPr>
          <xdr:cNvSpPr/>
        </xdr:nvSpPr>
        <xdr:spPr>
          <a:xfrm>
            <a:off x="4480499" y="992358"/>
            <a:ext cx="426781" cy="461304"/>
          </a:xfrm>
          <a:custGeom>
            <a:avLst/>
            <a:gdLst>
              <a:gd name="connsiteX0" fmla="*/ 304861 w 426781"/>
              <a:gd name="connsiteY0" fmla="*/ 464820 h 464820"/>
              <a:gd name="connsiteX1" fmla="*/ 266761 w 426781"/>
              <a:gd name="connsiteY1" fmla="*/ 457200 h 464820"/>
              <a:gd name="connsiteX2" fmla="*/ 205801 w 426781"/>
              <a:gd name="connsiteY2" fmla="*/ 411480 h 464820"/>
              <a:gd name="connsiteX3" fmla="*/ 53401 w 426781"/>
              <a:gd name="connsiteY3" fmla="*/ 259080 h 464820"/>
              <a:gd name="connsiteX4" fmla="*/ 7681 w 426781"/>
              <a:gd name="connsiteY4" fmla="*/ 198120 h 464820"/>
              <a:gd name="connsiteX5" fmla="*/ 61 w 426781"/>
              <a:gd name="connsiteY5" fmla="*/ 160020 h 464820"/>
              <a:gd name="connsiteX6" fmla="*/ 15301 w 426781"/>
              <a:gd name="connsiteY6" fmla="*/ 60960 h 464820"/>
              <a:gd name="connsiteX7" fmla="*/ 53401 w 426781"/>
              <a:gd name="connsiteY7" fmla="*/ 38100 h 464820"/>
              <a:gd name="connsiteX8" fmla="*/ 106741 w 426781"/>
              <a:gd name="connsiteY8" fmla="*/ 15240 h 464820"/>
              <a:gd name="connsiteX9" fmla="*/ 144841 w 426781"/>
              <a:gd name="connsiteY9" fmla="*/ 7620 h 464820"/>
              <a:gd name="connsiteX10" fmla="*/ 175321 w 426781"/>
              <a:gd name="connsiteY10" fmla="*/ 0 h 464820"/>
              <a:gd name="connsiteX11" fmla="*/ 282001 w 426781"/>
              <a:gd name="connsiteY11" fmla="*/ 7620 h 464820"/>
              <a:gd name="connsiteX12" fmla="*/ 312481 w 426781"/>
              <a:gd name="connsiteY12" fmla="*/ 30480 h 464820"/>
              <a:gd name="connsiteX13" fmla="*/ 335341 w 426781"/>
              <a:gd name="connsiteY13" fmla="*/ 99060 h 464820"/>
              <a:gd name="connsiteX14" fmla="*/ 282001 w 426781"/>
              <a:gd name="connsiteY14" fmla="*/ 236220 h 464820"/>
              <a:gd name="connsiteX15" fmla="*/ 259141 w 426781"/>
              <a:gd name="connsiteY15" fmla="*/ 243840 h 464820"/>
              <a:gd name="connsiteX16" fmla="*/ 228661 w 426781"/>
              <a:gd name="connsiteY16" fmla="*/ 198120 h 464820"/>
              <a:gd name="connsiteX17" fmla="*/ 274381 w 426781"/>
              <a:gd name="connsiteY17" fmla="*/ 243840 h 464820"/>
              <a:gd name="connsiteX18" fmla="*/ 282001 w 426781"/>
              <a:gd name="connsiteY18" fmla="*/ 266700 h 464820"/>
              <a:gd name="connsiteX19" fmla="*/ 289621 w 426781"/>
              <a:gd name="connsiteY19" fmla="*/ 304800 h 464820"/>
              <a:gd name="connsiteX20" fmla="*/ 350581 w 426781"/>
              <a:gd name="connsiteY20" fmla="*/ 274320 h 464820"/>
              <a:gd name="connsiteX21" fmla="*/ 396301 w 426781"/>
              <a:gd name="connsiteY21" fmla="*/ 228600 h 464820"/>
              <a:gd name="connsiteX22" fmla="*/ 426781 w 426781"/>
              <a:gd name="connsiteY22" fmla="*/ 182880 h 4648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426781" h="464820">
                <a:moveTo>
                  <a:pt x="304861" y="464820"/>
                </a:moveTo>
                <a:cubicBezTo>
                  <a:pt x="292161" y="462280"/>
                  <a:pt x="278888" y="461748"/>
                  <a:pt x="266761" y="457200"/>
                </a:cubicBezTo>
                <a:cubicBezTo>
                  <a:pt x="255239" y="452879"/>
                  <a:pt x="206884" y="412268"/>
                  <a:pt x="205801" y="411480"/>
                </a:cubicBezTo>
                <a:cubicBezTo>
                  <a:pt x="118742" y="348164"/>
                  <a:pt x="161550" y="403279"/>
                  <a:pt x="53401" y="259080"/>
                </a:cubicBezTo>
                <a:lnTo>
                  <a:pt x="7681" y="198120"/>
                </a:lnTo>
                <a:cubicBezTo>
                  <a:pt x="5141" y="185420"/>
                  <a:pt x="-657" y="172952"/>
                  <a:pt x="61" y="160020"/>
                </a:cubicBezTo>
                <a:cubicBezTo>
                  <a:pt x="1914" y="126663"/>
                  <a:pt x="1910" y="91567"/>
                  <a:pt x="15301" y="60960"/>
                </a:cubicBezTo>
                <a:cubicBezTo>
                  <a:pt x="21237" y="47391"/>
                  <a:pt x="40154" y="44724"/>
                  <a:pt x="53401" y="38100"/>
                </a:cubicBezTo>
                <a:cubicBezTo>
                  <a:pt x="70703" y="29449"/>
                  <a:pt x="88390" y="21357"/>
                  <a:pt x="106741" y="15240"/>
                </a:cubicBezTo>
                <a:cubicBezTo>
                  <a:pt x="119028" y="11144"/>
                  <a:pt x="132198" y="10430"/>
                  <a:pt x="144841" y="7620"/>
                </a:cubicBezTo>
                <a:cubicBezTo>
                  <a:pt x="155064" y="5348"/>
                  <a:pt x="165161" y="2540"/>
                  <a:pt x="175321" y="0"/>
                </a:cubicBezTo>
                <a:cubicBezTo>
                  <a:pt x="210881" y="2540"/>
                  <a:pt x="247199" y="-114"/>
                  <a:pt x="282001" y="7620"/>
                </a:cubicBezTo>
                <a:cubicBezTo>
                  <a:pt x="294399" y="10375"/>
                  <a:pt x="304861" y="20320"/>
                  <a:pt x="312481" y="30480"/>
                </a:cubicBezTo>
                <a:cubicBezTo>
                  <a:pt x="323241" y="44827"/>
                  <a:pt x="330811" y="80941"/>
                  <a:pt x="335341" y="99060"/>
                </a:cubicBezTo>
                <a:cubicBezTo>
                  <a:pt x="327629" y="207033"/>
                  <a:pt x="356761" y="194687"/>
                  <a:pt x="282001" y="236220"/>
                </a:cubicBezTo>
                <a:cubicBezTo>
                  <a:pt x="274980" y="240121"/>
                  <a:pt x="266761" y="241300"/>
                  <a:pt x="259141" y="243840"/>
                </a:cubicBezTo>
                <a:cubicBezTo>
                  <a:pt x="248981" y="228600"/>
                  <a:pt x="213421" y="187960"/>
                  <a:pt x="228661" y="198120"/>
                </a:cubicBezTo>
                <a:cubicBezTo>
                  <a:pt x="262088" y="220405"/>
                  <a:pt x="246026" y="206034"/>
                  <a:pt x="274381" y="243840"/>
                </a:cubicBezTo>
                <a:cubicBezTo>
                  <a:pt x="276921" y="251460"/>
                  <a:pt x="280053" y="258908"/>
                  <a:pt x="282001" y="266700"/>
                </a:cubicBezTo>
                <a:cubicBezTo>
                  <a:pt x="285142" y="279265"/>
                  <a:pt x="276749" y="303370"/>
                  <a:pt x="289621" y="304800"/>
                </a:cubicBezTo>
                <a:cubicBezTo>
                  <a:pt x="312200" y="307309"/>
                  <a:pt x="330637" y="285199"/>
                  <a:pt x="350581" y="274320"/>
                </a:cubicBezTo>
                <a:cubicBezTo>
                  <a:pt x="378865" y="258892"/>
                  <a:pt x="375078" y="256898"/>
                  <a:pt x="396301" y="228600"/>
                </a:cubicBezTo>
                <a:cubicBezTo>
                  <a:pt x="407329" y="195517"/>
                  <a:pt x="398241" y="211420"/>
                  <a:pt x="426781" y="18288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617CB934-1FE5-81BE-5EB5-0B2CDC79F1E2}"/>
              </a:ext>
            </a:extLst>
          </xdr:cNvPr>
          <xdr:cNvSpPr/>
        </xdr:nvSpPr>
        <xdr:spPr>
          <a:xfrm>
            <a:off x="3230336" y="916158"/>
            <a:ext cx="407106" cy="409136"/>
          </a:xfrm>
          <a:custGeom>
            <a:avLst/>
            <a:gdLst>
              <a:gd name="connsiteX0" fmla="*/ 145324 w 407106"/>
              <a:gd name="connsiteY0" fmla="*/ 350520 h 411480"/>
              <a:gd name="connsiteX1" fmla="*/ 175804 w 407106"/>
              <a:gd name="connsiteY1" fmla="*/ 388620 h 411480"/>
              <a:gd name="connsiteX2" fmla="*/ 198664 w 407106"/>
              <a:gd name="connsiteY2" fmla="*/ 396240 h 411480"/>
              <a:gd name="connsiteX3" fmla="*/ 221524 w 407106"/>
              <a:gd name="connsiteY3" fmla="*/ 411480 h 411480"/>
              <a:gd name="connsiteX4" fmla="*/ 320584 w 407106"/>
              <a:gd name="connsiteY4" fmla="*/ 396240 h 411480"/>
              <a:gd name="connsiteX5" fmla="*/ 343444 w 407106"/>
              <a:gd name="connsiteY5" fmla="*/ 381000 h 411480"/>
              <a:gd name="connsiteX6" fmla="*/ 373924 w 407106"/>
              <a:gd name="connsiteY6" fmla="*/ 342900 h 411480"/>
              <a:gd name="connsiteX7" fmla="*/ 396784 w 407106"/>
              <a:gd name="connsiteY7" fmla="*/ 304800 h 411480"/>
              <a:gd name="connsiteX8" fmla="*/ 389164 w 407106"/>
              <a:gd name="connsiteY8" fmla="*/ 175260 h 411480"/>
              <a:gd name="connsiteX9" fmla="*/ 358684 w 407106"/>
              <a:gd name="connsiteY9" fmla="*/ 121920 h 411480"/>
              <a:gd name="connsiteX10" fmla="*/ 343444 w 407106"/>
              <a:gd name="connsiteY10" fmla="*/ 91440 h 411480"/>
              <a:gd name="connsiteX11" fmla="*/ 267244 w 407106"/>
              <a:gd name="connsiteY11" fmla="*/ 15240 h 411480"/>
              <a:gd name="connsiteX12" fmla="*/ 198664 w 407106"/>
              <a:gd name="connsiteY12" fmla="*/ 0 h 411480"/>
              <a:gd name="connsiteX13" fmla="*/ 160564 w 407106"/>
              <a:gd name="connsiteY13" fmla="*/ 15240 h 411480"/>
              <a:gd name="connsiteX14" fmla="*/ 122464 w 407106"/>
              <a:gd name="connsiteY14" fmla="*/ 45720 h 411480"/>
              <a:gd name="connsiteX15" fmla="*/ 76744 w 407106"/>
              <a:gd name="connsiteY15" fmla="*/ 99060 h 411480"/>
              <a:gd name="connsiteX16" fmla="*/ 61504 w 407106"/>
              <a:gd name="connsiteY16" fmla="*/ 129540 h 411480"/>
              <a:gd name="connsiteX17" fmla="*/ 69124 w 407106"/>
              <a:gd name="connsiteY17" fmla="*/ 190500 h 411480"/>
              <a:gd name="connsiteX18" fmla="*/ 91984 w 407106"/>
              <a:gd name="connsiteY18" fmla="*/ 213360 h 411480"/>
              <a:gd name="connsiteX19" fmla="*/ 53884 w 407106"/>
              <a:gd name="connsiteY19" fmla="*/ 190500 h 411480"/>
              <a:gd name="connsiteX20" fmla="*/ 23404 w 407106"/>
              <a:gd name="connsiteY20" fmla="*/ 175260 h 411480"/>
              <a:gd name="connsiteX21" fmla="*/ 544 w 407106"/>
              <a:gd name="connsiteY21" fmla="*/ 144780 h 411480"/>
              <a:gd name="connsiteX22" fmla="*/ 76744 w 407106"/>
              <a:gd name="connsiteY22" fmla="*/ 213360 h 411480"/>
              <a:gd name="connsiteX23" fmla="*/ 122464 w 407106"/>
              <a:gd name="connsiteY23" fmla="*/ 243840 h 411480"/>
              <a:gd name="connsiteX24" fmla="*/ 145324 w 407106"/>
              <a:gd name="connsiteY24" fmla="*/ 167640 h 4114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407106" h="411480">
                <a:moveTo>
                  <a:pt x="145324" y="350520"/>
                </a:moveTo>
                <a:cubicBezTo>
                  <a:pt x="155484" y="363220"/>
                  <a:pt x="163455" y="378036"/>
                  <a:pt x="175804" y="388620"/>
                </a:cubicBezTo>
                <a:cubicBezTo>
                  <a:pt x="181902" y="393847"/>
                  <a:pt x="191480" y="392648"/>
                  <a:pt x="198664" y="396240"/>
                </a:cubicBezTo>
                <a:cubicBezTo>
                  <a:pt x="206855" y="400336"/>
                  <a:pt x="213904" y="406400"/>
                  <a:pt x="221524" y="411480"/>
                </a:cubicBezTo>
                <a:cubicBezTo>
                  <a:pt x="243378" y="409295"/>
                  <a:pt x="293123" y="409971"/>
                  <a:pt x="320584" y="396240"/>
                </a:cubicBezTo>
                <a:cubicBezTo>
                  <a:pt x="328775" y="392144"/>
                  <a:pt x="336968" y="387476"/>
                  <a:pt x="343444" y="381000"/>
                </a:cubicBezTo>
                <a:cubicBezTo>
                  <a:pt x="354944" y="369500"/>
                  <a:pt x="364597" y="356224"/>
                  <a:pt x="373924" y="342900"/>
                </a:cubicBezTo>
                <a:cubicBezTo>
                  <a:pt x="382417" y="330767"/>
                  <a:pt x="389164" y="317500"/>
                  <a:pt x="396784" y="304800"/>
                </a:cubicBezTo>
                <a:cubicBezTo>
                  <a:pt x="410228" y="251023"/>
                  <a:pt x="413265" y="255597"/>
                  <a:pt x="389164" y="175260"/>
                </a:cubicBezTo>
                <a:cubicBezTo>
                  <a:pt x="383280" y="155646"/>
                  <a:pt x="368490" y="139898"/>
                  <a:pt x="358684" y="121920"/>
                </a:cubicBezTo>
                <a:cubicBezTo>
                  <a:pt x="353245" y="111948"/>
                  <a:pt x="350836" y="100065"/>
                  <a:pt x="343444" y="91440"/>
                </a:cubicBezTo>
                <a:cubicBezTo>
                  <a:pt x="320067" y="64167"/>
                  <a:pt x="302467" y="22285"/>
                  <a:pt x="267244" y="15240"/>
                </a:cubicBezTo>
                <a:cubicBezTo>
                  <a:pt x="218875" y="5566"/>
                  <a:pt x="241709" y="10761"/>
                  <a:pt x="198664" y="0"/>
                </a:cubicBezTo>
                <a:cubicBezTo>
                  <a:pt x="185964" y="5080"/>
                  <a:pt x="172293" y="8203"/>
                  <a:pt x="160564" y="15240"/>
                </a:cubicBezTo>
                <a:cubicBezTo>
                  <a:pt x="146618" y="23608"/>
                  <a:pt x="134704" y="35010"/>
                  <a:pt x="122464" y="45720"/>
                </a:cubicBezTo>
                <a:cubicBezTo>
                  <a:pt x="105266" y="60768"/>
                  <a:pt x="88814" y="79749"/>
                  <a:pt x="76744" y="99060"/>
                </a:cubicBezTo>
                <a:cubicBezTo>
                  <a:pt x="70724" y="108693"/>
                  <a:pt x="66584" y="119380"/>
                  <a:pt x="61504" y="129540"/>
                </a:cubicBezTo>
                <a:cubicBezTo>
                  <a:pt x="64044" y="149860"/>
                  <a:pt x="62126" y="171255"/>
                  <a:pt x="69124" y="190500"/>
                </a:cubicBezTo>
                <a:cubicBezTo>
                  <a:pt x="72807" y="200628"/>
                  <a:pt x="102760" y="213360"/>
                  <a:pt x="91984" y="213360"/>
                </a:cubicBezTo>
                <a:cubicBezTo>
                  <a:pt x="77173" y="213360"/>
                  <a:pt x="66831" y="197693"/>
                  <a:pt x="53884" y="190500"/>
                </a:cubicBezTo>
                <a:cubicBezTo>
                  <a:pt x="43954" y="184983"/>
                  <a:pt x="33564" y="180340"/>
                  <a:pt x="23404" y="175260"/>
                </a:cubicBezTo>
                <a:cubicBezTo>
                  <a:pt x="15784" y="165100"/>
                  <a:pt x="-3472" y="132732"/>
                  <a:pt x="544" y="144780"/>
                </a:cubicBezTo>
                <a:cubicBezTo>
                  <a:pt x="30260" y="233927"/>
                  <a:pt x="18449" y="174496"/>
                  <a:pt x="76744" y="213360"/>
                </a:cubicBezTo>
                <a:lnTo>
                  <a:pt x="122464" y="243840"/>
                </a:lnTo>
                <a:cubicBezTo>
                  <a:pt x="130975" y="175751"/>
                  <a:pt x="115604" y="197360"/>
                  <a:pt x="145324" y="16764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D63AA2F9-04D7-2E31-9A0C-EF533949A472}"/>
              </a:ext>
            </a:extLst>
          </xdr:cNvPr>
          <xdr:cNvSpPr/>
        </xdr:nvSpPr>
        <xdr:spPr>
          <a:xfrm>
            <a:off x="2735580" y="1270502"/>
            <a:ext cx="457200" cy="358420"/>
          </a:xfrm>
          <a:custGeom>
            <a:avLst/>
            <a:gdLst>
              <a:gd name="connsiteX0" fmla="*/ 457200 w 457200"/>
              <a:gd name="connsiteY0" fmla="*/ 330284 h 360764"/>
              <a:gd name="connsiteX1" fmla="*/ 365760 w 457200"/>
              <a:gd name="connsiteY1" fmla="*/ 345524 h 360764"/>
              <a:gd name="connsiteX2" fmla="*/ 289560 w 457200"/>
              <a:gd name="connsiteY2" fmla="*/ 360764 h 360764"/>
              <a:gd name="connsiteX3" fmla="*/ 114300 w 457200"/>
              <a:gd name="connsiteY3" fmla="*/ 345524 h 360764"/>
              <a:gd name="connsiteX4" fmla="*/ 68580 w 457200"/>
              <a:gd name="connsiteY4" fmla="*/ 307424 h 360764"/>
              <a:gd name="connsiteX5" fmla="*/ 38100 w 457200"/>
              <a:gd name="connsiteY5" fmla="*/ 284564 h 360764"/>
              <a:gd name="connsiteX6" fmla="*/ 0 w 457200"/>
              <a:gd name="connsiteY6" fmla="*/ 215984 h 360764"/>
              <a:gd name="connsiteX7" fmla="*/ 7620 w 457200"/>
              <a:gd name="connsiteY7" fmla="*/ 124544 h 360764"/>
              <a:gd name="connsiteX8" fmla="*/ 30480 w 457200"/>
              <a:gd name="connsiteY8" fmla="*/ 101684 h 360764"/>
              <a:gd name="connsiteX9" fmla="*/ 106680 w 457200"/>
              <a:gd name="connsiteY9" fmla="*/ 55964 h 360764"/>
              <a:gd name="connsiteX10" fmla="*/ 228600 w 457200"/>
              <a:gd name="connsiteY10" fmla="*/ 63584 h 360764"/>
              <a:gd name="connsiteX11" fmla="*/ 297180 w 457200"/>
              <a:gd name="connsiteY11" fmla="*/ 94064 h 360764"/>
              <a:gd name="connsiteX12" fmla="*/ 320040 w 457200"/>
              <a:gd name="connsiteY12" fmla="*/ 101684 h 360764"/>
              <a:gd name="connsiteX13" fmla="*/ 281940 w 457200"/>
              <a:gd name="connsiteY13" fmla="*/ 33104 h 360764"/>
              <a:gd name="connsiteX14" fmla="*/ 259080 w 457200"/>
              <a:gd name="connsiteY14" fmla="*/ 2624 h 360764"/>
              <a:gd name="connsiteX15" fmla="*/ 281940 w 457200"/>
              <a:gd name="connsiteY15" fmla="*/ 25484 h 360764"/>
              <a:gd name="connsiteX16" fmla="*/ 297180 w 457200"/>
              <a:gd name="connsiteY16" fmla="*/ 48344 h 360764"/>
              <a:gd name="connsiteX17" fmla="*/ 335280 w 457200"/>
              <a:gd name="connsiteY17" fmla="*/ 101684 h 360764"/>
              <a:gd name="connsiteX18" fmla="*/ 167640 w 457200"/>
              <a:gd name="connsiteY18" fmla="*/ 109304 h 360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457200" h="360764">
                <a:moveTo>
                  <a:pt x="457200" y="330284"/>
                </a:moveTo>
                <a:cubicBezTo>
                  <a:pt x="333332" y="355058"/>
                  <a:pt x="526438" y="317169"/>
                  <a:pt x="365760" y="345524"/>
                </a:cubicBezTo>
                <a:cubicBezTo>
                  <a:pt x="340251" y="350026"/>
                  <a:pt x="314960" y="355684"/>
                  <a:pt x="289560" y="360764"/>
                </a:cubicBezTo>
                <a:cubicBezTo>
                  <a:pt x="231140" y="355684"/>
                  <a:pt x="171303" y="359283"/>
                  <a:pt x="114300" y="345524"/>
                </a:cubicBezTo>
                <a:cubicBezTo>
                  <a:pt x="95016" y="340869"/>
                  <a:pt x="84071" y="319817"/>
                  <a:pt x="68580" y="307424"/>
                </a:cubicBezTo>
                <a:cubicBezTo>
                  <a:pt x="58663" y="299490"/>
                  <a:pt x="47080" y="293544"/>
                  <a:pt x="38100" y="284564"/>
                </a:cubicBezTo>
                <a:cubicBezTo>
                  <a:pt x="25754" y="272218"/>
                  <a:pt x="3986" y="223956"/>
                  <a:pt x="0" y="215984"/>
                </a:cubicBezTo>
                <a:cubicBezTo>
                  <a:pt x="2540" y="185504"/>
                  <a:pt x="-261" y="154097"/>
                  <a:pt x="7620" y="124544"/>
                </a:cubicBezTo>
                <a:cubicBezTo>
                  <a:pt x="10397" y="114132"/>
                  <a:pt x="22370" y="108780"/>
                  <a:pt x="30480" y="101684"/>
                </a:cubicBezTo>
                <a:cubicBezTo>
                  <a:pt x="71559" y="65740"/>
                  <a:pt x="59957" y="74653"/>
                  <a:pt x="106680" y="55964"/>
                </a:cubicBezTo>
                <a:cubicBezTo>
                  <a:pt x="147320" y="58504"/>
                  <a:pt x="188254" y="58082"/>
                  <a:pt x="228600" y="63584"/>
                </a:cubicBezTo>
                <a:cubicBezTo>
                  <a:pt x="282662" y="70956"/>
                  <a:pt x="261151" y="76049"/>
                  <a:pt x="297180" y="94064"/>
                </a:cubicBezTo>
                <a:cubicBezTo>
                  <a:pt x="304364" y="97656"/>
                  <a:pt x="312420" y="99144"/>
                  <a:pt x="320040" y="101684"/>
                </a:cubicBezTo>
                <a:cubicBezTo>
                  <a:pt x="305515" y="72634"/>
                  <a:pt x="301076" y="61808"/>
                  <a:pt x="281940" y="33104"/>
                </a:cubicBezTo>
                <a:cubicBezTo>
                  <a:pt x="274895" y="22537"/>
                  <a:pt x="259080" y="15324"/>
                  <a:pt x="259080" y="2624"/>
                </a:cubicBezTo>
                <a:cubicBezTo>
                  <a:pt x="259080" y="-8152"/>
                  <a:pt x="275041" y="17205"/>
                  <a:pt x="281940" y="25484"/>
                </a:cubicBezTo>
                <a:cubicBezTo>
                  <a:pt x="287803" y="32519"/>
                  <a:pt x="291857" y="40892"/>
                  <a:pt x="297180" y="48344"/>
                </a:cubicBezTo>
                <a:cubicBezTo>
                  <a:pt x="344438" y="114505"/>
                  <a:pt x="299364" y="47810"/>
                  <a:pt x="335280" y="101684"/>
                </a:cubicBezTo>
                <a:cubicBezTo>
                  <a:pt x="218528" y="111413"/>
                  <a:pt x="274426" y="109304"/>
                  <a:pt x="167640" y="109304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9" name="Freeform: Shape 8">
            <a:extLst>
              <a:ext uri="{FF2B5EF4-FFF2-40B4-BE49-F238E27FC236}">
                <a16:creationId xmlns:a16="http://schemas.microsoft.com/office/drawing/2014/main" id="{7C9D8FF6-8FCF-2E52-2468-4BD596505A6E}"/>
              </a:ext>
            </a:extLst>
          </xdr:cNvPr>
          <xdr:cNvSpPr/>
        </xdr:nvSpPr>
        <xdr:spPr>
          <a:xfrm>
            <a:off x="2041148" y="2090225"/>
            <a:ext cx="389777" cy="363415"/>
          </a:xfrm>
          <a:custGeom>
            <a:avLst/>
            <a:gdLst>
              <a:gd name="connsiteX0" fmla="*/ 221992 w 389777"/>
              <a:gd name="connsiteY0" fmla="*/ 342900 h 365760"/>
              <a:gd name="connsiteX1" fmla="*/ 267712 w 389777"/>
              <a:gd name="connsiteY1" fmla="*/ 365760 h 365760"/>
              <a:gd name="connsiteX2" fmla="*/ 382012 w 389777"/>
              <a:gd name="connsiteY2" fmla="*/ 304800 h 365760"/>
              <a:gd name="connsiteX3" fmla="*/ 389632 w 389777"/>
              <a:gd name="connsiteY3" fmla="*/ 266700 h 365760"/>
              <a:gd name="connsiteX4" fmla="*/ 343912 w 389777"/>
              <a:gd name="connsiteY4" fmla="*/ 83820 h 365760"/>
              <a:gd name="connsiteX5" fmla="*/ 313432 w 389777"/>
              <a:gd name="connsiteY5" fmla="*/ 45720 h 365760"/>
              <a:gd name="connsiteX6" fmla="*/ 214372 w 389777"/>
              <a:gd name="connsiteY6" fmla="*/ 0 h 365760"/>
              <a:gd name="connsiteX7" fmla="*/ 115312 w 389777"/>
              <a:gd name="connsiteY7" fmla="*/ 15240 h 365760"/>
              <a:gd name="connsiteX8" fmla="*/ 77212 w 389777"/>
              <a:gd name="connsiteY8" fmla="*/ 45720 h 365760"/>
              <a:gd name="connsiteX9" fmla="*/ 31492 w 389777"/>
              <a:gd name="connsiteY9" fmla="*/ 137160 h 365760"/>
              <a:gd name="connsiteX10" fmla="*/ 39112 w 389777"/>
              <a:gd name="connsiteY10" fmla="*/ 190500 h 365760"/>
              <a:gd name="connsiteX11" fmla="*/ 115312 w 389777"/>
              <a:gd name="connsiteY11" fmla="*/ 274320 h 365760"/>
              <a:gd name="connsiteX12" fmla="*/ 138172 w 389777"/>
              <a:gd name="connsiteY12" fmla="*/ 281940 h 365760"/>
              <a:gd name="connsiteX13" fmla="*/ 61972 w 389777"/>
              <a:gd name="connsiteY13" fmla="*/ 289560 h 365760"/>
              <a:gd name="connsiteX14" fmla="*/ 84832 w 389777"/>
              <a:gd name="connsiteY14" fmla="*/ 304800 h 365760"/>
              <a:gd name="connsiteX15" fmla="*/ 145792 w 389777"/>
              <a:gd name="connsiteY15" fmla="*/ 297180 h 365760"/>
              <a:gd name="connsiteX16" fmla="*/ 161032 w 389777"/>
              <a:gd name="connsiteY16" fmla="*/ 205740 h 365760"/>
              <a:gd name="connsiteX17" fmla="*/ 168652 w 389777"/>
              <a:gd name="connsiteY17" fmla="*/ 182880 h 3657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389777" h="365760">
                <a:moveTo>
                  <a:pt x="221992" y="342900"/>
                </a:moveTo>
                <a:cubicBezTo>
                  <a:pt x="237232" y="350520"/>
                  <a:pt x="250673" y="365760"/>
                  <a:pt x="267712" y="365760"/>
                </a:cubicBezTo>
                <a:cubicBezTo>
                  <a:pt x="333094" y="365760"/>
                  <a:pt x="344139" y="342673"/>
                  <a:pt x="382012" y="304800"/>
                </a:cubicBezTo>
                <a:cubicBezTo>
                  <a:pt x="384552" y="292100"/>
                  <a:pt x="390805" y="279598"/>
                  <a:pt x="389632" y="266700"/>
                </a:cubicBezTo>
                <a:cubicBezTo>
                  <a:pt x="384535" y="210638"/>
                  <a:pt x="374724" y="136641"/>
                  <a:pt x="343912" y="83820"/>
                </a:cubicBezTo>
                <a:cubicBezTo>
                  <a:pt x="335717" y="69772"/>
                  <a:pt x="325588" y="56525"/>
                  <a:pt x="313432" y="45720"/>
                </a:cubicBezTo>
                <a:cubicBezTo>
                  <a:pt x="288603" y="23649"/>
                  <a:pt x="242487" y="10543"/>
                  <a:pt x="214372" y="0"/>
                </a:cubicBezTo>
                <a:cubicBezTo>
                  <a:pt x="181352" y="5080"/>
                  <a:pt x="147006" y="4675"/>
                  <a:pt x="115312" y="15240"/>
                </a:cubicBezTo>
                <a:cubicBezTo>
                  <a:pt x="99883" y="20383"/>
                  <a:pt x="88092" y="33631"/>
                  <a:pt x="77212" y="45720"/>
                </a:cubicBezTo>
                <a:cubicBezTo>
                  <a:pt x="45931" y="80477"/>
                  <a:pt x="45411" y="95402"/>
                  <a:pt x="31492" y="137160"/>
                </a:cubicBezTo>
                <a:cubicBezTo>
                  <a:pt x="34032" y="154940"/>
                  <a:pt x="31080" y="174436"/>
                  <a:pt x="39112" y="190500"/>
                </a:cubicBezTo>
                <a:cubicBezTo>
                  <a:pt x="41452" y="195181"/>
                  <a:pt x="100627" y="263831"/>
                  <a:pt x="115312" y="274320"/>
                </a:cubicBezTo>
                <a:cubicBezTo>
                  <a:pt x="121848" y="278989"/>
                  <a:pt x="130552" y="279400"/>
                  <a:pt x="138172" y="281940"/>
                </a:cubicBezTo>
                <a:cubicBezTo>
                  <a:pt x="112772" y="284480"/>
                  <a:pt x="87499" y="289560"/>
                  <a:pt x="61972" y="289560"/>
                </a:cubicBezTo>
                <a:cubicBezTo>
                  <a:pt x="20281" y="289560"/>
                  <a:pt x="-64531" y="259991"/>
                  <a:pt x="84832" y="304800"/>
                </a:cubicBezTo>
                <a:cubicBezTo>
                  <a:pt x="105152" y="302260"/>
                  <a:pt x="133306" y="313411"/>
                  <a:pt x="145792" y="297180"/>
                </a:cubicBezTo>
                <a:cubicBezTo>
                  <a:pt x="164632" y="272688"/>
                  <a:pt x="154972" y="236040"/>
                  <a:pt x="161032" y="205740"/>
                </a:cubicBezTo>
                <a:cubicBezTo>
                  <a:pt x="162607" y="197864"/>
                  <a:pt x="166112" y="190500"/>
                  <a:pt x="168652" y="18288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520110BC-D47D-7781-CACC-B5CB11F8ACE9}"/>
              </a:ext>
            </a:extLst>
          </xdr:cNvPr>
          <xdr:cNvSpPr/>
        </xdr:nvSpPr>
        <xdr:spPr>
          <a:xfrm>
            <a:off x="2156460" y="2817055"/>
            <a:ext cx="381000" cy="242668"/>
          </a:xfrm>
          <a:custGeom>
            <a:avLst/>
            <a:gdLst>
              <a:gd name="connsiteX0" fmla="*/ 381000 w 381000"/>
              <a:gd name="connsiteY0" fmla="*/ 114300 h 243840"/>
              <a:gd name="connsiteX1" fmla="*/ 304800 w 381000"/>
              <a:gd name="connsiteY1" fmla="*/ 198120 h 243840"/>
              <a:gd name="connsiteX2" fmla="*/ 152400 w 381000"/>
              <a:gd name="connsiteY2" fmla="*/ 243840 h 243840"/>
              <a:gd name="connsiteX3" fmla="*/ 60960 w 381000"/>
              <a:gd name="connsiteY3" fmla="*/ 236220 h 243840"/>
              <a:gd name="connsiteX4" fmla="*/ 22860 w 381000"/>
              <a:gd name="connsiteY4" fmla="*/ 220980 h 243840"/>
              <a:gd name="connsiteX5" fmla="*/ 0 w 381000"/>
              <a:gd name="connsiteY5" fmla="*/ 137160 h 243840"/>
              <a:gd name="connsiteX6" fmla="*/ 30480 w 381000"/>
              <a:gd name="connsiteY6" fmla="*/ 38100 h 243840"/>
              <a:gd name="connsiteX7" fmla="*/ 99060 w 381000"/>
              <a:gd name="connsiteY7" fmla="*/ 22860 h 243840"/>
              <a:gd name="connsiteX8" fmla="*/ 68580 w 381000"/>
              <a:gd name="connsiteY8" fmla="*/ 0 h 243840"/>
              <a:gd name="connsiteX9" fmla="*/ 198120 w 381000"/>
              <a:gd name="connsiteY9" fmla="*/ 45720 h 243840"/>
              <a:gd name="connsiteX10" fmla="*/ 167640 w 381000"/>
              <a:gd name="connsiteY10" fmla="*/ 76200 h 243840"/>
              <a:gd name="connsiteX11" fmla="*/ 114300 w 381000"/>
              <a:gd name="connsiteY11" fmla="*/ 121920 h 2438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1000" h="243840">
                <a:moveTo>
                  <a:pt x="381000" y="114300"/>
                </a:moveTo>
                <a:cubicBezTo>
                  <a:pt x="364247" y="156183"/>
                  <a:pt x="361995" y="180961"/>
                  <a:pt x="304800" y="198120"/>
                </a:cubicBezTo>
                <a:lnTo>
                  <a:pt x="152400" y="243840"/>
                </a:lnTo>
                <a:cubicBezTo>
                  <a:pt x="121920" y="241300"/>
                  <a:pt x="91080" y="241535"/>
                  <a:pt x="60960" y="236220"/>
                </a:cubicBezTo>
                <a:cubicBezTo>
                  <a:pt x="47490" y="233843"/>
                  <a:pt x="31258" y="231777"/>
                  <a:pt x="22860" y="220980"/>
                </a:cubicBezTo>
                <a:cubicBezTo>
                  <a:pt x="19523" y="216689"/>
                  <a:pt x="3734" y="152097"/>
                  <a:pt x="0" y="137160"/>
                </a:cubicBezTo>
                <a:cubicBezTo>
                  <a:pt x="2513" y="114541"/>
                  <a:pt x="-2586" y="54633"/>
                  <a:pt x="30480" y="38100"/>
                </a:cubicBezTo>
                <a:cubicBezTo>
                  <a:pt x="51425" y="27627"/>
                  <a:pt x="76200" y="27940"/>
                  <a:pt x="99060" y="22860"/>
                </a:cubicBezTo>
                <a:cubicBezTo>
                  <a:pt x="88900" y="15240"/>
                  <a:pt x="55880" y="0"/>
                  <a:pt x="68580" y="0"/>
                </a:cubicBezTo>
                <a:cubicBezTo>
                  <a:pt x="78488" y="0"/>
                  <a:pt x="185981" y="41168"/>
                  <a:pt x="198120" y="45720"/>
                </a:cubicBezTo>
                <a:cubicBezTo>
                  <a:pt x="187960" y="55880"/>
                  <a:pt x="178453" y="66738"/>
                  <a:pt x="167640" y="76200"/>
                </a:cubicBezTo>
                <a:cubicBezTo>
                  <a:pt x="89438" y="144627"/>
                  <a:pt x="179319" y="56901"/>
                  <a:pt x="114300" y="12192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1" name="Freeform: Shape 10">
            <a:extLst>
              <a:ext uri="{FF2B5EF4-FFF2-40B4-BE49-F238E27FC236}">
                <a16:creationId xmlns:a16="http://schemas.microsoft.com/office/drawing/2014/main" id="{3ABA708F-202F-9964-7C02-F6ED2AB64DE4}"/>
              </a:ext>
            </a:extLst>
          </xdr:cNvPr>
          <xdr:cNvSpPr/>
        </xdr:nvSpPr>
        <xdr:spPr>
          <a:xfrm>
            <a:off x="2627378" y="3536266"/>
            <a:ext cx="473962" cy="363416"/>
          </a:xfrm>
          <a:custGeom>
            <a:avLst/>
            <a:gdLst>
              <a:gd name="connsiteX0" fmla="*/ 192022 w 473962"/>
              <a:gd name="connsiteY0" fmla="*/ 198120 h 365760"/>
              <a:gd name="connsiteX1" fmla="*/ 214882 w 473962"/>
              <a:gd name="connsiteY1" fmla="*/ 281940 h 365760"/>
              <a:gd name="connsiteX2" fmla="*/ 237742 w 473962"/>
              <a:gd name="connsiteY2" fmla="*/ 320040 h 365760"/>
              <a:gd name="connsiteX3" fmla="*/ 260602 w 473962"/>
              <a:gd name="connsiteY3" fmla="*/ 335280 h 365760"/>
              <a:gd name="connsiteX4" fmla="*/ 298702 w 473962"/>
              <a:gd name="connsiteY4" fmla="*/ 365760 h 365760"/>
              <a:gd name="connsiteX5" fmla="*/ 466342 w 473962"/>
              <a:gd name="connsiteY5" fmla="*/ 320040 h 365760"/>
              <a:gd name="connsiteX6" fmla="*/ 473962 w 473962"/>
              <a:gd name="connsiteY6" fmla="*/ 274320 h 365760"/>
              <a:gd name="connsiteX7" fmla="*/ 443482 w 473962"/>
              <a:gd name="connsiteY7" fmla="*/ 76200 h 365760"/>
              <a:gd name="connsiteX8" fmla="*/ 390142 w 473962"/>
              <a:gd name="connsiteY8" fmla="*/ 30480 h 365760"/>
              <a:gd name="connsiteX9" fmla="*/ 359662 w 473962"/>
              <a:gd name="connsiteY9" fmla="*/ 22860 h 365760"/>
              <a:gd name="connsiteX10" fmla="*/ 291082 w 473962"/>
              <a:gd name="connsiteY10" fmla="*/ 0 h 365760"/>
              <a:gd name="connsiteX11" fmla="*/ 169162 w 473962"/>
              <a:gd name="connsiteY11" fmla="*/ 7620 h 365760"/>
              <a:gd name="connsiteX12" fmla="*/ 138682 w 473962"/>
              <a:gd name="connsiteY12" fmla="*/ 15240 h 365760"/>
              <a:gd name="connsiteX13" fmla="*/ 123442 w 473962"/>
              <a:gd name="connsiteY13" fmla="*/ 38100 h 365760"/>
              <a:gd name="connsiteX14" fmla="*/ 100582 w 473962"/>
              <a:gd name="connsiteY14" fmla="*/ 53340 h 365760"/>
              <a:gd name="connsiteX15" fmla="*/ 85342 w 473962"/>
              <a:gd name="connsiteY15" fmla="*/ 76200 h 365760"/>
              <a:gd name="connsiteX16" fmla="*/ 70102 w 473962"/>
              <a:gd name="connsiteY16" fmla="*/ 106680 h 365760"/>
              <a:gd name="connsiteX17" fmla="*/ 47242 w 473962"/>
              <a:gd name="connsiteY17" fmla="*/ 114300 h 365760"/>
              <a:gd name="connsiteX18" fmla="*/ 24382 w 473962"/>
              <a:gd name="connsiteY18" fmla="*/ 137160 h 365760"/>
              <a:gd name="connsiteX19" fmla="*/ 9142 w 473962"/>
              <a:gd name="connsiteY19" fmla="*/ 60960 h 365760"/>
              <a:gd name="connsiteX20" fmla="*/ 1522 w 473962"/>
              <a:gd name="connsiteY20" fmla="*/ 144780 h 365760"/>
              <a:gd name="connsiteX21" fmla="*/ 9142 w 473962"/>
              <a:gd name="connsiteY21" fmla="*/ 190500 h 365760"/>
              <a:gd name="connsiteX22" fmla="*/ 108202 w 473962"/>
              <a:gd name="connsiteY22" fmla="*/ 190500 h 3657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473962" h="365760">
                <a:moveTo>
                  <a:pt x="192022" y="198120"/>
                </a:moveTo>
                <a:cubicBezTo>
                  <a:pt x="198339" y="229703"/>
                  <a:pt x="201071" y="251555"/>
                  <a:pt x="214882" y="281940"/>
                </a:cubicBezTo>
                <a:cubicBezTo>
                  <a:pt x="221011" y="295423"/>
                  <a:pt x="228103" y="308795"/>
                  <a:pt x="237742" y="320040"/>
                </a:cubicBezTo>
                <a:cubicBezTo>
                  <a:pt x="243702" y="326993"/>
                  <a:pt x="253276" y="329785"/>
                  <a:pt x="260602" y="335280"/>
                </a:cubicBezTo>
                <a:cubicBezTo>
                  <a:pt x="273613" y="345038"/>
                  <a:pt x="286002" y="355600"/>
                  <a:pt x="298702" y="365760"/>
                </a:cubicBezTo>
                <a:cubicBezTo>
                  <a:pt x="336631" y="361298"/>
                  <a:pt x="434603" y="372938"/>
                  <a:pt x="466342" y="320040"/>
                </a:cubicBezTo>
                <a:cubicBezTo>
                  <a:pt x="474291" y="306792"/>
                  <a:pt x="471422" y="289560"/>
                  <a:pt x="473962" y="274320"/>
                </a:cubicBezTo>
                <a:cubicBezTo>
                  <a:pt x="472973" y="265420"/>
                  <a:pt x="462337" y="113910"/>
                  <a:pt x="443482" y="76200"/>
                </a:cubicBezTo>
                <a:cubicBezTo>
                  <a:pt x="438320" y="65875"/>
                  <a:pt x="404693" y="36716"/>
                  <a:pt x="390142" y="30480"/>
                </a:cubicBezTo>
                <a:cubicBezTo>
                  <a:pt x="380516" y="26355"/>
                  <a:pt x="369468" y="26537"/>
                  <a:pt x="359662" y="22860"/>
                </a:cubicBezTo>
                <a:cubicBezTo>
                  <a:pt x="287552" y="-4181"/>
                  <a:pt x="374578" y="16699"/>
                  <a:pt x="291082" y="0"/>
                </a:cubicBezTo>
                <a:cubicBezTo>
                  <a:pt x="250442" y="2540"/>
                  <a:pt x="209679" y="3568"/>
                  <a:pt x="169162" y="7620"/>
                </a:cubicBezTo>
                <a:cubicBezTo>
                  <a:pt x="158741" y="8662"/>
                  <a:pt x="147396" y="9431"/>
                  <a:pt x="138682" y="15240"/>
                </a:cubicBezTo>
                <a:cubicBezTo>
                  <a:pt x="131062" y="20320"/>
                  <a:pt x="129918" y="31624"/>
                  <a:pt x="123442" y="38100"/>
                </a:cubicBezTo>
                <a:cubicBezTo>
                  <a:pt x="116966" y="44576"/>
                  <a:pt x="108202" y="48260"/>
                  <a:pt x="100582" y="53340"/>
                </a:cubicBezTo>
                <a:cubicBezTo>
                  <a:pt x="95502" y="60960"/>
                  <a:pt x="89886" y="68249"/>
                  <a:pt x="85342" y="76200"/>
                </a:cubicBezTo>
                <a:cubicBezTo>
                  <a:pt x="79706" y="86063"/>
                  <a:pt x="78134" y="98648"/>
                  <a:pt x="70102" y="106680"/>
                </a:cubicBezTo>
                <a:cubicBezTo>
                  <a:pt x="64422" y="112360"/>
                  <a:pt x="54862" y="111760"/>
                  <a:pt x="47242" y="114300"/>
                </a:cubicBezTo>
                <a:cubicBezTo>
                  <a:pt x="39622" y="121920"/>
                  <a:pt x="28065" y="147288"/>
                  <a:pt x="24382" y="137160"/>
                </a:cubicBezTo>
                <a:cubicBezTo>
                  <a:pt x="2072" y="75808"/>
                  <a:pt x="29505" y="-20490"/>
                  <a:pt x="9142" y="60960"/>
                </a:cubicBezTo>
                <a:cubicBezTo>
                  <a:pt x="6602" y="88900"/>
                  <a:pt x="1522" y="116725"/>
                  <a:pt x="1522" y="144780"/>
                </a:cubicBezTo>
                <a:cubicBezTo>
                  <a:pt x="1522" y="160230"/>
                  <a:pt x="-5059" y="184414"/>
                  <a:pt x="9142" y="190500"/>
                </a:cubicBezTo>
                <a:cubicBezTo>
                  <a:pt x="39492" y="203507"/>
                  <a:pt x="75182" y="190500"/>
                  <a:pt x="108202" y="19050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2" name="Freeform: Shape 11">
            <a:extLst>
              <a:ext uri="{FF2B5EF4-FFF2-40B4-BE49-F238E27FC236}">
                <a16:creationId xmlns:a16="http://schemas.microsoft.com/office/drawing/2014/main" id="{4BC88DED-5191-C326-A770-F8C120AB4409}"/>
              </a:ext>
            </a:extLst>
          </xdr:cNvPr>
          <xdr:cNvSpPr/>
        </xdr:nvSpPr>
        <xdr:spPr>
          <a:xfrm>
            <a:off x="3298835" y="3853962"/>
            <a:ext cx="427345" cy="401515"/>
          </a:xfrm>
          <a:custGeom>
            <a:avLst/>
            <a:gdLst>
              <a:gd name="connsiteX0" fmla="*/ 183505 w 427345"/>
              <a:gd name="connsiteY0" fmla="*/ 403860 h 403860"/>
              <a:gd name="connsiteX1" fmla="*/ 114925 w 427345"/>
              <a:gd name="connsiteY1" fmla="*/ 373380 h 403860"/>
              <a:gd name="connsiteX2" fmla="*/ 23485 w 427345"/>
              <a:gd name="connsiteY2" fmla="*/ 297180 h 403860"/>
              <a:gd name="connsiteX3" fmla="*/ 625 w 427345"/>
              <a:gd name="connsiteY3" fmla="*/ 251460 h 403860"/>
              <a:gd name="connsiteX4" fmla="*/ 31105 w 427345"/>
              <a:gd name="connsiteY4" fmla="*/ 144780 h 403860"/>
              <a:gd name="connsiteX5" fmla="*/ 53965 w 427345"/>
              <a:gd name="connsiteY5" fmla="*/ 114300 h 403860"/>
              <a:gd name="connsiteX6" fmla="*/ 168265 w 427345"/>
              <a:gd name="connsiteY6" fmla="*/ 38100 h 403860"/>
              <a:gd name="connsiteX7" fmla="*/ 213985 w 427345"/>
              <a:gd name="connsiteY7" fmla="*/ 30480 h 403860"/>
              <a:gd name="connsiteX8" fmla="*/ 244465 w 427345"/>
              <a:gd name="connsiteY8" fmla="*/ 45720 h 403860"/>
              <a:gd name="connsiteX9" fmla="*/ 290185 w 427345"/>
              <a:gd name="connsiteY9" fmla="*/ 53340 h 403860"/>
              <a:gd name="connsiteX10" fmla="*/ 335905 w 427345"/>
              <a:gd name="connsiteY10" fmla="*/ 91440 h 403860"/>
              <a:gd name="connsiteX11" fmla="*/ 358765 w 427345"/>
              <a:gd name="connsiteY11" fmla="*/ 106680 h 403860"/>
              <a:gd name="connsiteX12" fmla="*/ 366385 w 427345"/>
              <a:gd name="connsiteY12" fmla="*/ 129540 h 403860"/>
              <a:gd name="connsiteX13" fmla="*/ 274945 w 427345"/>
              <a:gd name="connsiteY13" fmla="*/ 144780 h 403860"/>
              <a:gd name="connsiteX14" fmla="*/ 229225 w 427345"/>
              <a:gd name="connsiteY14" fmla="*/ 160020 h 403860"/>
              <a:gd name="connsiteX15" fmla="*/ 282565 w 427345"/>
              <a:gd name="connsiteY15" fmla="*/ 175260 h 403860"/>
              <a:gd name="connsiteX16" fmla="*/ 427345 w 427345"/>
              <a:gd name="connsiteY16" fmla="*/ 167640 h 403860"/>
              <a:gd name="connsiteX17" fmla="*/ 396865 w 427345"/>
              <a:gd name="connsiteY17" fmla="*/ 0 h 4038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427345" h="403860">
                <a:moveTo>
                  <a:pt x="183505" y="403860"/>
                </a:moveTo>
                <a:cubicBezTo>
                  <a:pt x="147253" y="391776"/>
                  <a:pt x="140801" y="394081"/>
                  <a:pt x="114925" y="373380"/>
                </a:cubicBezTo>
                <a:cubicBezTo>
                  <a:pt x="83943" y="348595"/>
                  <a:pt x="23485" y="297180"/>
                  <a:pt x="23485" y="297180"/>
                </a:cubicBezTo>
                <a:cubicBezTo>
                  <a:pt x="15865" y="281940"/>
                  <a:pt x="1626" y="268469"/>
                  <a:pt x="625" y="251460"/>
                </a:cubicBezTo>
                <a:cubicBezTo>
                  <a:pt x="-2614" y="196404"/>
                  <a:pt x="6600" y="179087"/>
                  <a:pt x="31105" y="144780"/>
                </a:cubicBezTo>
                <a:cubicBezTo>
                  <a:pt x="38487" y="134446"/>
                  <a:pt x="43940" y="122097"/>
                  <a:pt x="53965" y="114300"/>
                </a:cubicBezTo>
                <a:cubicBezTo>
                  <a:pt x="90110" y="86187"/>
                  <a:pt x="123098" y="45628"/>
                  <a:pt x="168265" y="38100"/>
                </a:cubicBezTo>
                <a:lnTo>
                  <a:pt x="213985" y="30480"/>
                </a:lnTo>
                <a:cubicBezTo>
                  <a:pt x="224145" y="35560"/>
                  <a:pt x="233585" y="42456"/>
                  <a:pt x="244465" y="45720"/>
                </a:cubicBezTo>
                <a:cubicBezTo>
                  <a:pt x="259264" y="50160"/>
                  <a:pt x="276366" y="46430"/>
                  <a:pt x="290185" y="53340"/>
                </a:cubicBezTo>
                <a:cubicBezTo>
                  <a:pt x="307929" y="62212"/>
                  <a:pt x="320246" y="79261"/>
                  <a:pt x="335905" y="91440"/>
                </a:cubicBezTo>
                <a:cubicBezTo>
                  <a:pt x="343134" y="97063"/>
                  <a:pt x="351145" y="101600"/>
                  <a:pt x="358765" y="106680"/>
                </a:cubicBezTo>
                <a:cubicBezTo>
                  <a:pt x="361305" y="114300"/>
                  <a:pt x="364178" y="121817"/>
                  <a:pt x="366385" y="129540"/>
                </a:cubicBezTo>
                <a:cubicBezTo>
                  <a:pt x="384457" y="192792"/>
                  <a:pt x="376861" y="160459"/>
                  <a:pt x="274945" y="144780"/>
                </a:cubicBezTo>
                <a:cubicBezTo>
                  <a:pt x="259705" y="149860"/>
                  <a:pt x="225329" y="144435"/>
                  <a:pt x="229225" y="160020"/>
                </a:cubicBezTo>
                <a:cubicBezTo>
                  <a:pt x="233710" y="177959"/>
                  <a:pt x="264087" y="174549"/>
                  <a:pt x="282565" y="175260"/>
                </a:cubicBezTo>
                <a:cubicBezTo>
                  <a:pt x="330856" y="177117"/>
                  <a:pt x="379085" y="170180"/>
                  <a:pt x="427345" y="167640"/>
                </a:cubicBezTo>
                <a:cubicBezTo>
                  <a:pt x="380962" y="74874"/>
                  <a:pt x="396865" y="129398"/>
                  <a:pt x="396865" y="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3" name="Freeform: Shape 12">
            <a:extLst>
              <a:ext uri="{FF2B5EF4-FFF2-40B4-BE49-F238E27FC236}">
                <a16:creationId xmlns:a16="http://schemas.microsoft.com/office/drawing/2014/main" id="{2BBF43E2-B469-D2A3-C762-8E8705E65DF0}"/>
              </a:ext>
            </a:extLst>
          </xdr:cNvPr>
          <xdr:cNvSpPr/>
        </xdr:nvSpPr>
        <xdr:spPr>
          <a:xfrm>
            <a:off x="4518660" y="3794174"/>
            <a:ext cx="342900" cy="392723"/>
          </a:xfrm>
          <a:custGeom>
            <a:avLst/>
            <a:gdLst>
              <a:gd name="connsiteX0" fmla="*/ 0 w 342900"/>
              <a:gd name="connsiteY0" fmla="*/ 304800 h 396240"/>
              <a:gd name="connsiteX1" fmla="*/ 38100 w 342900"/>
              <a:gd name="connsiteY1" fmla="*/ 335280 h 396240"/>
              <a:gd name="connsiteX2" fmla="*/ 106680 w 342900"/>
              <a:gd name="connsiteY2" fmla="*/ 388620 h 396240"/>
              <a:gd name="connsiteX3" fmla="*/ 160020 w 342900"/>
              <a:gd name="connsiteY3" fmla="*/ 396240 h 396240"/>
              <a:gd name="connsiteX4" fmla="*/ 312420 w 342900"/>
              <a:gd name="connsiteY4" fmla="*/ 358140 h 396240"/>
              <a:gd name="connsiteX5" fmla="*/ 342900 w 342900"/>
              <a:gd name="connsiteY5" fmla="*/ 312420 h 396240"/>
              <a:gd name="connsiteX6" fmla="*/ 281940 w 342900"/>
              <a:gd name="connsiteY6" fmla="*/ 22860 h 396240"/>
              <a:gd name="connsiteX7" fmla="*/ 259080 w 342900"/>
              <a:gd name="connsiteY7" fmla="*/ 7620 h 396240"/>
              <a:gd name="connsiteX8" fmla="*/ 205740 w 342900"/>
              <a:gd name="connsiteY8" fmla="*/ 0 h 396240"/>
              <a:gd name="connsiteX9" fmla="*/ 129540 w 342900"/>
              <a:gd name="connsiteY9" fmla="*/ 30480 h 396240"/>
              <a:gd name="connsiteX10" fmla="*/ 91440 w 342900"/>
              <a:gd name="connsiteY10" fmla="*/ 91440 h 396240"/>
              <a:gd name="connsiteX11" fmla="*/ 68580 w 342900"/>
              <a:gd name="connsiteY11" fmla="*/ 137160 h 396240"/>
              <a:gd name="connsiteX12" fmla="*/ 53340 w 342900"/>
              <a:gd name="connsiteY12" fmla="*/ 160020 h 396240"/>
              <a:gd name="connsiteX13" fmla="*/ 15240 w 342900"/>
              <a:gd name="connsiteY13" fmla="*/ 129540 h 396240"/>
              <a:gd name="connsiteX14" fmla="*/ 60960 w 342900"/>
              <a:gd name="connsiteY14" fmla="*/ 198120 h 396240"/>
              <a:gd name="connsiteX15" fmla="*/ 91440 w 342900"/>
              <a:gd name="connsiteY15" fmla="*/ 259080 h 396240"/>
              <a:gd name="connsiteX16" fmla="*/ 160020 w 342900"/>
              <a:gd name="connsiteY16" fmla="*/ 167640 h 3962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342900" h="396240">
                <a:moveTo>
                  <a:pt x="0" y="304800"/>
                </a:moveTo>
                <a:cubicBezTo>
                  <a:pt x="12700" y="314960"/>
                  <a:pt x="25944" y="324475"/>
                  <a:pt x="38100" y="335280"/>
                </a:cubicBezTo>
                <a:cubicBezTo>
                  <a:pt x="63764" y="358092"/>
                  <a:pt x="72019" y="377066"/>
                  <a:pt x="106680" y="388620"/>
                </a:cubicBezTo>
                <a:cubicBezTo>
                  <a:pt x="123719" y="394300"/>
                  <a:pt x="142240" y="393700"/>
                  <a:pt x="160020" y="396240"/>
                </a:cubicBezTo>
                <a:cubicBezTo>
                  <a:pt x="193071" y="391155"/>
                  <a:pt x="277664" y="386577"/>
                  <a:pt x="312420" y="358140"/>
                </a:cubicBezTo>
                <a:cubicBezTo>
                  <a:pt x="326596" y="346541"/>
                  <a:pt x="342900" y="312420"/>
                  <a:pt x="342900" y="312420"/>
                </a:cubicBezTo>
                <a:cubicBezTo>
                  <a:pt x="325362" y="167728"/>
                  <a:pt x="362295" y="103215"/>
                  <a:pt x="281940" y="22860"/>
                </a:cubicBezTo>
                <a:cubicBezTo>
                  <a:pt x="275464" y="16384"/>
                  <a:pt x="267852" y="10252"/>
                  <a:pt x="259080" y="7620"/>
                </a:cubicBezTo>
                <a:cubicBezTo>
                  <a:pt x="241877" y="2459"/>
                  <a:pt x="223520" y="2540"/>
                  <a:pt x="205740" y="0"/>
                </a:cubicBezTo>
                <a:cubicBezTo>
                  <a:pt x="180340" y="10160"/>
                  <a:pt x="153292" y="16907"/>
                  <a:pt x="129540" y="30480"/>
                </a:cubicBezTo>
                <a:cubicBezTo>
                  <a:pt x="88224" y="54089"/>
                  <a:pt x="105046" y="57426"/>
                  <a:pt x="91440" y="91440"/>
                </a:cubicBezTo>
                <a:cubicBezTo>
                  <a:pt x="85112" y="107260"/>
                  <a:pt x="76200" y="121920"/>
                  <a:pt x="68580" y="137160"/>
                </a:cubicBezTo>
                <a:cubicBezTo>
                  <a:pt x="53486" y="227725"/>
                  <a:pt x="69045" y="178342"/>
                  <a:pt x="53340" y="160020"/>
                </a:cubicBezTo>
                <a:cubicBezTo>
                  <a:pt x="42756" y="147671"/>
                  <a:pt x="22513" y="114993"/>
                  <a:pt x="15240" y="129540"/>
                </a:cubicBezTo>
                <a:cubicBezTo>
                  <a:pt x="13335" y="133350"/>
                  <a:pt x="54292" y="184785"/>
                  <a:pt x="60960" y="198120"/>
                </a:cubicBezTo>
                <a:lnTo>
                  <a:pt x="91440" y="259080"/>
                </a:lnTo>
                <a:cubicBezTo>
                  <a:pt x="143138" y="181534"/>
                  <a:pt x="117733" y="209927"/>
                  <a:pt x="160020" y="16764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4" name="Freeform: Shape 13">
            <a:extLst>
              <a:ext uri="{FF2B5EF4-FFF2-40B4-BE49-F238E27FC236}">
                <a16:creationId xmlns:a16="http://schemas.microsoft.com/office/drawing/2014/main" id="{85C3A1A7-E8D9-431F-4D08-561045FCC0FC}"/>
              </a:ext>
            </a:extLst>
          </xdr:cNvPr>
          <xdr:cNvSpPr/>
        </xdr:nvSpPr>
        <xdr:spPr>
          <a:xfrm>
            <a:off x="4997850" y="3551506"/>
            <a:ext cx="482688" cy="317696"/>
          </a:xfrm>
          <a:custGeom>
            <a:avLst/>
            <a:gdLst>
              <a:gd name="connsiteX0" fmla="*/ 480930 w 480930"/>
              <a:gd name="connsiteY0" fmla="*/ 320040 h 320040"/>
              <a:gd name="connsiteX1" fmla="*/ 77070 w 480930"/>
              <a:gd name="connsiteY1" fmla="*/ 236220 h 320040"/>
              <a:gd name="connsiteX2" fmla="*/ 23730 w 480930"/>
              <a:gd name="connsiteY2" fmla="*/ 190500 h 320040"/>
              <a:gd name="connsiteX3" fmla="*/ 870 w 480930"/>
              <a:gd name="connsiteY3" fmla="*/ 129540 h 320040"/>
              <a:gd name="connsiteX4" fmla="*/ 8490 w 480930"/>
              <a:gd name="connsiteY4" fmla="*/ 68580 h 320040"/>
              <a:gd name="connsiteX5" fmla="*/ 31350 w 480930"/>
              <a:gd name="connsiteY5" fmla="*/ 45720 h 320040"/>
              <a:gd name="connsiteX6" fmla="*/ 77070 w 480930"/>
              <a:gd name="connsiteY6" fmla="*/ 22860 h 320040"/>
              <a:gd name="connsiteX7" fmla="*/ 115170 w 480930"/>
              <a:gd name="connsiteY7" fmla="*/ 0 h 320040"/>
              <a:gd name="connsiteX8" fmla="*/ 206610 w 480930"/>
              <a:gd name="connsiteY8" fmla="*/ 15240 h 320040"/>
              <a:gd name="connsiteX9" fmla="*/ 237090 w 480930"/>
              <a:gd name="connsiteY9" fmla="*/ 30480 h 320040"/>
              <a:gd name="connsiteX10" fmla="*/ 267570 w 480930"/>
              <a:gd name="connsiteY10" fmla="*/ 38100 h 320040"/>
              <a:gd name="connsiteX11" fmla="*/ 305670 w 480930"/>
              <a:gd name="connsiteY11" fmla="*/ 53340 h 320040"/>
              <a:gd name="connsiteX12" fmla="*/ 298050 w 480930"/>
              <a:gd name="connsiteY12" fmla="*/ 45720 h 320040"/>
              <a:gd name="connsiteX13" fmla="*/ 275190 w 480930"/>
              <a:gd name="connsiteY13" fmla="*/ 15240 h 320040"/>
              <a:gd name="connsiteX14" fmla="*/ 290430 w 480930"/>
              <a:gd name="connsiteY14" fmla="*/ 38100 h 320040"/>
              <a:gd name="connsiteX15" fmla="*/ 328530 w 480930"/>
              <a:gd name="connsiteY15" fmla="*/ 68580 h 320040"/>
              <a:gd name="connsiteX16" fmla="*/ 282810 w 480930"/>
              <a:gd name="connsiteY16" fmla="*/ 83820 h 320040"/>
              <a:gd name="connsiteX17" fmla="*/ 176130 w 480930"/>
              <a:gd name="connsiteY17" fmla="*/ 106680 h 3200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480930" h="320040">
                <a:moveTo>
                  <a:pt x="480930" y="320040"/>
                </a:moveTo>
                <a:cubicBezTo>
                  <a:pt x="146113" y="289602"/>
                  <a:pt x="226669" y="357769"/>
                  <a:pt x="77070" y="236220"/>
                </a:cubicBezTo>
                <a:cubicBezTo>
                  <a:pt x="58895" y="221453"/>
                  <a:pt x="41510" y="205740"/>
                  <a:pt x="23730" y="190500"/>
                </a:cubicBezTo>
                <a:cubicBezTo>
                  <a:pt x="16110" y="170180"/>
                  <a:pt x="3562" y="151074"/>
                  <a:pt x="870" y="129540"/>
                </a:cubicBezTo>
                <a:cubicBezTo>
                  <a:pt x="-1670" y="109220"/>
                  <a:pt x="1492" y="87825"/>
                  <a:pt x="8490" y="68580"/>
                </a:cubicBezTo>
                <a:cubicBezTo>
                  <a:pt x="12173" y="58452"/>
                  <a:pt x="22384" y="51698"/>
                  <a:pt x="31350" y="45720"/>
                </a:cubicBezTo>
                <a:cubicBezTo>
                  <a:pt x="45527" y="36269"/>
                  <a:pt x="62112" y="31019"/>
                  <a:pt x="77070" y="22860"/>
                </a:cubicBezTo>
                <a:cubicBezTo>
                  <a:pt x="90072" y="15768"/>
                  <a:pt x="102470" y="7620"/>
                  <a:pt x="115170" y="0"/>
                </a:cubicBezTo>
                <a:cubicBezTo>
                  <a:pt x="145650" y="5080"/>
                  <a:pt x="176632" y="7746"/>
                  <a:pt x="206610" y="15240"/>
                </a:cubicBezTo>
                <a:cubicBezTo>
                  <a:pt x="217630" y="17995"/>
                  <a:pt x="226454" y="26492"/>
                  <a:pt x="237090" y="30480"/>
                </a:cubicBezTo>
                <a:cubicBezTo>
                  <a:pt x="246896" y="34157"/>
                  <a:pt x="257635" y="34788"/>
                  <a:pt x="267570" y="38100"/>
                </a:cubicBezTo>
                <a:cubicBezTo>
                  <a:pt x="280546" y="42425"/>
                  <a:pt x="292400" y="50023"/>
                  <a:pt x="305670" y="53340"/>
                </a:cubicBezTo>
                <a:cubicBezTo>
                  <a:pt x="309155" y="54211"/>
                  <a:pt x="300205" y="48594"/>
                  <a:pt x="298050" y="45720"/>
                </a:cubicBezTo>
                <a:cubicBezTo>
                  <a:pt x="290430" y="35560"/>
                  <a:pt x="284170" y="24220"/>
                  <a:pt x="275190" y="15240"/>
                </a:cubicBezTo>
                <a:cubicBezTo>
                  <a:pt x="268714" y="8764"/>
                  <a:pt x="283954" y="31624"/>
                  <a:pt x="290430" y="38100"/>
                </a:cubicBezTo>
                <a:cubicBezTo>
                  <a:pt x="301930" y="49600"/>
                  <a:pt x="315830" y="58420"/>
                  <a:pt x="328530" y="68580"/>
                </a:cubicBezTo>
                <a:cubicBezTo>
                  <a:pt x="313290" y="73660"/>
                  <a:pt x="298656" y="81179"/>
                  <a:pt x="282810" y="83820"/>
                </a:cubicBezTo>
                <a:cubicBezTo>
                  <a:pt x="174351" y="101897"/>
                  <a:pt x="215313" y="67497"/>
                  <a:pt x="176130" y="10668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5" name="Freeform: Shape 14">
            <a:extLst>
              <a:ext uri="{FF2B5EF4-FFF2-40B4-BE49-F238E27FC236}">
                <a16:creationId xmlns:a16="http://schemas.microsoft.com/office/drawing/2014/main" id="{4933DAFB-0FA0-EF8C-3F27-AAC1797E4F57}"/>
              </a:ext>
            </a:extLst>
          </xdr:cNvPr>
          <xdr:cNvSpPr/>
        </xdr:nvSpPr>
        <xdr:spPr>
          <a:xfrm>
            <a:off x="5602458" y="2809435"/>
            <a:ext cx="451588" cy="393896"/>
          </a:xfrm>
          <a:custGeom>
            <a:avLst/>
            <a:gdLst>
              <a:gd name="connsiteX0" fmla="*/ 99060 w 451588"/>
              <a:gd name="connsiteY0" fmla="*/ 312420 h 396240"/>
              <a:gd name="connsiteX1" fmla="*/ 137160 w 451588"/>
              <a:gd name="connsiteY1" fmla="*/ 342900 h 396240"/>
              <a:gd name="connsiteX2" fmla="*/ 205740 w 451588"/>
              <a:gd name="connsiteY2" fmla="*/ 373380 h 396240"/>
              <a:gd name="connsiteX3" fmla="*/ 327660 w 451588"/>
              <a:gd name="connsiteY3" fmla="*/ 396240 h 396240"/>
              <a:gd name="connsiteX4" fmla="*/ 381000 w 451588"/>
              <a:gd name="connsiteY4" fmla="*/ 388620 h 396240"/>
              <a:gd name="connsiteX5" fmla="*/ 449580 w 451588"/>
              <a:gd name="connsiteY5" fmla="*/ 274320 h 396240"/>
              <a:gd name="connsiteX6" fmla="*/ 441960 w 451588"/>
              <a:gd name="connsiteY6" fmla="*/ 91440 h 396240"/>
              <a:gd name="connsiteX7" fmla="*/ 327660 w 451588"/>
              <a:gd name="connsiteY7" fmla="*/ 7620 h 396240"/>
              <a:gd name="connsiteX8" fmla="*/ 274320 w 451588"/>
              <a:gd name="connsiteY8" fmla="*/ 0 h 396240"/>
              <a:gd name="connsiteX9" fmla="*/ 167640 w 451588"/>
              <a:gd name="connsiteY9" fmla="*/ 7620 h 396240"/>
              <a:gd name="connsiteX10" fmla="*/ 144780 w 451588"/>
              <a:gd name="connsiteY10" fmla="*/ 15240 h 396240"/>
              <a:gd name="connsiteX11" fmla="*/ 99060 w 451588"/>
              <a:gd name="connsiteY11" fmla="*/ 76200 h 396240"/>
              <a:gd name="connsiteX12" fmla="*/ 76200 w 451588"/>
              <a:gd name="connsiteY12" fmla="*/ 106680 h 396240"/>
              <a:gd name="connsiteX13" fmla="*/ 38100 w 451588"/>
              <a:gd name="connsiteY13" fmla="*/ 121920 h 396240"/>
              <a:gd name="connsiteX14" fmla="*/ 15240 w 451588"/>
              <a:gd name="connsiteY14" fmla="*/ 53340 h 396240"/>
              <a:gd name="connsiteX15" fmla="*/ 0 w 451588"/>
              <a:gd name="connsiteY15" fmla="*/ 30480 h 396240"/>
              <a:gd name="connsiteX16" fmla="*/ 15240 w 451588"/>
              <a:gd name="connsiteY16" fmla="*/ 60960 h 396240"/>
              <a:gd name="connsiteX17" fmla="*/ 99060 w 451588"/>
              <a:gd name="connsiteY17" fmla="*/ 213360 h 396240"/>
              <a:gd name="connsiteX18" fmla="*/ 160020 w 451588"/>
              <a:gd name="connsiteY18" fmla="*/ 198120 h 3962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451588" h="396240">
                <a:moveTo>
                  <a:pt x="99060" y="312420"/>
                </a:moveTo>
                <a:cubicBezTo>
                  <a:pt x="111760" y="322580"/>
                  <a:pt x="123039" y="334831"/>
                  <a:pt x="137160" y="342900"/>
                </a:cubicBezTo>
                <a:cubicBezTo>
                  <a:pt x="158880" y="355311"/>
                  <a:pt x="182008" y="365469"/>
                  <a:pt x="205740" y="373380"/>
                </a:cubicBezTo>
                <a:cubicBezTo>
                  <a:pt x="241620" y="385340"/>
                  <a:pt x="289664" y="390812"/>
                  <a:pt x="327660" y="396240"/>
                </a:cubicBezTo>
                <a:cubicBezTo>
                  <a:pt x="345440" y="393700"/>
                  <a:pt x="366056" y="398583"/>
                  <a:pt x="381000" y="388620"/>
                </a:cubicBezTo>
                <a:cubicBezTo>
                  <a:pt x="446104" y="345218"/>
                  <a:pt x="440024" y="331658"/>
                  <a:pt x="449580" y="274320"/>
                </a:cubicBezTo>
                <a:cubicBezTo>
                  <a:pt x="447040" y="213360"/>
                  <a:pt x="459654" y="149831"/>
                  <a:pt x="441960" y="91440"/>
                </a:cubicBezTo>
                <a:cubicBezTo>
                  <a:pt x="427062" y="42278"/>
                  <a:pt x="371730" y="17790"/>
                  <a:pt x="327660" y="7620"/>
                </a:cubicBezTo>
                <a:cubicBezTo>
                  <a:pt x="310159" y="3581"/>
                  <a:pt x="292100" y="2540"/>
                  <a:pt x="274320" y="0"/>
                </a:cubicBezTo>
                <a:cubicBezTo>
                  <a:pt x="238760" y="2540"/>
                  <a:pt x="203046" y="3455"/>
                  <a:pt x="167640" y="7620"/>
                </a:cubicBezTo>
                <a:cubicBezTo>
                  <a:pt x="159663" y="8558"/>
                  <a:pt x="150460" y="9560"/>
                  <a:pt x="144780" y="15240"/>
                </a:cubicBezTo>
                <a:cubicBezTo>
                  <a:pt x="126819" y="33201"/>
                  <a:pt x="114300" y="55880"/>
                  <a:pt x="99060" y="76200"/>
                </a:cubicBezTo>
                <a:lnTo>
                  <a:pt x="76200" y="106680"/>
                </a:lnTo>
                <a:cubicBezTo>
                  <a:pt x="56944" y="164448"/>
                  <a:pt x="70599" y="165251"/>
                  <a:pt x="38100" y="121920"/>
                </a:cubicBezTo>
                <a:cubicBezTo>
                  <a:pt x="30824" y="92816"/>
                  <a:pt x="29587" y="82034"/>
                  <a:pt x="15240" y="53340"/>
                </a:cubicBezTo>
                <a:cubicBezTo>
                  <a:pt x="11144" y="45149"/>
                  <a:pt x="0" y="21322"/>
                  <a:pt x="0" y="30480"/>
                </a:cubicBezTo>
                <a:cubicBezTo>
                  <a:pt x="0" y="41839"/>
                  <a:pt x="10160" y="50800"/>
                  <a:pt x="15240" y="60960"/>
                </a:cubicBezTo>
                <a:cubicBezTo>
                  <a:pt x="33583" y="207703"/>
                  <a:pt x="-6946" y="166246"/>
                  <a:pt x="99060" y="213360"/>
                </a:cubicBezTo>
                <a:cubicBezTo>
                  <a:pt x="155956" y="205232"/>
                  <a:pt x="139700" y="218440"/>
                  <a:pt x="160020" y="19812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6" name="Freeform: Shape 15">
            <a:extLst>
              <a:ext uri="{FF2B5EF4-FFF2-40B4-BE49-F238E27FC236}">
                <a16:creationId xmlns:a16="http://schemas.microsoft.com/office/drawing/2014/main" id="{7CCD93F0-D944-4D48-D17D-70A87B5D86F6}"/>
              </a:ext>
            </a:extLst>
          </xdr:cNvPr>
          <xdr:cNvSpPr/>
        </xdr:nvSpPr>
        <xdr:spPr>
          <a:xfrm>
            <a:off x="5648178" y="2166236"/>
            <a:ext cx="480060" cy="340744"/>
          </a:xfrm>
          <a:custGeom>
            <a:avLst/>
            <a:gdLst>
              <a:gd name="connsiteX0" fmla="*/ 411480 w 480060"/>
              <a:gd name="connsiteY0" fmla="*/ 335469 h 343089"/>
              <a:gd name="connsiteX1" fmla="*/ 327660 w 480060"/>
              <a:gd name="connsiteY1" fmla="*/ 343089 h 343089"/>
              <a:gd name="connsiteX2" fmla="*/ 76200 w 480060"/>
              <a:gd name="connsiteY2" fmla="*/ 304989 h 343089"/>
              <a:gd name="connsiteX3" fmla="*/ 45720 w 480060"/>
              <a:gd name="connsiteY3" fmla="*/ 289749 h 343089"/>
              <a:gd name="connsiteX4" fmla="*/ 0 w 480060"/>
              <a:gd name="connsiteY4" fmla="*/ 259269 h 343089"/>
              <a:gd name="connsiteX5" fmla="*/ 22860 w 480060"/>
              <a:gd name="connsiteY5" fmla="*/ 84009 h 343089"/>
              <a:gd name="connsiteX6" fmla="*/ 91440 w 480060"/>
              <a:gd name="connsiteY6" fmla="*/ 30669 h 343089"/>
              <a:gd name="connsiteX7" fmla="*/ 190500 w 480060"/>
              <a:gd name="connsiteY7" fmla="*/ 189 h 343089"/>
              <a:gd name="connsiteX8" fmla="*/ 411480 w 480060"/>
              <a:gd name="connsiteY8" fmla="*/ 38289 h 343089"/>
              <a:gd name="connsiteX9" fmla="*/ 419100 w 480060"/>
              <a:gd name="connsiteY9" fmla="*/ 61149 h 343089"/>
              <a:gd name="connsiteX10" fmla="*/ 426720 w 480060"/>
              <a:gd name="connsiteY10" fmla="*/ 99249 h 343089"/>
              <a:gd name="connsiteX11" fmla="*/ 411480 w 480060"/>
              <a:gd name="connsiteY11" fmla="*/ 152589 h 343089"/>
              <a:gd name="connsiteX12" fmla="*/ 327660 w 480060"/>
              <a:gd name="connsiteY12" fmla="*/ 198309 h 343089"/>
              <a:gd name="connsiteX13" fmla="*/ 342900 w 480060"/>
              <a:gd name="connsiteY13" fmla="*/ 175449 h 343089"/>
              <a:gd name="connsiteX14" fmla="*/ 358140 w 480060"/>
              <a:gd name="connsiteY14" fmla="*/ 106869 h 343089"/>
              <a:gd name="connsiteX15" fmla="*/ 350520 w 480060"/>
              <a:gd name="connsiteY15" fmla="*/ 183069 h 343089"/>
              <a:gd name="connsiteX16" fmla="*/ 327660 w 480060"/>
              <a:gd name="connsiteY16" fmla="*/ 221169 h 343089"/>
              <a:gd name="connsiteX17" fmla="*/ 480060 w 480060"/>
              <a:gd name="connsiteY17" fmla="*/ 221169 h 343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480060" h="343089">
                <a:moveTo>
                  <a:pt x="411480" y="335469"/>
                </a:moveTo>
                <a:cubicBezTo>
                  <a:pt x="383540" y="338009"/>
                  <a:pt x="355715" y="343089"/>
                  <a:pt x="327660" y="343089"/>
                </a:cubicBezTo>
                <a:cubicBezTo>
                  <a:pt x="242035" y="343089"/>
                  <a:pt x="159126" y="323417"/>
                  <a:pt x="76200" y="304989"/>
                </a:cubicBezTo>
                <a:cubicBezTo>
                  <a:pt x="66040" y="299909"/>
                  <a:pt x="54963" y="296351"/>
                  <a:pt x="45720" y="289749"/>
                </a:cubicBezTo>
                <a:cubicBezTo>
                  <a:pt x="-4224" y="254074"/>
                  <a:pt x="49037" y="275615"/>
                  <a:pt x="0" y="259269"/>
                </a:cubicBezTo>
                <a:cubicBezTo>
                  <a:pt x="7620" y="200849"/>
                  <a:pt x="980" y="138710"/>
                  <a:pt x="22860" y="84009"/>
                </a:cubicBezTo>
                <a:cubicBezTo>
                  <a:pt x="33616" y="57120"/>
                  <a:pt x="63966" y="39827"/>
                  <a:pt x="91440" y="30669"/>
                </a:cubicBezTo>
                <a:cubicBezTo>
                  <a:pt x="154703" y="9581"/>
                  <a:pt x="121714" y="19842"/>
                  <a:pt x="190500" y="189"/>
                </a:cubicBezTo>
                <a:cubicBezTo>
                  <a:pt x="224936" y="3059"/>
                  <a:pt x="360440" y="-12751"/>
                  <a:pt x="411480" y="38289"/>
                </a:cubicBezTo>
                <a:cubicBezTo>
                  <a:pt x="417160" y="43969"/>
                  <a:pt x="417152" y="53357"/>
                  <a:pt x="419100" y="61149"/>
                </a:cubicBezTo>
                <a:cubicBezTo>
                  <a:pt x="422241" y="73714"/>
                  <a:pt x="424180" y="86549"/>
                  <a:pt x="426720" y="99249"/>
                </a:cubicBezTo>
                <a:cubicBezTo>
                  <a:pt x="421640" y="117029"/>
                  <a:pt x="419750" y="136050"/>
                  <a:pt x="411480" y="152589"/>
                </a:cubicBezTo>
                <a:cubicBezTo>
                  <a:pt x="396786" y="181978"/>
                  <a:pt x="351363" y="189421"/>
                  <a:pt x="327660" y="198309"/>
                </a:cubicBezTo>
                <a:cubicBezTo>
                  <a:pt x="332740" y="190689"/>
                  <a:pt x="340004" y="184137"/>
                  <a:pt x="342900" y="175449"/>
                </a:cubicBezTo>
                <a:cubicBezTo>
                  <a:pt x="350305" y="153233"/>
                  <a:pt x="341581" y="90310"/>
                  <a:pt x="358140" y="106869"/>
                </a:cubicBezTo>
                <a:cubicBezTo>
                  <a:pt x="376190" y="124919"/>
                  <a:pt x="357097" y="158404"/>
                  <a:pt x="350520" y="183069"/>
                </a:cubicBezTo>
                <a:cubicBezTo>
                  <a:pt x="346704" y="197380"/>
                  <a:pt x="313451" y="216990"/>
                  <a:pt x="327660" y="221169"/>
                </a:cubicBezTo>
                <a:cubicBezTo>
                  <a:pt x="376396" y="235503"/>
                  <a:pt x="429260" y="221169"/>
                  <a:pt x="480060" y="221169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E5662EC0-7529-4577-89AD-ECD66082660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10" t="3166" r="2185"/>
          <a:stretch/>
        </xdr:blipFill>
        <xdr:spPr>
          <a:xfrm>
            <a:off x="990600" y="9287812"/>
            <a:ext cx="5841609" cy="4399084"/>
          </a:xfrm>
          <a:prstGeom prst="rect">
            <a:avLst/>
          </a:prstGeom>
        </xdr:spPr>
      </xdr:pic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89850D7F-5957-B9D0-6EE3-E2F48E191A95}"/>
              </a:ext>
            </a:extLst>
          </xdr:cNvPr>
          <xdr:cNvCxnSpPr/>
        </xdr:nvCxnSpPr>
        <xdr:spPr>
          <a:xfrm flipV="1">
            <a:off x="3904957" y="10633146"/>
            <a:ext cx="1723878" cy="839958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5EAB0935-A7EA-487C-ADA1-05869DCD30D8}"/>
              </a:ext>
            </a:extLst>
          </xdr:cNvPr>
          <xdr:cNvCxnSpPr/>
        </xdr:nvCxnSpPr>
        <xdr:spPr>
          <a:xfrm flipV="1">
            <a:off x="2167597" y="11480724"/>
            <a:ext cx="1722120" cy="841131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5D66B9BD-9E26-42D1-AA23-F4440F25241A}"/>
              </a:ext>
            </a:extLst>
          </xdr:cNvPr>
          <xdr:cNvCxnSpPr/>
        </xdr:nvCxnSpPr>
        <xdr:spPr>
          <a:xfrm flipV="1">
            <a:off x="3907828" y="9819161"/>
            <a:ext cx="276" cy="1691229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18868FC6-9635-4216-A10B-F87358B9B4C1}"/>
              </a:ext>
            </a:extLst>
          </xdr:cNvPr>
          <xdr:cNvCxnSpPr/>
        </xdr:nvCxnSpPr>
        <xdr:spPr>
          <a:xfrm>
            <a:off x="2140270" y="10617643"/>
            <a:ext cx="1749973" cy="855986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92560C58-73AC-411E-9AC4-6E26A5C060DA}"/>
              </a:ext>
            </a:extLst>
          </xdr:cNvPr>
          <xdr:cNvCxnSpPr/>
        </xdr:nvCxnSpPr>
        <xdr:spPr>
          <a:xfrm>
            <a:off x="3874477" y="11473630"/>
            <a:ext cx="1749366" cy="858210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B5A01F7B-97C4-4433-9CDF-937A7997AD78}"/>
              </a:ext>
            </a:extLst>
          </xdr:cNvPr>
          <xdr:cNvCxnSpPr/>
        </xdr:nvCxnSpPr>
        <xdr:spPr>
          <a:xfrm flipV="1">
            <a:off x="3902275" y="11485939"/>
            <a:ext cx="276" cy="1694006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64C2BA34-9320-5068-3524-7DCFC2D82FCC}"/>
              </a:ext>
            </a:extLst>
          </xdr:cNvPr>
          <xdr:cNvSpPr txBox="1"/>
        </xdr:nvSpPr>
        <xdr:spPr>
          <a:xfrm>
            <a:off x="4560277" y="11170650"/>
            <a:ext cx="480647" cy="3634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kern="1200">
                <a:solidFill>
                  <a:srgbClr val="FF0000"/>
                </a:solidFill>
              </a:rPr>
              <a:t>1A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835619D0-0B42-4DB4-8F26-7A267F380242}"/>
              </a:ext>
            </a:extLst>
          </xdr:cNvPr>
          <xdr:cNvSpPr txBox="1"/>
        </xdr:nvSpPr>
        <xdr:spPr>
          <a:xfrm>
            <a:off x="4296508" y="10729123"/>
            <a:ext cx="480647" cy="3634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kern="1200">
                <a:solidFill>
                  <a:srgbClr val="FF0000"/>
                </a:solidFill>
              </a:rPr>
              <a:t>1B</a:t>
            </a:r>
          </a:p>
        </xdr:txBody>
      </xdr:sp>
    </xdr:grpSp>
    <xdr:clientData/>
  </xdr:twoCellAnchor>
  <xdr:twoCellAnchor editAs="oneCell">
    <xdr:from>
      <xdr:col>3</xdr:col>
      <xdr:colOff>345829</xdr:colOff>
      <xdr:row>26</xdr:row>
      <xdr:rowOff>4119</xdr:rowOff>
    </xdr:from>
    <xdr:to>
      <xdr:col>7</xdr:col>
      <xdr:colOff>359668</xdr:colOff>
      <xdr:row>45</xdr:row>
      <xdr:rowOff>16685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618D787B-AC8D-8FD3-509D-9813C314E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4629" y="4728519"/>
          <a:ext cx="3974187" cy="3468822"/>
        </a:xfrm>
        <a:prstGeom prst="rect">
          <a:avLst/>
        </a:prstGeom>
      </xdr:spPr>
    </xdr:pic>
    <xdr:clientData/>
  </xdr:twoCellAnchor>
  <xdr:twoCellAnchor>
    <xdr:from>
      <xdr:col>5</xdr:col>
      <xdr:colOff>926123</xdr:colOff>
      <xdr:row>52</xdr:row>
      <xdr:rowOff>76200</xdr:rowOff>
    </xdr:from>
    <xdr:to>
      <xdr:col>5</xdr:col>
      <xdr:colOff>926123</xdr:colOff>
      <xdr:row>53</xdr:row>
      <xdr:rowOff>87923</xdr:rowOff>
    </xdr:to>
    <xdr:sp macro="" textlink="">
      <xdr:nvSpPr>
        <xdr:cNvPr id="69" name="Freeform: Shape 68">
          <a:extLst>
            <a:ext uri="{FF2B5EF4-FFF2-40B4-BE49-F238E27FC236}">
              <a16:creationId xmlns:a16="http://schemas.microsoft.com/office/drawing/2014/main" id="{75BF32C5-C256-0996-33E3-E11A0B614712}"/>
            </a:ext>
          </a:extLst>
        </xdr:cNvPr>
        <xdr:cNvSpPr/>
      </xdr:nvSpPr>
      <xdr:spPr>
        <a:xfrm>
          <a:off x="3974123" y="9525000"/>
          <a:ext cx="0" cy="193431"/>
        </a:xfrm>
        <a:custGeom>
          <a:avLst/>
          <a:gdLst>
            <a:gd name="connsiteX0" fmla="*/ 0 w 0"/>
            <a:gd name="connsiteY0" fmla="*/ 0 h 193431"/>
            <a:gd name="connsiteX1" fmla="*/ 0 w 0"/>
            <a:gd name="connsiteY1" fmla="*/ 193431 h 1934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3431">
              <a:moveTo>
                <a:pt x="0" y="0"/>
              </a:moveTo>
              <a:lnTo>
                <a:pt x="0" y="193431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</xdr:col>
      <xdr:colOff>46893</xdr:colOff>
      <xdr:row>2</xdr:row>
      <xdr:rowOff>164124</xdr:rowOff>
    </xdr:from>
    <xdr:to>
      <xdr:col>2</xdr:col>
      <xdr:colOff>526953</xdr:colOff>
      <xdr:row>4</xdr:row>
      <xdr:rowOff>85922</xdr:rowOff>
    </xdr:to>
    <xdr:sp macro="" textlink="">
      <xdr:nvSpPr>
        <xdr:cNvPr id="80" name="Freeform: Shape 79">
          <a:extLst>
            <a:ext uri="{FF2B5EF4-FFF2-40B4-BE49-F238E27FC236}">
              <a16:creationId xmlns:a16="http://schemas.microsoft.com/office/drawing/2014/main" id="{D4FA447B-B565-4B01-9EC2-9B6F98348720}"/>
            </a:ext>
          </a:extLst>
        </xdr:cNvPr>
        <xdr:cNvSpPr/>
      </xdr:nvSpPr>
      <xdr:spPr>
        <a:xfrm>
          <a:off x="1266093" y="527539"/>
          <a:ext cx="480060" cy="285214"/>
        </a:xfrm>
        <a:custGeom>
          <a:avLst/>
          <a:gdLst>
            <a:gd name="connsiteX0" fmla="*/ 411480 w 480060"/>
            <a:gd name="connsiteY0" fmla="*/ 335469 h 343089"/>
            <a:gd name="connsiteX1" fmla="*/ 327660 w 480060"/>
            <a:gd name="connsiteY1" fmla="*/ 343089 h 343089"/>
            <a:gd name="connsiteX2" fmla="*/ 76200 w 480060"/>
            <a:gd name="connsiteY2" fmla="*/ 304989 h 343089"/>
            <a:gd name="connsiteX3" fmla="*/ 45720 w 480060"/>
            <a:gd name="connsiteY3" fmla="*/ 289749 h 343089"/>
            <a:gd name="connsiteX4" fmla="*/ 0 w 480060"/>
            <a:gd name="connsiteY4" fmla="*/ 259269 h 343089"/>
            <a:gd name="connsiteX5" fmla="*/ 22860 w 480060"/>
            <a:gd name="connsiteY5" fmla="*/ 84009 h 343089"/>
            <a:gd name="connsiteX6" fmla="*/ 91440 w 480060"/>
            <a:gd name="connsiteY6" fmla="*/ 30669 h 343089"/>
            <a:gd name="connsiteX7" fmla="*/ 190500 w 480060"/>
            <a:gd name="connsiteY7" fmla="*/ 189 h 343089"/>
            <a:gd name="connsiteX8" fmla="*/ 411480 w 480060"/>
            <a:gd name="connsiteY8" fmla="*/ 38289 h 343089"/>
            <a:gd name="connsiteX9" fmla="*/ 419100 w 480060"/>
            <a:gd name="connsiteY9" fmla="*/ 61149 h 343089"/>
            <a:gd name="connsiteX10" fmla="*/ 426720 w 480060"/>
            <a:gd name="connsiteY10" fmla="*/ 99249 h 343089"/>
            <a:gd name="connsiteX11" fmla="*/ 411480 w 480060"/>
            <a:gd name="connsiteY11" fmla="*/ 152589 h 343089"/>
            <a:gd name="connsiteX12" fmla="*/ 327660 w 480060"/>
            <a:gd name="connsiteY12" fmla="*/ 198309 h 343089"/>
            <a:gd name="connsiteX13" fmla="*/ 342900 w 480060"/>
            <a:gd name="connsiteY13" fmla="*/ 175449 h 343089"/>
            <a:gd name="connsiteX14" fmla="*/ 358140 w 480060"/>
            <a:gd name="connsiteY14" fmla="*/ 106869 h 343089"/>
            <a:gd name="connsiteX15" fmla="*/ 350520 w 480060"/>
            <a:gd name="connsiteY15" fmla="*/ 183069 h 343089"/>
            <a:gd name="connsiteX16" fmla="*/ 327660 w 480060"/>
            <a:gd name="connsiteY16" fmla="*/ 221169 h 343089"/>
            <a:gd name="connsiteX17" fmla="*/ 480060 w 480060"/>
            <a:gd name="connsiteY17" fmla="*/ 221169 h 3430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480060" h="343089">
              <a:moveTo>
                <a:pt x="411480" y="335469"/>
              </a:moveTo>
              <a:cubicBezTo>
                <a:pt x="383540" y="338009"/>
                <a:pt x="355715" y="343089"/>
                <a:pt x="327660" y="343089"/>
              </a:cubicBezTo>
              <a:cubicBezTo>
                <a:pt x="242035" y="343089"/>
                <a:pt x="159126" y="323417"/>
                <a:pt x="76200" y="304989"/>
              </a:cubicBezTo>
              <a:cubicBezTo>
                <a:pt x="66040" y="299909"/>
                <a:pt x="54963" y="296351"/>
                <a:pt x="45720" y="289749"/>
              </a:cubicBezTo>
              <a:cubicBezTo>
                <a:pt x="-4224" y="254074"/>
                <a:pt x="49037" y="275615"/>
                <a:pt x="0" y="259269"/>
              </a:cubicBezTo>
              <a:cubicBezTo>
                <a:pt x="7620" y="200849"/>
                <a:pt x="980" y="138710"/>
                <a:pt x="22860" y="84009"/>
              </a:cubicBezTo>
              <a:cubicBezTo>
                <a:pt x="33616" y="57120"/>
                <a:pt x="63966" y="39827"/>
                <a:pt x="91440" y="30669"/>
              </a:cubicBezTo>
              <a:cubicBezTo>
                <a:pt x="154703" y="9581"/>
                <a:pt x="121714" y="19842"/>
                <a:pt x="190500" y="189"/>
              </a:cubicBezTo>
              <a:cubicBezTo>
                <a:pt x="224936" y="3059"/>
                <a:pt x="360440" y="-12751"/>
                <a:pt x="411480" y="38289"/>
              </a:cubicBezTo>
              <a:cubicBezTo>
                <a:pt x="417160" y="43969"/>
                <a:pt x="417152" y="53357"/>
                <a:pt x="419100" y="61149"/>
              </a:cubicBezTo>
              <a:cubicBezTo>
                <a:pt x="422241" y="73714"/>
                <a:pt x="424180" y="86549"/>
                <a:pt x="426720" y="99249"/>
              </a:cubicBezTo>
              <a:cubicBezTo>
                <a:pt x="421640" y="117029"/>
                <a:pt x="419750" y="136050"/>
                <a:pt x="411480" y="152589"/>
              </a:cubicBezTo>
              <a:cubicBezTo>
                <a:pt x="396786" y="181978"/>
                <a:pt x="351363" y="189421"/>
                <a:pt x="327660" y="198309"/>
              </a:cubicBezTo>
              <a:cubicBezTo>
                <a:pt x="332740" y="190689"/>
                <a:pt x="340004" y="184137"/>
                <a:pt x="342900" y="175449"/>
              </a:cubicBezTo>
              <a:cubicBezTo>
                <a:pt x="350305" y="153233"/>
                <a:pt x="341581" y="90310"/>
                <a:pt x="358140" y="106869"/>
              </a:cubicBezTo>
              <a:cubicBezTo>
                <a:pt x="376190" y="124919"/>
                <a:pt x="357097" y="158404"/>
                <a:pt x="350520" y="183069"/>
              </a:cubicBezTo>
              <a:cubicBezTo>
                <a:pt x="346704" y="197380"/>
                <a:pt x="313451" y="216990"/>
                <a:pt x="327660" y="221169"/>
              </a:cubicBezTo>
              <a:cubicBezTo>
                <a:pt x="376396" y="235503"/>
                <a:pt x="429260" y="221169"/>
                <a:pt x="480060" y="221169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5</xdr:col>
      <xdr:colOff>1720104</xdr:colOff>
      <xdr:row>54</xdr:row>
      <xdr:rowOff>58616</xdr:rowOff>
    </xdr:from>
    <xdr:to>
      <xdr:col>5</xdr:col>
      <xdr:colOff>2086708</xdr:colOff>
      <xdr:row>55</xdr:row>
      <xdr:rowOff>106238</xdr:rowOff>
    </xdr:to>
    <xdr:sp macro="" textlink="">
      <xdr:nvSpPr>
        <xdr:cNvPr id="81" name="Freeform: Shape 80">
          <a:extLst>
            <a:ext uri="{FF2B5EF4-FFF2-40B4-BE49-F238E27FC236}">
              <a16:creationId xmlns:a16="http://schemas.microsoft.com/office/drawing/2014/main" id="{DA8F2C20-0E34-2CE4-8574-64E9273CDFDA}"/>
            </a:ext>
          </a:extLst>
        </xdr:cNvPr>
        <xdr:cNvSpPr/>
      </xdr:nvSpPr>
      <xdr:spPr>
        <a:xfrm>
          <a:off x="4768104" y="9870831"/>
          <a:ext cx="366604" cy="229330"/>
        </a:xfrm>
        <a:custGeom>
          <a:avLst/>
          <a:gdLst>
            <a:gd name="connsiteX0" fmla="*/ 202481 w 366604"/>
            <a:gd name="connsiteY0" fmla="*/ 228600 h 229330"/>
            <a:gd name="connsiteX1" fmla="*/ 325573 w 366604"/>
            <a:gd name="connsiteY1" fmla="*/ 211015 h 229330"/>
            <a:gd name="connsiteX2" fmla="*/ 343158 w 366604"/>
            <a:gd name="connsiteY2" fmla="*/ 187569 h 229330"/>
            <a:gd name="connsiteX3" fmla="*/ 366604 w 366604"/>
            <a:gd name="connsiteY3" fmla="*/ 152400 h 229330"/>
            <a:gd name="connsiteX4" fmla="*/ 337296 w 366604"/>
            <a:gd name="connsiteY4" fmla="*/ 29307 h 229330"/>
            <a:gd name="connsiteX5" fmla="*/ 319711 w 366604"/>
            <a:gd name="connsiteY5" fmla="*/ 17584 h 229330"/>
            <a:gd name="connsiteX6" fmla="*/ 296265 w 366604"/>
            <a:gd name="connsiteY6" fmla="*/ 0 h 229330"/>
            <a:gd name="connsiteX7" fmla="*/ 208342 w 366604"/>
            <a:gd name="connsiteY7" fmla="*/ 5861 h 229330"/>
            <a:gd name="connsiteX8" fmla="*/ 167311 w 366604"/>
            <a:gd name="connsiteY8" fmla="*/ 17584 h 229330"/>
            <a:gd name="connsiteX9" fmla="*/ 126281 w 366604"/>
            <a:gd name="connsiteY9" fmla="*/ 52754 h 229330"/>
            <a:gd name="connsiteX10" fmla="*/ 108696 w 366604"/>
            <a:gd name="connsiteY10" fmla="*/ 58615 h 229330"/>
            <a:gd name="connsiteX11" fmla="*/ 91111 w 366604"/>
            <a:gd name="connsiteY11" fmla="*/ 82061 h 229330"/>
            <a:gd name="connsiteX12" fmla="*/ 67665 w 366604"/>
            <a:gd name="connsiteY12" fmla="*/ 105507 h 229330"/>
            <a:gd name="connsiteX13" fmla="*/ 44219 w 366604"/>
            <a:gd name="connsiteY13" fmla="*/ 152400 h 229330"/>
            <a:gd name="connsiteX14" fmla="*/ 38358 w 366604"/>
            <a:gd name="connsiteY14" fmla="*/ 211015 h 229330"/>
            <a:gd name="connsiteX15" fmla="*/ 3188 w 366604"/>
            <a:gd name="connsiteY15" fmla="*/ 175846 h 229330"/>
            <a:gd name="connsiteX16" fmla="*/ 44219 w 366604"/>
            <a:gd name="connsiteY16" fmla="*/ 205154 h 229330"/>
            <a:gd name="connsiteX17" fmla="*/ 50081 w 366604"/>
            <a:gd name="connsiteY17" fmla="*/ 228600 h 229330"/>
            <a:gd name="connsiteX18" fmla="*/ 67665 w 366604"/>
            <a:gd name="connsiteY18" fmla="*/ 187569 h 229330"/>
            <a:gd name="connsiteX19" fmla="*/ 79388 w 366604"/>
            <a:gd name="connsiteY19" fmla="*/ 169984 h 229330"/>
            <a:gd name="connsiteX20" fmla="*/ 96973 w 366604"/>
            <a:gd name="connsiteY20" fmla="*/ 152400 h 2293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366604" h="229330">
              <a:moveTo>
                <a:pt x="202481" y="228600"/>
              </a:moveTo>
              <a:cubicBezTo>
                <a:pt x="220212" y="227557"/>
                <a:pt x="296169" y="236218"/>
                <a:pt x="325573" y="211015"/>
              </a:cubicBezTo>
              <a:cubicBezTo>
                <a:pt x="332990" y="204657"/>
                <a:pt x="337556" y="195572"/>
                <a:pt x="343158" y="187569"/>
              </a:cubicBezTo>
              <a:cubicBezTo>
                <a:pt x="351238" y="176027"/>
                <a:pt x="366604" y="152400"/>
                <a:pt x="366604" y="152400"/>
              </a:cubicBezTo>
              <a:cubicBezTo>
                <a:pt x="366035" y="149175"/>
                <a:pt x="359301" y="55713"/>
                <a:pt x="337296" y="29307"/>
              </a:cubicBezTo>
              <a:cubicBezTo>
                <a:pt x="332786" y="23895"/>
                <a:pt x="325444" y="21679"/>
                <a:pt x="319711" y="17584"/>
              </a:cubicBezTo>
              <a:cubicBezTo>
                <a:pt x="311762" y="11906"/>
                <a:pt x="304080" y="5861"/>
                <a:pt x="296265" y="0"/>
              </a:cubicBezTo>
              <a:cubicBezTo>
                <a:pt x="266957" y="1954"/>
                <a:pt x="237553" y="2786"/>
                <a:pt x="208342" y="5861"/>
              </a:cubicBezTo>
              <a:cubicBezTo>
                <a:pt x="197591" y="6993"/>
                <a:pt x="178205" y="13953"/>
                <a:pt x="167311" y="17584"/>
              </a:cubicBezTo>
              <a:cubicBezTo>
                <a:pt x="153453" y="31443"/>
                <a:pt x="143826" y="42728"/>
                <a:pt x="126281" y="52754"/>
              </a:cubicBezTo>
              <a:cubicBezTo>
                <a:pt x="120916" y="55819"/>
                <a:pt x="114558" y="56661"/>
                <a:pt x="108696" y="58615"/>
              </a:cubicBezTo>
              <a:cubicBezTo>
                <a:pt x="102834" y="66430"/>
                <a:pt x="97544" y="74709"/>
                <a:pt x="91111" y="82061"/>
              </a:cubicBezTo>
              <a:cubicBezTo>
                <a:pt x="83833" y="90379"/>
                <a:pt x="73796" y="96311"/>
                <a:pt x="67665" y="105507"/>
              </a:cubicBezTo>
              <a:cubicBezTo>
                <a:pt x="57971" y="120048"/>
                <a:pt x="44219" y="152400"/>
                <a:pt x="44219" y="152400"/>
              </a:cubicBezTo>
              <a:cubicBezTo>
                <a:pt x="42265" y="171938"/>
                <a:pt x="55407" y="201273"/>
                <a:pt x="38358" y="211015"/>
              </a:cubicBezTo>
              <a:cubicBezTo>
                <a:pt x="23963" y="219240"/>
                <a:pt x="-10607" y="166650"/>
                <a:pt x="3188" y="175846"/>
              </a:cubicBezTo>
              <a:cubicBezTo>
                <a:pt x="28902" y="192988"/>
                <a:pt x="15137" y="183342"/>
                <a:pt x="44219" y="205154"/>
              </a:cubicBezTo>
              <a:cubicBezTo>
                <a:pt x="46173" y="212969"/>
                <a:pt x="43636" y="233434"/>
                <a:pt x="50081" y="228600"/>
              </a:cubicBezTo>
              <a:cubicBezTo>
                <a:pt x="61985" y="219672"/>
                <a:pt x="61011" y="200878"/>
                <a:pt x="67665" y="187569"/>
              </a:cubicBezTo>
              <a:cubicBezTo>
                <a:pt x="70815" y="181268"/>
                <a:pt x="74878" y="175396"/>
                <a:pt x="79388" y="169984"/>
              </a:cubicBezTo>
              <a:cubicBezTo>
                <a:pt x="84695" y="163616"/>
                <a:pt x="96973" y="152400"/>
                <a:pt x="96973" y="1524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5</xdr:col>
      <xdr:colOff>1560603</xdr:colOff>
      <xdr:row>52</xdr:row>
      <xdr:rowOff>181683</xdr:rowOff>
    </xdr:from>
    <xdr:to>
      <xdr:col>5</xdr:col>
      <xdr:colOff>1781908</xdr:colOff>
      <xdr:row>54</xdr:row>
      <xdr:rowOff>29308</xdr:rowOff>
    </xdr:to>
    <xdr:sp macro="" textlink="">
      <xdr:nvSpPr>
        <xdr:cNvPr id="82" name="Freeform: Shape 81">
          <a:extLst>
            <a:ext uri="{FF2B5EF4-FFF2-40B4-BE49-F238E27FC236}">
              <a16:creationId xmlns:a16="http://schemas.microsoft.com/office/drawing/2014/main" id="{83EB022E-5537-98FB-1941-33FE822A3412}"/>
            </a:ext>
          </a:extLst>
        </xdr:cNvPr>
        <xdr:cNvSpPr/>
      </xdr:nvSpPr>
      <xdr:spPr>
        <a:xfrm>
          <a:off x="4608603" y="9630483"/>
          <a:ext cx="221305" cy="211040"/>
        </a:xfrm>
        <a:custGeom>
          <a:avLst/>
          <a:gdLst>
            <a:gd name="connsiteX0" fmla="*/ 221305 w 221305"/>
            <a:gd name="connsiteY0" fmla="*/ 11748 h 211040"/>
            <a:gd name="connsiteX1" fmla="*/ 162689 w 221305"/>
            <a:gd name="connsiteY1" fmla="*/ 5886 h 211040"/>
            <a:gd name="connsiteX2" fmla="*/ 145105 w 221305"/>
            <a:gd name="connsiteY2" fmla="*/ 25 h 211040"/>
            <a:gd name="connsiteX3" fmla="*/ 80628 w 221305"/>
            <a:gd name="connsiteY3" fmla="*/ 11748 h 211040"/>
            <a:gd name="connsiteX4" fmla="*/ 45459 w 221305"/>
            <a:gd name="connsiteY4" fmla="*/ 41055 h 211040"/>
            <a:gd name="connsiteX5" fmla="*/ 33735 w 221305"/>
            <a:gd name="connsiteY5" fmla="*/ 70363 h 211040"/>
            <a:gd name="connsiteX6" fmla="*/ 10289 w 221305"/>
            <a:gd name="connsiteY6" fmla="*/ 111394 h 211040"/>
            <a:gd name="connsiteX7" fmla="*/ 10289 w 221305"/>
            <a:gd name="connsiteY7" fmla="*/ 199317 h 211040"/>
            <a:gd name="connsiteX8" fmla="*/ 33735 w 221305"/>
            <a:gd name="connsiteY8" fmla="*/ 211040 h 211040"/>
            <a:gd name="connsiteX9" fmla="*/ 127520 w 221305"/>
            <a:gd name="connsiteY9" fmla="*/ 199317 h 211040"/>
            <a:gd name="connsiteX10" fmla="*/ 162689 w 221305"/>
            <a:gd name="connsiteY10" fmla="*/ 181732 h 211040"/>
            <a:gd name="connsiteX11" fmla="*/ 174412 w 221305"/>
            <a:gd name="connsiteY11" fmla="*/ 158286 h 211040"/>
            <a:gd name="connsiteX12" fmla="*/ 168551 w 221305"/>
            <a:gd name="connsiteY12" fmla="*/ 158286 h 211040"/>
            <a:gd name="connsiteX13" fmla="*/ 191997 w 221305"/>
            <a:gd name="connsiteY13" fmla="*/ 164148 h 211040"/>
            <a:gd name="connsiteX14" fmla="*/ 186135 w 221305"/>
            <a:gd name="connsiteY14" fmla="*/ 211040 h 211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21305" h="211040">
              <a:moveTo>
                <a:pt x="221305" y="11748"/>
              </a:moveTo>
              <a:cubicBezTo>
                <a:pt x="201766" y="9794"/>
                <a:pt x="182097" y="8872"/>
                <a:pt x="162689" y="5886"/>
              </a:cubicBezTo>
              <a:cubicBezTo>
                <a:pt x="156582" y="4947"/>
                <a:pt x="151268" y="-415"/>
                <a:pt x="145105" y="25"/>
              </a:cubicBezTo>
              <a:cubicBezTo>
                <a:pt x="123316" y="1582"/>
                <a:pt x="102120" y="7840"/>
                <a:pt x="80628" y="11748"/>
              </a:cubicBezTo>
              <a:cubicBezTo>
                <a:pt x="68474" y="19850"/>
                <a:pt x="53519" y="28160"/>
                <a:pt x="45459" y="41055"/>
              </a:cubicBezTo>
              <a:cubicBezTo>
                <a:pt x="39882" y="49978"/>
                <a:pt x="38009" y="60748"/>
                <a:pt x="33735" y="70363"/>
              </a:cubicBezTo>
              <a:cubicBezTo>
                <a:pt x="23819" y="92674"/>
                <a:pt x="22862" y="92534"/>
                <a:pt x="10289" y="111394"/>
              </a:cubicBezTo>
              <a:cubicBezTo>
                <a:pt x="-356" y="143332"/>
                <a:pt x="-6196" y="153158"/>
                <a:pt x="10289" y="199317"/>
              </a:cubicBezTo>
              <a:cubicBezTo>
                <a:pt x="13228" y="207546"/>
                <a:pt x="25920" y="207132"/>
                <a:pt x="33735" y="211040"/>
              </a:cubicBezTo>
              <a:cubicBezTo>
                <a:pt x="64997" y="207132"/>
                <a:pt x="96799" y="206299"/>
                <a:pt x="127520" y="199317"/>
              </a:cubicBezTo>
              <a:cubicBezTo>
                <a:pt x="140301" y="196412"/>
                <a:pt x="152825" y="190363"/>
                <a:pt x="162689" y="181732"/>
              </a:cubicBezTo>
              <a:cubicBezTo>
                <a:pt x="169265" y="175978"/>
                <a:pt x="180591" y="164465"/>
                <a:pt x="174412" y="158286"/>
              </a:cubicBezTo>
              <a:cubicBezTo>
                <a:pt x="172924" y="156798"/>
                <a:pt x="106557" y="173786"/>
                <a:pt x="168551" y="158286"/>
              </a:cubicBezTo>
              <a:cubicBezTo>
                <a:pt x="176366" y="160240"/>
                <a:pt x="189450" y="156505"/>
                <a:pt x="191997" y="164148"/>
              </a:cubicBezTo>
              <a:cubicBezTo>
                <a:pt x="196978" y="179092"/>
                <a:pt x="186135" y="211040"/>
                <a:pt x="186135" y="21104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6</xdr:col>
      <xdr:colOff>205154</xdr:colOff>
      <xdr:row>53</xdr:row>
      <xdr:rowOff>46585</xdr:rowOff>
    </xdr:from>
    <xdr:to>
      <xdr:col>6</xdr:col>
      <xdr:colOff>345831</xdr:colOff>
      <xdr:row>54</xdr:row>
      <xdr:rowOff>59744</xdr:rowOff>
    </xdr:to>
    <xdr:sp macro="" textlink="">
      <xdr:nvSpPr>
        <xdr:cNvPr id="83" name="Freeform: Shape 82">
          <a:extLst>
            <a:ext uri="{FF2B5EF4-FFF2-40B4-BE49-F238E27FC236}">
              <a16:creationId xmlns:a16="http://schemas.microsoft.com/office/drawing/2014/main" id="{04030C2A-DFEA-ADD0-EEA2-C68FAAC83463}"/>
            </a:ext>
          </a:extLst>
        </xdr:cNvPr>
        <xdr:cNvSpPr/>
      </xdr:nvSpPr>
      <xdr:spPr>
        <a:xfrm>
          <a:off x="5380892" y="9677093"/>
          <a:ext cx="140677" cy="194866"/>
        </a:xfrm>
        <a:custGeom>
          <a:avLst/>
          <a:gdLst>
            <a:gd name="connsiteX0" fmla="*/ 140677 w 140677"/>
            <a:gd name="connsiteY0" fmla="*/ 193738 h 194866"/>
            <a:gd name="connsiteX1" fmla="*/ 17585 w 140677"/>
            <a:gd name="connsiteY1" fmla="*/ 170292 h 194866"/>
            <a:gd name="connsiteX2" fmla="*/ 5862 w 140677"/>
            <a:gd name="connsiteY2" fmla="*/ 146845 h 194866"/>
            <a:gd name="connsiteX3" fmla="*/ 0 w 140677"/>
            <a:gd name="connsiteY3" fmla="*/ 123399 h 194866"/>
            <a:gd name="connsiteX4" fmla="*/ 5862 w 140677"/>
            <a:gd name="connsiteY4" fmla="*/ 47199 h 194866"/>
            <a:gd name="connsiteX5" fmla="*/ 29308 w 140677"/>
            <a:gd name="connsiteY5" fmla="*/ 29615 h 194866"/>
            <a:gd name="connsiteX6" fmla="*/ 134816 w 140677"/>
            <a:gd name="connsiteY6" fmla="*/ 41338 h 194866"/>
            <a:gd name="connsiteX7" fmla="*/ 111370 w 140677"/>
            <a:gd name="connsiteY7" fmla="*/ 29615 h 194866"/>
            <a:gd name="connsiteX8" fmla="*/ 93785 w 140677"/>
            <a:gd name="connsiteY8" fmla="*/ 23753 h 194866"/>
            <a:gd name="connsiteX9" fmla="*/ 70339 w 140677"/>
            <a:gd name="connsiteY9" fmla="*/ 6169 h 194866"/>
            <a:gd name="connsiteX10" fmla="*/ 52754 w 140677"/>
            <a:gd name="connsiteY10" fmla="*/ 307 h 194866"/>
            <a:gd name="connsiteX11" fmla="*/ 93785 w 140677"/>
            <a:gd name="connsiteY11" fmla="*/ 12030 h 194866"/>
            <a:gd name="connsiteX12" fmla="*/ 123093 w 140677"/>
            <a:gd name="connsiteY12" fmla="*/ 29615 h 194866"/>
            <a:gd name="connsiteX13" fmla="*/ 117231 w 140677"/>
            <a:gd name="connsiteY13" fmla="*/ 47199 h 194866"/>
            <a:gd name="connsiteX14" fmla="*/ 82062 w 140677"/>
            <a:gd name="connsiteY14" fmla="*/ 88230 h 1948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140677" h="194866">
              <a:moveTo>
                <a:pt x="140677" y="193738"/>
              </a:moveTo>
              <a:cubicBezTo>
                <a:pt x="95416" y="191075"/>
                <a:pt x="48818" y="206731"/>
                <a:pt x="17585" y="170292"/>
              </a:cubicBezTo>
              <a:cubicBezTo>
                <a:pt x="11898" y="163658"/>
                <a:pt x="8930" y="155027"/>
                <a:pt x="5862" y="146845"/>
              </a:cubicBezTo>
              <a:cubicBezTo>
                <a:pt x="3033" y="139302"/>
                <a:pt x="1954" y="131214"/>
                <a:pt x="0" y="123399"/>
              </a:cubicBezTo>
              <a:cubicBezTo>
                <a:pt x="1954" y="97999"/>
                <a:pt x="-1737" y="71514"/>
                <a:pt x="5862" y="47199"/>
              </a:cubicBezTo>
              <a:cubicBezTo>
                <a:pt x="8776" y="37875"/>
                <a:pt x="19549" y="30059"/>
                <a:pt x="29308" y="29615"/>
              </a:cubicBezTo>
              <a:cubicBezTo>
                <a:pt x="64657" y="28008"/>
                <a:pt x="99647" y="37430"/>
                <a:pt x="134816" y="41338"/>
              </a:cubicBezTo>
              <a:cubicBezTo>
                <a:pt x="127001" y="37430"/>
                <a:pt x="119401" y="33057"/>
                <a:pt x="111370" y="29615"/>
              </a:cubicBezTo>
              <a:cubicBezTo>
                <a:pt x="105691" y="27181"/>
                <a:pt x="99150" y="26819"/>
                <a:pt x="93785" y="23753"/>
              </a:cubicBezTo>
              <a:cubicBezTo>
                <a:pt x="85303" y="18906"/>
                <a:pt x="78821" y="11016"/>
                <a:pt x="70339" y="6169"/>
              </a:cubicBezTo>
              <a:cubicBezTo>
                <a:pt x="64974" y="3103"/>
                <a:pt x="46760" y="-1191"/>
                <a:pt x="52754" y="307"/>
              </a:cubicBezTo>
              <a:cubicBezTo>
                <a:pt x="66554" y="3757"/>
                <a:pt x="80108" y="8122"/>
                <a:pt x="93785" y="12030"/>
              </a:cubicBezTo>
              <a:cubicBezTo>
                <a:pt x="103554" y="17892"/>
                <a:pt x="116773" y="20136"/>
                <a:pt x="123093" y="29615"/>
              </a:cubicBezTo>
              <a:cubicBezTo>
                <a:pt x="126520" y="34756"/>
                <a:pt x="120297" y="41835"/>
                <a:pt x="117231" y="47199"/>
              </a:cubicBezTo>
              <a:cubicBezTo>
                <a:pt x="107782" y="63733"/>
                <a:pt x="95118" y="75174"/>
                <a:pt x="82062" y="8823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5</xdr:col>
      <xdr:colOff>1987061</xdr:colOff>
      <xdr:row>52</xdr:row>
      <xdr:rowOff>69636</xdr:rowOff>
    </xdr:from>
    <xdr:to>
      <xdr:col>6</xdr:col>
      <xdr:colOff>135107</xdr:colOff>
      <xdr:row>53</xdr:row>
      <xdr:rowOff>53082</xdr:rowOff>
    </xdr:to>
    <xdr:sp macro="" textlink="">
      <xdr:nvSpPr>
        <xdr:cNvPr id="84" name="Freeform: Shape 83">
          <a:extLst>
            <a:ext uri="{FF2B5EF4-FFF2-40B4-BE49-F238E27FC236}">
              <a16:creationId xmlns:a16="http://schemas.microsoft.com/office/drawing/2014/main" id="{57A3DA6D-D4D6-0C3D-6835-7D9E1938B12F}"/>
            </a:ext>
          </a:extLst>
        </xdr:cNvPr>
        <xdr:cNvSpPr/>
      </xdr:nvSpPr>
      <xdr:spPr>
        <a:xfrm>
          <a:off x="5035061" y="9518436"/>
          <a:ext cx="275784" cy="165154"/>
        </a:xfrm>
        <a:custGeom>
          <a:avLst/>
          <a:gdLst>
            <a:gd name="connsiteX0" fmla="*/ 105508 w 275784"/>
            <a:gd name="connsiteY0" fmla="*/ 158964 h 165154"/>
            <a:gd name="connsiteX1" fmla="*/ 23447 w 275784"/>
            <a:gd name="connsiteY1" fmla="*/ 135518 h 165154"/>
            <a:gd name="connsiteX2" fmla="*/ 17585 w 275784"/>
            <a:gd name="connsiteY2" fmla="*/ 117933 h 165154"/>
            <a:gd name="connsiteX3" fmla="*/ 23447 w 275784"/>
            <a:gd name="connsiteY3" fmla="*/ 18287 h 165154"/>
            <a:gd name="connsiteX4" fmla="*/ 58616 w 275784"/>
            <a:gd name="connsiteY4" fmla="*/ 702 h 165154"/>
            <a:gd name="connsiteX5" fmla="*/ 158262 w 275784"/>
            <a:gd name="connsiteY5" fmla="*/ 6564 h 165154"/>
            <a:gd name="connsiteX6" fmla="*/ 181708 w 275784"/>
            <a:gd name="connsiteY6" fmla="*/ 30010 h 165154"/>
            <a:gd name="connsiteX7" fmla="*/ 205154 w 275784"/>
            <a:gd name="connsiteY7" fmla="*/ 47595 h 165154"/>
            <a:gd name="connsiteX8" fmla="*/ 222739 w 275784"/>
            <a:gd name="connsiteY8" fmla="*/ 82764 h 165154"/>
            <a:gd name="connsiteX9" fmla="*/ 211016 w 275784"/>
            <a:gd name="connsiteY9" fmla="*/ 106210 h 165154"/>
            <a:gd name="connsiteX10" fmla="*/ 181708 w 275784"/>
            <a:gd name="connsiteY10" fmla="*/ 100349 h 165154"/>
            <a:gd name="connsiteX11" fmla="*/ 252047 w 275784"/>
            <a:gd name="connsiteY11" fmla="*/ 106210 h 165154"/>
            <a:gd name="connsiteX12" fmla="*/ 263770 w 275784"/>
            <a:gd name="connsiteY12" fmla="*/ 100349 h 165154"/>
            <a:gd name="connsiteX13" fmla="*/ 257908 w 275784"/>
            <a:gd name="connsiteY13" fmla="*/ 82764 h 165154"/>
            <a:gd name="connsiteX14" fmla="*/ 252047 w 275784"/>
            <a:gd name="connsiteY14" fmla="*/ 106210 h 165154"/>
            <a:gd name="connsiteX15" fmla="*/ 205154 w 275784"/>
            <a:gd name="connsiteY15" fmla="*/ 53456 h 165154"/>
            <a:gd name="connsiteX16" fmla="*/ 152401 w 275784"/>
            <a:gd name="connsiteY16" fmla="*/ 35872 h 165154"/>
            <a:gd name="connsiteX17" fmla="*/ 123093 w 275784"/>
            <a:gd name="connsiteY17" fmla="*/ 30010 h 165154"/>
            <a:gd name="connsiteX18" fmla="*/ 46893 w 275784"/>
            <a:gd name="connsiteY18" fmla="*/ 35872 h 165154"/>
            <a:gd name="connsiteX19" fmla="*/ 5862 w 275784"/>
            <a:gd name="connsiteY19" fmla="*/ 71041 h 165154"/>
            <a:gd name="connsiteX20" fmla="*/ 1 w 275784"/>
            <a:gd name="connsiteY20" fmla="*/ 100349 h 165154"/>
            <a:gd name="connsiteX21" fmla="*/ 5862 w 275784"/>
            <a:gd name="connsiteY21" fmla="*/ 135518 h 165154"/>
            <a:gd name="connsiteX22" fmla="*/ 52754 w 275784"/>
            <a:gd name="connsiteY22" fmla="*/ 164826 h 165154"/>
            <a:gd name="connsiteX23" fmla="*/ 105508 w 275784"/>
            <a:gd name="connsiteY23" fmla="*/ 158964 h 1651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</a:cxnLst>
          <a:rect l="l" t="t" r="r" b="b"/>
          <a:pathLst>
            <a:path w="275784" h="165154">
              <a:moveTo>
                <a:pt x="105508" y="158964"/>
              </a:moveTo>
              <a:cubicBezTo>
                <a:pt x="100624" y="154079"/>
                <a:pt x="41758" y="172139"/>
                <a:pt x="23447" y="135518"/>
              </a:cubicBezTo>
              <a:cubicBezTo>
                <a:pt x="20684" y="129992"/>
                <a:pt x="19539" y="123795"/>
                <a:pt x="17585" y="117933"/>
              </a:cubicBezTo>
              <a:cubicBezTo>
                <a:pt x="19539" y="84718"/>
                <a:pt x="12455" y="49692"/>
                <a:pt x="23447" y="18287"/>
              </a:cubicBezTo>
              <a:cubicBezTo>
                <a:pt x="27777" y="5916"/>
                <a:pt x="45558" y="1837"/>
                <a:pt x="58616" y="702"/>
              </a:cubicBezTo>
              <a:cubicBezTo>
                <a:pt x="91764" y="-2180"/>
                <a:pt x="125047" y="4610"/>
                <a:pt x="158262" y="6564"/>
              </a:cubicBezTo>
              <a:cubicBezTo>
                <a:pt x="166077" y="14379"/>
                <a:pt x="173390" y="22732"/>
                <a:pt x="181708" y="30010"/>
              </a:cubicBezTo>
              <a:cubicBezTo>
                <a:pt x="189060" y="36443"/>
                <a:pt x="198246" y="40687"/>
                <a:pt x="205154" y="47595"/>
              </a:cubicBezTo>
              <a:cubicBezTo>
                <a:pt x="216517" y="58958"/>
                <a:pt x="217971" y="68462"/>
                <a:pt x="222739" y="82764"/>
              </a:cubicBezTo>
              <a:cubicBezTo>
                <a:pt x="218831" y="90579"/>
                <a:pt x="219047" y="102768"/>
                <a:pt x="211016" y="106210"/>
              </a:cubicBezTo>
              <a:cubicBezTo>
                <a:pt x="201859" y="110135"/>
                <a:pt x="171745" y="100349"/>
                <a:pt x="181708" y="100349"/>
              </a:cubicBezTo>
              <a:cubicBezTo>
                <a:pt x="205236" y="100349"/>
                <a:pt x="228601" y="104256"/>
                <a:pt x="252047" y="106210"/>
              </a:cubicBezTo>
              <a:cubicBezTo>
                <a:pt x="288645" y="124509"/>
                <a:pt x="274817" y="122442"/>
                <a:pt x="263770" y="100349"/>
              </a:cubicBezTo>
              <a:cubicBezTo>
                <a:pt x="261007" y="94823"/>
                <a:pt x="259862" y="88626"/>
                <a:pt x="257908" y="82764"/>
              </a:cubicBezTo>
              <a:cubicBezTo>
                <a:pt x="255954" y="90579"/>
                <a:pt x="259793" y="108423"/>
                <a:pt x="252047" y="106210"/>
              </a:cubicBezTo>
              <a:cubicBezTo>
                <a:pt x="217583" y="96363"/>
                <a:pt x="223656" y="71959"/>
                <a:pt x="205154" y="53456"/>
              </a:cubicBezTo>
              <a:cubicBezTo>
                <a:pt x="188411" y="36713"/>
                <a:pt x="176416" y="40238"/>
                <a:pt x="152401" y="35872"/>
              </a:cubicBezTo>
              <a:cubicBezTo>
                <a:pt x="142599" y="34090"/>
                <a:pt x="132862" y="31964"/>
                <a:pt x="123093" y="30010"/>
              </a:cubicBezTo>
              <a:cubicBezTo>
                <a:pt x="97693" y="31964"/>
                <a:pt x="71691" y="30037"/>
                <a:pt x="46893" y="35872"/>
              </a:cubicBezTo>
              <a:cubicBezTo>
                <a:pt x="37059" y="38186"/>
                <a:pt x="13177" y="63726"/>
                <a:pt x="5862" y="71041"/>
              </a:cubicBezTo>
              <a:cubicBezTo>
                <a:pt x="3908" y="80810"/>
                <a:pt x="1" y="90386"/>
                <a:pt x="1" y="100349"/>
              </a:cubicBezTo>
              <a:cubicBezTo>
                <a:pt x="1" y="112234"/>
                <a:pt x="-253" y="125327"/>
                <a:pt x="5862" y="135518"/>
              </a:cubicBezTo>
              <a:cubicBezTo>
                <a:pt x="12746" y="146991"/>
                <a:pt x="36758" y="162826"/>
                <a:pt x="52754" y="164826"/>
              </a:cubicBezTo>
              <a:cubicBezTo>
                <a:pt x="62448" y="166038"/>
                <a:pt x="110392" y="163849"/>
                <a:pt x="105508" y="158964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oneCell">
    <xdr:from>
      <xdr:col>21</xdr:col>
      <xdr:colOff>82061</xdr:colOff>
      <xdr:row>48</xdr:row>
      <xdr:rowOff>123093</xdr:rowOff>
    </xdr:from>
    <xdr:to>
      <xdr:col>27</xdr:col>
      <xdr:colOff>394838</xdr:colOff>
      <xdr:row>67</xdr:row>
      <xdr:rowOff>135659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69B46FD-C72E-4B31-9B59-3A679085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82092" y="8845062"/>
          <a:ext cx="3970377" cy="3465012"/>
        </a:xfrm>
        <a:prstGeom prst="rect">
          <a:avLst/>
        </a:prstGeom>
      </xdr:spPr>
    </xdr:pic>
    <xdr:clientData/>
  </xdr:twoCellAnchor>
  <xdr:twoCellAnchor>
    <xdr:from>
      <xdr:col>23</xdr:col>
      <xdr:colOff>41031</xdr:colOff>
      <xdr:row>60</xdr:row>
      <xdr:rowOff>82061</xdr:rowOff>
    </xdr:from>
    <xdr:to>
      <xdr:col>23</xdr:col>
      <xdr:colOff>293077</xdr:colOff>
      <xdr:row>61</xdr:row>
      <xdr:rowOff>25815</xdr:rowOff>
    </xdr:to>
    <xdr:sp macro="" textlink="">
      <xdr:nvSpPr>
        <xdr:cNvPr id="86" name="Freeform: Shape 85">
          <a:extLst>
            <a:ext uri="{FF2B5EF4-FFF2-40B4-BE49-F238E27FC236}">
              <a16:creationId xmlns:a16="http://schemas.microsoft.com/office/drawing/2014/main" id="{DA8BBFE2-9B6E-F351-6262-9741A5DD728D}"/>
            </a:ext>
          </a:extLst>
        </xdr:cNvPr>
        <xdr:cNvSpPr/>
      </xdr:nvSpPr>
      <xdr:spPr>
        <a:xfrm>
          <a:off x="16160262" y="10984523"/>
          <a:ext cx="252046" cy="125461"/>
        </a:xfrm>
        <a:custGeom>
          <a:avLst/>
          <a:gdLst>
            <a:gd name="connsiteX0" fmla="*/ 0 w 252046"/>
            <a:gd name="connsiteY0" fmla="*/ 87923 h 125461"/>
            <a:gd name="connsiteX1" fmla="*/ 5861 w 252046"/>
            <a:gd name="connsiteY1" fmla="*/ 123092 h 125461"/>
            <a:gd name="connsiteX2" fmla="*/ 35169 w 252046"/>
            <a:gd name="connsiteY2" fmla="*/ 117231 h 125461"/>
            <a:gd name="connsiteX3" fmla="*/ 82061 w 252046"/>
            <a:gd name="connsiteY3" fmla="*/ 87923 h 125461"/>
            <a:gd name="connsiteX4" fmla="*/ 205153 w 252046"/>
            <a:gd name="connsiteY4" fmla="*/ 29308 h 125461"/>
            <a:gd name="connsiteX5" fmla="*/ 252046 w 252046"/>
            <a:gd name="connsiteY5" fmla="*/ 0 h 1254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52046" h="125461">
              <a:moveTo>
                <a:pt x="0" y="87923"/>
              </a:moveTo>
              <a:cubicBezTo>
                <a:pt x="1954" y="99646"/>
                <a:pt x="-3269" y="115484"/>
                <a:pt x="5861" y="123092"/>
              </a:cubicBezTo>
              <a:cubicBezTo>
                <a:pt x="13515" y="129470"/>
                <a:pt x="26123" y="121406"/>
                <a:pt x="35169" y="117231"/>
              </a:cubicBezTo>
              <a:cubicBezTo>
                <a:pt x="51905" y="109507"/>
                <a:pt x="65689" y="96391"/>
                <a:pt x="82061" y="87923"/>
              </a:cubicBezTo>
              <a:cubicBezTo>
                <a:pt x="122426" y="67044"/>
                <a:pt x="167340" y="54516"/>
                <a:pt x="205153" y="29308"/>
              </a:cubicBezTo>
              <a:cubicBezTo>
                <a:pt x="243958" y="3439"/>
                <a:pt x="227721" y="12163"/>
                <a:pt x="252046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22</xdr:col>
      <xdr:colOff>550984</xdr:colOff>
      <xdr:row>61</xdr:row>
      <xdr:rowOff>156053</xdr:rowOff>
    </xdr:from>
    <xdr:to>
      <xdr:col>23</xdr:col>
      <xdr:colOff>257907</xdr:colOff>
      <xdr:row>62</xdr:row>
      <xdr:rowOff>52754</xdr:rowOff>
    </xdr:to>
    <xdr:sp macro="" textlink="">
      <xdr:nvSpPr>
        <xdr:cNvPr id="87" name="Freeform: Shape 86">
          <a:extLst>
            <a:ext uri="{FF2B5EF4-FFF2-40B4-BE49-F238E27FC236}">
              <a16:creationId xmlns:a16="http://schemas.microsoft.com/office/drawing/2014/main" id="{FC26BF3D-54EF-DD05-8E92-75F6A966B60D}"/>
            </a:ext>
          </a:extLst>
        </xdr:cNvPr>
        <xdr:cNvSpPr/>
      </xdr:nvSpPr>
      <xdr:spPr>
        <a:xfrm>
          <a:off x="16060615" y="11240222"/>
          <a:ext cx="316523" cy="78409"/>
        </a:xfrm>
        <a:custGeom>
          <a:avLst/>
          <a:gdLst>
            <a:gd name="connsiteX0" fmla="*/ 0 w 316523"/>
            <a:gd name="connsiteY0" fmla="*/ 19793 h 78409"/>
            <a:gd name="connsiteX1" fmla="*/ 41031 w 316523"/>
            <a:gd name="connsiteY1" fmla="*/ 66686 h 78409"/>
            <a:gd name="connsiteX2" fmla="*/ 99647 w 316523"/>
            <a:gd name="connsiteY2" fmla="*/ 78409 h 78409"/>
            <a:gd name="connsiteX3" fmla="*/ 181708 w 316523"/>
            <a:gd name="connsiteY3" fmla="*/ 43240 h 78409"/>
            <a:gd name="connsiteX4" fmla="*/ 246185 w 316523"/>
            <a:gd name="connsiteY4" fmla="*/ 13932 h 78409"/>
            <a:gd name="connsiteX5" fmla="*/ 316523 w 316523"/>
            <a:gd name="connsiteY5" fmla="*/ 2209 h 784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16523" h="78409">
              <a:moveTo>
                <a:pt x="0" y="19793"/>
              </a:moveTo>
              <a:cubicBezTo>
                <a:pt x="3427" y="24077"/>
                <a:pt x="31296" y="61123"/>
                <a:pt x="41031" y="66686"/>
              </a:cubicBezTo>
              <a:cubicBezTo>
                <a:pt x="48229" y="70799"/>
                <a:pt x="97513" y="78053"/>
                <a:pt x="99647" y="78409"/>
              </a:cubicBezTo>
              <a:cubicBezTo>
                <a:pt x="127001" y="66686"/>
                <a:pt x="154839" y="56035"/>
                <a:pt x="181708" y="43240"/>
              </a:cubicBezTo>
              <a:cubicBezTo>
                <a:pt x="249954" y="10741"/>
                <a:pt x="197116" y="26198"/>
                <a:pt x="246185" y="13932"/>
              </a:cubicBezTo>
              <a:cubicBezTo>
                <a:pt x="278401" y="-7545"/>
                <a:pt x="256725" y="2209"/>
                <a:pt x="316523" y="2209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23</xdr:col>
      <xdr:colOff>17584</xdr:colOff>
      <xdr:row>62</xdr:row>
      <xdr:rowOff>162141</xdr:rowOff>
    </xdr:from>
    <xdr:to>
      <xdr:col>23</xdr:col>
      <xdr:colOff>263769</xdr:colOff>
      <xdr:row>63</xdr:row>
      <xdr:rowOff>99646</xdr:rowOff>
    </xdr:to>
    <xdr:sp macro="" textlink="">
      <xdr:nvSpPr>
        <xdr:cNvPr id="88" name="Freeform: Shape 87">
          <a:extLst>
            <a:ext uri="{FF2B5EF4-FFF2-40B4-BE49-F238E27FC236}">
              <a16:creationId xmlns:a16="http://schemas.microsoft.com/office/drawing/2014/main" id="{05C80317-88ED-7159-8995-CAC42608C8DA}"/>
            </a:ext>
          </a:extLst>
        </xdr:cNvPr>
        <xdr:cNvSpPr/>
      </xdr:nvSpPr>
      <xdr:spPr>
        <a:xfrm>
          <a:off x="16136815" y="11428018"/>
          <a:ext cx="246185" cy="119213"/>
        </a:xfrm>
        <a:custGeom>
          <a:avLst/>
          <a:gdLst>
            <a:gd name="connsiteX0" fmla="*/ 0 w 246185"/>
            <a:gd name="connsiteY0" fmla="*/ 66459 h 119213"/>
            <a:gd name="connsiteX1" fmla="*/ 23447 w 246185"/>
            <a:gd name="connsiteY1" fmla="*/ 95767 h 119213"/>
            <a:gd name="connsiteX2" fmla="*/ 46893 w 246185"/>
            <a:gd name="connsiteY2" fmla="*/ 107490 h 119213"/>
            <a:gd name="connsiteX3" fmla="*/ 64477 w 246185"/>
            <a:gd name="connsiteY3" fmla="*/ 119213 h 119213"/>
            <a:gd name="connsiteX4" fmla="*/ 140677 w 246185"/>
            <a:gd name="connsiteY4" fmla="*/ 84044 h 119213"/>
            <a:gd name="connsiteX5" fmla="*/ 158262 w 246185"/>
            <a:gd name="connsiteY5" fmla="*/ 60597 h 119213"/>
            <a:gd name="connsiteX6" fmla="*/ 199293 w 246185"/>
            <a:gd name="connsiteY6" fmla="*/ 31290 h 119213"/>
            <a:gd name="connsiteX7" fmla="*/ 211016 w 246185"/>
            <a:gd name="connsiteY7" fmla="*/ 13705 h 119213"/>
            <a:gd name="connsiteX8" fmla="*/ 246185 w 246185"/>
            <a:gd name="connsiteY8" fmla="*/ 1982 h 1192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46185" h="119213">
              <a:moveTo>
                <a:pt x="0" y="66459"/>
              </a:moveTo>
              <a:cubicBezTo>
                <a:pt x="7816" y="76228"/>
                <a:pt x="14031" y="87529"/>
                <a:pt x="23447" y="95767"/>
              </a:cubicBezTo>
              <a:cubicBezTo>
                <a:pt x="30023" y="101521"/>
                <a:pt x="39306" y="103155"/>
                <a:pt x="46893" y="107490"/>
              </a:cubicBezTo>
              <a:cubicBezTo>
                <a:pt x="53009" y="110985"/>
                <a:pt x="58616" y="115305"/>
                <a:pt x="64477" y="119213"/>
              </a:cubicBezTo>
              <a:cubicBezTo>
                <a:pt x="101571" y="108615"/>
                <a:pt x="110990" y="110432"/>
                <a:pt x="140677" y="84044"/>
              </a:cubicBezTo>
              <a:cubicBezTo>
                <a:pt x="147979" y="77553"/>
                <a:pt x="151904" y="68015"/>
                <a:pt x="158262" y="60597"/>
              </a:cubicBezTo>
              <a:cubicBezTo>
                <a:pt x="176083" y="39806"/>
                <a:pt x="174697" y="43588"/>
                <a:pt x="199293" y="31290"/>
              </a:cubicBezTo>
              <a:cubicBezTo>
                <a:pt x="203201" y="25428"/>
                <a:pt x="204899" y="17200"/>
                <a:pt x="211016" y="13705"/>
              </a:cubicBezTo>
              <a:cubicBezTo>
                <a:pt x="270783" y="-20448"/>
                <a:pt x="225581" y="22586"/>
                <a:pt x="246185" y="1982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441739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F69804-295C-D116-A9DB-F9AA9120D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928139" cy="27432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802301</xdr:colOff>
      <xdr:row>18</xdr:row>
      <xdr:rowOff>106680</xdr:rowOff>
    </xdr:from>
    <xdr:to>
      <xdr:col>18</xdr:col>
      <xdr:colOff>431256</xdr:colOff>
      <xdr:row>30</xdr:row>
      <xdr:rowOff>30480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2B8C4F-79BD-D8BC-EF23-AC8F4428E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59861" y="3398520"/>
          <a:ext cx="2623615" cy="2118360"/>
        </a:xfrm>
        <a:prstGeom prst="rect">
          <a:avLst/>
        </a:prstGeom>
      </xdr:spPr>
    </xdr:pic>
    <xdr:clientData/>
  </xdr:twoCellAnchor>
  <xdr:twoCellAnchor editAs="oneCell">
    <xdr:from>
      <xdr:col>19</xdr:col>
      <xdr:colOff>73730</xdr:colOff>
      <xdr:row>30</xdr:row>
      <xdr:rowOff>15239</xdr:rowOff>
    </xdr:from>
    <xdr:to>
      <xdr:col>24</xdr:col>
      <xdr:colOff>510540</xdr:colOff>
      <xdr:row>46</xdr:row>
      <xdr:rowOff>53912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70B2A4-16B2-5DE6-6B88-9ABB9FE739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201"/>
        <a:stretch/>
      </xdr:blipFill>
      <xdr:spPr>
        <a:xfrm>
          <a:off x="13637330" y="5501639"/>
          <a:ext cx="3484810" cy="2964753"/>
        </a:xfrm>
        <a:prstGeom prst="rect">
          <a:avLst/>
        </a:prstGeom>
      </xdr:spPr>
    </xdr:pic>
    <xdr:clientData/>
  </xdr:twoCellAnchor>
  <xdr:twoCellAnchor editAs="oneCell">
    <xdr:from>
      <xdr:col>19</xdr:col>
      <xdr:colOff>260994</xdr:colOff>
      <xdr:row>47</xdr:row>
      <xdr:rowOff>106680</xdr:rowOff>
    </xdr:from>
    <xdr:to>
      <xdr:col>24</xdr:col>
      <xdr:colOff>251459</xdr:colOff>
      <xdr:row>62</xdr:row>
      <xdr:rowOff>14724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29DC4C-3A6A-4E33-A7D3-138842AEC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24594" y="8702040"/>
          <a:ext cx="3038465" cy="26512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workbookViewId="0">
      <selection activeCell="M22" sqref="M22"/>
    </sheetView>
  </sheetViews>
  <sheetFormatPr defaultRowHeight="14.4" x14ac:dyDescent="0.3"/>
  <cols>
    <col min="2" max="2" width="12" bestFit="1" customWidth="1"/>
    <col min="8" max="8" width="37.5546875" customWidth="1"/>
    <col min="10" max="10" width="12.6640625" bestFit="1" customWidth="1"/>
    <col min="11" max="11" width="14.6640625" bestFit="1" customWidth="1"/>
    <col min="13" max="13" width="18.21875" bestFit="1" customWidth="1"/>
    <col min="14" max="14" width="13.33203125" bestFit="1" customWidth="1"/>
  </cols>
  <sheetData>
    <row r="2" spans="2:14" x14ac:dyDescent="0.3">
      <c r="H2" s="4" t="s">
        <v>12</v>
      </c>
    </row>
    <row r="3" spans="2:14" x14ac:dyDescent="0.3">
      <c r="H3" s="4" t="s">
        <v>26</v>
      </c>
    </row>
    <row r="4" spans="2:14" x14ac:dyDescent="0.3">
      <c r="H4" s="4" t="s">
        <v>27</v>
      </c>
    </row>
    <row r="5" spans="2:14" x14ac:dyDescent="0.3">
      <c r="B5" s="1" t="s">
        <v>9</v>
      </c>
      <c r="H5" s="4" t="s">
        <v>28</v>
      </c>
    </row>
    <row r="6" spans="2:14" x14ac:dyDescent="0.3">
      <c r="B6" s="1"/>
      <c r="C6" s="1" t="s">
        <v>3</v>
      </c>
      <c r="D6" s="1" t="s">
        <v>4</v>
      </c>
      <c r="E6" s="1" t="s">
        <v>5</v>
      </c>
      <c r="F6" s="1" t="s">
        <v>6</v>
      </c>
      <c r="G6" s="3" t="s">
        <v>7</v>
      </c>
      <c r="H6" s="4" t="s">
        <v>29</v>
      </c>
      <c r="J6" s="4" t="s">
        <v>30</v>
      </c>
      <c r="K6" s="4" t="s">
        <v>35</v>
      </c>
      <c r="M6" s="6" t="s">
        <v>25</v>
      </c>
      <c r="N6" s="6" t="s">
        <v>35</v>
      </c>
    </row>
    <row r="7" spans="2:14" x14ac:dyDescent="0.3">
      <c r="B7" s="1" t="s">
        <v>13</v>
      </c>
      <c r="C7" s="1">
        <v>1</v>
      </c>
      <c r="D7" s="1">
        <v>1</v>
      </c>
      <c r="E7" s="1">
        <v>0</v>
      </c>
      <c r="F7" s="1">
        <v>0</v>
      </c>
      <c r="G7" s="1" t="s">
        <v>8</v>
      </c>
      <c r="H7" s="2"/>
      <c r="J7" s="4" t="s">
        <v>22</v>
      </c>
      <c r="K7" s="48" t="s">
        <v>34</v>
      </c>
      <c r="M7" s="7">
        <v>12</v>
      </c>
      <c r="N7" s="7" t="s">
        <v>31</v>
      </c>
    </row>
    <row r="8" spans="2:14" x14ac:dyDescent="0.3">
      <c r="B8" s="1" t="s">
        <v>21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J8" s="4" t="s">
        <v>23</v>
      </c>
      <c r="K8" s="48"/>
      <c r="M8" s="7">
        <v>6</v>
      </c>
      <c r="N8" s="7" t="s">
        <v>32</v>
      </c>
    </row>
    <row r="9" spans="2:14" x14ac:dyDescent="0.3">
      <c r="B9" s="1" t="s">
        <v>14</v>
      </c>
      <c r="C9" s="1">
        <v>0</v>
      </c>
      <c r="D9" s="1">
        <v>0</v>
      </c>
      <c r="E9" s="1">
        <v>1</v>
      </c>
      <c r="F9" s="1">
        <v>1</v>
      </c>
      <c r="G9" s="1" t="str">
        <f>"-Vd/2"</f>
        <v>-Vd/2</v>
      </c>
      <c r="J9" s="4" t="s">
        <v>24</v>
      </c>
      <c r="K9" s="48"/>
      <c r="M9" s="7">
        <v>6</v>
      </c>
      <c r="N9" s="7" t="s">
        <v>33</v>
      </c>
    </row>
    <row r="11" spans="2:14" x14ac:dyDescent="0.3">
      <c r="B11" s="1" t="s">
        <v>10</v>
      </c>
    </row>
    <row r="12" spans="2:14" x14ac:dyDescent="0.3">
      <c r="B12" s="1"/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</row>
    <row r="13" spans="2:14" x14ac:dyDescent="0.3">
      <c r="B13" s="1" t="s">
        <v>15</v>
      </c>
      <c r="C13" s="1">
        <v>1</v>
      </c>
      <c r="D13" s="1">
        <v>1</v>
      </c>
      <c r="E13" s="1">
        <v>0</v>
      </c>
      <c r="F13" s="1">
        <v>0</v>
      </c>
      <c r="G13" s="1" t="s">
        <v>8</v>
      </c>
      <c r="H13" s="2"/>
    </row>
    <row r="14" spans="2:14" x14ac:dyDescent="0.3">
      <c r="B14" s="1" t="s">
        <v>16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2"/>
    </row>
    <row r="15" spans="2:14" x14ac:dyDescent="0.3">
      <c r="B15" s="1" t="s">
        <v>17</v>
      </c>
      <c r="C15" s="1">
        <v>0</v>
      </c>
      <c r="D15" s="1">
        <v>0</v>
      </c>
      <c r="E15" s="1">
        <v>1</v>
      </c>
      <c r="F15" s="1">
        <v>1</v>
      </c>
      <c r="G15" s="1" t="str">
        <f>"-Vd/2"</f>
        <v>-Vd/2</v>
      </c>
      <c r="H15" s="2"/>
    </row>
    <row r="17" spans="2:7" x14ac:dyDescent="0.3">
      <c r="B17" s="1" t="s">
        <v>11</v>
      </c>
    </row>
    <row r="18" spans="2:7" x14ac:dyDescent="0.3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</row>
    <row r="19" spans="2:7" x14ac:dyDescent="0.3">
      <c r="B19" s="1" t="s">
        <v>18</v>
      </c>
      <c r="C19" s="1">
        <v>1</v>
      </c>
      <c r="D19" s="1">
        <v>1</v>
      </c>
      <c r="E19" s="1">
        <v>0</v>
      </c>
      <c r="F19" s="1">
        <v>0</v>
      </c>
      <c r="G19" s="1" t="s">
        <v>8</v>
      </c>
    </row>
    <row r="20" spans="2:7" x14ac:dyDescent="0.3">
      <c r="B20" s="1" t="s">
        <v>19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</row>
    <row r="21" spans="2:7" x14ac:dyDescent="0.3">
      <c r="B21" s="1" t="s">
        <v>20</v>
      </c>
      <c r="C21" s="1">
        <v>0</v>
      </c>
      <c r="D21" s="1">
        <v>0</v>
      </c>
      <c r="E21" s="1">
        <v>1</v>
      </c>
      <c r="F21" s="1">
        <v>1</v>
      </c>
      <c r="G21" s="1" t="str">
        <f>"-Vd/2"</f>
        <v>-Vd/2</v>
      </c>
    </row>
  </sheetData>
  <mergeCells count="1">
    <mergeCell ref="K7:K9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5C48-788C-40D8-A6B2-5979399DA7B9}">
  <dimension ref="A1:S77"/>
  <sheetViews>
    <sheetView topLeftCell="A55" workbookViewId="0">
      <selection activeCell="G66" sqref="G66:O77"/>
    </sheetView>
  </sheetViews>
  <sheetFormatPr defaultRowHeight="14.4" x14ac:dyDescent="0.3"/>
  <cols>
    <col min="8" max="8" width="5.88671875" bestFit="1" customWidth="1"/>
    <col min="9" max="9" width="9.109375" bestFit="1" customWidth="1"/>
    <col min="10" max="10" width="7.88671875" bestFit="1" customWidth="1"/>
    <col min="11" max="11" width="9.109375" customWidth="1"/>
    <col min="12" max="13" width="9.109375" bestFit="1" customWidth="1"/>
    <col min="14" max="14" width="8.77734375" bestFit="1" customWidth="1"/>
    <col min="15" max="15" width="10.109375" bestFit="1" customWidth="1"/>
  </cols>
  <sheetData>
    <row r="1" spans="1:19" x14ac:dyDescent="0.3">
      <c r="A1" s="1"/>
      <c r="B1" s="1"/>
      <c r="C1" s="1"/>
      <c r="D1" s="1" t="s">
        <v>199</v>
      </c>
      <c r="E1" s="1" t="s">
        <v>200</v>
      </c>
      <c r="F1" s="1" t="s">
        <v>202</v>
      </c>
      <c r="G1" s="50" t="s">
        <v>76</v>
      </c>
      <c r="H1" s="36"/>
      <c r="I1" s="36" t="s">
        <v>292</v>
      </c>
      <c r="J1" s="36" t="s">
        <v>144</v>
      </c>
      <c r="K1" s="36" t="s">
        <v>145</v>
      </c>
      <c r="L1" s="36" t="s">
        <v>143</v>
      </c>
      <c r="M1" s="36" t="str">
        <f t="shared" ref="M1:M8" si="0">K1</f>
        <v>Tc/2</v>
      </c>
      <c r="N1" s="36" t="str">
        <f t="shared" ref="N1:N8" si="1">J1</f>
        <v>Tb/2</v>
      </c>
      <c r="O1" s="36" t="str">
        <f t="shared" ref="O1:O8" si="2">I1</f>
        <v>Ta/4</v>
      </c>
    </row>
    <row r="2" spans="1:19" x14ac:dyDescent="0.3">
      <c r="A2" s="1" t="s">
        <v>76</v>
      </c>
      <c r="B2" s="1" t="s">
        <v>80</v>
      </c>
      <c r="C2" s="1" t="s">
        <v>178</v>
      </c>
      <c r="D2" s="1" t="s">
        <v>38</v>
      </c>
      <c r="E2" s="1" t="s">
        <v>201</v>
      </c>
      <c r="F2" s="1" t="s">
        <v>40</v>
      </c>
      <c r="G2" s="50"/>
      <c r="H2" s="37" t="s">
        <v>320</v>
      </c>
      <c r="I2" s="37" t="s">
        <v>295</v>
      </c>
      <c r="J2" s="37" t="s">
        <v>326</v>
      </c>
      <c r="K2" s="37" t="s">
        <v>288</v>
      </c>
      <c r="L2" s="37" t="s">
        <v>350</v>
      </c>
      <c r="M2" s="37" t="str">
        <f t="shared" si="0"/>
        <v>V2N(OON)</v>
      </c>
      <c r="N2" s="37" t="str">
        <f t="shared" si="1"/>
        <v>V0(OOO)</v>
      </c>
      <c r="O2" s="37" t="str">
        <f t="shared" si="2"/>
        <v>V1P(POO)</v>
      </c>
    </row>
    <row r="3" spans="1:19" x14ac:dyDescent="0.3">
      <c r="A3" s="1"/>
      <c r="B3" s="1" t="s">
        <v>77</v>
      </c>
      <c r="C3" s="1" t="s">
        <v>179</v>
      </c>
      <c r="D3" s="1" t="s">
        <v>38</v>
      </c>
      <c r="E3" s="1" t="s">
        <v>136</v>
      </c>
      <c r="F3" s="1" t="s">
        <v>40</v>
      </c>
      <c r="G3" s="50"/>
      <c r="H3" s="36"/>
      <c r="I3" s="36" t="s">
        <v>287</v>
      </c>
      <c r="J3" s="36" t="s">
        <v>144</v>
      </c>
      <c r="K3" s="36" t="s">
        <v>143</v>
      </c>
      <c r="L3" s="36" t="s">
        <v>145</v>
      </c>
      <c r="M3" s="36" t="str">
        <f t="shared" si="0"/>
        <v>Ta/2</v>
      </c>
      <c r="N3" s="36" t="str">
        <f t="shared" si="1"/>
        <v>Tb/2</v>
      </c>
      <c r="O3" s="36" t="str">
        <f t="shared" si="2"/>
        <v>Tc/4</v>
      </c>
      <c r="S3" t="s">
        <v>331</v>
      </c>
    </row>
    <row r="4" spans="1:19" x14ac:dyDescent="0.3">
      <c r="A4" s="1"/>
      <c r="B4" s="1" t="s">
        <v>78</v>
      </c>
      <c r="C4" s="1" t="s">
        <v>180</v>
      </c>
      <c r="D4" s="1" t="s">
        <v>38</v>
      </c>
      <c r="E4" s="1" t="s">
        <v>136</v>
      </c>
      <c r="F4" s="1" t="s">
        <v>203</v>
      </c>
      <c r="G4" s="50"/>
      <c r="H4" s="37" t="s">
        <v>321</v>
      </c>
      <c r="I4" s="37" t="s">
        <v>288</v>
      </c>
      <c r="J4" s="37" t="s">
        <v>326</v>
      </c>
      <c r="K4" s="37" t="s">
        <v>295</v>
      </c>
      <c r="L4" s="37" t="s">
        <v>291</v>
      </c>
      <c r="M4" s="37" t="str">
        <f t="shared" si="0"/>
        <v>V1P(POO)</v>
      </c>
      <c r="N4" s="36" t="str">
        <f t="shared" si="1"/>
        <v>V0(OOO)</v>
      </c>
      <c r="O4" s="36" t="str">
        <f t="shared" si="2"/>
        <v>V2N(OON)</v>
      </c>
      <c r="S4" t="s">
        <v>332</v>
      </c>
    </row>
    <row r="5" spans="1:19" x14ac:dyDescent="0.3">
      <c r="A5" s="1"/>
      <c r="B5" s="1" t="s">
        <v>79</v>
      </c>
      <c r="C5" s="1" t="s">
        <v>181</v>
      </c>
      <c r="D5" s="1" t="s">
        <v>137</v>
      </c>
      <c r="E5" s="1" t="s">
        <v>136</v>
      </c>
      <c r="F5" s="1" t="s">
        <v>40</v>
      </c>
      <c r="G5" s="50"/>
      <c r="H5" s="36"/>
      <c r="I5" s="36" t="s">
        <v>292</v>
      </c>
      <c r="J5" s="36" t="s">
        <v>144</v>
      </c>
      <c r="K5" s="36" t="s">
        <v>145</v>
      </c>
      <c r="L5" s="36" t="s">
        <v>143</v>
      </c>
      <c r="M5" s="36" t="str">
        <f t="shared" si="0"/>
        <v>Tc/2</v>
      </c>
      <c r="N5" s="36" t="str">
        <f t="shared" si="1"/>
        <v>Tb/2</v>
      </c>
      <c r="O5" s="36" t="str">
        <f t="shared" si="2"/>
        <v>Ta/4</v>
      </c>
      <c r="S5" t="s">
        <v>333</v>
      </c>
    </row>
    <row r="6" spans="1:19" x14ac:dyDescent="0.3">
      <c r="G6" s="50"/>
      <c r="H6" s="37" t="s">
        <v>322</v>
      </c>
      <c r="I6" s="37" t="s">
        <v>295</v>
      </c>
      <c r="J6" s="37" t="s">
        <v>289</v>
      </c>
      <c r="K6" s="37" t="s">
        <v>288</v>
      </c>
      <c r="L6" s="37" t="s">
        <v>293</v>
      </c>
      <c r="M6" s="37" t="str">
        <f t="shared" si="0"/>
        <v>V2N(OON)</v>
      </c>
      <c r="N6" s="37" t="str">
        <f t="shared" si="1"/>
        <v>V7(PON)</v>
      </c>
      <c r="O6" s="37" t="str">
        <f t="shared" si="2"/>
        <v>V1P(POO)</v>
      </c>
    </row>
    <row r="7" spans="1:19" x14ac:dyDescent="0.3">
      <c r="G7" s="50"/>
      <c r="H7" s="36"/>
      <c r="I7" s="36" t="s">
        <v>287</v>
      </c>
      <c r="J7" s="36" t="s">
        <v>144</v>
      </c>
      <c r="K7" s="36" t="s">
        <v>143</v>
      </c>
      <c r="L7" s="36" t="s">
        <v>145</v>
      </c>
      <c r="M7" s="36" t="str">
        <f t="shared" si="0"/>
        <v>Ta/2</v>
      </c>
      <c r="N7" s="36" t="str">
        <f t="shared" si="1"/>
        <v>Tb/2</v>
      </c>
      <c r="O7" s="36" t="str">
        <f t="shared" si="2"/>
        <v>Tc/4</v>
      </c>
    </row>
    <row r="8" spans="1:19" x14ac:dyDescent="0.3">
      <c r="G8" s="50"/>
      <c r="H8" s="37" t="s">
        <v>325</v>
      </c>
      <c r="I8" s="37" t="s">
        <v>288</v>
      </c>
      <c r="J8" s="37" t="s">
        <v>289</v>
      </c>
      <c r="K8" s="37" t="s">
        <v>295</v>
      </c>
      <c r="L8" s="37" t="s">
        <v>291</v>
      </c>
      <c r="M8" s="37" t="str">
        <f t="shared" si="0"/>
        <v>V1P(POO)</v>
      </c>
      <c r="N8" s="37" t="str">
        <f t="shared" si="1"/>
        <v>V7(PON)</v>
      </c>
      <c r="O8" s="37" t="str">
        <f t="shared" si="2"/>
        <v>V2N(OON)</v>
      </c>
    </row>
    <row r="9" spans="1:19" x14ac:dyDescent="0.3">
      <c r="G9" s="50"/>
      <c r="H9" s="36"/>
      <c r="I9" s="36" t="s">
        <v>292</v>
      </c>
      <c r="J9" s="36" t="s">
        <v>144</v>
      </c>
      <c r="K9" s="36" t="s">
        <v>145</v>
      </c>
      <c r="L9" s="36" t="s">
        <v>143</v>
      </c>
      <c r="M9" s="36" t="str">
        <f t="shared" ref="M9:M10" si="3">K9</f>
        <v>Tc/2</v>
      </c>
      <c r="N9" s="36" t="str">
        <f t="shared" ref="N9:N10" si="4">J9</f>
        <v>Tb/2</v>
      </c>
      <c r="O9" s="36" t="str">
        <f t="shared" ref="O9:O10" si="5">I9</f>
        <v>Ta/4</v>
      </c>
    </row>
    <row r="10" spans="1:19" x14ac:dyDescent="0.3">
      <c r="G10" s="50"/>
      <c r="H10" s="37" t="s">
        <v>180</v>
      </c>
      <c r="I10" s="37" t="s">
        <v>295</v>
      </c>
      <c r="J10" s="37" t="s">
        <v>289</v>
      </c>
      <c r="K10" s="37" t="s">
        <v>294</v>
      </c>
      <c r="L10" s="37" t="s">
        <v>293</v>
      </c>
      <c r="M10" s="37" t="str">
        <f t="shared" si="3"/>
        <v>V13(PNN)</v>
      </c>
      <c r="N10" s="37" t="str">
        <f t="shared" si="4"/>
        <v>V7(PON)</v>
      </c>
      <c r="O10" s="37" t="str">
        <f t="shared" si="5"/>
        <v>V1P(POO)</v>
      </c>
    </row>
    <row r="11" spans="1:19" x14ac:dyDescent="0.3">
      <c r="G11" s="50"/>
      <c r="H11" s="36"/>
      <c r="I11" s="36" t="str">
        <f>I24</f>
        <v>Tc/4</v>
      </c>
      <c r="J11" s="36" t="s">
        <v>144</v>
      </c>
      <c r="K11" s="36" t="str">
        <f>K24</f>
        <v>Ta/2</v>
      </c>
      <c r="L11" s="36" t="str">
        <f>L24</f>
        <v>Tc/2</v>
      </c>
      <c r="M11" s="36" t="str">
        <f>K11</f>
        <v>Ta/2</v>
      </c>
      <c r="N11" s="36" t="str">
        <f>J11</f>
        <v>Tb/2</v>
      </c>
      <c r="O11" s="36" t="str">
        <f>I11</f>
        <v>Tc/4</v>
      </c>
    </row>
    <row r="12" spans="1:19" x14ac:dyDescent="0.3">
      <c r="G12" s="50"/>
      <c r="H12" s="37" t="s">
        <v>181</v>
      </c>
      <c r="I12" s="37" t="s">
        <v>288</v>
      </c>
      <c r="J12" s="37" t="s">
        <v>289</v>
      </c>
      <c r="K12" s="37" t="s">
        <v>290</v>
      </c>
      <c r="L12" s="37" t="s">
        <v>291</v>
      </c>
      <c r="M12" s="37" t="str">
        <f>K12</f>
        <v>V14(PPN)</v>
      </c>
      <c r="N12" s="37" t="str">
        <f>J12</f>
        <v>V7(PON)</v>
      </c>
      <c r="O12" s="37" t="str">
        <f>I12</f>
        <v>V2N(OON)</v>
      </c>
    </row>
    <row r="14" spans="1:19" x14ac:dyDescent="0.3">
      <c r="A14" s="1" t="s">
        <v>83</v>
      </c>
      <c r="B14" s="1" t="s">
        <v>80</v>
      </c>
      <c r="C14" s="1" t="s">
        <v>182</v>
      </c>
      <c r="D14" s="1" t="s">
        <v>40</v>
      </c>
      <c r="E14" s="1" t="s">
        <v>201</v>
      </c>
      <c r="F14" s="1" t="s">
        <v>198</v>
      </c>
      <c r="G14" s="50" t="s">
        <v>83</v>
      </c>
      <c r="H14" s="38"/>
      <c r="I14" s="38" t="s">
        <v>292</v>
      </c>
      <c r="J14" s="38" t="s">
        <v>144</v>
      </c>
      <c r="K14" s="38" t="s">
        <v>145</v>
      </c>
      <c r="L14" s="38" t="s">
        <v>143</v>
      </c>
      <c r="M14" s="38" t="str">
        <f t="shared" ref="M14:M22" si="6">K14</f>
        <v>Tc/2</v>
      </c>
      <c r="N14" s="38" t="str">
        <f t="shared" ref="N14:N22" si="7">J14</f>
        <v>Tb/2</v>
      </c>
      <c r="O14" s="38" t="str">
        <f t="shared" ref="O14:O22" si="8">I14</f>
        <v>Ta/4</v>
      </c>
    </row>
    <row r="15" spans="1:19" x14ac:dyDescent="0.3">
      <c r="A15" s="1"/>
      <c r="B15" s="1" t="s">
        <v>77</v>
      </c>
      <c r="C15" s="1" t="s">
        <v>183</v>
      </c>
      <c r="D15" s="1" t="s">
        <v>40</v>
      </c>
      <c r="E15" s="1" t="s">
        <v>205</v>
      </c>
      <c r="F15" s="1" t="s">
        <v>198</v>
      </c>
      <c r="G15" s="50"/>
      <c r="H15" s="39" t="s">
        <v>323</v>
      </c>
      <c r="I15" s="39" t="s">
        <v>288</v>
      </c>
      <c r="J15" s="39" t="s">
        <v>326</v>
      </c>
      <c r="K15" s="39" t="s">
        <v>300</v>
      </c>
      <c r="L15" s="39" t="s">
        <v>291</v>
      </c>
      <c r="M15" s="39" t="str">
        <f t="shared" si="6"/>
        <v>V3P(OPO)</v>
      </c>
      <c r="N15" s="39" t="str">
        <f t="shared" si="7"/>
        <v>V0(OOO)</v>
      </c>
      <c r="O15" s="39" t="str">
        <f t="shared" si="8"/>
        <v>V2N(OON)</v>
      </c>
    </row>
    <row r="16" spans="1:19" x14ac:dyDescent="0.3">
      <c r="A16" s="1"/>
      <c r="B16" s="1" t="s">
        <v>78</v>
      </c>
      <c r="C16" s="1" t="s">
        <v>184</v>
      </c>
      <c r="D16" s="1" t="s">
        <v>40</v>
      </c>
      <c r="E16" s="1" t="s">
        <v>205</v>
      </c>
      <c r="F16" s="1" t="s">
        <v>137</v>
      </c>
      <c r="G16" s="50"/>
      <c r="H16" s="38"/>
      <c r="I16" s="38" t="s">
        <v>287</v>
      </c>
      <c r="J16" s="38" t="s">
        <v>144</v>
      </c>
      <c r="K16" s="38" t="s">
        <v>143</v>
      </c>
      <c r="L16" s="38" t="s">
        <v>145</v>
      </c>
      <c r="M16" s="38" t="str">
        <f t="shared" si="6"/>
        <v>Ta/2</v>
      </c>
      <c r="N16" s="38" t="str">
        <f t="shared" si="7"/>
        <v>Tb/2</v>
      </c>
      <c r="O16" s="38" t="str">
        <f t="shared" si="8"/>
        <v>Tc/4</v>
      </c>
    </row>
    <row r="17" spans="1:15" x14ac:dyDescent="0.3">
      <c r="A17" s="1"/>
      <c r="B17" s="1" t="s">
        <v>79</v>
      </c>
      <c r="C17" s="1" t="s">
        <v>185</v>
      </c>
      <c r="D17" s="1" t="s">
        <v>204</v>
      </c>
      <c r="E17" s="1" t="s">
        <v>205</v>
      </c>
      <c r="F17" s="1" t="s">
        <v>198</v>
      </c>
      <c r="G17" s="50"/>
      <c r="H17" s="39" t="s">
        <v>327</v>
      </c>
      <c r="I17" s="39" t="s">
        <v>300</v>
      </c>
      <c r="J17" s="39" t="s">
        <v>326</v>
      </c>
      <c r="K17" s="39" t="s">
        <v>288</v>
      </c>
      <c r="L17" s="39" t="s">
        <v>297</v>
      </c>
      <c r="M17" s="39" t="str">
        <f t="shared" si="6"/>
        <v>V2N(OON)</v>
      </c>
      <c r="N17" s="38" t="str">
        <f t="shared" si="7"/>
        <v>V0(OOO)</v>
      </c>
      <c r="O17" s="38" t="str">
        <f t="shared" si="8"/>
        <v>V3P(OPO)</v>
      </c>
    </row>
    <row r="18" spans="1:15" x14ac:dyDescent="0.3">
      <c r="G18" s="50"/>
      <c r="H18" s="38"/>
      <c r="I18" s="38" t="s">
        <v>292</v>
      </c>
      <c r="J18" s="38" t="s">
        <v>144</v>
      </c>
      <c r="K18" s="38" t="s">
        <v>145</v>
      </c>
      <c r="L18" s="38" t="s">
        <v>143</v>
      </c>
      <c r="M18" s="38" t="str">
        <f t="shared" si="6"/>
        <v>Tc/2</v>
      </c>
      <c r="N18" s="38" t="str">
        <f t="shared" si="7"/>
        <v>Tb/2</v>
      </c>
      <c r="O18" s="38" t="str">
        <f t="shared" si="8"/>
        <v>Ta/4</v>
      </c>
    </row>
    <row r="19" spans="1:15" x14ac:dyDescent="0.3">
      <c r="G19" s="50"/>
      <c r="H19" s="39" t="s">
        <v>324</v>
      </c>
      <c r="I19" s="39" t="s">
        <v>288</v>
      </c>
      <c r="J19" s="39" t="s">
        <v>296</v>
      </c>
      <c r="K19" s="39" t="s">
        <v>300</v>
      </c>
      <c r="L19" s="39" t="s">
        <v>291</v>
      </c>
      <c r="M19" s="39" t="str">
        <f t="shared" ref="M19" si="9">K19</f>
        <v>V3P(OPO)</v>
      </c>
      <c r="N19" s="39" t="str">
        <f t="shared" ref="N19" si="10">J19</f>
        <v>V8(OPN)</v>
      </c>
      <c r="O19" s="39" t="str">
        <f t="shared" ref="O19" si="11">I19</f>
        <v>V2N(OON)</v>
      </c>
    </row>
    <row r="20" spans="1:15" x14ac:dyDescent="0.3">
      <c r="G20" s="50"/>
      <c r="H20" s="38"/>
      <c r="I20" s="38" t="s">
        <v>287</v>
      </c>
      <c r="J20" s="38" t="s">
        <v>144</v>
      </c>
      <c r="K20" s="38" t="s">
        <v>143</v>
      </c>
      <c r="L20" s="38" t="s">
        <v>145</v>
      </c>
      <c r="M20" s="38" t="str">
        <f t="shared" si="6"/>
        <v>Ta/2</v>
      </c>
      <c r="N20" s="38" t="str">
        <f t="shared" si="7"/>
        <v>Tb/2</v>
      </c>
      <c r="O20" s="38" t="str">
        <f t="shared" si="8"/>
        <v>Tc/4</v>
      </c>
    </row>
    <row r="21" spans="1:15" x14ac:dyDescent="0.3">
      <c r="G21" s="50"/>
      <c r="H21" s="39" t="s">
        <v>330</v>
      </c>
      <c r="I21" s="39" t="s">
        <v>300</v>
      </c>
      <c r="J21" s="39" t="str">
        <f>J19</f>
        <v>V8(OPN)</v>
      </c>
      <c r="K21" s="39" t="s">
        <v>288</v>
      </c>
      <c r="L21" s="39" t="s">
        <v>297</v>
      </c>
      <c r="M21" s="39" t="str">
        <f t="shared" ref="M21" si="12">K21</f>
        <v>V2N(OON)</v>
      </c>
      <c r="N21" s="38" t="str">
        <f t="shared" ref="N21" si="13">J21</f>
        <v>V8(OPN)</v>
      </c>
      <c r="O21" s="38" t="str">
        <f t="shared" ref="O21" si="14">I21</f>
        <v>V3P(OPO)</v>
      </c>
    </row>
    <row r="22" spans="1:15" x14ac:dyDescent="0.3">
      <c r="G22" s="50"/>
      <c r="H22" s="38"/>
      <c r="I22" s="38" t="s">
        <v>292</v>
      </c>
      <c r="J22" s="38" t="s">
        <v>144</v>
      </c>
      <c r="K22" s="38" t="s">
        <v>145</v>
      </c>
      <c r="L22" s="38" t="s">
        <v>143</v>
      </c>
      <c r="M22" s="38" t="str">
        <f t="shared" si="6"/>
        <v>Tc/2</v>
      </c>
      <c r="N22" s="38" t="str">
        <f t="shared" si="7"/>
        <v>Tb/2</v>
      </c>
      <c r="O22" s="38" t="str">
        <f t="shared" si="8"/>
        <v>Ta/4</v>
      </c>
    </row>
    <row r="23" spans="1:15" x14ac:dyDescent="0.3">
      <c r="G23" s="50"/>
      <c r="H23" s="39" t="s">
        <v>184</v>
      </c>
      <c r="I23" s="39" t="s">
        <v>288</v>
      </c>
      <c r="J23" s="39" t="s">
        <v>296</v>
      </c>
      <c r="K23" s="39" t="s">
        <v>290</v>
      </c>
      <c r="L23" s="39" t="s">
        <v>291</v>
      </c>
      <c r="M23" s="39" t="str">
        <f>K23</f>
        <v>V14(PPN)</v>
      </c>
      <c r="N23" s="39" t="str">
        <f>J23</f>
        <v>V8(OPN)</v>
      </c>
      <c r="O23" s="39" t="str">
        <f>I23</f>
        <v>V2N(OON)</v>
      </c>
    </row>
    <row r="24" spans="1:15" x14ac:dyDescent="0.3">
      <c r="G24" s="50"/>
      <c r="H24" s="38"/>
      <c r="I24" s="38" t="s">
        <v>287</v>
      </c>
      <c r="J24" s="38" t="s">
        <v>144</v>
      </c>
      <c r="K24" s="38" t="s">
        <v>143</v>
      </c>
      <c r="L24" s="38" t="s">
        <v>145</v>
      </c>
      <c r="M24" s="38" t="str">
        <f>K24</f>
        <v>Ta/2</v>
      </c>
      <c r="N24" s="38" t="str">
        <f>J24</f>
        <v>Tb/2</v>
      </c>
      <c r="O24" s="38" t="str">
        <f>I24</f>
        <v>Tc/4</v>
      </c>
    </row>
    <row r="25" spans="1:15" x14ac:dyDescent="0.3">
      <c r="G25" s="50"/>
      <c r="H25" s="39" t="s">
        <v>185</v>
      </c>
      <c r="I25" s="39" t="s">
        <v>300</v>
      </c>
      <c r="J25" s="39" t="str">
        <f>J23</f>
        <v>V8(OPN)</v>
      </c>
      <c r="K25" s="39" t="s">
        <v>298</v>
      </c>
      <c r="L25" s="39" t="s">
        <v>297</v>
      </c>
      <c r="M25" s="39" t="str">
        <f t="shared" ref="M25" si="15">K25</f>
        <v>V15(NPN)</v>
      </c>
      <c r="N25" s="38" t="str">
        <f t="shared" ref="N25" si="16">J25</f>
        <v>V8(OPN)</v>
      </c>
      <c r="O25" s="38" t="str">
        <f t="shared" ref="O25" si="17">I25</f>
        <v>V3P(OPO)</v>
      </c>
    </row>
    <row r="26" spans="1:15" x14ac:dyDescent="0.3">
      <c r="D26" t="s">
        <v>199</v>
      </c>
      <c r="E26" t="s">
        <v>200</v>
      </c>
      <c r="F26" t="s">
        <v>202</v>
      </c>
    </row>
    <row r="27" spans="1:15" x14ac:dyDescent="0.3">
      <c r="A27" s="1" t="s">
        <v>90</v>
      </c>
      <c r="B27" s="1" t="s">
        <v>80</v>
      </c>
      <c r="C27" s="1" t="s">
        <v>186</v>
      </c>
      <c r="D27" s="1" t="s">
        <v>198</v>
      </c>
      <c r="E27" s="1" t="s">
        <v>201</v>
      </c>
      <c r="F27" s="1" t="s">
        <v>206</v>
      </c>
      <c r="G27" s="50" t="s">
        <v>90</v>
      </c>
      <c r="H27" s="40"/>
      <c r="I27" s="40" t="s">
        <v>292</v>
      </c>
      <c r="J27" s="40" t="s">
        <v>144</v>
      </c>
      <c r="K27" s="40" t="s">
        <v>145</v>
      </c>
      <c r="L27" s="40" t="s">
        <v>143</v>
      </c>
      <c r="M27" s="40" t="str">
        <f t="shared" ref="M27:M35" si="18">K27</f>
        <v>Tc/2</v>
      </c>
      <c r="N27" s="40" t="str">
        <f t="shared" ref="N27:N35" si="19">J27</f>
        <v>Tb/2</v>
      </c>
      <c r="O27" s="40" t="str">
        <f t="shared" ref="O27:O35" si="20">I27</f>
        <v>Ta/4</v>
      </c>
    </row>
    <row r="28" spans="1:15" x14ac:dyDescent="0.3">
      <c r="A28" s="1"/>
      <c r="B28" s="1" t="s">
        <v>77</v>
      </c>
      <c r="C28" s="1" t="s">
        <v>187</v>
      </c>
      <c r="D28" s="1" t="s">
        <v>198</v>
      </c>
      <c r="E28" s="1" t="s">
        <v>209</v>
      </c>
      <c r="F28" s="1" t="s">
        <v>206</v>
      </c>
      <c r="G28" s="50"/>
      <c r="H28" s="41" t="s">
        <v>334</v>
      </c>
      <c r="I28" s="40" t="s">
        <v>300</v>
      </c>
      <c r="J28" s="40" t="s">
        <v>326</v>
      </c>
      <c r="K28" s="40" t="s">
        <v>301</v>
      </c>
      <c r="L28" s="40" t="s">
        <v>297</v>
      </c>
      <c r="M28" s="40" t="str">
        <f t="shared" si="18"/>
        <v>V4N(NOO)</v>
      </c>
      <c r="N28" s="40" t="str">
        <f t="shared" si="19"/>
        <v>V0(OOO)</v>
      </c>
      <c r="O28" s="40" t="str">
        <f t="shared" si="20"/>
        <v>V3P(OPO)</v>
      </c>
    </row>
    <row r="29" spans="1:15" x14ac:dyDescent="0.3">
      <c r="A29" s="1"/>
      <c r="B29" s="1" t="s">
        <v>78</v>
      </c>
      <c r="C29" s="1" t="s">
        <v>188</v>
      </c>
      <c r="D29" s="1" t="s">
        <v>198</v>
      </c>
      <c r="E29" s="1" t="s">
        <v>209</v>
      </c>
      <c r="F29" s="1" t="s">
        <v>204</v>
      </c>
      <c r="G29" s="50"/>
      <c r="H29" s="40"/>
      <c r="I29" s="40" t="s">
        <v>287</v>
      </c>
      <c r="J29" s="40" t="s">
        <v>144</v>
      </c>
      <c r="K29" s="40" t="s">
        <v>143</v>
      </c>
      <c r="L29" s="40" t="s">
        <v>145</v>
      </c>
      <c r="M29" s="40" t="str">
        <f t="shared" si="18"/>
        <v>Ta/2</v>
      </c>
      <c r="N29" s="40" t="str">
        <f t="shared" si="19"/>
        <v>Tb/2</v>
      </c>
      <c r="O29" s="40" t="str">
        <f t="shared" si="20"/>
        <v>Tc/4</v>
      </c>
    </row>
    <row r="30" spans="1:15" x14ac:dyDescent="0.3">
      <c r="A30" s="1"/>
      <c r="B30" s="1" t="s">
        <v>79</v>
      </c>
      <c r="C30" s="1" t="s">
        <v>189</v>
      </c>
      <c r="D30" s="1" t="s">
        <v>210</v>
      </c>
      <c r="E30" s="1" t="s">
        <v>209</v>
      </c>
      <c r="F30" s="1" t="s">
        <v>206</v>
      </c>
      <c r="G30" s="50"/>
      <c r="H30" s="41" t="s">
        <v>335</v>
      </c>
      <c r="I30" s="40" t="str">
        <f>K28</f>
        <v>V4N(NOO)</v>
      </c>
      <c r="J30" s="41" t="s">
        <v>326</v>
      </c>
      <c r="K30" s="41" t="str">
        <f>I28</f>
        <v>V3P(OPO)</v>
      </c>
      <c r="L30" s="41" t="s">
        <v>304</v>
      </c>
      <c r="M30" s="41" t="str">
        <f t="shared" si="18"/>
        <v>V3P(OPO)</v>
      </c>
      <c r="N30" s="40" t="str">
        <f t="shared" si="19"/>
        <v>V0(OOO)</v>
      </c>
      <c r="O30" s="40" t="str">
        <f t="shared" si="20"/>
        <v>V4N(NOO)</v>
      </c>
    </row>
    <row r="31" spans="1:15" x14ac:dyDescent="0.3">
      <c r="G31" s="50"/>
      <c r="H31" s="40"/>
      <c r="I31" s="40" t="s">
        <v>292</v>
      </c>
      <c r="J31" s="40" t="s">
        <v>144</v>
      </c>
      <c r="K31" s="40" t="s">
        <v>145</v>
      </c>
      <c r="L31" s="40" t="s">
        <v>143</v>
      </c>
      <c r="M31" s="40" t="str">
        <f t="shared" si="18"/>
        <v>Tc/2</v>
      </c>
      <c r="N31" s="40" t="str">
        <f t="shared" si="19"/>
        <v>Tb/2</v>
      </c>
      <c r="O31" s="40" t="str">
        <f t="shared" si="20"/>
        <v>Ta/4</v>
      </c>
    </row>
    <row r="32" spans="1:15" x14ac:dyDescent="0.3">
      <c r="G32" s="50"/>
      <c r="H32" s="41" t="s">
        <v>336</v>
      </c>
      <c r="I32" s="41" t="str">
        <f>I28</f>
        <v>V3P(OPO)</v>
      </c>
      <c r="J32" s="41" t="s">
        <v>299</v>
      </c>
      <c r="K32" s="41" t="str">
        <f>K28</f>
        <v>V4N(NOO)</v>
      </c>
      <c r="L32" s="41" t="str">
        <f>L28</f>
        <v>V3N(NON)</v>
      </c>
      <c r="M32" s="41" t="str">
        <f t="shared" si="18"/>
        <v>V4N(NOO)</v>
      </c>
      <c r="N32" s="41" t="str">
        <f t="shared" si="19"/>
        <v>V9(NPO)</v>
      </c>
      <c r="O32" s="41" t="str">
        <f t="shared" si="20"/>
        <v>V3P(OPO)</v>
      </c>
    </row>
    <row r="33" spans="1:15" x14ac:dyDescent="0.3">
      <c r="G33" s="50"/>
      <c r="H33" s="40"/>
      <c r="I33" s="40" t="s">
        <v>287</v>
      </c>
      <c r="J33" s="40" t="s">
        <v>144</v>
      </c>
      <c r="K33" s="40" t="s">
        <v>143</v>
      </c>
      <c r="L33" s="40" t="s">
        <v>145</v>
      </c>
      <c r="M33" s="40" t="str">
        <f t="shared" si="18"/>
        <v>Ta/2</v>
      </c>
      <c r="N33" s="40" t="str">
        <f t="shared" si="19"/>
        <v>Tb/2</v>
      </c>
      <c r="O33" s="40" t="str">
        <f t="shared" si="20"/>
        <v>Tc/4</v>
      </c>
    </row>
    <row r="34" spans="1:15" x14ac:dyDescent="0.3">
      <c r="G34" s="50"/>
      <c r="H34" s="41" t="s">
        <v>337</v>
      </c>
      <c r="I34" s="41" t="str">
        <f>I30</f>
        <v>V4N(NOO)</v>
      </c>
      <c r="J34" s="41" t="str">
        <f>J32</f>
        <v>V9(NPO)</v>
      </c>
      <c r="K34" s="41" t="str">
        <f>I32</f>
        <v>V3P(OPO)</v>
      </c>
      <c r="L34" s="41" t="str">
        <f>L30</f>
        <v>V4P(OPP)</v>
      </c>
      <c r="M34" s="41" t="str">
        <f t="shared" si="18"/>
        <v>V3P(OPO)</v>
      </c>
      <c r="N34" s="40" t="str">
        <f t="shared" si="19"/>
        <v>V9(NPO)</v>
      </c>
      <c r="O34" s="40" t="str">
        <f t="shared" si="20"/>
        <v>V4N(NOO)</v>
      </c>
    </row>
    <row r="35" spans="1:15" x14ac:dyDescent="0.3">
      <c r="G35" s="50"/>
      <c r="H35" s="40"/>
      <c r="I35" s="40" t="s">
        <v>292</v>
      </c>
      <c r="J35" s="40" t="s">
        <v>144</v>
      </c>
      <c r="K35" s="40" t="s">
        <v>145</v>
      </c>
      <c r="L35" s="40" t="s">
        <v>143</v>
      </c>
      <c r="M35" s="40" t="str">
        <f t="shared" si="18"/>
        <v>Tc/2</v>
      </c>
      <c r="N35" s="40" t="str">
        <f t="shared" si="19"/>
        <v>Tb/2</v>
      </c>
      <c r="O35" s="40" t="str">
        <f t="shared" si="20"/>
        <v>Ta/4</v>
      </c>
    </row>
    <row r="36" spans="1:15" x14ac:dyDescent="0.3">
      <c r="G36" s="50"/>
      <c r="H36" s="41" t="s">
        <v>188</v>
      </c>
      <c r="I36" s="41" t="str">
        <f>I32</f>
        <v>V3P(OPO)</v>
      </c>
      <c r="J36" s="41" t="str">
        <f>J32</f>
        <v>V9(NPO)</v>
      </c>
      <c r="K36" s="41" t="str">
        <f>K25</f>
        <v>V15(NPN)</v>
      </c>
      <c r="L36" s="41" t="str">
        <f>L32</f>
        <v>V3N(NON)</v>
      </c>
      <c r="M36" s="41" t="str">
        <f>K36</f>
        <v>V15(NPN)</v>
      </c>
      <c r="N36" s="41" t="str">
        <f>J36</f>
        <v>V9(NPO)</v>
      </c>
      <c r="O36" s="41" t="str">
        <f>I36</f>
        <v>V3P(OPO)</v>
      </c>
    </row>
    <row r="37" spans="1:15" x14ac:dyDescent="0.3">
      <c r="G37" s="50"/>
      <c r="H37" s="40"/>
      <c r="I37" s="40" t="s">
        <v>287</v>
      </c>
      <c r="J37" s="40" t="s">
        <v>144</v>
      </c>
      <c r="K37" s="40" t="s">
        <v>143</v>
      </c>
      <c r="L37" s="40" t="s">
        <v>145</v>
      </c>
      <c r="M37" s="40" t="str">
        <f>K37</f>
        <v>Ta/2</v>
      </c>
      <c r="N37" s="40" t="str">
        <f>J37</f>
        <v>Tb/2</v>
      </c>
      <c r="O37" s="40" t="str">
        <f>I37</f>
        <v>Tc/4</v>
      </c>
    </row>
    <row r="38" spans="1:15" x14ac:dyDescent="0.3">
      <c r="G38" s="50"/>
      <c r="H38" s="41" t="s">
        <v>189</v>
      </c>
      <c r="I38" s="41" t="str">
        <f>I34</f>
        <v>V4N(NOO)</v>
      </c>
      <c r="J38" s="41" t="str">
        <f>J34</f>
        <v>V9(NPO)</v>
      </c>
      <c r="K38" s="41" t="s">
        <v>302</v>
      </c>
      <c r="L38" s="41" t="str">
        <f>L34</f>
        <v>V4P(OPP)</v>
      </c>
      <c r="M38" s="41" t="str">
        <f t="shared" ref="M38" si="21">K38</f>
        <v>V16(NPP)</v>
      </c>
      <c r="N38" s="40" t="str">
        <f t="shared" ref="N38" si="22">J38</f>
        <v>V9(NPO)</v>
      </c>
      <c r="O38" s="40" t="str">
        <f t="shared" ref="O38" si="23">I38</f>
        <v>V4N(NOO)</v>
      </c>
    </row>
    <row r="40" spans="1:15" x14ac:dyDescent="0.3">
      <c r="A40" s="1" t="s">
        <v>91</v>
      </c>
      <c r="B40" s="1" t="s">
        <v>80</v>
      </c>
      <c r="C40" s="1" t="s">
        <v>190</v>
      </c>
      <c r="D40" s="1" t="s">
        <v>206</v>
      </c>
      <c r="E40" s="1" t="s">
        <v>201</v>
      </c>
      <c r="F40" s="1" t="s">
        <v>207</v>
      </c>
      <c r="G40" s="50" t="s">
        <v>91</v>
      </c>
      <c r="H40" s="42"/>
      <c r="I40" s="42" t="s">
        <v>292</v>
      </c>
      <c r="J40" s="42" t="s">
        <v>144</v>
      </c>
      <c r="K40" s="42" t="s">
        <v>145</v>
      </c>
      <c r="L40" s="42" t="s">
        <v>143</v>
      </c>
      <c r="M40" s="42" t="str">
        <f t="shared" ref="M40:M48" si="24">K40</f>
        <v>Tc/2</v>
      </c>
      <c r="N40" s="42" t="str">
        <f t="shared" ref="N40:N48" si="25">J40</f>
        <v>Tb/2</v>
      </c>
      <c r="O40" s="42" t="str">
        <f t="shared" ref="O40:O48" si="26">I40</f>
        <v>Ta/4</v>
      </c>
    </row>
    <row r="41" spans="1:15" x14ac:dyDescent="0.3">
      <c r="A41" s="1"/>
      <c r="B41" s="1" t="s">
        <v>77</v>
      </c>
      <c r="C41" s="1" t="s">
        <v>191</v>
      </c>
      <c r="D41" s="1" t="s">
        <v>206</v>
      </c>
      <c r="E41" s="1" t="s">
        <v>211</v>
      </c>
      <c r="F41" s="1" t="s">
        <v>207</v>
      </c>
      <c r="G41" s="50"/>
      <c r="H41" s="43" t="s">
        <v>338</v>
      </c>
      <c r="I41" s="42" t="s">
        <v>301</v>
      </c>
      <c r="J41" s="42" t="s">
        <v>326</v>
      </c>
      <c r="K41" s="42" t="s">
        <v>305</v>
      </c>
      <c r="L41" s="42" t="s">
        <v>304</v>
      </c>
      <c r="M41" s="42" t="str">
        <f t="shared" si="24"/>
        <v>V5P(OOP)</v>
      </c>
      <c r="N41" s="42" t="str">
        <f t="shared" si="25"/>
        <v>V0(OOO)</v>
      </c>
      <c r="O41" s="42" t="str">
        <f t="shared" si="26"/>
        <v>V4N(NOO)</v>
      </c>
    </row>
    <row r="42" spans="1:15" x14ac:dyDescent="0.3">
      <c r="A42" s="1"/>
      <c r="B42" s="1" t="s">
        <v>78</v>
      </c>
      <c r="C42" s="1" t="s">
        <v>192</v>
      </c>
      <c r="D42" s="1" t="s">
        <v>206</v>
      </c>
      <c r="E42" s="1" t="s">
        <v>211</v>
      </c>
      <c r="F42" s="1" t="s">
        <v>210</v>
      </c>
      <c r="G42" s="50"/>
      <c r="H42" s="42"/>
      <c r="I42" s="42" t="s">
        <v>287</v>
      </c>
      <c r="J42" s="42" t="s">
        <v>144</v>
      </c>
      <c r="K42" s="42" t="s">
        <v>143</v>
      </c>
      <c r="L42" s="42" t="s">
        <v>145</v>
      </c>
      <c r="M42" s="42" t="str">
        <f t="shared" si="24"/>
        <v>Ta/2</v>
      </c>
      <c r="N42" s="42" t="str">
        <f t="shared" si="25"/>
        <v>Tb/2</v>
      </c>
      <c r="O42" s="42" t="str">
        <f t="shared" si="26"/>
        <v>Tc/4</v>
      </c>
    </row>
    <row r="43" spans="1:15" x14ac:dyDescent="0.3">
      <c r="A43" s="1"/>
      <c r="B43" s="1" t="s">
        <v>79</v>
      </c>
      <c r="C43" s="1" t="s">
        <v>193</v>
      </c>
      <c r="D43" s="1" t="s">
        <v>212</v>
      </c>
      <c r="E43" s="1" t="s">
        <v>211</v>
      </c>
      <c r="F43" s="1" t="s">
        <v>207</v>
      </c>
      <c r="G43" s="50"/>
      <c r="H43" s="43" t="s">
        <v>339</v>
      </c>
      <c r="I43" s="42" t="str">
        <f>K41</f>
        <v>V5P(OOP)</v>
      </c>
      <c r="J43" s="43" t="s">
        <v>326</v>
      </c>
      <c r="K43" s="43" t="str">
        <f>I41</f>
        <v>V4N(NOO)</v>
      </c>
      <c r="L43" s="43" t="s">
        <v>307</v>
      </c>
      <c r="M43" s="43" t="str">
        <f t="shared" si="24"/>
        <v>V4N(NOO)</v>
      </c>
      <c r="N43" s="42" t="str">
        <f t="shared" si="25"/>
        <v>V0(OOO)</v>
      </c>
      <c r="O43" s="42" t="str">
        <f t="shared" si="26"/>
        <v>V5P(OOP)</v>
      </c>
    </row>
    <row r="44" spans="1:15" x14ac:dyDescent="0.3">
      <c r="G44" s="50"/>
      <c r="H44" s="42"/>
      <c r="I44" s="42" t="s">
        <v>292</v>
      </c>
      <c r="J44" s="42" t="s">
        <v>144</v>
      </c>
      <c r="K44" s="42" t="s">
        <v>145</v>
      </c>
      <c r="L44" s="42" t="s">
        <v>143</v>
      </c>
      <c r="M44" s="42" t="str">
        <f t="shared" si="24"/>
        <v>Tc/2</v>
      </c>
      <c r="N44" s="42" t="str">
        <f t="shared" si="25"/>
        <v>Tb/2</v>
      </c>
      <c r="O44" s="42" t="str">
        <f t="shared" si="26"/>
        <v>Ta/4</v>
      </c>
    </row>
    <row r="45" spans="1:15" x14ac:dyDescent="0.3">
      <c r="G45" s="50"/>
      <c r="H45" s="43" t="s">
        <v>340</v>
      </c>
      <c r="I45" s="43" t="str">
        <f>I41</f>
        <v>V4N(NOO)</v>
      </c>
      <c r="J45" s="43" t="s">
        <v>303</v>
      </c>
      <c r="K45" s="43" t="str">
        <f>K41</f>
        <v>V5P(OOP)</v>
      </c>
      <c r="L45" s="43" t="str">
        <f>L41</f>
        <v>V4P(OPP)</v>
      </c>
      <c r="M45" s="43" t="str">
        <f t="shared" si="24"/>
        <v>V5P(OOP)</v>
      </c>
      <c r="N45" s="43" t="str">
        <f t="shared" si="25"/>
        <v>V10(NOP)</v>
      </c>
      <c r="O45" s="43" t="str">
        <f t="shared" si="26"/>
        <v>V4N(NOO)</v>
      </c>
    </row>
    <row r="46" spans="1:15" x14ac:dyDescent="0.3">
      <c r="G46" s="50"/>
      <c r="H46" s="42"/>
      <c r="I46" s="42" t="s">
        <v>287</v>
      </c>
      <c r="J46" s="42" t="s">
        <v>144</v>
      </c>
      <c r="K46" s="42" t="s">
        <v>143</v>
      </c>
      <c r="L46" s="42" t="s">
        <v>145</v>
      </c>
      <c r="M46" s="42" t="str">
        <f t="shared" si="24"/>
        <v>Ta/2</v>
      </c>
      <c r="N46" s="42" t="str">
        <f t="shared" si="25"/>
        <v>Tb/2</v>
      </c>
      <c r="O46" s="42" t="str">
        <f t="shared" si="26"/>
        <v>Tc/4</v>
      </c>
    </row>
    <row r="47" spans="1:15" x14ac:dyDescent="0.3">
      <c r="G47" s="50"/>
      <c r="H47" s="43" t="s">
        <v>341</v>
      </c>
      <c r="I47" s="43" t="str">
        <f>I43</f>
        <v>V5P(OOP)</v>
      </c>
      <c r="J47" s="43" t="str">
        <f>J45</f>
        <v>V10(NOP)</v>
      </c>
      <c r="K47" s="43" t="str">
        <f>I45</f>
        <v>V4N(NOO)</v>
      </c>
      <c r="L47" s="43" t="str">
        <f>L43</f>
        <v>V5N(NNO)</v>
      </c>
      <c r="M47" s="43" t="str">
        <f t="shared" si="24"/>
        <v>V4N(NOO)</v>
      </c>
      <c r="N47" s="42" t="str">
        <f t="shared" si="25"/>
        <v>V10(NOP)</v>
      </c>
      <c r="O47" s="42" t="str">
        <f t="shared" si="26"/>
        <v>V5P(OOP)</v>
      </c>
    </row>
    <row r="48" spans="1:15" x14ac:dyDescent="0.3">
      <c r="G48" s="50"/>
      <c r="H48" s="42"/>
      <c r="I48" s="42" t="s">
        <v>292</v>
      </c>
      <c r="J48" s="42" t="s">
        <v>144</v>
      </c>
      <c r="K48" s="42" t="s">
        <v>145</v>
      </c>
      <c r="L48" s="42" t="s">
        <v>143</v>
      </c>
      <c r="M48" s="42" t="str">
        <f t="shared" si="24"/>
        <v>Tc/2</v>
      </c>
      <c r="N48" s="42" t="str">
        <f t="shared" si="25"/>
        <v>Tb/2</v>
      </c>
      <c r="O48" s="42" t="str">
        <f t="shared" si="26"/>
        <v>Ta/4</v>
      </c>
    </row>
    <row r="49" spans="1:15" x14ac:dyDescent="0.3">
      <c r="G49" s="50"/>
      <c r="H49" s="43" t="s">
        <v>192</v>
      </c>
      <c r="I49" s="43" t="str">
        <f>I45</f>
        <v>V4N(NOO)</v>
      </c>
      <c r="J49" s="43" t="str">
        <f>J45</f>
        <v>V10(NOP)</v>
      </c>
      <c r="K49" s="43" t="str">
        <f>K38</f>
        <v>V16(NPP)</v>
      </c>
      <c r="L49" s="43" t="str">
        <f>L45</f>
        <v>V4P(OPP)</v>
      </c>
      <c r="M49" s="43" t="str">
        <f>K49</f>
        <v>V16(NPP)</v>
      </c>
      <c r="N49" s="43" t="str">
        <f>J49</f>
        <v>V10(NOP)</v>
      </c>
      <c r="O49" s="43" t="str">
        <f>I49</f>
        <v>V4N(NOO)</v>
      </c>
    </row>
    <row r="50" spans="1:15" x14ac:dyDescent="0.3">
      <c r="G50" s="50"/>
      <c r="H50" s="42"/>
      <c r="I50" s="42" t="s">
        <v>287</v>
      </c>
      <c r="J50" s="42" t="s">
        <v>144</v>
      </c>
      <c r="K50" s="42" t="s">
        <v>143</v>
      </c>
      <c r="L50" s="42" t="s">
        <v>145</v>
      </c>
      <c r="M50" s="42" t="str">
        <f>K50</f>
        <v>Ta/2</v>
      </c>
      <c r="N50" s="42" t="str">
        <f>J50</f>
        <v>Tb/2</v>
      </c>
      <c r="O50" s="42" t="str">
        <f>I50</f>
        <v>Tc/4</v>
      </c>
    </row>
    <row r="51" spans="1:15" x14ac:dyDescent="0.3">
      <c r="G51" s="50"/>
      <c r="H51" s="43" t="s">
        <v>193</v>
      </c>
      <c r="I51" s="43" t="str">
        <f>I47</f>
        <v>V5P(OOP)</v>
      </c>
      <c r="J51" s="43" t="str">
        <f>J47</f>
        <v>V10(NOP)</v>
      </c>
      <c r="K51" s="43" t="s">
        <v>306</v>
      </c>
      <c r="L51" s="43" t="str">
        <f>L47</f>
        <v>V5N(NNO)</v>
      </c>
      <c r="M51" s="43" t="str">
        <f t="shared" ref="M51" si="27">K51</f>
        <v>V17(NNP)</v>
      </c>
      <c r="N51" s="42" t="str">
        <f t="shared" ref="N51" si="28">J51</f>
        <v>V10(NOP)</v>
      </c>
      <c r="O51" s="42" t="str">
        <f t="shared" ref="O51" si="29">I51</f>
        <v>V5P(OOP)</v>
      </c>
    </row>
    <row r="53" spans="1:15" x14ac:dyDescent="0.3">
      <c r="A53" s="1" t="s">
        <v>92</v>
      </c>
      <c r="B53" s="1" t="s">
        <v>80</v>
      </c>
      <c r="C53" s="1" t="s">
        <v>194</v>
      </c>
      <c r="D53" s="1" t="s">
        <v>207</v>
      </c>
      <c r="E53" s="1" t="s">
        <v>201</v>
      </c>
      <c r="F53" s="1" t="s">
        <v>208</v>
      </c>
      <c r="G53" s="50" t="s">
        <v>92</v>
      </c>
      <c r="H53" s="44"/>
      <c r="I53" s="44" t="s">
        <v>292</v>
      </c>
      <c r="J53" s="44" t="s">
        <v>144</v>
      </c>
      <c r="K53" s="44" t="s">
        <v>145</v>
      </c>
      <c r="L53" s="44" t="s">
        <v>143</v>
      </c>
      <c r="M53" s="44" t="str">
        <f t="shared" ref="M53:M61" si="30">K53</f>
        <v>Tc/2</v>
      </c>
      <c r="N53" s="44" t="str">
        <f t="shared" ref="N53:N61" si="31">J53</f>
        <v>Tb/2</v>
      </c>
      <c r="O53" s="44" t="str">
        <f t="shared" ref="O53:O61" si="32">I53</f>
        <v>Ta/4</v>
      </c>
    </row>
    <row r="54" spans="1:15" x14ac:dyDescent="0.3">
      <c r="A54" s="1"/>
      <c r="B54" s="1" t="s">
        <v>77</v>
      </c>
      <c r="C54" s="1" t="s">
        <v>195</v>
      </c>
      <c r="D54" s="1" t="s">
        <v>207</v>
      </c>
      <c r="E54" s="1" t="s">
        <v>213</v>
      </c>
      <c r="F54" s="1" t="s">
        <v>208</v>
      </c>
      <c r="G54" s="50"/>
      <c r="H54" s="45" t="s">
        <v>342</v>
      </c>
      <c r="I54" s="44" t="str">
        <f>I51</f>
        <v>V5P(OOP)</v>
      </c>
      <c r="J54" s="44" t="s">
        <v>326</v>
      </c>
      <c r="K54" s="44" t="s">
        <v>311</v>
      </c>
      <c r="L54" s="44" t="str">
        <f>L51</f>
        <v>V5N(NNO)</v>
      </c>
      <c r="M54" s="44" t="str">
        <f t="shared" si="30"/>
        <v>V6N(ONO)</v>
      </c>
      <c r="N54" s="44" t="str">
        <f t="shared" si="31"/>
        <v>V0(OOO)</v>
      </c>
      <c r="O54" s="44" t="str">
        <f t="shared" si="32"/>
        <v>V5P(OOP)</v>
      </c>
    </row>
    <row r="55" spans="1:15" x14ac:dyDescent="0.3">
      <c r="A55" s="1"/>
      <c r="B55" s="1" t="s">
        <v>78</v>
      </c>
      <c r="C55" s="1" t="s">
        <v>196</v>
      </c>
      <c r="D55" s="1" t="s">
        <v>207</v>
      </c>
      <c r="E55" s="1" t="s">
        <v>213</v>
      </c>
      <c r="F55" s="1" t="s">
        <v>212</v>
      </c>
      <c r="G55" s="50"/>
      <c r="H55" s="44"/>
      <c r="I55" s="44" t="s">
        <v>287</v>
      </c>
      <c r="J55" s="44" t="s">
        <v>144</v>
      </c>
      <c r="K55" s="44" t="s">
        <v>143</v>
      </c>
      <c r="L55" s="44" t="s">
        <v>145</v>
      </c>
      <c r="M55" s="44" t="str">
        <f t="shared" si="30"/>
        <v>Ta/2</v>
      </c>
      <c r="N55" s="44" t="str">
        <f t="shared" si="31"/>
        <v>Tb/2</v>
      </c>
      <c r="O55" s="44" t="str">
        <f t="shared" si="32"/>
        <v>Tc/4</v>
      </c>
    </row>
    <row r="56" spans="1:15" x14ac:dyDescent="0.3">
      <c r="A56" s="1"/>
      <c r="B56" s="1" t="s">
        <v>79</v>
      </c>
      <c r="C56" s="1" t="s">
        <v>197</v>
      </c>
      <c r="D56" s="1" t="s">
        <v>215</v>
      </c>
      <c r="E56" s="1" t="s">
        <v>213</v>
      </c>
      <c r="F56" s="1" t="s">
        <v>208</v>
      </c>
      <c r="G56" s="50"/>
      <c r="H56" s="45" t="s">
        <v>343</v>
      </c>
      <c r="I56" s="44" t="str">
        <f>K54</f>
        <v>V6N(ONO)</v>
      </c>
      <c r="J56" s="45" t="s">
        <v>326</v>
      </c>
      <c r="K56" s="45" t="str">
        <f>I54</f>
        <v>V5P(OOP)</v>
      </c>
      <c r="L56" s="45" t="s">
        <v>309</v>
      </c>
      <c r="M56" s="45" t="str">
        <f t="shared" si="30"/>
        <v>V5P(OOP)</v>
      </c>
      <c r="N56" s="44" t="str">
        <f t="shared" si="31"/>
        <v>V0(OOO)</v>
      </c>
      <c r="O56" s="44" t="str">
        <f t="shared" si="32"/>
        <v>V6N(ONO)</v>
      </c>
    </row>
    <row r="57" spans="1:15" x14ac:dyDescent="0.3">
      <c r="G57" s="50"/>
      <c r="H57" s="44"/>
      <c r="I57" s="44" t="s">
        <v>292</v>
      </c>
      <c r="J57" s="44" t="s">
        <v>144</v>
      </c>
      <c r="K57" s="44" t="s">
        <v>145</v>
      </c>
      <c r="L57" s="44" t="s">
        <v>143</v>
      </c>
      <c r="M57" s="44" t="str">
        <f t="shared" si="30"/>
        <v>Tc/2</v>
      </c>
      <c r="N57" s="44" t="str">
        <f t="shared" si="31"/>
        <v>Tb/2</v>
      </c>
      <c r="O57" s="44" t="str">
        <f t="shared" si="32"/>
        <v>Ta/4</v>
      </c>
    </row>
    <row r="58" spans="1:15" x14ac:dyDescent="0.3">
      <c r="G58" s="50"/>
      <c r="H58" s="45" t="s">
        <v>344</v>
      </c>
      <c r="I58" s="45" t="str">
        <f>I54</f>
        <v>V5P(OOP)</v>
      </c>
      <c r="J58" s="45" t="s">
        <v>308</v>
      </c>
      <c r="K58" s="45" t="str">
        <f>K54</f>
        <v>V6N(ONO)</v>
      </c>
      <c r="L58" s="45" t="str">
        <f>L54</f>
        <v>V5N(NNO)</v>
      </c>
      <c r="M58" s="45" t="str">
        <f t="shared" si="30"/>
        <v>V6N(ONO)</v>
      </c>
      <c r="N58" s="45" t="str">
        <f t="shared" si="31"/>
        <v>V11(ONP)</v>
      </c>
      <c r="O58" s="45" t="str">
        <f t="shared" si="32"/>
        <v>V5P(OOP)</v>
      </c>
    </row>
    <row r="59" spans="1:15" x14ac:dyDescent="0.3">
      <c r="G59" s="50"/>
      <c r="H59" s="44"/>
      <c r="I59" s="44" t="s">
        <v>287</v>
      </c>
      <c r="J59" s="44" t="s">
        <v>144</v>
      </c>
      <c r="K59" s="44" t="s">
        <v>143</v>
      </c>
      <c r="L59" s="44" t="s">
        <v>145</v>
      </c>
      <c r="M59" s="44" t="str">
        <f t="shared" si="30"/>
        <v>Ta/2</v>
      </c>
      <c r="N59" s="44" t="str">
        <f t="shared" si="31"/>
        <v>Tb/2</v>
      </c>
      <c r="O59" s="44" t="str">
        <f t="shared" si="32"/>
        <v>Tc/4</v>
      </c>
    </row>
    <row r="60" spans="1:15" x14ac:dyDescent="0.3">
      <c r="G60" s="50"/>
      <c r="H60" s="45" t="s">
        <v>345</v>
      </c>
      <c r="I60" s="45" t="str">
        <f>I56</f>
        <v>V6N(ONO)</v>
      </c>
      <c r="J60" s="45" t="str">
        <f>J58</f>
        <v>V11(ONP)</v>
      </c>
      <c r="K60" s="45" t="str">
        <f>I58</f>
        <v>V5P(OOP)</v>
      </c>
      <c r="L60" s="45" t="str">
        <f>L56</f>
        <v>V6P(POP)</v>
      </c>
      <c r="M60" s="45" t="str">
        <f t="shared" si="30"/>
        <v>V5P(OOP)</v>
      </c>
      <c r="N60" s="44" t="str">
        <f t="shared" si="31"/>
        <v>V11(ONP)</v>
      </c>
      <c r="O60" s="44" t="str">
        <f t="shared" si="32"/>
        <v>V6N(ONO)</v>
      </c>
    </row>
    <row r="61" spans="1:15" x14ac:dyDescent="0.3">
      <c r="G61" s="50"/>
      <c r="H61" s="44"/>
      <c r="I61" s="44" t="s">
        <v>292</v>
      </c>
      <c r="J61" s="44" t="s">
        <v>144</v>
      </c>
      <c r="K61" s="44" t="s">
        <v>145</v>
      </c>
      <c r="L61" s="44" t="s">
        <v>143</v>
      </c>
      <c r="M61" s="44" t="str">
        <f t="shared" si="30"/>
        <v>Tc/2</v>
      </c>
      <c r="N61" s="44" t="str">
        <f t="shared" si="31"/>
        <v>Tb/2</v>
      </c>
      <c r="O61" s="44" t="str">
        <f t="shared" si="32"/>
        <v>Ta/4</v>
      </c>
    </row>
    <row r="62" spans="1:15" x14ac:dyDescent="0.3">
      <c r="G62" s="50"/>
      <c r="H62" s="45" t="s">
        <v>196</v>
      </c>
      <c r="I62" s="45" t="str">
        <f>I58</f>
        <v>V5P(OOP)</v>
      </c>
      <c r="J62" s="45" t="str">
        <f>J58</f>
        <v>V11(ONP)</v>
      </c>
      <c r="K62" s="45" t="str">
        <f>K51</f>
        <v>V17(NNP)</v>
      </c>
      <c r="L62" s="45" t="str">
        <f>L58</f>
        <v>V5N(NNO)</v>
      </c>
      <c r="M62" s="45" t="str">
        <f>K62</f>
        <v>V17(NNP)</v>
      </c>
      <c r="N62" s="45" t="str">
        <f>J62</f>
        <v>V11(ONP)</v>
      </c>
      <c r="O62" s="45" t="str">
        <f>I62</f>
        <v>V5P(OOP)</v>
      </c>
    </row>
    <row r="63" spans="1:15" x14ac:dyDescent="0.3">
      <c r="G63" s="50"/>
      <c r="H63" s="44"/>
      <c r="I63" s="44" t="s">
        <v>287</v>
      </c>
      <c r="J63" s="44" t="s">
        <v>144</v>
      </c>
      <c r="K63" s="44" t="s">
        <v>143</v>
      </c>
      <c r="L63" s="44" t="s">
        <v>145</v>
      </c>
      <c r="M63" s="44" t="str">
        <f>K63</f>
        <v>Ta/2</v>
      </c>
      <c r="N63" s="44" t="str">
        <f>J63</f>
        <v>Tb/2</v>
      </c>
      <c r="O63" s="44" t="str">
        <f>I63</f>
        <v>Tc/4</v>
      </c>
    </row>
    <row r="64" spans="1:15" x14ac:dyDescent="0.3">
      <c r="G64" s="50"/>
      <c r="H64" s="45" t="s">
        <v>197</v>
      </c>
      <c r="I64" s="45" t="str">
        <f>I60</f>
        <v>V6N(ONO)</v>
      </c>
      <c r="J64" s="45" t="str">
        <f>J60</f>
        <v>V11(ONP)</v>
      </c>
      <c r="K64" s="45" t="s">
        <v>310</v>
      </c>
      <c r="L64" s="45" t="str">
        <f>L60</f>
        <v>V6P(POP)</v>
      </c>
      <c r="M64" s="45" t="str">
        <f t="shared" ref="M64" si="33">K64</f>
        <v>V18(PNP)</v>
      </c>
      <c r="N64" s="44" t="str">
        <f t="shared" ref="N64" si="34">J64</f>
        <v>V11(ONP)</v>
      </c>
      <c r="O64" s="44" t="str">
        <f t="shared" ref="O64" si="35">I64</f>
        <v>V6N(ONO)</v>
      </c>
    </row>
    <row r="66" spans="1:15" x14ac:dyDescent="0.3">
      <c r="A66" s="1" t="s">
        <v>93</v>
      </c>
      <c r="B66" s="1" t="s">
        <v>80</v>
      </c>
      <c r="C66" s="1" t="s">
        <v>245</v>
      </c>
      <c r="D66" s="1" t="s">
        <v>208</v>
      </c>
      <c r="E66" s="1" t="s">
        <v>201</v>
      </c>
      <c r="F66" s="1" t="s">
        <v>38</v>
      </c>
      <c r="G66" s="50" t="s">
        <v>93</v>
      </c>
      <c r="H66" s="34"/>
      <c r="I66" s="34" t="s">
        <v>292</v>
      </c>
      <c r="J66" s="34" t="s">
        <v>144</v>
      </c>
      <c r="K66" s="34" t="s">
        <v>145</v>
      </c>
      <c r="L66" s="34" t="s">
        <v>143</v>
      </c>
      <c r="M66" s="34" t="str">
        <f t="shared" ref="M66:M74" si="36">K66</f>
        <v>Tc/2</v>
      </c>
      <c r="N66" s="34" t="str">
        <f t="shared" ref="N66:N74" si="37">J66</f>
        <v>Tb/2</v>
      </c>
      <c r="O66" s="34" t="str">
        <f t="shared" ref="O66:O74" si="38">I66</f>
        <v>Ta/4</v>
      </c>
    </row>
    <row r="67" spans="1:15" x14ac:dyDescent="0.3">
      <c r="A67" s="1"/>
      <c r="B67" s="1" t="s">
        <v>77</v>
      </c>
      <c r="C67" s="1" t="s">
        <v>246</v>
      </c>
      <c r="D67" s="1" t="s">
        <v>208</v>
      </c>
      <c r="E67" s="1" t="s">
        <v>214</v>
      </c>
      <c r="F67" s="1" t="s">
        <v>38</v>
      </c>
      <c r="G67" s="50"/>
      <c r="H67" s="35" t="s">
        <v>346</v>
      </c>
      <c r="I67" s="34" t="str">
        <f>I64</f>
        <v>V6N(ONO)</v>
      </c>
      <c r="J67" s="34" t="s">
        <v>326</v>
      </c>
      <c r="K67" s="34" t="s">
        <v>295</v>
      </c>
      <c r="L67" s="34" t="str">
        <f>L64</f>
        <v>V6P(POP)</v>
      </c>
      <c r="M67" s="34" t="str">
        <f t="shared" si="36"/>
        <v>V1P(POO)</v>
      </c>
      <c r="N67" s="34" t="str">
        <f t="shared" si="37"/>
        <v>V0(OOO)</v>
      </c>
      <c r="O67" s="34" t="str">
        <f t="shared" si="38"/>
        <v>V6N(ONO)</v>
      </c>
    </row>
    <row r="68" spans="1:15" x14ac:dyDescent="0.3">
      <c r="A68" s="1"/>
      <c r="B68" s="1" t="s">
        <v>78</v>
      </c>
      <c r="C68" s="1" t="s">
        <v>247</v>
      </c>
      <c r="D68" s="1" t="s">
        <v>208</v>
      </c>
      <c r="E68" s="1" t="s">
        <v>214</v>
      </c>
      <c r="F68" s="1" t="s">
        <v>215</v>
      </c>
      <c r="G68" s="50"/>
      <c r="H68" s="34"/>
      <c r="I68" s="34" t="s">
        <v>287</v>
      </c>
      <c r="J68" s="34" t="s">
        <v>144</v>
      </c>
      <c r="K68" s="34" t="s">
        <v>143</v>
      </c>
      <c r="L68" s="34" t="s">
        <v>145</v>
      </c>
      <c r="M68" s="34" t="str">
        <f t="shared" si="36"/>
        <v>Ta/2</v>
      </c>
      <c r="N68" s="34" t="str">
        <f t="shared" si="37"/>
        <v>Tb/2</v>
      </c>
      <c r="O68" s="34" t="str">
        <f t="shared" si="38"/>
        <v>Tc/4</v>
      </c>
    </row>
    <row r="69" spans="1:15" x14ac:dyDescent="0.3">
      <c r="A69" s="1"/>
      <c r="B69" s="1" t="s">
        <v>79</v>
      </c>
      <c r="C69" s="1" t="s">
        <v>248</v>
      </c>
      <c r="D69" s="1" t="s">
        <v>203</v>
      </c>
      <c r="E69" s="1" t="s">
        <v>214</v>
      </c>
      <c r="F69" s="1" t="s">
        <v>38</v>
      </c>
      <c r="G69" s="50"/>
      <c r="H69" s="35" t="s">
        <v>347</v>
      </c>
      <c r="I69" s="34" t="str">
        <f>K67</f>
        <v>V1P(POO)</v>
      </c>
      <c r="J69" s="35" t="s">
        <v>326</v>
      </c>
      <c r="K69" s="35" t="str">
        <f>I67</f>
        <v>V6N(ONO)</v>
      </c>
      <c r="L69" s="35" t="s">
        <v>293</v>
      </c>
      <c r="M69" s="35" t="str">
        <f t="shared" si="36"/>
        <v>V6N(ONO)</v>
      </c>
      <c r="N69" s="34" t="str">
        <f t="shared" si="37"/>
        <v>V0(OOO)</v>
      </c>
      <c r="O69" s="34" t="str">
        <f t="shared" si="38"/>
        <v>V1P(POO)</v>
      </c>
    </row>
    <row r="70" spans="1:15" x14ac:dyDescent="0.3">
      <c r="G70" s="50"/>
      <c r="H70" s="34"/>
      <c r="I70" s="34" t="s">
        <v>292</v>
      </c>
      <c r="J70" s="34" t="s">
        <v>144</v>
      </c>
      <c r="K70" s="34" t="s">
        <v>145</v>
      </c>
      <c r="L70" s="34" t="s">
        <v>143</v>
      </c>
      <c r="M70" s="34" t="str">
        <f t="shared" si="36"/>
        <v>Tc/2</v>
      </c>
      <c r="N70" s="34" t="str">
        <f t="shared" si="37"/>
        <v>Tb/2</v>
      </c>
      <c r="O70" s="34" t="str">
        <f t="shared" si="38"/>
        <v>Ta/4</v>
      </c>
    </row>
    <row r="71" spans="1:15" x14ac:dyDescent="0.3">
      <c r="G71" s="50"/>
      <c r="H71" s="35" t="s">
        <v>348</v>
      </c>
      <c r="I71" s="35" t="str">
        <f>I67</f>
        <v>V6N(ONO)</v>
      </c>
      <c r="J71" s="35" t="s">
        <v>312</v>
      </c>
      <c r="K71" s="35" t="str">
        <f>K67</f>
        <v>V1P(POO)</v>
      </c>
      <c r="L71" s="35" t="str">
        <f>L67</f>
        <v>V6P(POP)</v>
      </c>
      <c r="M71" s="35" t="str">
        <f t="shared" si="36"/>
        <v>V1P(POO)</v>
      </c>
      <c r="N71" s="35" t="str">
        <f t="shared" si="37"/>
        <v>V12(PNO)</v>
      </c>
      <c r="O71" s="35" t="str">
        <f t="shared" si="38"/>
        <v>V6N(ONO)</v>
      </c>
    </row>
    <row r="72" spans="1:15" x14ac:dyDescent="0.3">
      <c r="G72" s="50"/>
      <c r="H72" s="34"/>
      <c r="I72" s="34" t="s">
        <v>287</v>
      </c>
      <c r="J72" s="34" t="s">
        <v>144</v>
      </c>
      <c r="K72" s="34" t="s">
        <v>143</v>
      </c>
      <c r="L72" s="34" t="s">
        <v>145</v>
      </c>
      <c r="M72" s="34" t="str">
        <f t="shared" si="36"/>
        <v>Ta/2</v>
      </c>
      <c r="N72" s="34" t="str">
        <f t="shared" si="37"/>
        <v>Tb/2</v>
      </c>
      <c r="O72" s="34" t="str">
        <f t="shared" si="38"/>
        <v>Tc/4</v>
      </c>
    </row>
    <row r="73" spans="1:15" x14ac:dyDescent="0.3">
      <c r="G73" s="50"/>
      <c r="H73" s="35" t="s">
        <v>349</v>
      </c>
      <c r="I73" s="35" t="str">
        <f>I69</f>
        <v>V1P(POO)</v>
      </c>
      <c r="J73" s="35" t="str">
        <f>J71</f>
        <v>V12(PNO)</v>
      </c>
      <c r="K73" s="35" t="str">
        <f>I71</f>
        <v>V6N(ONO)</v>
      </c>
      <c r="L73" s="35" t="str">
        <f>L69</f>
        <v>V1N(ONN)</v>
      </c>
      <c r="M73" s="35" t="str">
        <f t="shared" si="36"/>
        <v>V6N(ONO)</v>
      </c>
      <c r="N73" s="34" t="str">
        <f t="shared" si="37"/>
        <v>V12(PNO)</v>
      </c>
      <c r="O73" s="34" t="str">
        <f t="shared" si="38"/>
        <v>V1P(POO)</v>
      </c>
    </row>
    <row r="74" spans="1:15" x14ac:dyDescent="0.3">
      <c r="G74" s="50"/>
      <c r="H74" s="34"/>
      <c r="I74" s="34" t="s">
        <v>292</v>
      </c>
      <c r="J74" s="34" t="s">
        <v>144</v>
      </c>
      <c r="K74" s="34" t="s">
        <v>145</v>
      </c>
      <c r="L74" s="34" t="s">
        <v>143</v>
      </c>
      <c r="M74" s="34" t="str">
        <f t="shared" si="36"/>
        <v>Tc/2</v>
      </c>
      <c r="N74" s="34" t="str">
        <f t="shared" si="37"/>
        <v>Tb/2</v>
      </c>
      <c r="O74" s="34" t="str">
        <f t="shared" si="38"/>
        <v>Ta/4</v>
      </c>
    </row>
    <row r="75" spans="1:15" x14ac:dyDescent="0.3">
      <c r="G75" s="50"/>
      <c r="H75" s="35" t="s">
        <v>247</v>
      </c>
      <c r="I75" s="35" t="str">
        <f>I71</f>
        <v>V6N(ONO)</v>
      </c>
      <c r="J75" s="35" t="str">
        <f>J71</f>
        <v>V12(PNO)</v>
      </c>
      <c r="K75" s="35" t="str">
        <f>K64</f>
        <v>V18(PNP)</v>
      </c>
      <c r="L75" s="35" t="str">
        <f>L71</f>
        <v>V6P(POP)</v>
      </c>
      <c r="M75" s="35" t="str">
        <f>K75</f>
        <v>V18(PNP)</v>
      </c>
      <c r="N75" s="35" t="str">
        <f>J75</f>
        <v>V12(PNO)</v>
      </c>
      <c r="O75" s="35" t="str">
        <f>I75</f>
        <v>V6N(ONO)</v>
      </c>
    </row>
    <row r="76" spans="1:15" x14ac:dyDescent="0.3">
      <c r="G76" s="50"/>
      <c r="H76" s="34"/>
      <c r="I76" s="34" t="s">
        <v>287</v>
      </c>
      <c r="J76" s="34" t="s">
        <v>144</v>
      </c>
      <c r="K76" s="34" t="s">
        <v>143</v>
      </c>
      <c r="L76" s="34" t="s">
        <v>145</v>
      </c>
      <c r="M76" s="34" t="str">
        <f>K76</f>
        <v>Ta/2</v>
      </c>
      <c r="N76" s="34" t="str">
        <f>J76</f>
        <v>Tb/2</v>
      </c>
      <c r="O76" s="34" t="str">
        <f>I76</f>
        <v>Tc/4</v>
      </c>
    </row>
    <row r="77" spans="1:15" x14ac:dyDescent="0.3">
      <c r="G77" s="50"/>
      <c r="H77" s="35" t="s">
        <v>248</v>
      </c>
      <c r="I77" s="35" t="str">
        <f>I73</f>
        <v>V1P(POO)</v>
      </c>
      <c r="J77" s="35" t="str">
        <f>J73</f>
        <v>V12(PNO)</v>
      </c>
      <c r="K77" s="35" t="s">
        <v>294</v>
      </c>
      <c r="L77" s="35" t="str">
        <f>L73</f>
        <v>V1N(ONN)</v>
      </c>
      <c r="M77" s="35" t="str">
        <f t="shared" ref="M77" si="39">K77</f>
        <v>V13(PNN)</v>
      </c>
      <c r="N77" s="34" t="str">
        <f t="shared" ref="N77" si="40">J77</f>
        <v>V12(PNO)</v>
      </c>
      <c r="O77" s="34" t="str">
        <f t="shared" ref="O77" si="41">I77</f>
        <v>V1P(POO)</v>
      </c>
    </row>
  </sheetData>
  <mergeCells count="6">
    <mergeCell ref="G66:G77"/>
    <mergeCell ref="G1:G12"/>
    <mergeCell ref="G14:G25"/>
    <mergeCell ref="G27:G38"/>
    <mergeCell ref="G40:G51"/>
    <mergeCell ref="G53:G6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13F7-882A-42F1-8FB4-94A9302339A7}">
  <dimension ref="D2:F6"/>
  <sheetViews>
    <sheetView tabSelected="1" workbookViewId="0">
      <selection activeCell="D2" sqref="D2:F6"/>
    </sheetView>
  </sheetViews>
  <sheetFormatPr defaultRowHeight="14.4" x14ac:dyDescent="0.3"/>
  <sheetData>
    <row r="2" spans="4:6" x14ac:dyDescent="0.3">
      <c r="D2" s="7" t="s">
        <v>351</v>
      </c>
      <c r="E2" s="7">
        <v>400</v>
      </c>
      <c r="F2" s="7" t="s">
        <v>355</v>
      </c>
    </row>
    <row r="3" spans="4:6" x14ac:dyDescent="0.3">
      <c r="D3" s="7" t="s">
        <v>352</v>
      </c>
      <c r="E3" s="7">
        <v>900</v>
      </c>
      <c r="F3" s="7" t="s">
        <v>353</v>
      </c>
    </row>
    <row r="4" spans="4:6" x14ac:dyDescent="0.3">
      <c r="D4" s="7" t="s">
        <v>354</v>
      </c>
      <c r="E4" s="7">
        <v>50</v>
      </c>
      <c r="F4" s="7" t="s">
        <v>353</v>
      </c>
    </row>
    <row r="5" spans="4:6" x14ac:dyDescent="0.3">
      <c r="D5" s="60" t="s">
        <v>357</v>
      </c>
      <c r="E5" s="60">
        <v>1</v>
      </c>
      <c r="F5" s="7" t="s">
        <v>356</v>
      </c>
    </row>
    <row r="6" spans="4:6" x14ac:dyDescent="0.3">
      <c r="D6" s="60" t="s">
        <v>358</v>
      </c>
      <c r="E6" s="60">
        <v>0.48399999999999999</v>
      </c>
      <c r="F6" s="7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EF18-F965-4BF0-B403-6610994F92F5}">
  <dimension ref="J2:J54"/>
  <sheetViews>
    <sheetView zoomScale="80" zoomScaleNormal="80" workbookViewId="0">
      <selection activeCell="F1" sqref="F1"/>
    </sheetView>
  </sheetViews>
  <sheetFormatPr defaultRowHeight="14.4" x14ac:dyDescent="0.3"/>
  <cols>
    <col min="10" max="10" width="15.44140625" bestFit="1" customWidth="1"/>
  </cols>
  <sheetData>
    <row r="2" spans="10:10" x14ac:dyDescent="0.3">
      <c r="J2" s="8" t="s">
        <v>36</v>
      </c>
    </row>
    <row r="3" spans="10:10" x14ac:dyDescent="0.3">
      <c r="J3" s="49" t="s">
        <v>38</v>
      </c>
    </row>
    <row r="4" spans="10:10" x14ac:dyDescent="0.3">
      <c r="J4" s="49"/>
    </row>
    <row r="5" spans="10:10" x14ac:dyDescent="0.3">
      <c r="J5" s="49"/>
    </row>
    <row r="6" spans="10:10" x14ac:dyDescent="0.3">
      <c r="J6" s="49"/>
    </row>
    <row r="7" spans="10:10" x14ac:dyDescent="0.3">
      <c r="J7" s="49"/>
    </row>
    <row r="8" spans="10:10" x14ac:dyDescent="0.3">
      <c r="J8" s="49"/>
    </row>
    <row r="9" spans="10:10" x14ac:dyDescent="0.3">
      <c r="J9" s="49"/>
    </row>
    <row r="10" spans="10:10" x14ac:dyDescent="0.3">
      <c r="J10" s="49"/>
    </row>
    <row r="11" spans="10:10" x14ac:dyDescent="0.3">
      <c r="J11" s="49"/>
    </row>
    <row r="12" spans="10:10" x14ac:dyDescent="0.3">
      <c r="J12" s="49"/>
    </row>
    <row r="13" spans="10:10" x14ac:dyDescent="0.3">
      <c r="J13" s="49"/>
    </row>
    <row r="14" spans="10:10" x14ac:dyDescent="0.3">
      <c r="J14" s="49"/>
    </row>
    <row r="15" spans="10:10" x14ac:dyDescent="0.3">
      <c r="J15" s="49"/>
    </row>
    <row r="16" spans="10:10" x14ac:dyDescent="0.3">
      <c r="J16" s="49"/>
    </row>
    <row r="17" spans="10:10" x14ac:dyDescent="0.3">
      <c r="J17" s="49"/>
    </row>
    <row r="18" spans="10:10" x14ac:dyDescent="0.3">
      <c r="J18" s="49"/>
    </row>
    <row r="19" spans="10:10" x14ac:dyDescent="0.3">
      <c r="J19" s="49"/>
    </row>
    <row r="20" spans="10:10" x14ac:dyDescent="0.3">
      <c r="J20" s="8" t="s">
        <v>37</v>
      </c>
    </row>
    <row r="21" spans="10:10" x14ac:dyDescent="0.3">
      <c r="J21" s="49" t="s">
        <v>38</v>
      </c>
    </row>
    <row r="22" spans="10:10" x14ac:dyDescent="0.3">
      <c r="J22" s="49"/>
    </row>
    <row r="23" spans="10:10" x14ac:dyDescent="0.3">
      <c r="J23" s="49"/>
    </row>
    <row r="24" spans="10:10" x14ac:dyDescent="0.3">
      <c r="J24" s="49"/>
    </row>
    <row r="25" spans="10:10" x14ac:dyDescent="0.3">
      <c r="J25" s="49"/>
    </row>
    <row r="26" spans="10:10" x14ac:dyDescent="0.3">
      <c r="J26" s="49"/>
    </row>
    <row r="27" spans="10:10" x14ac:dyDescent="0.3">
      <c r="J27" s="49"/>
    </row>
    <row r="28" spans="10:10" x14ac:dyDescent="0.3">
      <c r="J28" s="49"/>
    </row>
    <row r="29" spans="10:10" x14ac:dyDescent="0.3">
      <c r="J29" s="49"/>
    </row>
    <row r="30" spans="10:10" x14ac:dyDescent="0.3">
      <c r="J30" s="49"/>
    </row>
    <row r="31" spans="10:10" x14ac:dyDescent="0.3">
      <c r="J31" s="49"/>
    </row>
    <row r="32" spans="10:10" x14ac:dyDescent="0.3">
      <c r="J32" s="49"/>
    </row>
    <row r="33" spans="10:10" x14ac:dyDescent="0.3">
      <c r="J33" s="49"/>
    </row>
    <row r="34" spans="10:10" x14ac:dyDescent="0.3">
      <c r="J34" s="49"/>
    </row>
    <row r="35" spans="10:10" x14ac:dyDescent="0.3">
      <c r="J35" s="49"/>
    </row>
    <row r="36" spans="10:10" x14ac:dyDescent="0.3">
      <c r="J36" s="49"/>
    </row>
    <row r="37" spans="10:10" x14ac:dyDescent="0.3">
      <c r="J37" s="49"/>
    </row>
    <row r="38" spans="10:10" x14ac:dyDescent="0.3">
      <c r="J38" s="49"/>
    </row>
    <row r="41" spans="10:10" x14ac:dyDescent="0.3">
      <c r="J41" s="8" t="s">
        <v>39</v>
      </c>
    </row>
    <row r="42" spans="10:10" x14ac:dyDescent="0.3">
      <c r="J42" s="49" t="s">
        <v>40</v>
      </c>
    </row>
    <row r="43" spans="10:10" x14ac:dyDescent="0.3">
      <c r="J43" s="49"/>
    </row>
    <row r="44" spans="10:10" x14ac:dyDescent="0.3">
      <c r="J44" s="49"/>
    </row>
    <row r="45" spans="10:10" x14ac:dyDescent="0.3">
      <c r="J45" s="49"/>
    </row>
    <row r="46" spans="10:10" x14ac:dyDescent="0.3">
      <c r="J46" s="49"/>
    </row>
    <row r="47" spans="10:10" x14ac:dyDescent="0.3">
      <c r="J47" s="49"/>
    </row>
    <row r="48" spans="10:10" x14ac:dyDescent="0.3">
      <c r="J48" s="49"/>
    </row>
    <row r="49" spans="10:10" x14ac:dyDescent="0.3">
      <c r="J49" s="49"/>
    </row>
    <row r="50" spans="10:10" x14ac:dyDescent="0.3">
      <c r="J50" s="49"/>
    </row>
    <row r="51" spans="10:10" x14ac:dyDescent="0.3">
      <c r="J51" s="49"/>
    </row>
    <row r="52" spans="10:10" x14ac:dyDescent="0.3">
      <c r="J52" s="49"/>
    </row>
    <row r="53" spans="10:10" x14ac:dyDescent="0.3">
      <c r="J53" s="49"/>
    </row>
    <row r="54" spans="10:10" x14ac:dyDescent="0.3">
      <c r="J54" s="49"/>
    </row>
  </sheetData>
  <mergeCells count="3">
    <mergeCell ref="J3:J19"/>
    <mergeCell ref="J21:J38"/>
    <mergeCell ref="J42:J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38BA-22E9-4447-B9A7-359D9AA627E1}">
  <dimension ref="A1:Q41"/>
  <sheetViews>
    <sheetView topLeftCell="B1" zoomScale="115" zoomScaleNormal="115" workbookViewId="0">
      <selection activeCell="L16" sqref="L16"/>
    </sheetView>
  </sheetViews>
  <sheetFormatPr defaultRowHeight="14.4" x14ac:dyDescent="0.3"/>
  <cols>
    <col min="1" max="2" width="19.77734375" bestFit="1" customWidth="1"/>
    <col min="6" max="8" width="8.88671875" customWidth="1"/>
    <col min="9" max="9" width="15.44140625" customWidth="1"/>
    <col min="10" max="14" width="8.88671875" customWidth="1"/>
    <col min="15" max="15" width="9.5546875" customWidth="1"/>
    <col min="16" max="16" width="8.88671875" customWidth="1"/>
  </cols>
  <sheetData>
    <row r="1" spans="1:17" ht="15" thickBot="1" x14ac:dyDescent="0.35"/>
    <row r="2" spans="1:17" ht="24.6" customHeight="1" x14ac:dyDescent="0.3">
      <c r="A2" s="7"/>
      <c r="B2" s="50" t="s">
        <v>42</v>
      </c>
      <c r="C2" s="50"/>
      <c r="D2" s="50"/>
      <c r="E2" s="51" t="s">
        <v>43</v>
      </c>
      <c r="F2" s="53" t="s">
        <v>48</v>
      </c>
      <c r="G2" s="53"/>
      <c r="H2" s="53"/>
      <c r="I2" s="9" t="s">
        <v>51</v>
      </c>
      <c r="J2" s="50" t="s">
        <v>53</v>
      </c>
      <c r="K2" s="50"/>
      <c r="L2" s="50"/>
      <c r="M2" s="53" t="s">
        <v>60</v>
      </c>
      <c r="N2" s="53"/>
      <c r="O2" s="50" t="s">
        <v>63</v>
      </c>
      <c r="P2" s="50"/>
      <c r="Q2" s="50"/>
    </row>
    <row r="3" spans="1:17" ht="43.8" thickBot="1" x14ac:dyDescent="0.35">
      <c r="A3" s="9" t="s">
        <v>44</v>
      </c>
      <c r="B3" s="9" t="s">
        <v>45</v>
      </c>
      <c r="C3" s="9" t="s">
        <v>46</v>
      </c>
      <c r="D3" s="9" t="s">
        <v>47</v>
      </c>
      <c r="E3" s="52"/>
      <c r="F3" s="9" t="s">
        <v>41</v>
      </c>
      <c r="G3" s="9" t="s">
        <v>49</v>
      </c>
      <c r="H3" s="9" t="s">
        <v>50</v>
      </c>
      <c r="I3" s="9" t="s">
        <v>52</v>
      </c>
      <c r="J3" s="9" t="s">
        <v>54</v>
      </c>
      <c r="K3" s="9" t="s">
        <v>55</v>
      </c>
      <c r="L3" s="9" t="s">
        <v>56</v>
      </c>
      <c r="M3" s="9" t="s">
        <v>61</v>
      </c>
      <c r="N3" s="9" t="s">
        <v>62</v>
      </c>
      <c r="O3" s="9" t="s">
        <v>64</v>
      </c>
      <c r="P3" s="19" t="s">
        <v>65</v>
      </c>
      <c r="Q3" s="19" t="s">
        <v>66</v>
      </c>
    </row>
    <row r="4" spans="1:17" x14ac:dyDescent="0.3">
      <c r="A4" s="5">
        <v>1</v>
      </c>
      <c r="B4" s="10" t="s">
        <v>0</v>
      </c>
      <c r="C4" s="10" t="s">
        <v>0</v>
      </c>
      <c r="D4" s="11" t="s">
        <v>0</v>
      </c>
      <c r="E4" s="17" t="str">
        <f t="shared" ref="E4:E30" si="0">B4&amp;C4&amp;D4</f>
        <v>PPP</v>
      </c>
      <c r="F4" s="1">
        <f>IF(B4="P",0.5,IF(B4="O",0,-0.5))</f>
        <v>0.5</v>
      </c>
      <c r="G4" s="1">
        <f t="shared" ref="G4:H19" si="1">IF(C4="P",0.5,IF(C4="O",0,-0.5))</f>
        <v>0.5</v>
      </c>
      <c r="H4" s="1">
        <f t="shared" si="1"/>
        <v>0.5</v>
      </c>
      <c r="I4" s="18">
        <f>SUM(F4:H4)/3</f>
        <v>0.5</v>
      </c>
      <c r="J4" s="18">
        <f>F4-$I4</f>
        <v>0</v>
      </c>
      <c r="K4" s="18">
        <f>G4-$I4</f>
        <v>0</v>
      </c>
      <c r="L4" s="18">
        <f>H4-$I4</f>
        <v>0</v>
      </c>
      <c r="M4" s="46">
        <f>2*(J4+K4*COS(2*PI()/3)+L4*COS(4*PI()/3))/3</f>
        <v>0</v>
      </c>
      <c r="N4" s="46">
        <f t="shared" ref="N4:N6" si="2">2*(K4*SIN(2*PI()/3)+L4*SIN(4*PI()/3))/3</f>
        <v>0</v>
      </c>
      <c r="O4" s="46">
        <f>SQRT(M4*M4+N4*N4)</f>
        <v>0</v>
      </c>
      <c r="P4" s="1" t="str">
        <f>IFERROR(ATAN(N4/M4),"NA")</f>
        <v>NA</v>
      </c>
      <c r="Q4" s="7" t="s">
        <v>14</v>
      </c>
    </row>
    <row r="5" spans="1:17" x14ac:dyDescent="0.3">
      <c r="A5" s="5">
        <v>2</v>
      </c>
      <c r="B5" s="10" t="s">
        <v>1</v>
      </c>
      <c r="C5" s="10" t="s">
        <v>1</v>
      </c>
      <c r="D5" s="11" t="s">
        <v>1</v>
      </c>
      <c r="E5" s="12" t="str">
        <f t="shared" si="0"/>
        <v>OOO</v>
      </c>
      <c r="F5" s="1">
        <f t="shared" ref="F5:H30" si="3">IF(B5="P",0.5,IF(B5="O",0,-0.5))</f>
        <v>0</v>
      </c>
      <c r="G5" s="1">
        <f t="shared" si="1"/>
        <v>0</v>
      </c>
      <c r="H5" s="1">
        <f t="shared" si="1"/>
        <v>0</v>
      </c>
      <c r="I5" s="18">
        <f t="shared" ref="I5:I30" si="4">SUM(F5:H5)/3</f>
        <v>0</v>
      </c>
      <c r="J5" s="18">
        <f>F5-$I5</f>
        <v>0</v>
      </c>
      <c r="K5" s="18">
        <f t="shared" ref="K5:K30" si="5">G5-$I5</f>
        <v>0</v>
      </c>
      <c r="L5" s="18">
        <f t="shared" ref="L5:L30" si="6">H5-$I5</f>
        <v>0</v>
      </c>
      <c r="M5" s="46">
        <f t="shared" ref="M5:M30" si="7">2*(J5+K5*COS(2*PI()/3)+L5*COS(4*PI()/3))/3</f>
        <v>0</v>
      </c>
      <c r="N5" s="46">
        <f t="shared" si="2"/>
        <v>0</v>
      </c>
      <c r="O5" s="46">
        <f t="shared" ref="O5:O30" si="8">SQRT(M5*M5+N5*N5)</f>
        <v>0</v>
      </c>
      <c r="P5" s="1" t="str">
        <f t="shared" ref="P5:P6" si="9">IFERROR(ATAN(N5/M5),"NA")</f>
        <v>NA</v>
      </c>
      <c r="Q5" s="7" t="s">
        <v>14</v>
      </c>
    </row>
    <row r="6" spans="1:17" x14ac:dyDescent="0.3">
      <c r="A6" s="5">
        <v>3</v>
      </c>
      <c r="B6" s="10" t="s">
        <v>2</v>
      </c>
      <c r="C6" s="10" t="s">
        <v>2</v>
      </c>
      <c r="D6" s="11" t="s">
        <v>2</v>
      </c>
      <c r="E6" s="12" t="str">
        <f t="shared" si="0"/>
        <v>NNN</v>
      </c>
      <c r="F6" s="1">
        <f t="shared" si="3"/>
        <v>-0.5</v>
      </c>
      <c r="G6" s="1">
        <f t="shared" si="1"/>
        <v>-0.5</v>
      </c>
      <c r="H6" s="1">
        <f t="shared" si="1"/>
        <v>-0.5</v>
      </c>
      <c r="I6" s="18">
        <f t="shared" si="4"/>
        <v>-0.5</v>
      </c>
      <c r="J6" s="18">
        <f t="shared" ref="J6:J30" si="10">F6-$I6</f>
        <v>0</v>
      </c>
      <c r="K6" s="18">
        <f t="shared" si="5"/>
        <v>0</v>
      </c>
      <c r="L6" s="18">
        <f t="shared" si="6"/>
        <v>0</v>
      </c>
      <c r="M6" s="46">
        <f t="shared" si="7"/>
        <v>0</v>
      </c>
      <c r="N6" s="46">
        <f t="shared" si="2"/>
        <v>0</v>
      </c>
      <c r="O6" s="46">
        <f t="shared" si="8"/>
        <v>0</v>
      </c>
      <c r="P6" s="1" t="str">
        <f t="shared" si="9"/>
        <v>NA</v>
      </c>
      <c r="Q6" s="7" t="s">
        <v>14</v>
      </c>
    </row>
    <row r="7" spans="1:17" x14ac:dyDescent="0.3">
      <c r="A7" s="5">
        <v>4</v>
      </c>
      <c r="B7" s="13" t="s">
        <v>1</v>
      </c>
      <c r="C7" s="13" t="s">
        <v>1</v>
      </c>
      <c r="D7" s="14" t="s">
        <v>0</v>
      </c>
      <c r="E7" s="15" t="str">
        <f t="shared" si="0"/>
        <v>OOP</v>
      </c>
      <c r="F7" s="1">
        <f t="shared" si="3"/>
        <v>0</v>
      </c>
      <c r="G7" s="1">
        <f t="shared" si="1"/>
        <v>0</v>
      </c>
      <c r="H7" s="1">
        <f t="shared" si="1"/>
        <v>0.5</v>
      </c>
      <c r="I7" s="18">
        <f t="shared" si="4"/>
        <v>0.16666666666666666</v>
      </c>
      <c r="J7" s="18">
        <f t="shared" si="10"/>
        <v>-0.16666666666666666</v>
      </c>
      <c r="K7" s="18">
        <f t="shared" si="5"/>
        <v>-0.16666666666666666</v>
      </c>
      <c r="L7" s="18">
        <f t="shared" si="6"/>
        <v>0.33333333333333337</v>
      </c>
      <c r="M7" s="46">
        <f t="shared" si="7"/>
        <v>-0.16666666666666682</v>
      </c>
      <c r="N7" s="46">
        <f>2*(K7*SIN(2*PI()/3)+L7*SIN(4*PI()/3))/3</f>
        <v>-0.28867513459481281</v>
      </c>
      <c r="O7" s="46">
        <f t="shared" si="8"/>
        <v>0.33333333333333337</v>
      </c>
      <c r="P7" s="46">
        <f>IF(AND(N7&lt;0,M7&lt;0),ATAN(N7/M7)+PI(),IF(AND(N7&lt;0,M7&gt;0),ATAN(N7/M7)+2*PI(),IF(AND(N7&gt;0,M7&lt;0),ATAN(N7/M7)+PI(),ATAN(N7/M7))))</f>
        <v>4.1887902047863905</v>
      </c>
      <c r="Q7" s="7">
        <f>P7*180/PI()</f>
        <v>239.99999999999997</v>
      </c>
    </row>
    <row r="8" spans="1:17" x14ac:dyDescent="0.3">
      <c r="A8" s="5">
        <v>5</v>
      </c>
      <c r="B8" s="13" t="s">
        <v>2</v>
      </c>
      <c r="C8" s="13" t="s">
        <v>2</v>
      </c>
      <c r="D8" s="14" t="s">
        <v>1</v>
      </c>
      <c r="E8" s="15" t="str">
        <f t="shared" si="0"/>
        <v>NNO</v>
      </c>
      <c r="F8" s="1">
        <f t="shared" si="3"/>
        <v>-0.5</v>
      </c>
      <c r="G8" s="1">
        <f t="shared" si="1"/>
        <v>-0.5</v>
      </c>
      <c r="H8" s="1">
        <f t="shared" si="1"/>
        <v>0</v>
      </c>
      <c r="I8" s="18">
        <f t="shared" si="4"/>
        <v>-0.33333333333333331</v>
      </c>
      <c r="J8" s="18">
        <f t="shared" si="10"/>
        <v>-0.16666666666666669</v>
      </c>
      <c r="K8" s="18">
        <f t="shared" si="5"/>
        <v>-0.16666666666666669</v>
      </c>
      <c r="L8" s="18">
        <f t="shared" si="6"/>
        <v>0.33333333333333331</v>
      </c>
      <c r="M8" s="46">
        <f t="shared" si="7"/>
        <v>-0.16666666666666677</v>
      </c>
      <c r="N8" s="46">
        <f t="shared" ref="N8:N30" si="11">2*(K8*SIN(2*PI()/3)+L8*SIN(4*PI()/3))/3</f>
        <v>-0.28867513459481281</v>
      </c>
      <c r="O8" s="46">
        <f t="shared" si="8"/>
        <v>0.33333333333333331</v>
      </c>
      <c r="P8" s="46">
        <f t="shared" ref="P8:P30" si="12">IF(AND(N8&lt;0,M8&lt;0),ATAN(N8/M8)+PI(),IF(AND(N8&lt;0,M8&gt;0),ATAN(N8/M8)+2*PI(),IF(AND(N8&gt;0,M8&lt;0),ATAN(N8/M8)+PI(),ATAN(N8/M8))))</f>
        <v>4.1887902047863905</v>
      </c>
      <c r="Q8" s="7">
        <f t="shared" ref="Q8:Q30" si="13">P8*180/PI()</f>
        <v>239.99999999999997</v>
      </c>
    </row>
    <row r="9" spans="1:17" x14ac:dyDescent="0.3">
      <c r="A9" s="5">
        <v>6</v>
      </c>
      <c r="B9" s="13" t="s">
        <v>0</v>
      </c>
      <c r="C9" s="13" t="s">
        <v>1</v>
      </c>
      <c r="D9" s="14" t="s">
        <v>0</v>
      </c>
      <c r="E9" s="15" t="str">
        <f t="shared" si="0"/>
        <v>POP</v>
      </c>
      <c r="F9" s="1">
        <f t="shared" si="3"/>
        <v>0.5</v>
      </c>
      <c r="G9" s="1">
        <f t="shared" si="1"/>
        <v>0</v>
      </c>
      <c r="H9" s="1">
        <f t="shared" si="1"/>
        <v>0.5</v>
      </c>
      <c r="I9" s="18">
        <f t="shared" si="4"/>
        <v>0.33333333333333331</v>
      </c>
      <c r="J9" s="18">
        <f t="shared" si="10"/>
        <v>0.16666666666666669</v>
      </c>
      <c r="K9" s="18">
        <f t="shared" si="5"/>
        <v>-0.33333333333333331</v>
      </c>
      <c r="L9" s="18">
        <f t="shared" si="6"/>
        <v>0.16666666666666669</v>
      </c>
      <c r="M9" s="46">
        <f t="shared" si="7"/>
        <v>0.16666666666666655</v>
      </c>
      <c r="N9" s="46">
        <f t="shared" si="11"/>
        <v>-0.28867513459481287</v>
      </c>
      <c r="O9" s="46">
        <f t="shared" si="8"/>
        <v>0.33333333333333326</v>
      </c>
      <c r="P9" s="46">
        <f t="shared" si="12"/>
        <v>5.2359877559829879</v>
      </c>
      <c r="Q9" s="7">
        <f t="shared" si="13"/>
        <v>299.99999999999994</v>
      </c>
    </row>
    <row r="10" spans="1:17" x14ac:dyDescent="0.3">
      <c r="A10" s="5">
        <v>7</v>
      </c>
      <c r="B10" s="13" t="s">
        <v>1</v>
      </c>
      <c r="C10" s="13" t="s">
        <v>2</v>
      </c>
      <c r="D10" s="14" t="s">
        <v>1</v>
      </c>
      <c r="E10" s="15" t="str">
        <f t="shared" si="0"/>
        <v>ONO</v>
      </c>
      <c r="F10" s="1">
        <f t="shared" si="3"/>
        <v>0</v>
      </c>
      <c r="G10" s="1">
        <f t="shared" si="1"/>
        <v>-0.5</v>
      </c>
      <c r="H10" s="1">
        <f t="shared" si="1"/>
        <v>0</v>
      </c>
      <c r="I10" s="18">
        <f t="shared" si="4"/>
        <v>-0.16666666666666666</v>
      </c>
      <c r="J10" s="18">
        <f t="shared" si="10"/>
        <v>0.16666666666666666</v>
      </c>
      <c r="K10" s="18">
        <f t="shared" si="5"/>
        <v>-0.33333333333333337</v>
      </c>
      <c r="L10" s="18">
        <f t="shared" si="6"/>
        <v>0.16666666666666666</v>
      </c>
      <c r="M10" s="46">
        <f t="shared" si="7"/>
        <v>0.16666666666666657</v>
      </c>
      <c r="N10" s="46">
        <f t="shared" si="11"/>
        <v>-0.28867513459481287</v>
      </c>
      <c r="O10" s="46">
        <f t="shared" si="8"/>
        <v>0.33333333333333326</v>
      </c>
      <c r="P10" s="46">
        <f t="shared" si="12"/>
        <v>5.2359877559829879</v>
      </c>
      <c r="Q10" s="7">
        <f t="shared" si="13"/>
        <v>299.99999999999994</v>
      </c>
    </row>
    <row r="11" spans="1:17" x14ac:dyDescent="0.3">
      <c r="A11" s="5">
        <v>8</v>
      </c>
      <c r="B11" s="13" t="s">
        <v>0</v>
      </c>
      <c r="C11" s="13" t="s">
        <v>1</v>
      </c>
      <c r="D11" s="14" t="s">
        <v>1</v>
      </c>
      <c r="E11" s="15" t="str">
        <f t="shared" si="0"/>
        <v>POO</v>
      </c>
      <c r="F11" s="1">
        <f t="shared" si="3"/>
        <v>0.5</v>
      </c>
      <c r="G11" s="1">
        <f t="shared" si="1"/>
        <v>0</v>
      </c>
      <c r="H11" s="1">
        <f t="shared" si="1"/>
        <v>0</v>
      </c>
      <c r="I11" s="18">
        <f t="shared" si="4"/>
        <v>0.16666666666666666</v>
      </c>
      <c r="J11" s="18">
        <f t="shared" si="10"/>
        <v>0.33333333333333337</v>
      </c>
      <c r="K11" s="18">
        <f t="shared" si="5"/>
        <v>-0.16666666666666666</v>
      </c>
      <c r="L11" s="18">
        <f t="shared" si="6"/>
        <v>-0.16666666666666666</v>
      </c>
      <c r="M11" s="46">
        <f t="shared" si="7"/>
        <v>0.33333333333333331</v>
      </c>
      <c r="N11" s="46">
        <f t="shared" si="11"/>
        <v>-3.7007434154171883E-17</v>
      </c>
      <c r="O11" s="46">
        <f t="shared" si="8"/>
        <v>0.33333333333333331</v>
      </c>
      <c r="P11" s="46">
        <f t="shared" si="12"/>
        <v>6.2831853071795862</v>
      </c>
      <c r="Q11" s="7">
        <f t="shared" si="13"/>
        <v>360</v>
      </c>
    </row>
    <row r="12" spans="1:17" x14ac:dyDescent="0.3">
      <c r="A12" s="5">
        <v>9</v>
      </c>
      <c r="B12" s="13" t="s">
        <v>1</v>
      </c>
      <c r="C12" s="13" t="s">
        <v>2</v>
      </c>
      <c r="D12" s="14" t="s">
        <v>2</v>
      </c>
      <c r="E12" s="15" t="str">
        <f t="shared" si="0"/>
        <v>ONN</v>
      </c>
      <c r="F12" s="1">
        <f t="shared" si="3"/>
        <v>0</v>
      </c>
      <c r="G12" s="1">
        <f t="shared" si="1"/>
        <v>-0.5</v>
      </c>
      <c r="H12" s="1">
        <f t="shared" si="1"/>
        <v>-0.5</v>
      </c>
      <c r="I12" s="18">
        <f t="shared" si="4"/>
        <v>-0.33333333333333331</v>
      </c>
      <c r="J12" s="18">
        <f t="shared" si="10"/>
        <v>0.33333333333333331</v>
      </c>
      <c r="K12" s="18">
        <f t="shared" si="5"/>
        <v>-0.16666666666666669</v>
      </c>
      <c r="L12" s="18">
        <f t="shared" si="6"/>
        <v>-0.16666666666666669</v>
      </c>
      <c r="M12" s="46">
        <f t="shared" si="7"/>
        <v>0.33333333333333331</v>
      </c>
      <c r="N12" s="46">
        <f t="shared" si="11"/>
        <v>-3.7007434154171883E-17</v>
      </c>
      <c r="O12" s="46">
        <f t="shared" si="8"/>
        <v>0.33333333333333331</v>
      </c>
      <c r="P12" s="46">
        <f t="shared" si="12"/>
        <v>6.2831853071795862</v>
      </c>
      <c r="Q12" s="7">
        <f t="shared" si="13"/>
        <v>360</v>
      </c>
    </row>
    <row r="13" spans="1:17" x14ac:dyDescent="0.3">
      <c r="A13" s="5">
        <v>10</v>
      </c>
      <c r="B13" s="13" t="s">
        <v>0</v>
      </c>
      <c r="C13" s="13" t="s">
        <v>0</v>
      </c>
      <c r="D13" s="14" t="s">
        <v>1</v>
      </c>
      <c r="E13" s="15" t="str">
        <f t="shared" si="0"/>
        <v>PPO</v>
      </c>
      <c r="F13" s="1">
        <f t="shared" si="3"/>
        <v>0.5</v>
      </c>
      <c r="G13" s="1">
        <f t="shared" si="1"/>
        <v>0.5</v>
      </c>
      <c r="H13" s="1">
        <f t="shared" si="1"/>
        <v>0</v>
      </c>
      <c r="I13" s="18">
        <f t="shared" si="4"/>
        <v>0.33333333333333331</v>
      </c>
      <c r="J13" s="18">
        <f t="shared" si="10"/>
        <v>0.16666666666666669</v>
      </c>
      <c r="K13" s="18">
        <f t="shared" si="5"/>
        <v>0.16666666666666669</v>
      </c>
      <c r="L13" s="18">
        <f t="shared" si="6"/>
        <v>-0.33333333333333331</v>
      </c>
      <c r="M13" s="46">
        <f t="shared" si="7"/>
        <v>0.16666666666666677</v>
      </c>
      <c r="N13" s="46">
        <f t="shared" si="11"/>
        <v>0.28867513459481281</v>
      </c>
      <c r="O13" s="46">
        <f t="shared" si="8"/>
        <v>0.33333333333333331</v>
      </c>
      <c r="P13" s="46">
        <f t="shared" si="12"/>
        <v>1.0471975511965974</v>
      </c>
      <c r="Q13" s="7">
        <f t="shared" si="13"/>
        <v>59.999999999999986</v>
      </c>
    </row>
    <row r="14" spans="1:17" x14ac:dyDescent="0.3">
      <c r="A14" s="5">
        <v>11</v>
      </c>
      <c r="B14" s="13" t="s">
        <v>1</v>
      </c>
      <c r="C14" s="13" t="s">
        <v>1</v>
      </c>
      <c r="D14" s="14" t="s">
        <v>2</v>
      </c>
      <c r="E14" s="15" t="str">
        <f t="shared" si="0"/>
        <v>OON</v>
      </c>
      <c r="F14" s="1">
        <f t="shared" si="3"/>
        <v>0</v>
      </c>
      <c r="G14" s="1">
        <f t="shared" si="1"/>
        <v>0</v>
      </c>
      <c r="H14" s="1">
        <f t="shared" si="1"/>
        <v>-0.5</v>
      </c>
      <c r="I14" s="18">
        <f t="shared" si="4"/>
        <v>-0.16666666666666666</v>
      </c>
      <c r="J14" s="18">
        <f t="shared" si="10"/>
        <v>0.16666666666666666</v>
      </c>
      <c r="K14" s="18">
        <f t="shared" si="5"/>
        <v>0.16666666666666666</v>
      </c>
      <c r="L14" s="18">
        <f t="shared" si="6"/>
        <v>-0.33333333333333337</v>
      </c>
      <c r="M14" s="46">
        <f t="shared" si="7"/>
        <v>0.16666666666666682</v>
      </c>
      <c r="N14" s="46">
        <f t="shared" si="11"/>
        <v>0.28867513459481281</v>
      </c>
      <c r="O14" s="46">
        <f t="shared" si="8"/>
        <v>0.33333333333333337</v>
      </c>
      <c r="P14" s="46">
        <f t="shared" si="12"/>
        <v>1.0471975511965972</v>
      </c>
      <c r="Q14" s="7">
        <f t="shared" si="13"/>
        <v>59.999999999999972</v>
      </c>
    </row>
    <row r="15" spans="1:17" x14ac:dyDescent="0.3">
      <c r="A15" s="5">
        <v>12</v>
      </c>
      <c r="B15" s="13" t="s">
        <v>1</v>
      </c>
      <c r="C15" s="13" t="s">
        <v>0</v>
      </c>
      <c r="D15" s="14" t="s">
        <v>1</v>
      </c>
      <c r="E15" s="15" t="str">
        <f t="shared" si="0"/>
        <v>OPO</v>
      </c>
      <c r="F15" s="1">
        <f t="shared" si="3"/>
        <v>0</v>
      </c>
      <c r="G15" s="1">
        <f t="shared" si="1"/>
        <v>0.5</v>
      </c>
      <c r="H15" s="1">
        <f t="shared" si="1"/>
        <v>0</v>
      </c>
      <c r="I15" s="18">
        <f t="shared" si="4"/>
        <v>0.16666666666666666</v>
      </c>
      <c r="J15" s="18">
        <f t="shared" si="10"/>
        <v>-0.16666666666666666</v>
      </c>
      <c r="K15" s="18">
        <f t="shared" si="5"/>
        <v>0.33333333333333337</v>
      </c>
      <c r="L15" s="18">
        <f t="shared" si="6"/>
        <v>-0.16666666666666666</v>
      </c>
      <c r="M15" s="46">
        <f t="shared" si="7"/>
        <v>-0.16666666666666657</v>
      </c>
      <c r="N15" s="46">
        <f t="shared" si="11"/>
        <v>0.28867513459481287</v>
      </c>
      <c r="O15" s="46">
        <f t="shared" si="8"/>
        <v>0.33333333333333326</v>
      </c>
      <c r="P15" s="46">
        <f t="shared" si="12"/>
        <v>2.0943951023931953</v>
      </c>
      <c r="Q15" s="7">
        <f t="shared" si="13"/>
        <v>119.99999999999999</v>
      </c>
    </row>
    <row r="16" spans="1:17" x14ac:dyDescent="0.3">
      <c r="A16" s="5">
        <v>13</v>
      </c>
      <c r="B16" s="13" t="s">
        <v>2</v>
      </c>
      <c r="C16" s="13" t="s">
        <v>1</v>
      </c>
      <c r="D16" s="14" t="s">
        <v>2</v>
      </c>
      <c r="E16" s="15" t="str">
        <f t="shared" si="0"/>
        <v>NON</v>
      </c>
      <c r="F16" s="1">
        <f t="shared" si="3"/>
        <v>-0.5</v>
      </c>
      <c r="G16" s="1">
        <f t="shared" si="1"/>
        <v>0</v>
      </c>
      <c r="H16" s="1">
        <f t="shared" si="1"/>
        <v>-0.5</v>
      </c>
      <c r="I16" s="18">
        <f t="shared" si="4"/>
        <v>-0.33333333333333331</v>
      </c>
      <c r="J16" s="18">
        <f t="shared" si="10"/>
        <v>-0.16666666666666669</v>
      </c>
      <c r="K16" s="18">
        <f t="shared" si="5"/>
        <v>0.33333333333333331</v>
      </c>
      <c r="L16" s="18">
        <f t="shared" si="6"/>
        <v>-0.16666666666666669</v>
      </c>
      <c r="M16" s="46">
        <f t="shared" si="7"/>
        <v>-0.16666666666666655</v>
      </c>
      <c r="N16" s="46">
        <f t="shared" si="11"/>
        <v>0.28867513459481287</v>
      </c>
      <c r="O16" s="46">
        <f t="shared" si="8"/>
        <v>0.33333333333333326</v>
      </c>
      <c r="P16" s="46">
        <f t="shared" si="12"/>
        <v>2.0943951023931948</v>
      </c>
      <c r="Q16" s="7">
        <f t="shared" si="13"/>
        <v>119.99999999999997</v>
      </c>
    </row>
    <row r="17" spans="1:17" x14ac:dyDescent="0.3">
      <c r="A17" s="5">
        <v>14</v>
      </c>
      <c r="B17" s="13" t="s">
        <v>1</v>
      </c>
      <c r="C17" s="13" t="s">
        <v>0</v>
      </c>
      <c r="D17" s="14" t="s">
        <v>0</v>
      </c>
      <c r="E17" s="15" t="str">
        <f t="shared" si="0"/>
        <v>OPP</v>
      </c>
      <c r="F17" s="1">
        <f t="shared" si="3"/>
        <v>0</v>
      </c>
      <c r="G17" s="1">
        <f t="shared" si="1"/>
        <v>0.5</v>
      </c>
      <c r="H17" s="1">
        <f t="shared" si="1"/>
        <v>0.5</v>
      </c>
      <c r="I17" s="18">
        <f t="shared" si="4"/>
        <v>0.33333333333333331</v>
      </c>
      <c r="J17" s="18">
        <f t="shared" si="10"/>
        <v>-0.33333333333333331</v>
      </c>
      <c r="K17" s="18">
        <f t="shared" si="5"/>
        <v>0.16666666666666669</v>
      </c>
      <c r="L17" s="18">
        <f t="shared" si="6"/>
        <v>0.16666666666666669</v>
      </c>
      <c r="M17" s="46">
        <f t="shared" si="7"/>
        <v>-0.33333333333333331</v>
      </c>
      <c r="N17" s="46">
        <f t="shared" si="11"/>
        <v>3.7007434154171883E-17</v>
      </c>
      <c r="O17" s="46">
        <f t="shared" si="8"/>
        <v>0.33333333333333331</v>
      </c>
      <c r="P17" s="46">
        <f t="shared" si="12"/>
        <v>3.1415926535897931</v>
      </c>
      <c r="Q17" s="7">
        <f t="shared" si="13"/>
        <v>180</v>
      </c>
    </row>
    <row r="18" spans="1:17" x14ac:dyDescent="0.3">
      <c r="A18" s="5">
        <v>15</v>
      </c>
      <c r="B18" s="13" t="s">
        <v>2</v>
      </c>
      <c r="C18" s="13" t="s">
        <v>1</v>
      </c>
      <c r="D18" s="14" t="s">
        <v>1</v>
      </c>
      <c r="E18" s="15" t="str">
        <f t="shared" si="0"/>
        <v>NOO</v>
      </c>
      <c r="F18" s="1">
        <f t="shared" si="3"/>
        <v>-0.5</v>
      </c>
      <c r="G18" s="1">
        <f t="shared" si="1"/>
        <v>0</v>
      </c>
      <c r="H18" s="1">
        <f t="shared" si="1"/>
        <v>0</v>
      </c>
      <c r="I18" s="18">
        <f t="shared" si="4"/>
        <v>-0.16666666666666666</v>
      </c>
      <c r="J18" s="18">
        <f t="shared" si="10"/>
        <v>-0.33333333333333337</v>
      </c>
      <c r="K18" s="18">
        <f t="shared" si="5"/>
        <v>0.16666666666666666</v>
      </c>
      <c r="L18" s="18">
        <f t="shared" si="6"/>
        <v>0.16666666666666666</v>
      </c>
      <c r="M18" s="46">
        <f t="shared" si="7"/>
        <v>-0.33333333333333331</v>
      </c>
      <c r="N18" s="46">
        <f t="shared" si="11"/>
        <v>3.7007434154171883E-17</v>
      </c>
      <c r="O18" s="46">
        <f t="shared" si="8"/>
        <v>0.33333333333333331</v>
      </c>
      <c r="P18" s="46">
        <f t="shared" si="12"/>
        <v>3.1415926535897931</v>
      </c>
      <c r="Q18" s="7">
        <f t="shared" si="13"/>
        <v>180</v>
      </c>
    </row>
    <row r="19" spans="1:17" x14ac:dyDescent="0.3">
      <c r="A19" s="5">
        <v>16</v>
      </c>
      <c r="B19" s="13" t="s">
        <v>2</v>
      </c>
      <c r="C19" s="13" t="s">
        <v>1</v>
      </c>
      <c r="D19" s="14" t="s">
        <v>0</v>
      </c>
      <c r="E19" s="15" t="str">
        <f t="shared" si="0"/>
        <v>NOP</v>
      </c>
      <c r="F19" s="1">
        <f t="shared" si="3"/>
        <v>-0.5</v>
      </c>
      <c r="G19" s="1">
        <f t="shared" si="1"/>
        <v>0</v>
      </c>
      <c r="H19" s="1">
        <f t="shared" si="1"/>
        <v>0.5</v>
      </c>
      <c r="I19" s="18">
        <f t="shared" si="4"/>
        <v>0</v>
      </c>
      <c r="J19" s="18">
        <f t="shared" si="10"/>
        <v>-0.5</v>
      </c>
      <c r="K19" s="18">
        <f t="shared" si="5"/>
        <v>0</v>
      </c>
      <c r="L19" s="18">
        <f t="shared" si="6"/>
        <v>0.5</v>
      </c>
      <c r="M19" s="46">
        <f t="shared" si="7"/>
        <v>-0.50000000000000011</v>
      </c>
      <c r="N19" s="46">
        <f t="shared" si="11"/>
        <v>-0.28867513459481281</v>
      </c>
      <c r="O19" s="46">
        <f t="shared" si="8"/>
        <v>0.57735026918962584</v>
      </c>
      <c r="P19" s="46">
        <f t="shared" si="12"/>
        <v>3.6651914291880918</v>
      </c>
      <c r="Q19" s="7">
        <f t="shared" si="13"/>
        <v>209.99999999999997</v>
      </c>
    </row>
    <row r="20" spans="1:17" x14ac:dyDescent="0.3">
      <c r="A20" s="5">
        <v>17</v>
      </c>
      <c r="B20" s="13" t="s">
        <v>1</v>
      </c>
      <c r="C20" s="13" t="s">
        <v>2</v>
      </c>
      <c r="D20" s="14" t="s">
        <v>0</v>
      </c>
      <c r="E20" s="15" t="str">
        <f t="shared" si="0"/>
        <v>ONP</v>
      </c>
      <c r="F20" s="1">
        <f t="shared" si="3"/>
        <v>0</v>
      </c>
      <c r="G20" s="1">
        <f t="shared" si="3"/>
        <v>-0.5</v>
      </c>
      <c r="H20" s="1">
        <f t="shared" si="3"/>
        <v>0.5</v>
      </c>
      <c r="I20" s="18">
        <f t="shared" si="4"/>
        <v>0</v>
      </c>
      <c r="J20" s="18">
        <f t="shared" si="10"/>
        <v>0</v>
      </c>
      <c r="K20" s="18">
        <f t="shared" si="5"/>
        <v>-0.5</v>
      </c>
      <c r="L20" s="18">
        <f t="shared" si="6"/>
        <v>0.5</v>
      </c>
      <c r="M20" s="46">
        <f t="shared" si="7"/>
        <v>-2.2204460492503131E-16</v>
      </c>
      <c r="N20" s="46">
        <f t="shared" si="11"/>
        <v>-0.57735026918962573</v>
      </c>
      <c r="O20" s="46">
        <f t="shared" si="8"/>
        <v>0.57735026918962573</v>
      </c>
      <c r="P20" s="46">
        <f t="shared" si="12"/>
        <v>4.7123889803846897</v>
      </c>
      <c r="Q20" s="7">
        <f t="shared" si="13"/>
        <v>270</v>
      </c>
    </row>
    <row r="21" spans="1:17" x14ac:dyDescent="0.3">
      <c r="A21" s="5">
        <v>18</v>
      </c>
      <c r="B21" s="13" t="s">
        <v>0</v>
      </c>
      <c r="C21" s="13" t="s">
        <v>2</v>
      </c>
      <c r="D21" s="14" t="s">
        <v>1</v>
      </c>
      <c r="E21" s="15" t="str">
        <f t="shared" si="0"/>
        <v>PNO</v>
      </c>
      <c r="F21" s="1">
        <f t="shared" si="3"/>
        <v>0.5</v>
      </c>
      <c r="G21" s="1">
        <f t="shared" si="3"/>
        <v>-0.5</v>
      </c>
      <c r="H21" s="1">
        <f t="shared" si="3"/>
        <v>0</v>
      </c>
      <c r="I21" s="18">
        <f t="shared" si="4"/>
        <v>0</v>
      </c>
      <c r="J21" s="18">
        <f t="shared" si="10"/>
        <v>0.5</v>
      </c>
      <c r="K21" s="18">
        <f t="shared" si="5"/>
        <v>-0.5</v>
      </c>
      <c r="L21" s="18">
        <f t="shared" si="6"/>
        <v>0</v>
      </c>
      <c r="M21" s="46">
        <f t="shared" si="7"/>
        <v>0.49999999999999994</v>
      </c>
      <c r="N21" s="46">
        <f t="shared" si="11"/>
        <v>-0.28867513459481292</v>
      </c>
      <c r="O21" s="46">
        <f t="shared" si="8"/>
        <v>0.57735026918962573</v>
      </c>
      <c r="P21" s="46">
        <f t="shared" si="12"/>
        <v>5.7595865315812871</v>
      </c>
      <c r="Q21" s="7">
        <f t="shared" si="13"/>
        <v>329.99999999999994</v>
      </c>
    </row>
    <row r="22" spans="1:17" x14ac:dyDescent="0.3">
      <c r="A22" s="5">
        <v>19</v>
      </c>
      <c r="B22" s="13" t="s">
        <v>0</v>
      </c>
      <c r="C22" s="13" t="s">
        <v>1</v>
      </c>
      <c r="D22" s="14" t="s">
        <v>2</v>
      </c>
      <c r="E22" s="15" t="str">
        <f t="shared" si="0"/>
        <v>PON</v>
      </c>
      <c r="F22" s="1">
        <f t="shared" si="3"/>
        <v>0.5</v>
      </c>
      <c r="G22" s="1">
        <f t="shared" si="3"/>
        <v>0</v>
      </c>
      <c r="H22" s="1">
        <f t="shared" si="3"/>
        <v>-0.5</v>
      </c>
      <c r="I22" s="18">
        <f t="shared" si="4"/>
        <v>0</v>
      </c>
      <c r="J22" s="18">
        <f t="shared" si="10"/>
        <v>0.5</v>
      </c>
      <c r="K22" s="18">
        <f t="shared" si="5"/>
        <v>0</v>
      </c>
      <c r="L22" s="18">
        <f t="shared" si="6"/>
        <v>-0.5</v>
      </c>
      <c r="M22" s="46">
        <f t="shared" si="7"/>
        <v>0.50000000000000011</v>
      </c>
      <c r="N22" s="46">
        <f t="shared" si="11"/>
        <v>0.28867513459481281</v>
      </c>
      <c r="O22" s="46">
        <f t="shared" si="8"/>
        <v>0.57735026918962584</v>
      </c>
      <c r="P22" s="46">
        <f t="shared" si="12"/>
        <v>0.5235987755982987</v>
      </c>
      <c r="Q22" s="7">
        <f t="shared" si="13"/>
        <v>29.999999999999993</v>
      </c>
    </row>
    <row r="23" spans="1:17" x14ac:dyDescent="0.3">
      <c r="A23" s="5">
        <v>20</v>
      </c>
      <c r="B23" s="13" t="s">
        <v>1</v>
      </c>
      <c r="C23" s="13" t="s">
        <v>0</v>
      </c>
      <c r="D23" s="14" t="s">
        <v>2</v>
      </c>
      <c r="E23" s="15" t="str">
        <f t="shared" si="0"/>
        <v>OPN</v>
      </c>
      <c r="F23" s="1">
        <f t="shared" si="3"/>
        <v>0</v>
      </c>
      <c r="G23" s="1">
        <f t="shared" si="3"/>
        <v>0.5</v>
      </c>
      <c r="H23" s="1">
        <f t="shared" si="3"/>
        <v>-0.5</v>
      </c>
      <c r="I23" s="18">
        <f t="shared" si="4"/>
        <v>0</v>
      </c>
      <c r="J23" s="18">
        <f t="shared" si="10"/>
        <v>0</v>
      </c>
      <c r="K23" s="18">
        <f t="shared" si="5"/>
        <v>0.5</v>
      </c>
      <c r="L23" s="18">
        <f t="shared" si="6"/>
        <v>-0.5</v>
      </c>
      <c r="M23" s="46">
        <f t="shared" si="7"/>
        <v>2.2204460492503131E-16</v>
      </c>
      <c r="N23" s="46">
        <f t="shared" si="11"/>
        <v>0.57735026918962573</v>
      </c>
      <c r="O23" s="46">
        <f t="shared" si="8"/>
        <v>0.57735026918962573</v>
      </c>
      <c r="P23" s="46">
        <f t="shared" si="12"/>
        <v>1.5707963267948963</v>
      </c>
      <c r="Q23" s="7">
        <f t="shared" si="13"/>
        <v>89.999999999999986</v>
      </c>
    </row>
    <row r="24" spans="1:17" x14ac:dyDescent="0.3">
      <c r="A24" s="5">
        <v>21</v>
      </c>
      <c r="B24" s="13" t="s">
        <v>2</v>
      </c>
      <c r="C24" s="13" t="s">
        <v>0</v>
      </c>
      <c r="D24" s="14" t="s">
        <v>1</v>
      </c>
      <c r="E24" s="15" t="str">
        <f t="shared" si="0"/>
        <v>NPO</v>
      </c>
      <c r="F24" s="1">
        <f t="shared" si="3"/>
        <v>-0.5</v>
      </c>
      <c r="G24" s="1">
        <f t="shared" si="3"/>
        <v>0.5</v>
      </c>
      <c r="H24" s="1">
        <f t="shared" si="3"/>
        <v>0</v>
      </c>
      <c r="I24" s="18">
        <f t="shared" si="4"/>
        <v>0</v>
      </c>
      <c r="J24" s="18">
        <f t="shared" si="10"/>
        <v>-0.5</v>
      </c>
      <c r="K24" s="18">
        <f t="shared" si="5"/>
        <v>0.5</v>
      </c>
      <c r="L24" s="18">
        <f t="shared" si="6"/>
        <v>0</v>
      </c>
      <c r="M24" s="46">
        <f t="shared" si="7"/>
        <v>-0.49999999999999994</v>
      </c>
      <c r="N24" s="46">
        <f t="shared" si="11"/>
        <v>0.28867513459481292</v>
      </c>
      <c r="O24" s="46">
        <f t="shared" si="8"/>
        <v>0.57735026918962573</v>
      </c>
      <c r="P24" s="46">
        <f t="shared" si="12"/>
        <v>2.617993877991494</v>
      </c>
      <c r="Q24" s="7">
        <f t="shared" si="13"/>
        <v>149.99999999999997</v>
      </c>
    </row>
    <row r="25" spans="1:17" x14ac:dyDescent="0.3">
      <c r="A25" s="5">
        <v>22</v>
      </c>
      <c r="B25" s="13" t="s">
        <v>2</v>
      </c>
      <c r="C25" s="13" t="s">
        <v>2</v>
      </c>
      <c r="D25" s="14" t="s">
        <v>0</v>
      </c>
      <c r="E25" s="15" t="str">
        <f t="shared" si="0"/>
        <v>NNP</v>
      </c>
      <c r="F25" s="1">
        <f t="shared" si="3"/>
        <v>-0.5</v>
      </c>
      <c r="G25" s="1">
        <f t="shared" si="3"/>
        <v>-0.5</v>
      </c>
      <c r="H25" s="1">
        <f t="shared" si="3"/>
        <v>0.5</v>
      </c>
      <c r="I25" s="18">
        <f t="shared" si="4"/>
        <v>-0.16666666666666666</v>
      </c>
      <c r="J25" s="18">
        <f t="shared" si="10"/>
        <v>-0.33333333333333337</v>
      </c>
      <c r="K25" s="18">
        <f t="shared" si="5"/>
        <v>-0.33333333333333337</v>
      </c>
      <c r="L25" s="18">
        <f t="shared" si="6"/>
        <v>0.66666666666666663</v>
      </c>
      <c r="M25" s="46">
        <f t="shared" si="7"/>
        <v>-0.33333333333333354</v>
      </c>
      <c r="N25" s="46">
        <f t="shared" si="11"/>
        <v>-0.57735026918962562</v>
      </c>
      <c r="O25" s="46">
        <f t="shared" si="8"/>
        <v>0.66666666666666663</v>
      </c>
      <c r="P25" s="46">
        <f t="shared" si="12"/>
        <v>4.1887902047863905</v>
      </c>
      <c r="Q25" s="7">
        <f t="shared" si="13"/>
        <v>239.99999999999997</v>
      </c>
    </row>
    <row r="26" spans="1:17" x14ac:dyDescent="0.3">
      <c r="A26" s="5">
        <v>23</v>
      </c>
      <c r="B26" s="13" t="s">
        <v>0</v>
      </c>
      <c r="C26" s="13" t="s">
        <v>2</v>
      </c>
      <c r="D26" s="14" t="s">
        <v>0</v>
      </c>
      <c r="E26" s="15" t="str">
        <f t="shared" si="0"/>
        <v>PNP</v>
      </c>
      <c r="F26" s="1">
        <f t="shared" si="3"/>
        <v>0.5</v>
      </c>
      <c r="G26" s="1">
        <f t="shared" si="3"/>
        <v>-0.5</v>
      </c>
      <c r="H26" s="1">
        <f t="shared" si="3"/>
        <v>0.5</v>
      </c>
      <c r="I26" s="18">
        <f t="shared" si="4"/>
        <v>0.16666666666666666</v>
      </c>
      <c r="J26" s="18">
        <f t="shared" si="10"/>
        <v>0.33333333333333337</v>
      </c>
      <c r="K26" s="18">
        <f t="shared" si="5"/>
        <v>-0.66666666666666663</v>
      </c>
      <c r="L26" s="18">
        <f t="shared" si="6"/>
        <v>0.33333333333333337</v>
      </c>
      <c r="M26" s="46">
        <f t="shared" si="7"/>
        <v>0.33333333333333309</v>
      </c>
      <c r="N26" s="46">
        <f t="shared" si="11"/>
        <v>-0.57735026918962573</v>
      </c>
      <c r="O26" s="46">
        <f t="shared" si="8"/>
        <v>0.66666666666666652</v>
      </c>
      <c r="P26" s="46">
        <f t="shared" si="12"/>
        <v>5.2359877559829879</v>
      </c>
      <c r="Q26" s="7">
        <f t="shared" si="13"/>
        <v>299.99999999999994</v>
      </c>
    </row>
    <row r="27" spans="1:17" x14ac:dyDescent="0.3">
      <c r="A27" s="5">
        <v>24</v>
      </c>
      <c r="B27" s="13" t="s">
        <v>0</v>
      </c>
      <c r="C27" s="13" t="s">
        <v>2</v>
      </c>
      <c r="D27" s="14" t="s">
        <v>2</v>
      </c>
      <c r="E27" s="15" t="str">
        <f t="shared" si="0"/>
        <v>PNN</v>
      </c>
      <c r="F27" s="1">
        <f t="shared" si="3"/>
        <v>0.5</v>
      </c>
      <c r="G27" s="1">
        <f t="shared" si="3"/>
        <v>-0.5</v>
      </c>
      <c r="H27" s="1">
        <f t="shared" si="3"/>
        <v>-0.5</v>
      </c>
      <c r="I27" s="18">
        <f t="shared" si="4"/>
        <v>-0.16666666666666666</v>
      </c>
      <c r="J27" s="18">
        <f t="shared" si="10"/>
        <v>0.66666666666666663</v>
      </c>
      <c r="K27" s="18">
        <f t="shared" si="5"/>
        <v>-0.33333333333333337</v>
      </c>
      <c r="L27" s="18">
        <f t="shared" si="6"/>
        <v>-0.33333333333333337</v>
      </c>
      <c r="M27" s="46">
        <f t="shared" si="7"/>
        <v>0.66666666666666663</v>
      </c>
      <c r="N27" s="46">
        <f t="shared" si="11"/>
        <v>-7.4014868308343765E-17</v>
      </c>
      <c r="O27" s="46">
        <f t="shared" si="8"/>
        <v>0.66666666666666663</v>
      </c>
      <c r="P27" s="46">
        <f t="shared" si="12"/>
        <v>6.2831853071795862</v>
      </c>
      <c r="Q27" s="7">
        <f t="shared" si="13"/>
        <v>360</v>
      </c>
    </row>
    <row r="28" spans="1:17" x14ac:dyDescent="0.3">
      <c r="A28" s="5">
        <v>25</v>
      </c>
      <c r="B28" s="13" t="s">
        <v>0</v>
      </c>
      <c r="C28" s="13" t="s">
        <v>0</v>
      </c>
      <c r="D28" s="14" t="s">
        <v>2</v>
      </c>
      <c r="E28" s="15" t="str">
        <f t="shared" si="0"/>
        <v>PPN</v>
      </c>
      <c r="F28" s="1">
        <f t="shared" si="3"/>
        <v>0.5</v>
      </c>
      <c r="G28" s="1">
        <f t="shared" si="3"/>
        <v>0.5</v>
      </c>
      <c r="H28" s="1">
        <f t="shared" si="3"/>
        <v>-0.5</v>
      </c>
      <c r="I28" s="18">
        <f t="shared" si="4"/>
        <v>0.16666666666666666</v>
      </c>
      <c r="J28" s="18">
        <f t="shared" si="10"/>
        <v>0.33333333333333337</v>
      </c>
      <c r="K28" s="18">
        <f t="shared" si="5"/>
        <v>0.33333333333333337</v>
      </c>
      <c r="L28" s="18">
        <f t="shared" si="6"/>
        <v>-0.66666666666666663</v>
      </c>
      <c r="M28" s="46">
        <f t="shared" si="7"/>
        <v>0.33333333333333354</v>
      </c>
      <c r="N28" s="46">
        <f t="shared" si="11"/>
        <v>0.57735026918962562</v>
      </c>
      <c r="O28" s="46">
        <f t="shared" si="8"/>
        <v>0.66666666666666663</v>
      </c>
      <c r="P28" s="46">
        <f t="shared" si="12"/>
        <v>1.0471975511965974</v>
      </c>
      <c r="Q28" s="7">
        <f t="shared" si="13"/>
        <v>59.999999999999986</v>
      </c>
    </row>
    <row r="29" spans="1:17" x14ac:dyDescent="0.3">
      <c r="A29" s="5">
        <v>26</v>
      </c>
      <c r="B29" s="13" t="s">
        <v>2</v>
      </c>
      <c r="C29" s="13" t="s">
        <v>0</v>
      </c>
      <c r="D29" s="14" t="s">
        <v>2</v>
      </c>
      <c r="E29" s="15" t="str">
        <f>B29&amp;C29&amp;D29</f>
        <v>NPN</v>
      </c>
      <c r="F29" s="1">
        <f t="shared" si="3"/>
        <v>-0.5</v>
      </c>
      <c r="G29" s="1">
        <f t="shared" si="3"/>
        <v>0.5</v>
      </c>
      <c r="H29" s="1">
        <f t="shared" si="3"/>
        <v>-0.5</v>
      </c>
      <c r="I29" s="18">
        <f t="shared" si="4"/>
        <v>-0.16666666666666666</v>
      </c>
      <c r="J29" s="18">
        <f>F29-$I29</f>
        <v>-0.33333333333333337</v>
      </c>
      <c r="K29" s="18">
        <f t="shared" si="5"/>
        <v>0.66666666666666663</v>
      </c>
      <c r="L29" s="18">
        <f t="shared" si="6"/>
        <v>-0.33333333333333337</v>
      </c>
      <c r="M29" s="46">
        <f t="shared" si="7"/>
        <v>-0.33333333333333309</v>
      </c>
      <c r="N29" s="46">
        <f t="shared" si="11"/>
        <v>0.57735026918962573</v>
      </c>
      <c r="O29" s="46">
        <f t="shared" si="8"/>
        <v>0.66666666666666652</v>
      </c>
      <c r="P29" s="46">
        <f t="shared" si="12"/>
        <v>2.0943951023931948</v>
      </c>
      <c r="Q29" s="7">
        <f t="shared" si="13"/>
        <v>119.99999999999997</v>
      </c>
    </row>
    <row r="30" spans="1:17" ht="15" thickBot="1" x14ac:dyDescent="0.35">
      <c r="A30" s="5">
        <v>27</v>
      </c>
      <c r="B30" s="13" t="s">
        <v>2</v>
      </c>
      <c r="C30" s="13" t="s">
        <v>0</v>
      </c>
      <c r="D30" s="14" t="s">
        <v>0</v>
      </c>
      <c r="E30" s="16" t="str">
        <f t="shared" si="0"/>
        <v>NPP</v>
      </c>
      <c r="F30" s="1">
        <f t="shared" si="3"/>
        <v>-0.5</v>
      </c>
      <c r="G30" s="1">
        <f t="shared" si="3"/>
        <v>0.5</v>
      </c>
      <c r="H30" s="1">
        <f t="shared" si="3"/>
        <v>0.5</v>
      </c>
      <c r="I30" s="18">
        <f t="shared" si="4"/>
        <v>0.16666666666666666</v>
      </c>
      <c r="J30" s="18">
        <f t="shared" si="10"/>
        <v>-0.66666666666666663</v>
      </c>
      <c r="K30" s="18">
        <f t="shared" si="5"/>
        <v>0.33333333333333337</v>
      </c>
      <c r="L30" s="18">
        <f t="shared" si="6"/>
        <v>0.33333333333333337</v>
      </c>
      <c r="M30" s="46">
        <f t="shared" si="7"/>
        <v>-0.66666666666666663</v>
      </c>
      <c r="N30" s="46">
        <f t="shared" si="11"/>
        <v>7.4014868308343765E-17</v>
      </c>
      <c r="O30" s="46">
        <f t="shared" si="8"/>
        <v>0.66666666666666663</v>
      </c>
      <c r="P30" s="46">
        <f t="shared" si="12"/>
        <v>3.1415926535897931</v>
      </c>
      <c r="Q30" s="7">
        <f t="shared" si="13"/>
        <v>180</v>
      </c>
    </row>
    <row r="40" spans="9:10" x14ac:dyDescent="0.3">
      <c r="I40" t="s">
        <v>58</v>
      </c>
      <c r="J40" s="8" t="s">
        <v>59</v>
      </c>
    </row>
    <row r="41" spans="9:10" x14ac:dyDescent="0.3">
      <c r="I41" t="s">
        <v>57</v>
      </c>
    </row>
  </sheetData>
  <mergeCells count="6">
    <mergeCell ref="O2:Q2"/>
    <mergeCell ref="B2:D2"/>
    <mergeCell ref="E2:E3"/>
    <mergeCell ref="F2:H2"/>
    <mergeCell ref="J2:L2"/>
    <mergeCell ref="M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9247-3B09-4ABA-A437-136E37DA2CE3}">
  <dimension ref="B2:P41"/>
  <sheetViews>
    <sheetView zoomScale="115" zoomScaleNormal="115" workbookViewId="0">
      <selection activeCell="D18" sqref="D18"/>
    </sheetView>
  </sheetViews>
  <sheetFormatPr defaultRowHeight="14.4" x14ac:dyDescent="0.3"/>
  <cols>
    <col min="3" max="3" width="17.33203125" customWidth="1"/>
    <col min="4" max="4" width="11.5546875" customWidth="1"/>
    <col min="5" max="5" width="11.21875" bestFit="1" customWidth="1"/>
  </cols>
  <sheetData>
    <row r="2" spans="2:16" x14ac:dyDescent="0.3">
      <c r="H2" t="s">
        <v>161</v>
      </c>
    </row>
    <row r="3" spans="2:16" x14ac:dyDescent="0.3">
      <c r="C3" t="s">
        <v>158</v>
      </c>
      <c r="E3" t="s">
        <v>157</v>
      </c>
    </row>
    <row r="5" spans="2:16" x14ac:dyDescent="0.3">
      <c r="C5" s="4" t="s">
        <v>159</v>
      </c>
      <c r="D5" s="4"/>
      <c r="E5" s="26" t="s">
        <v>160</v>
      </c>
    </row>
    <row r="8" spans="2:16" x14ac:dyDescent="0.3">
      <c r="C8" t="s">
        <v>162</v>
      </c>
    </row>
    <row r="10" spans="2:16" x14ac:dyDescent="0.3">
      <c r="C10" t="s">
        <v>163</v>
      </c>
      <c r="D10" t="s">
        <v>164</v>
      </c>
      <c r="E10" t="s">
        <v>159</v>
      </c>
    </row>
    <row r="12" spans="2:16" x14ac:dyDescent="0.3">
      <c r="C12" t="s">
        <v>165</v>
      </c>
    </row>
    <row r="14" spans="2:16" ht="34.200000000000003" x14ac:dyDescent="0.3">
      <c r="I14" s="21"/>
      <c r="J14" s="21"/>
      <c r="K14" s="24"/>
      <c r="L14" s="21"/>
      <c r="M14" s="21"/>
      <c r="N14" s="21"/>
      <c r="O14" s="21"/>
      <c r="P14" s="21"/>
    </row>
    <row r="15" spans="2:16" x14ac:dyDescent="0.3">
      <c r="B15" t="s">
        <v>167</v>
      </c>
      <c r="C15" t="s">
        <v>164</v>
      </c>
      <c r="D15" t="s">
        <v>158</v>
      </c>
      <c r="E15" t="s">
        <v>164</v>
      </c>
      <c r="F15" s="22" t="s">
        <v>166</v>
      </c>
      <c r="I15" s="21"/>
      <c r="J15" s="21"/>
      <c r="K15" s="21"/>
      <c r="L15" s="21"/>
      <c r="M15" s="21"/>
      <c r="N15" s="21"/>
      <c r="O15" s="21"/>
      <c r="P15" s="21"/>
    </row>
    <row r="16" spans="2:16" ht="22.8" x14ac:dyDescent="0.3">
      <c r="I16" s="21"/>
      <c r="J16" s="21"/>
      <c r="K16" s="25"/>
      <c r="L16" s="21"/>
      <c r="M16" s="21"/>
      <c r="N16" s="21"/>
      <c r="O16" s="21"/>
      <c r="P16" s="21"/>
    </row>
    <row r="17" spans="2:16" x14ac:dyDescent="0.3">
      <c r="I17" s="21"/>
      <c r="J17" s="21"/>
      <c r="K17" s="21"/>
      <c r="L17" s="21"/>
      <c r="M17" s="21"/>
      <c r="N17" s="21"/>
      <c r="O17" s="21"/>
      <c r="P17" s="21"/>
    </row>
    <row r="18" spans="2:16" ht="34.200000000000003" x14ac:dyDescent="0.3">
      <c r="D18">
        <f>2/3</f>
        <v>0.66666666666666663</v>
      </c>
      <c r="I18" s="21"/>
      <c r="J18" s="21"/>
      <c r="K18" s="24"/>
      <c r="L18" s="21"/>
      <c r="M18" s="21"/>
      <c r="N18" s="21"/>
      <c r="O18" s="21"/>
      <c r="P18" s="21"/>
    </row>
    <row r="19" spans="2:16" x14ac:dyDescent="0.3">
      <c r="I19" s="21"/>
      <c r="J19" s="21"/>
      <c r="K19" s="21"/>
      <c r="L19" s="21"/>
      <c r="M19" s="21"/>
      <c r="N19" s="21"/>
      <c r="O19" s="21"/>
      <c r="P19" s="21"/>
    </row>
    <row r="20" spans="2:16" ht="26.4" x14ac:dyDescent="0.3">
      <c r="K20" s="23"/>
    </row>
    <row r="21" spans="2:16" ht="34.200000000000003" x14ac:dyDescent="0.3">
      <c r="I21" s="21"/>
      <c r="J21" s="21"/>
      <c r="K21" s="24"/>
      <c r="L21" s="21"/>
      <c r="M21" s="21"/>
      <c r="N21" s="21"/>
      <c r="O21" s="21"/>
      <c r="P21" s="21"/>
    </row>
    <row r="22" spans="2:16" x14ac:dyDescent="0.3">
      <c r="I22" s="21"/>
      <c r="J22" s="21"/>
      <c r="K22" s="21"/>
      <c r="L22" s="21"/>
      <c r="M22" s="21"/>
      <c r="N22" s="21"/>
      <c r="O22" s="21"/>
      <c r="P22" s="21"/>
    </row>
    <row r="23" spans="2:16" ht="22.8" x14ac:dyDescent="0.3">
      <c r="I23" s="21"/>
      <c r="J23" s="21"/>
      <c r="K23" s="25"/>
      <c r="L23" s="21"/>
      <c r="M23" s="21"/>
      <c r="N23" s="21"/>
      <c r="O23" s="21"/>
      <c r="P23" s="21"/>
    </row>
    <row r="24" spans="2:16" x14ac:dyDescent="0.3">
      <c r="I24" s="21"/>
      <c r="J24" s="21"/>
      <c r="K24" s="21"/>
      <c r="L24" s="21"/>
      <c r="M24" s="21"/>
      <c r="N24" s="21"/>
      <c r="O24" s="21"/>
      <c r="P24" s="21"/>
    </row>
    <row r="25" spans="2:16" ht="34.200000000000003" x14ac:dyDescent="0.3">
      <c r="I25" s="21"/>
      <c r="J25" s="21"/>
      <c r="K25" s="24"/>
      <c r="L25" s="21"/>
      <c r="M25" s="21"/>
      <c r="N25" s="21"/>
      <c r="O25" s="21"/>
      <c r="P25" s="21"/>
    </row>
    <row r="26" spans="2:16" x14ac:dyDescent="0.3">
      <c r="I26" s="21"/>
      <c r="J26" s="21"/>
      <c r="K26" s="21"/>
      <c r="L26" s="21"/>
      <c r="M26" s="21"/>
      <c r="N26" s="21"/>
      <c r="O26" s="21"/>
      <c r="P26" s="21"/>
    </row>
    <row r="28" spans="2:16" ht="26.4" x14ac:dyDescent="0.3">
      <c r="B28" s="54" t="s">
        <v>168</v>
      </c>
      <c r="C28" s="55"/>
      <c r="D28" s="56"/>
      <c r="K28" s="23"/>
    </row>
    <row r="29" spans="2:16" x14ac:dyDescent="0.3">
      <c r="B29" s="7" t="s">
        <v>177</v>
      </c>
      <c r="C29" s="7" t="s">
        <v>169</v>
      </c>
      <c r="D29" s="7" t="s">
        <v>170</v>
      </c>
    </row>
    <row r="30" spans="2:16" ht="15.6" x14ac:dyDescent="0.3">
      <c r="B30" s="50">
        <v>1</v>
      </c>
      <c r="C30" s="50" t="s">
        <v>80</v>
      </c>
      <c r="D30" s="7" t="s">
        <v>171</v>
      </c>
    </row>
    <row r="31" spans="2:16" ht="15.6" x14ac:dyDescent="0.3">
      <c r="B31" s="50"/>
      <c r="C31" s="50"/>
      <c r="D31" s="7" t="s">
        <v>172</v>
      </c>
    </row>
    <row r="32" spans="2:16" ht="15.6" x14ac:dyDescent="0.3">
      <c r="B32" s="50"/>
      <c r="C32" s="50"/>
      <c r="D32" s="7" t="s">
        <v>173</v>
      </c>
    </row>
    <row r="33" spans="2:5" ht="15.6" x14ac:dyDescent="0.35">
      <c r="B33" s="50">
        <v>2</v>
      </c>
      <c r="C33" s="50" t="s">
        <v>77</v>
      </c>
      <c r="D33" s="7" t="s">
        <v>171</v>
      </c>
      <c r="E33" s="27"/>
    </row>
    <row r="34" spans="2:5" ht="15.6" x14ac:dyDescent="0.3">
      <c r="B34" s="50"/>
      <c r="C34" s="50"/>
      <c r="D34" s="7" t="s">
        <v>172</v>
      </c>
    </row>
    <row r="35" spans="2:5" ht="15.6" x14ac:dyDescent="0.3">
      <c r="B35" s="50"/>
      <c r="C35" s="50"/>
      <c r="D35" s="7" t="s">
        <v>174</v>
      </c>
    </row>
    <row r="36" spans="2:5" x14ac:dyDescent="0.3">
      <c r="B36" s="50">
        <v>3</v>
      </c>
      <c r="C36" s="50" t="s">
        <v>78</v>
      </c>
      <c r="D36" s="50" t="s">
        <v>175</v>
      </c>
    </row>
    <row r="37" spans="2:5" x14ac:dyDescent="0.3">
      <c r="B37" s="50"/>
      <c r="C37" s="50"/>
      <c r="D37" s="50"/>
    </row>
    <row r="38" spans="2:5" x14ac:dyDescent="0.3">
      <c r="B38" s="50"/>
      <c r="C38" s="50"/>
      <c r="D38" s="50"/>
    </row>
    <row r="39" spans="2:5" x14ac:dyDescent="0.3">
      <c r="B39" s="50">
        <v>4</v>
      </c>
      <c r="C39" s="50" t="s">
        <v>79</v>
      </c>
      <c r="D39" s="50" t="s">
        <v>176</v>
      </c>
    </row>
    <row r="40" spans="2:5" x14ac:dyDescent="0.3">
      <c r="B40" s="50"/>
      <c r="C40" s="50"/>
      <c r="D40" s="50"/>
    </row>
    <row r="41" spans="2:5" x14ac:dyDescent="0.3">
      <c r="B41" s="50"/>
      <c r="C41" s="50"/>
      <c r="D41" s="50"/>
    </row>
  </sheetData>
  <mergeCells count="11">
    <mergeCell ref="D36:D38"/>
    <mergeCell ref="B39:B41"/>
    <mergeCell ref="C39:C41"/>
    <mergeCell ref="D39:D41"/>
    <mergeCell ref="B28:D28"/>
    <mergeCell ref="C30:C32"/>
    <mergeCell ref="B30:B32"/>
    <mergeCell ref="B33:B35"/>
    <mergeCell ref="C33:C35"/>
    <mergeCell ref="B36:B38"/>
    <mergeCell ref="C36:C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5CE4-B080-4CB4-9435-8DB25C848F49}">
  <dimension ref="A1:AC25"/>
  <sheetViews>
    <sheetView topLeftCell="H1" zoomScaleNormal="100" workbookViewId="0">
      <selection activeCell="AB9" sqref="AB9"/>
    </sheetView>
  </sheetViews>
  <sheetFormatPr defaultRowHeight="14.4" x14ac:dyDescent="0.3"/>
  <sheetData>
    <row r="1" spans="1:29" x14ac:dyDescent="0.3">
      <c r="A1" s="1"/>
      <c r="B1" s="1"/>
      <c r="C1" s="1"/>
      <c r="D1" s="1" t="s">
        <v>199</v>
      </c>
      <c r="E1" s="1" t="s">
        <v>200</v>
      </c>
      <c r="F1" s="1" t="s">
        <v>202</v>
      </c>
      <c r="K1" s="1"/>
      <c r="L1" s="1"/>
      <c r="M1" s="1"/>
      <c r="N1" s="1" t="s">
        <v>199</v>
      </c>
      <c r="O1" s="1" t="s">
        <v>200</v>
      </c>
      <c r="P1" s="1" t="s">
        <v>202</v>
      </c>
    </row>
    <row r="2" spans="1:29" x14ac:dyDescent="0.3">
      <c r="A2" s="1" t="s">
        <v>76</v>
      </c>
      <c r="B2" s="1" t="s">
        <v>80</v>
      </c>
      <c r="C2" s="1" t="s">
        <v>178</v>
      </c>
      <c r="D2" s="1" t="str">
        <f>VLOOKUP(N2,$R:$S,2,0)</f>
        <v>POO</v>
      </c>
      <c r="E2" s="1" t="str">
        <f>VLOOKUP(O2,$R:$S,2,0)</f>
        <v>PPP</v>
      </c>
      <c r="F2" s="1" t="str">
        <f>VLOOKUP(P2,$R:$S,2,0)</f>
        <v>PPO</v>
      </c>
      <c r="K2" s="1" t="s">
        <v>76</v>
      </c>
      <c r="L2" s="1" t="s">
        <v>80</v>
      </c>
      <c r="M2" s="1" t="s">
        <v>178</v>
      </c>
      <c r="N2" s="1" t="s">
        <v>38</v>
      </c>
      <c r="O2" s="1" t="s">
        <v>201</v>
      </c>
      <c r="P2" s="1" t="s">
        <v>40</v>
      </c>
      <c r="R2" t="s">
        <v>201</v>
      </c>
      <c r="S2" t="s">
        <v>216</v>
      </c>
      <c r="U2" t="s">
        <v>217</v>
      </c>
      <c r="W2" t="s">
        <v>218</v>
      </c>
    </row>
    <row r="3" spans="1:29" x14ac:dyDescent="0.3">
      <c r="A3" s="1"/>
      <c r="B3" s="1" t="s">
        <v>77</v>
      </c>
      <c r="C3" s="1" t="s">
        <v>179</v>
      </c>
      <c r="D3" s="1" t="str">
        <f t="shared" ref="D3:D25" si="0">VLOOKUP(N3,$R:$S,2,0)</f>
        <v>POO</v>
      </c>
      <c r="E3" s="1" t="str">
        <f t="shared" ref="E3:E17" si="1">VLOOKUP(O3,$R:$S,2,0)</f>
        <v>PON</v>
      </c>
      <c r="F3" s="1" t="str">
        <f t="shared" ref="F3:F25" si="2">VLOOKUP(P3,$R:$S,2,0)</f>
        <v>PPO</v>
      </c>
      <c r="K3" s="1"/>
      <c r="L3" s="1" t="s">
        <v>77</v>
      </c>
      <c r="M3" s="1" t="s">
        <v>179</v>
      </c>
      <c r="N3" s="1" t="s">
        <v>38</v>
      </c>
      <c r="O3" s="1" t="s">
        <v>136</v>
      </c>
      <c r="P3" s="1" t="s">
        <v>40</v>
      </c>
      <c r="R3" t="s">
        <v>38</v>
      </c>
      <c r="S3" t="s">
        <v>106</v>
      </c>
      <c r="U3" t="s">
        <v>108</v>
      </c>
      <c r="AA3" s="21"/>
      <c r="AB3" s="21">
        <f>2*COS(PI()/6)/3</f>
        <v>0.57735026918962584</v>
      </c>
      <c r="AC3" s="21"/>
    </row>
    <row r="4" spans="1:29" x14ac:dyDescent="0.3">
      <c r="A4" s="1"/>
      <c r="B4" s="1" t="s">
        <v>78</v>
      </c>
      <c r="C4" s="1" t="s">
        <v>180</v>
      </c>
      <c r="D4" s="1" t="str">
        <f t="shared" si="0"/>
        <v>POO</v>
      </c>
      <c r="E4" s="1" t="str">
        <f t="shared" si="1"/>
        <v>PON</v>
      </c>
      <c r="F4" s="1" t="str">
        <f t="shared" si="2"/>
        <v>PNN</v>
      </c>
      <c r="K4" s="1"/>
      <c r="L4" s="1" t="s">
        <v>78</v>
      </c>
      <c r="M4" s="1" t="s">
        <v>180</v>
      </c>
      <c r="N4" s="1" t="s">
        <v>38</v>
      </c>
      <c r="O4" s="1" t="s">
        <v>136</v>
      </c>
      <c r="P4" s="1" t="s">
        <v>203</v>
      </c>
      <c r="R4" t="s">
        <v>40</v>
      </c>
      <c r="S4" t="s">
        <v>138</v>
      </c>
      <c r="U4" t="s">
        <v>139</v>
      </c>
      <c r="AA4" s="21">
        <v>400</v>
      </c>
      <c r="AB4" s="21">
        <f>AA4*AB3</f>
        <v>230.94010767585033</v>
      </c>
      <c r="AC4" s="21" t="s">
        <v>282</v>
      </c>
    </row>
    <row r="5" spans="1:29" x14ac:dyDescent="0.3">
      <c r="A5" s="1"/>
      <c r="B5" s="1" t="s">
        <v>79</v>
      </c>
      <c r="C5" s="1" t="s">
        <v>181</v>
      </c>
      <c r="D5" s="1" t="str">
        <f t="shared" si="0"/>
        <v>PPN</v>
      </c>
      <c r="E5" s="1" t="str">
        <f t="shared" si="1"/>
        <v>PON</v>
      </c>
      <c r="F5" s="1" t="str">
        <f t="shared" si="2"/>
        <v>PPO</v>
      </c>
      <c r="K5" s="1"/>
      <c r="L5" s="1" t="s">
        <v>79</v>
      </c>
      <c r="M5" s="1" t="s">
        <v>181</v>
      </c>
      <c r="N5" s="1" t="s">
        <v>137</v>
      </c>
      <c r="O5" s="1" t="s">
        <v>136</v>
      </c>
      <c r="P5" s="1" t="s">
        <v>40</v>
      </c>
      <c r="R5" t="s">
        <v>198</v>
      </c>
      <c r="S5" t="s">
        <v>219</v>
      </c>
      <c r="U5" t="s">
        <v>220</v>
      </c>
      <c r="AA5" s="21"/>
      <c r="AB5" s="21">
        <f>SQRT(3)*AB4/AA4</f>
        <v>1</v>
      </c>
      <c r="AC5" s="21" t="s">
        <v>283</v>
      </c>
    </row>
    <row r="6" spans="1:29" x14ac:dyDescent="0.3">
      <c r="A6" s="1" t="s">
        <v>83</v>
      </c>
      <c r="B6" s="1" t="s">
        <v>80</v>
      </c>
      <c r="C6" s="1" t="s">
        <v>182</v>
      </c>
      <c r="D6" s="1" t="str">
        <f t="shared" si="0"/>
        <v>PPO</v>
      </c>
      <c r="E6" s="1" t="str">
        <f t="shared" si="1"/>
        <v>PPP</v>
      </c>
      <c r="F6" s="1" t="str">
        <f t="shared" si="2"/>
        <v>OPO</v>
      </c>
      <c r="K6" s="1" t="s">
        <v>83</v>
      </c>
      <c r="L6" s="1" t="s">
        <v>80</v>
      </c>
      <c r="M6" s="1" t="s">
        <v>182</v>
      </c>
      <c r="N6" s="1" t="s">
        <v>40</v>
      </c>
      <c r="O6" s="1" t="s">
        <v>201</v>
      </c>
      <c r="P6" s="1" t="s">
        <v>198</v>
      </c>
      <c r="R6" t="s">
        <v>206</v>
      </c>
      <c r="S6" t="s">
        <v>221</v>
      </c>
      <c r="U6" t="s">
        <v>222</v>
      </c>
    </row>
    <row r="7" spans="1:29" x14ac:dyDescent="0.3">
      <c r="A7" s="1"/>
      <c r="B7" s="1" t="s">
        <v>77</v>
      </c>
      <c r="C7" s="1" t="s">
        <v>183</v>
      </c>
      <c r="D7" s="1" t="str">
        <f t="shared" si="0"/>
        <v>PPO</v>
      </c>
      <c r="E7" s="1" t="str">
        <f t="shared" si="1"/>
        <v>OPN</v>
      </c>
      <c r="F7" s="1" t="str">
        <f t="shared" si="2"/>
        <v>OPO</v>
      </c>
      <c r="K7" s="1"/>
      <c r="L7" s="1" t="s">
        <v>77</v>
      </c>
      <c r="M7" s="1" t="s">
        <v>183</v>
      </c>
      <c r="N7" s="1" t="s">
        <v>40</v>
      </c>
      <c r="O7" s="1" t="s">
        <v>205</v>
      </c>
      <c r="P7" s="1" t="s">
        <v>198</v>
      </c>
      <c r="R7" t="s">
        <v>207</v>
      </c>
      <c r="S7" t="s">
        <v>223</v>
      </c>
      <c r="U7" t="s">
        <v>224</v>
      </c>
    </row>
    <row r="8" spans="1:29" x14ac:dyDescent="0.3">
      <c r="A8" s="1"/>
      <c r="B8" s="1" t="s">
        <v>78</v>
      </c>
      <c r="C8" s="1" t="s">
        <v>184</v>
      </c>
      <c r="D8" s="1" t="str">
        <f t="shared" si="0"/>
        <v>PPO</v>
      </c>
      <c r="E8" s="1" t="str">
        <f t="shared" si="1"/>
        <v>OPN</v>
      </c>
      <c r="F8" s="1" t="str">
        <f t="shared" si="2"/>
        <v>PPN</v>
      </c>
      <c r="K8" s="1"/>
      <c r="L8" s="1" t="s">
        <v>78</v>
      </c>
      <c r="M8" s="1" t="s">
        <v>184</v>
      </c>
      <c r="N8" s="1" t="s">
        <v>40</v>
      </c>
      <c r="O8" s="1" t="s">
        <v>205</v>
      </c>
      <c r="P8" s="1" t="s">
        <v>137</v>
      </c>
      <c r="R8" t="s">
        <v>208</v>
      </c>
      <c r="S8" t="s">
        <v>225</v>
      </c>
      <c r="U8" t="s">
        <v>226</v>
      </c>
    </row>
    <row r="9" spans="1:29" x14ac:dyDescent="0.3">
      <c r="A9" s="1"/>
      <c r="B9" s="1" t="s">
        <v>79</v>
      </c>
      <c r="C9" s="1" t="s">
        <v>185</v>
      </c>
      <c r="D9" s="1" t="str">
        <f t="shared" si="0"/>
        <v>NPN</v>
      </c>
      <c r="E9" s="1" t="str">
        <f t="shared" si="1"/>
        <v>OPN</v>
      </c>
      <c r="F9" s="1" t="str">
        <f t="shared" si="2"/>
        <v>OPO</v>
      </c>
      <c r="K9" s="1"/>
      <c r="L9" s="1" t="s">
        <v>79</v>
      </c>
      <c r="M9" s="1" t="s">
        <v>185</v>
      </c>
      <c r="N9" s="1" t="s">
        <v>204</v>
      </c>
      <c r="O9" s="1" t="s">
        <v>205</v>
      </c>
      <c r="P9" s="1" t="s">
        <v>198</v>
      </c>
      <c r="R9" t="s">
        <v>136</v>
      </c>
      <c r="S9" t="s">
        <v>110</v>
      </c>
    </row>
    <row r="10" spans="1:29" x14ac:dyDescent="0.3">
      <c r="A10" s="1" t="s">
        <v>90</v>
      </c>
      <c r="B10" s="1" t="s">
        <v>80</v>
      </c>
      <c r="C10" s="1" t="s">
        <v>186</v>
      </c>
      <c r="D10" s="1" t="str">
        <f t="shared" si="0"/>
        <v>OPO</v>
      </c>
      <c r="E10" s="1" t="str">
        <f t="shared" si="1"/>
        <v>PPP</v>
      </c>
      <c r="F10" s="1" t="str">
        <f t="shared" si="2"/>
        <v>OPP</v>
      </c>
      <c r="K10" s="1" t="s">
        <v>90</v>
      </c>
      <c r="L10" s="1" t="s">
        <v>80</v>
      </c>
      <c r="M10" s="1" t="s">
        <v>186</v>
      </c>
      <c r="N10" s="1" t="s">
        <v>198</v>
      </c>
      <c r="O10" s="1" t="s">
        <v>201</v>
      </c>
      <c r="P10" s="1" t="s">
        <v>206</v>
      </c>
      <c r="R10" t="s">
        <v>205</v>
      </c>
      <c r="S10" t="s">
        <v>227</v>
      </c>
    </row>
    <row r="11" spans="1:29" x14ac:dyDescent="0.3">
      <c r="A11" s="1"/>
      <c r="B11" s="1" t="s">
        <v>77</v>
      </c>
      <c r="C11" s="1" t="s">
        <v>187</v>
      </c>
      <c r="D11" s="1" t="str">
        <f t="shared" si="0"/>
        <v>OPO</v>
      </c>
      <c r="E11" s="1" t="str">
        <f t="shared" si="1"/>
        <v>NPO</v>
      </c>
      <c r="F11" s="1" t="str">
        <f t="shared" si="2"/>
        <v>OPP</v>
      </c>
      <c r="K11" s="1"/>
      <c r="L11" s="1" t="s">
        <v>77</v>
      </c>
      <c r="M11" s="1" t="s">
        <v>187</v>
      </c>
      <c r="N11" s="1" t="s">
        <v>198</v>
      </c>
      <c r="O11" s="1" t="s">
        <v>209</v>
      </c>
      <c r="P11" s="1" t="s">
        <v>206</v>
      </c>
      <c r="R11" t="s">
        <v>209</v>
      </c>
      <c r="S11" t="s">
        <v>228</v>
      </c>
    </row>
    <row r="12" spans="1:29" x14ac:dyDescent="0.3">
      <c r="A12" s="1"/>
      <c r="B12" s="1" t="s">
        <v>78</v>
      </c>
      <c r="C12" s="1" t="s">
        <v>188</v>
      </c>
      <c r="D12" s="1" t="str">
        <f t="shared" si="0"/>
        <v>OPO</v>
      </c>
      <c r="E12" s="1" t="str">
        <f t="shared" si="1"/>
        <v>NPO</v>
      </c>
      <c r="F12" s="1" t="str">
        <f t="shared" si="2"/>
        <v>NPN</v>
      </c>
      <c r="K12" s="1"/>
      <c r="L12" s="1" t="s">
        <v>78</v>
      </c>
      <c r="M12" s="1" t="s">
        <v>188</v>
      </c>
      <c r="N12" s="1" t="s">
        <v>198</v>
      </c>
      <c r="O12" s="1" t="s">
        <v>209</v>
      </c>
      <c r="P12" s="1" t="s">
        <v>204</v>
      </c>
      <c r="R12" t="s">
        <v>211</v>
      </c>
      <c r="S12" t="s">
        <v>229</v>
      </c>
    </row>
    <row r="13" spans="1:29" x14ac:dyDescent="0.3">
      <c r="A13" s="1"/>
      <c r="B13" s="1" t="s">
        <v>79</v>
      </c>
      <c r="C13" s="1" t="s">
        <v>189</v>
      </c>
      <c r="D13" s="1" t="str">
        <f t="shared" si="0"/>
        <v>NPP</v>
      </c>
      <c r="E13" s="1" t="str">
        <f t="shared" si="1"/>
        <v>NPO</v>
      </c>
      <c r="F13" s="1" t="str">
        <f t="shared" si="2"/>
        <v>OPP</v>
      </c>
      <c r="K13" s="1"/>
      <c r="L13" s="1" t="s">
        <v>79</v>
      </c>
      <c r="M13" s="1" t="s">
        <v>189</v>
      </c>
      <c r="N13" s="1" t="s">
        <v>210</v>
      </c>
      <c r="O13" s="1" t="s">
        <v>209</v>
      </c>
      <c r="P13" s="1" t="s">
        <v>206</v>
      </c>
      <c r="R13" t="s">
        <v>213</v>
      </c>
      <c r="S13" t="s">
        <v>230</v>
      </c>
    </row>
    <row r="14" spans="1:29" x14ac:dyDescent="0.3">
      <c r="A14" s="1" t="s">
        <v>91</v>
      </c>
      <c r="B14" s="1" t="s">
        <v>80</v>
      </c>
      <c r="C14" s="1" t="s">
        <v>190</v>
      </c>
      <c r="D14" s="1" t="str">
        <f t="shared" si="0"/>
        <v>OPP</v>
      </c>
      <c r="E14" s="1" t="str">
        <f t="shared" si="1"/>
        <v>PPP</v>
      </c>
      <c r="F14" s="1" t="str">
        <f t="shared" si="2"/>
        <v>OOP</v>
      </c>
      <c r="K14" s="1" t="s">
        <v>91</v>
      </c>
      <c r="L14" s="1" t="s">
        <v>80</v>
      </c>
      <c r="M14" s="1" t="s">
        <v>190</v>
      </c>
      <c r="N14" s="1" t="s">
        <v>206</v>
      </c>
      <c r="O14" s="1" t="s">
        <v>201</v>
      </c>
      <c r="P14" s="1" t="s">
        <v>207</v>
      </c>
      <c r="R14" t="s">
        <v>214</v>
      </c>
      <c r="S14" t="s">
        <v>231</v>
      </c>
    </row>
    <row r="15" spans="1:29" x14ac:dyDescent="0.3">
      <c r="A15" s="1"/>
      <c r="B15" s="1" t="s">
        <v>77</v>
      </c>
      <c r="C15" s="1" t="s">
        <v>191</v>
      </c>
      <c r="D15" s="1" t="str">
        <f t="shared" si="0"/>
        <v>OPP</v>
      </c>
      <c r="E15" s="1" t="str">
        <f t="shared" si="1"/>
        <v>NOP</v>
      </c>
      <c r="F15" s="1" t="str">
        <f t="shared" si="2"/>
        <v>OOP</v>
      </c>
      <c r="K15" s="1"/>
      <c r="L15" s="1" t="s">
        <v>77</v>
      </c>
      <c r="M15" s="1" t="s">
        <v>191</v>
      </c>
      <c r="N15" s="1" t="s">
        <v>206</v>
      </c>
      <c r="O15" s="1" t="s">
        <v>211</v>
      </c>
      <c r="P15" s="1" t="s">
        <v>207</v>
      </c>
      <c r="R15" t="s">
        <v>203</v>
      </c>
      <c r="S15" t="s">
        <v>113</v>
      </c>
    </row>
    <row r="16" spans="1:29" x14ac:dyDescent="0.3">
      <c r="A16" s="1"/>
      <c r="B16" s="1" t="s">
        <v>78</v>
      </c>
      <c r="C16" s="1" t="s">
        <v>192</v>
      </c>
      <c r="D16" s="1" t="str">
        <f t="shared" si="0"/>
        <v>OPP</v>
      </c>
      <c r="E16" s="1" t="str">
        <f t="shared" si="1"/>
        <v>NOP</v>
      </c>
      <c r="F16" s="1" t="str">
        <f t="shared" si="2"/>
        <v>NPP</v>
      </c>
      <c r="K16" s="1"/>
      <c r="L16" s="1" t="s">
        <v>78</v>
      </c>
      <c r="M16" s="1" t="s">
        <v>192</v>
      </c>
      <c r="N16" s="1" t="s">
        <v>206</v>
      </c>
      <c r="O16" s="1" t="s">
        <v>211</v>
      </c>
      <c r="P16" s="1" t="s">
        <v>210</v>
      </c>
      <c r="R16" t="s">
        <v>137</v>
      </c>
      <c r="S16" t="s">
        <v>135</v>
      </c>
    </row>
    <row r="17" spans="1:19" x14ac:dyDescent="0.3">
      <c r="A17" s="1"/>
      <c r="B17" s="1" t="s">
        <v>79</v>
      </c>
      <c r="C17" s="1" t="s">
        <v>193</v>
      </c>
      <c r="D17" s="1" t="str">
        <f t="shared" si="0"/>
        <v>NNP</v>
      </c>
      <c r="E17" s="1" t="str">
        <f t="shared" si="1"/>
        <v>NOP</v>
      </c>
      <c r="F17" s="1" t="str">
        <f t="shared" si="2"/>
        <v>OOP</v>
      </c>
      <c r="K17" s="1"/>
      <c r="L17" s="1" t="s">
        <v>79</v>
      </c>
      <c r="M17" s="1" t="s">
        <v>193</v>
      </c>
      <c r="N17" s="1" t="s">
        <v>212</v>
      </c>
      <c r="O17" s="1" t="s">
        <v>211</v>
      </c>
      <c r="P17" s="1" t="s">
        <v>207</v>
      </c>
      <c r="R17" t="s">
        <v>204</v>
      </c>
      <c r="S17" t="s">
        <v>232</v>
      </c>
    </row>
    <row r="18" spans="1:19" x14ac:dyDescent="0.3">
      <c r="A18" s="1" t="s">
        <v>92</v>
      </c>
      <c r="B18" s="1" t="s">
        <v>80</v>
      </c>
      <c r="C18" s="1" t="s">
        <v>194</v>
      </c>
      <c r="D18" s="1" t="str">
        <f t="shared" si="0"/>
        <v>OOP</v>
      </c>
      <c r="E18" s="1" t="str">
        <f t="shared" ref="E18:E25" si="3">VLOOKUP(O18,$R:$S,2,0)</f>
        <v>PPP</v>
      </c>
      <c r="F18" s="1" t="str">
        <f t="shared" si="2"/>
        <v>POP</v>
      </c>
      <c r="K18" s="1" t="s">
        <v>92</v>
      </c>
      <c r="L18" s="1" t="s">
        <v>80</v>
      </c>
      <c r="M18" s="1" t="s">
        <v>194</v>
      </c>
      <c r="N18" s="1" t="s">
        <v>207</v>
      </c>
      <c r="O18" s="1" t="s">
        <v>201</v>
      </c>
      <c r="P18" s="1" t="s">
        <v>208</v>
      </c>
      <c r="R18" t="s">
        <v>210</v>
      </c>
      <c r="S18" t="s">
        <v>233</v>
      </c>
    </row>
    <row r="19" spans="1:19" x14ac:dyDescent="0.3">
      <c r="A19" s="1"/>
      <c r="B19" s="1" t="s">
        <v>77</v>
      </c>
      <c r="C19" s="1" t="s">
        <v>195</v>
      </c>
      <c r="D19" s="1" t="str">
        <f t="shared" si="0"/>
        <v>OOP</v>
      </c>
      <c r="E19" s="1" t="str">
        <f t="shared" si="3"/>
        <v>ONP</v>
      </c>
      <c r="F19" s="1" t="str">
        <f t="shared" si="2"/>
        <v>POP</v>
      </c>
      <c r="K19" s="1"/>
      <c r="L19" s="1" t="s">
        <v>77</v>
      </c>
      <c r="M19" s="1" t="s">
        <v>195</v>
      </c>
      <c r="N19" s="1" t="s">
        <v>207</v>
      </c>
      <c r="O19" s="1" t="s">
        <v>213</v>
      </c>
      <c r="P19" s="1" t="s">
        <v>208</v>
      </c>
      <c r="R19" t="s">
        <v>212</v>
      </c>
      <c r="S19" t="s">
        <v>234</v>
      </c>
    </row>
    <row r="20" spans="1:19" x14ac:dyDescent="0.3">
      <c r="A20" s="1"/>
      <c r="B20" s="1" t="s">
        <v>78</v>
      </c>
      <c r="C20" s="1" t="s">
        <v>196</v>
      </c>
      <c r="D20" s="1" t="str">
        <f t="shared" si="0"/>
        <v>OOP</v>
      </c>
      <c r="E20" s="1" t="str">
        <f t="shared" si="3"/>
        <v>ONP</v>
      </c>
      <c r="F20" s="1" t="str">
        <f t="shared" si="2"/>
        <v>NNP</v>
      </c>
      <c r="K20" s="1"/>
      <c r="L20" s="1" t="s">
        <v>78</v>
      </c>
      <c r="M20" s="1" t="s">
        <v>196</v>
      </c>
      <c r="N20" s="1" t="s">
        <v>207</v>
      </c>
      <c r="O20" s="1" t="s">
        <v>213</v>
      </c>
      <c r="P20" s="1" t="s">
        <v>212</v>
      </c>
      <c r="R20" t="s">
        <v>215</v>
      </c>
      <c r="S20" t="s">
        <v>235</v>
      </c>
    </row>
    <row r="21" spans="1:19" x14ac:dyDescent="0.3">
      <c r="A21" s="1"/>
      <c r="B21" s="1" t="s">
        <v>79</v>
      </c>
      <c r="C21" s="1" t="s">
        <v>197</v>
      </c>
      <c r="D21" s="1" t="str">
        <f t="shared" si="0"/>
        <v>PNP</v>
      </c>
      <c r="E21" s="1" t="str">
        <f t="shared" si="3"/>
        <v>ONP</v>
      </c>
      <c r="F21" s="1" t="str">
        <f t="shared" si="2"/>
        <v>POP</v>
      </c>
      <c r="K21" s="1"/>
      <c r="L21" s="1" t="s">
        <v>79</v>
      </c>
      <c r="M21" s="1" t="s">
        <v>197</v>
      </c>
      <c r="N21" s="1" t="s">
        <v>215</v>
      </c>
      <c r="O21" s="1" t="s">
        <v>213</v>
      </c>
      <c r="P21" s="1" t="s">
        <v>208</v>
      </c>
    </row>
    <row r="22" spans="1:19" x14ac:dyDescent="0.3">
      <c r="A22" s="1" t="s">
        <v>93</v>
      </c>
      <c r="B22" s="1" t="s">
        <v>80</v>
      </c>
      <c r="C22" s="1" t="s">
        <v>194</v>
      </c>
      <c r="D22" s="1" t="str">
        <f t="shared" si="0"/>
        <v>POP</v>
      </c>
      <c r="E22" s="1" t="str">
        <f t="shared" si="3"/>
        <v>PPP</v>
      </c>
      <c r="F22" s="1" t="str">
        <f t="shared" si="2"/>
        <v>POO</v>
      </c>
      <c r="K22" s="1" t="s">
        <v>93</v>
      </c>
      <c r="L22" s="1" t="s">
        <v>80</v>
      </c>
      <c r="M22" s="1" t="s">
        <v>245</v>
      </c>
      <c r="N22" s="1" t="s">
        <v>208</v>
      </c>
      <c r="O22" s="1" t="s">
        <v>201</v>
      </c>
      <c r="P22" s="1" t="s">
        <v>38</v>
      </c>
    </row>
    <row r="23" spans="1:19" x14ac:dyDescent="0.3">
      <c r="A23" s="1"/>
      <c r="B23" s="1" t="s">
        <v>77</v>
      </c>
      <c r="C23" s="1" t="s">
        <v>195</v>
      </c>
      <c r="D23" s="1" t="str">
        <f t="shared" si="0"/>
        <v>POP</v>
      </c>
      <c r="E23" s="1" t="str">
        <f t="shared" si="3"/>
        <v>PNO</v>
      </c>
      <c r="F23" s="1" t="str">
        <f t="shared" si="2"/>
        <v>POO</v>
      </c>
      <c r="K23" s="1"/>
      <c r="L23" s="1" t="s">
        <v>77</v>
      </c>
      <c r="M23" s="1" t="s">
        <v>246</v>
      </c>
      <c r="N23" s="1" t="s">
        <v>208</v>
      </c>
      <c r="O23" s="1" t="s">
        <v>214</v>
      </c>
      <c r="P23" s="1" t="s">
        <v>38</v>
      </c>
    </row>
    <row r="24" spans="1:19" x14ac:dyDescent="0.3">
      <c r="A24" s="1"/>
      <c r="B24" s="1" t="s">
        <v>78</v>
      </c>
      <c r="C24" s="1" t="s">
        <v>196</v>
      </c>
      <c r="D24" s="1" t="str">
        <f t="shared" si="0"/>
        <v>POP</v>
      </c>
      <c r="E24" s="1" t="str">
        <f t="shared" si="3"/>
        <v>PNO</v>
      </c>
      <c r="F24" s="1" t="str">
        <f t="shared" si="2"/>
        <v>PNP</v>
      </c>
      <c r="K24" s="1"/>
      <c r="L24" s="1" t="s">
        <v>78</v>
      </c>
      <c r="M24" s="1" t="s">
        <v>247</v>
      </c>
      <c r="N24" s="1" t="s">
        <v>208</v>
      </c>
      <c r="O24" s="1" t="s">
        <v>214</v>
      </c>
      <c r="P24" s="1" t="s">
        <v>215</v>
      </c>
    </row>
    <row r="25" spans="1:19" x14ac:dyDescent="0.3">
      <c r="A25" s="1"/>
      <c r="B25" s="1" t="s">
        <v>79</v>
      </c>
      <c r="C25" s="1" t="s">
        <v>197</v>
      </c>
      <c r="D25" s="1" t="str">
        <f t="shared" si="0"/>
        <v>PNN</v>
      </c>
      <c r="E25" s="1" t="str">
        <f t="shared" si="3"/>
        <v>PNO</v>
      </c>
      <c r="F25" s="1" t="str">
        <f t="shared" si="2"/>
        <v>POO</v>
      </c>
      <c r="K25" s="1"/>
      <c r="L25" s="1" t="s">
        <v>79</v>
      </c>
      <c r="M25" s="1" t="s">
        <v>248</v>
      </c>
      <c r="N25" s="1" t="s">
        <v>203</v>
      </c>
      <c r="O25" s="1" t="s">
        <v>214</v>
      </c>
      <c r="P25" s="1" t="s">
        <v>38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484C-7079-4BD5-92A6-A810784FC9F2}">
  <dimension ref="B3:Z163"/>
  <sheetViews>
    <sheetView workbookViewId="0">
      <selection activeCell="D47" sqref="D47"/>
    </sheetView>
  </sheetViews>
  <sheetFormatPr defaultRowHeight="14.4" x14ac:dyDescent="0.3"/>
  <cols>
    <col min="3" max="3" width="33.33203125" bestFit="1" customWidth="1"/>
  </cols>
  <sheetData>
    <row r="3" spans="2:3" x14ac:dyDescent="0.3">
      <c r="B3">
        <v>1</v>
      </c>
      <c r="C3" t="s">
        <v>67</v>
      </c>
    </row>
    <row r="4" spans="2:3" x14ac:dyDescent="0.3">
      <c r="B4">
        <v>2</v>
      </c>
      <c r="C4" t="s">
        <v>68</v>
      </c>
    </row>
    <row r="5" spans="2:3" x14ac:dyDescent="0.3">
      <c r="B5">
        <v>3</v>
      </c>
      <c r="C5" t="s">
        <v>69</v>
      </c>
    </row>
    <row r="6" spans="2:3" x14ac:dyDescent="0.3">
      <c r="B6">
        <v>4</v>
      </c>
      <c r="C6" t="s">
        <v>70</v>
      </c>
    </row>
    <row r="10" spans="2:3" x14ac:dyDescent="0.3">
      <c r="B10" t="s">
        <v>71</v>
      </c>
    </row>
    <row r="11" spans="2:3" x14ac:dyDescent="0.3">
      <c r="C11" t="s">
        <v>72</v>
      </c>
    </row>
    <row r="12" spans="2:3" x14ac:dyDescent="0.3">
      <c r="C12" t="s">
        <v>73</v>
      </c>
    </row>
    <row r="13" spans="2:3" x14ac:dyDescent="0.3">
      <c r="C13" t="s">
        <v>74</v>
      </c>
    </row>
    <row r="14" spans="2:3" x14ac:dyDescent="0.3">
      <c r="C14" t="s">
        <v>75</v>
      </c>
    </row>
    <row r="30" spans="2:2" x14ac:dyDescent="0.3">
      <c r="B30">
        <v>1000</v>
      </c>
    </row>
    <row r="31" spans="2:2" x14ac:dyDescent="0.3">
      <c r="B31">
        <f>1/B30</f>
        <v>1E-3</v>
      </c>
    </row>
    <row r="34" spans="2:26" x14ac:dyDescent="0.3">
      <c r="B34">
        <v>2000</v>
      </c>
    </row>
    <row r="35" spans="2:26" x14ac:dyDescent="0.3">
      <c r="B35">
        <f>1/B34</f>
        <v>5.0000000000000001E-4</v>
      </c>
    </row>
    <row r="43" spans="2:26" x14ac:dyDescent="0.3">
      <c r="F43" t="s">
        <v>76</v>
      </c>
      <c r="G43" t="s">
        <v>80</v>
      </c>
      <c r="Y43">
        <f>2/3</f>
        <v>0.66666666666666663</v>
      </c>
      <c r="Z43">
        <f>Y43*0.5</f>
        <v>0.33333333333333331</v>
      </c>
    </row>
    <row r="44" spans="2:26" x14ac:dyDescent="0.3">
      <c r="Y44" s="4" t="s">
        <v>81</v>
      </c>
      <c r="Z44" s="4">
        <f>SQRT(Y43*Y43-Z43*Z43)</f>
        <v>0.57735026918962573</v>
      </c>
    </row>
    <row r="47" spans="2:26" ht="15.6" x14ac:dyDescent="0.3">
      <c r="F47" s="20" t="s">
        <v>76</v>
      </c>
      <c r="G47" s="20" t="s">
        <v>77</v>
      </c>
    </row>
    <row r="52" spans="3:7" x14ac:dyDescent="0.3">
      <c r="F52" t="s">
        <v>76</v>
      </c>
      <c r="G52" t="s">
        <v>78</v>
      </c>
    </row>
    <row r="58" spans="3:7" x14ac:dyDescent="0.3">
      <c r="F58" t="s">
        <v>76</v>
      </c>
      <c r="G58" t="s">
        <v>79</v>
      </c>
    </row>
    <row r="61" spans="3:7" x14ac:dyDescent="0.3">
      <c r="C61" s="21" t="s">
        <v>84</v>
      </c>
      <c r="E61" t="s">
        <v>82</v>
      </c>
    </row>
    <row r="62" spans="3:7" x14ac:dyDescent="0.3">
      <c r="C62" s="21" t="s">
        <v>85</v>
      </c>
    </row>
    <row r="65" spans="3:7" x14ac:dyDescent="0.3">
      <c r="C65" t="s">
        <v>86</v>
      </c>
      <c r="F65" t="s">
        <v>83</v>
      </c>
      <c r="G65" t="s">
        <v>80</v>
      </c>
    </row>
    <row r="66" spans="3:7" x14ac:dyDescent="0.3">
      <c r="C66" t="s">
        <v>87</v>
      </c>
    </row>
    <row r="69" spans="3:7" ht="15.6" x14ac:dyDescent="0.3">
      <c r="F69" s="20" t="s">
        <v>83</v>
      </c>
      <c r="G69" s="20" t="s">
        <v>77</v>
      </c>
    </row>
    <row r="74" spans="3:7" x14ac:dyDescent="0.3">
      <c r="F74" t="s">
        <v>83</v>
      </c>
      <c r="G74" t="s">
        <v>78</v>
      </c>
    </row>
    <row r="80" spans="3:7" x14ac:dyDescent="0.3">
      <c r="F80" t="s">
        <v>83</v>
      </c>
      <c r="G80" t="s">
        <v>79</v>
      </c>
    </row>
    <row r="85" spans="3:7" x14ac:dyDescent="0.3">
      <c r="C85" t="s">
        <v>88</v>
      </c>
      <c r="F85" t="s">
        <v>90</v>
      </c>
      <c r="G85" t="s">
        <v>80</v>
      </c>
    </row>
    <row r="86" spans="3:7" x14ac:dyDescent="0.3">
      <c r="C86" t="s">
        <v>89</v>
      </c>
    </row>
    <row r="89" spans="3:7" ht="15.6" x14ac:dyDescent="0.3">
      <c r="F89" s="20" t="s">
        <v>90</v>
      </c>
      <c r="G89" s="20" t="s">
        <v>77</v>
      </c>
    </row>
    <row r="94" spans="3:7" x14ac:dyDescent="0.3">
      <c r="F94" t="s">
        <v>90</v>
      </c>
      <c r="G94" t="s">
        <v>78</v>
      </c>
    </row>
    <row r="100" spans="6:7" x14ac:dyDescent="0.3">
      <c r="F100" t="s">
        <v>90</v>
      </c>
      <c r="G100" t="s">
        <v>79</v>
      </c>
    </row>
    <row r="106" spans="6:7" x14ac:dyDescent="0.3">
      <c r="F106" t="s">
        <v>91</v>
      </c>
      <c r="G106" t="s">
        <v>80</v>
      </c>
    </row>
    <row r="110" spans="6:7" ht="15.6" x14ac:dyDescent="0.3">
      <c r="F110" s="20" t="s">
        <v>91</v>
      </c>
      <c r="G110" s="20" t="s">
        <v>77</v>
      </c>
    </row>
    <row r="115" spans="6:7" x14ac:dyDescent="0.3">
      <c r="F115" t="s">
        <v>91</v>
      </c>
      <c r="G115" t="s">
        <v>78</v>
      </c>
    </row>
    <row r="121" spans="6:7" x14ac:dyDescent="0.3">
      <c r="F121" t="s">
        <v>91</v>
      </c>
      <c r="G121" t="s">
        <v>79</v>
      </c>
    </row>
    <row r="127" spans="6:7" x14ac:dyDescent="0.3">
      <c r="F127" t="s">
        <v>92</v>
      </c>
      <c r="G127" t="s">
        <v>80</v>
      </c>
    </row>
    <row r="131" spans="6:7" ht="15.6" x14ac:dyDescent="0.3">
      <c r="F131" s="20" t="s">
        <v>92</v>
      </c>
      <c r="G131" s="20" t="s">
        <v>77</v>
      </c>
    </row>
    <row r="136" spans="6:7" x14ac:dyDescent="0.3">
      <c r="F136" t="s">
        <v>92</v>
      </c>
      <c r="G136" t="s">
        <v>78</v>
      </c>
    </row>
    <row r="142" spans="6:7" x14ac:dyDescent="0.3">
      <c r="F142" t="s">
        <v>92</v>
      </c>
      <c r="G142" t="s">
        <v>79</v>
      </c>
    </row>
    <row r="148" spans="6:7" x14ac:dyDescent="0.3">
      <c r="F148" t="s">
        <v>93</v>
      </c>
      <c r="G148" t="s">
        <v>80</v>
      </c>
    </row>
    <row r="152" spans="6:7" ht="15.6" x14ac:dyDescent="0.3">
      <c r="F152" s="20" t="s">
        <v>93</v>
      </c>
      <c r="G152" s="20" t="s">
        <v>77</v>
      </c>
    </row>
    <row r="157" spans="6:7" x14ac:dyDescent="0.3">
      <c r="F157" t="s">
        <v>93</v>
      </c>
      <c r="G157" t="s">
        <v>78</v>
      </c>
    </row>
    <row r="163" spans="6:7" x14ac:dyDescent="0.3">
      <c r="F163" t="s">
        <v>93</v>
      </c>
      <c r="G163" t="s">
        <v>79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075C-FD2D-4FFE-9064-93B63D2E1CCE}">
  <dimension ref="B1:V2003"/>
  <sheetViews>
    <sheetView workbookViewId="0">
      <selection activeCell="D10" sqref="D10"/>
    </sheetView>
  </sheetViews>
  <sheetFormatPr defaultRowHeight="14.4" x14ac:dyDescent="0.3"/>
  <cols>
    <col min="23" max="23" width="13.6640625" bestFit="1" customWidth="1"/>
  </cols>
  <sheetData>
    <row r="1" spans="2:22" x14ac:dyDescent="0.3">
      <c r="D1" t="s">
        <v>239</v>
      </c>
      <c r="F1" s="4" t="s">
        <v>159</v>
      </c>
      <c r="G1" s="57" t="s">
        <v>241</v>
      </c>
      <c r="H1" s="57"/>
      <c r="I1" s="57"/>
      <c r="J1" s="57"/>
      <c r="R1" t="s">
        <v>249</v>
      </c>
      <c r="S1">
        <f>1/1000</f>
        <v>1E-3</v>
      </c>
      <c r="T1" t="s">
        <v>250</v>
      </c>
    </row>
    <row r="2" spans="2:22" x14ac:dyDescent="0.3">
      <c r="B2" s="28" t="s">
        <v>237</v>
      </c>
      <c r="C2" s="28" t="s">
        <v>236</v>
      </c>
      <c r="D2" s="28" t="s">
        <v>238</v>
      </c>
      <c r="E2" s="28" t="s">
        <v>240</v>
      </c>
      <c r="F2" s="1">
        <v>0.8</v>
      </c>
      <c r="G2" s="1" t="s">
        <v>242</v>
      </c>
      <c r="H2" s="1" t="s">
        <v>243</v>
      </c>
      <c r="I2" s="1" t="s">
        <v>244</v>
      </c>
      <c r="J2" s="1" t="s">
        <v>241</v>
      </c>
      <c r="L2" t="s">
        <v>199</v>
      </c>
      <c r="M2" t="s">
        <v>200</v>
      </c>
      <c r="N2" t="s">
        <v>202</v>
      </c>
    </row>
    <row r="3" spans="2:22" x14ac:dyDescent="0.3">
      <c r="B3" s="1">
        <f>2*PI()*50</f>
        <v>314.15926535897933</v>
      </c>
      <c r="C3" s="1">
        <v>0</v>
      </c>
      <c r="D3" s="1">
        <f>C3*$B$3</f>
        <v>0</v>
      </c>
      <c r="E3" s="1" t="str">
        <f>IF(AND((D3&lt;PI()/3),(D3&gt;=0)),"S1",IF(AND((D3&lt;2*PI()/3),(D3&gt;=PI()/3)),"S2",IF(AND((D3&lt;3*PI()/3),(D3&gt;=2*PI()/3)),"S3",IF(AND((D3&lt;4*PI()/3),(D3&gt;=PI())),"S4",IF(AND((D3&lt;5*PI()/3),(D3&gt;=4*PI()/3)),"S5",IF(AND((D3&lt;2*PI()),(D3&gt;=5*PI()/3)),"S6",0))))))</f>
        <v>S1</v>
      </c>
      <c r="F3" s="1">
        <f>IF(AND((D3&lt;PI()/3),(D3&gt;=0)),D3,IF(AND((D3&lt;2*PI()/3),(D3&gt;=PI()/3)),"S2",IF(AND((D3&lt;3*PI()/3),(D3&gt;=2*PI()/3)),"S3",IF(AND((D3&lt;4*PI()/3),(D3&gt;=PI())),"S4",IF(AND((D3&lt;5*PI()/3),(D3&gt;=4*PI()/3)),"S5",IF(AND((D3&lt;2*PI()),(D3&gt;=5*PI()/3)),"S6",0))))))</f>
        <v>0</v>
      </c>
      <c r="G3" s="1">
        <f>$F$2*(((SQRT(3)*COS(Model!F3))-SIN(Model!F3))/2)</f>
        <v>0.69282032302755092</v>
      </c>
      <c r="H3" s="1">
        <f>$F$2*SIN(F3)</f>
        <v>0</v>
      </c>
      <c r="I3" s="1">
        <f>G3+H3</f>
        <v>0.69282032302755092</v>
      </c>
      <c r="J3" s="1" t="str">
        <f>IF(G3&gt;0.5,"R3",IF(H3&gt;0.5,"R4",IF(I3&lt;0.5,"R1","R2")))</f>
        <v>R3</v>
      </c>
      <c r="K3" t="str">
        <f>E3&amp;J3</f>
        <v>S1R3</v>
      </c>
      <c r="L3" t="str">
        <f>VLOOKUP(K3,'Voltage Vector Region'!$M:$P,2,0)</f>
        <v>V1</v>
      </c>
      <c r="M3" t="str">
        <f>VLOOKUP(K3,'Voltage Vector Region'!$M:$P,3,0)</f>
        <v>V7</v>
      </c>
      <c r="N3" t="str">
        <f>VLOOKUP(K3,'Voltage Vector Region'!$M:$P,4,0)</f>
        <v>V13</v>
      </c>
      <c r="P3" t="str">
        <f>VLOOKUP(L3,'Voltage Vector Region'!$R:$S,2,0)</f>
        <v>POO</v>
      </c>
      <c r="Q3" t="str">
        <f>VLOOKUP(M3,'Voltage Vector Region'!$R:$S,2,0)</f>
        <v>PON</v>
      </c>
      <c r="R3" t="str">
        <f>VLOOKUP(N3,'Voltage Vector Region'!$R:$S,2,0)</f>
        <v>PNN</v>
      </c>
      <c r="S3" s="29">
        <f t="shared" ref="S3:S66" si="0">C3/$S$1</f>
        <v>0</v>
      </c>
      <c r="T3" t="e">
        <f>VLOOKUP($K3,#REF!,2,0)</f>
        <v>#REF!</v>
      </c>
      <c r="U3" t="e">
        <f>VLOOKUP($K3,#REF!,3,0)</f>
        <v>#REF!</v>
      </c>
      <c r="V3" t="e">
        <f>VLOOKUP($K3,#REF!,4,0)</f>
        <v>#REF!</v>
      </c>
    </row>
    <row r="4" spans="2:22" x14ac:dyDescent="0.3">
      <c r="C4" s="1">
        <v>1.0000000000000001E-5</v>
      </c>
      <c r="D4" s="1">
        <f t="shared" ref="D4:D67" si="1">C4*$B$3</f>
        <v>3.1415926535897933E-3</v>
      </c>
      <c r="E4" s="1" t="str">
        <f t="shared" ref="E4:E67" si="2">IF(AND((D4&lt;PI()/3),(D4&gt;=0)),"S1",IF(AND((D4&lt;2*PI()/3),(D4&gt;=PI()/3)),"S2",IF(AND((D4&lt;3*PI()/3),(D4&gt;=2*PI()/3)),"S3",IF(AND((D4&lt;4*PI()/3),(D4&gt;=PI())),"S4",IF(AND((D4&lt;5*PI()/3),(D4&gt;=4*PI()/3)),"S5",IF(AND((D4&lt;2*PI()),(D4&gt;=5*PI()/3)),"S6",0))))))</f>
        <v>S1</v>
      </c>
      <c r="F4" s="1">
        <f t="shared" ref="F4:F36" si="3">IF(AND((D4&lt;PI()/3),(D4&gt;=0)),D4,IF(AND((D4&lt;2*PI()/3),(D4&gt;=PI()/3)),"S2",IF(AND((D4&lt;3*PI()/3),(D4&gt;=2*PI()/3)),"S3",IF(AND((D4&lt;4*PI()/3),(D4&gt;=PI())),"S4",IF(AND((D4&lt;5*PI()/3),(D4&gt;=4*PI()/3)),"S5",IF(AND((D4&lt;2*PI()),(D4&gt;=5*PI()/3)),"S6",0))))))</f>
        <v>3.1415926535897933E-3</v>
      </c>
      <c r="G4" s="1">
        <f>$F$2*(((SQRT(3)*COS(Model!F4))-SIN(Model!F4))/2)</f>
        <v>0.69156026910475643</v>
      </c>
      <c r="H4" s="1">
        <f t="shared" ref="H4:H67" si="4">$F$2*SIN(F4)</f>
        <v>2.5132699887036509E-3</v>
      </c>
      <c r="I4" s="1">
        <f t="shared" ref="I4:I67" si="5">G4+H4</f>
        <v>0.69407353909346003</v>
      </c>
      <c r="J4" s="1" t="str">
        <f t="shared" ref="J4:J67" si="6">IF(G4&gt;0.5,"R3",IF(H4&gt;0.5,"R4",IF(I4&lt;0.5,"R1","R2")))</f>
        <v>R3</v>
      </c>
      <c r="K4" t="str">
        <f t="shared" ref="K4:K67" si="7">E4&amp;J4</f>
        <v>S1R3</v>
      </c>
      <c r="L4" t="str">
        <f>VLOOKUP(K4,'Voltage Vector Region'!$M:$P,2,0)</f>
        <v>V1</v>
      </c>
      <c r="M4" t="str">
        <f>VLOOKUP(K4,'Voltage Vector Region'!$M:$P,3,0)</f>
        <v>V7</v>
      </c>
      <c r="N4" t="str">
        <f>VLOOKUP(K4,'Voltage Vector Region'!$M:$P,4,0)</f>
        <v>V13</v>
      </c>
      <c r="P4" t="str">
        <f>VLOOKUP(L4,'Voltage Vector Region'!$R:$S,2,0)</f>
        <v>POO</v>
      </c>
      <c r="Q4" t="str">
        <f>VLOOKUP(M4,'Voltage Vector Region'!$R:$S,2,0)</f>
        <v>PON</v>
      </c>
      <c r="R4" t="str">
        <f>VLOOKUP(N4,'Voltage Vector Region'!$R:$S,2,0)</f>
        <v>PNN</v>
      </c>
      <c r="S4">
        <f t="shared" si="0"/>
        <v>0.01</v>
      </c>
      <c r="T4" t="e">
        <f>VLOOKUP($K4,#REF!,2,0)</f>
        <v>#REF!</v>
      </c>
      <c r="U4" t="e">
        <f>VLOOKUP($K4,#REF!,3,0)</f>
        <v>#REF!</v>
      </c>
      <c r="V4" t="e">
        <f>VLOOKUP($K4,#REF!,4,0)</f>
        <v>#REF!</v>
      </c>
    </row>
    <row r="5" spans="2:22" x14ac:dyDescent="0.3">
      <c r="C5" s="1">
        <v>2.0000000000000002E-5</v>
      </c>
      <c r="D5" s="1">
        <f t="shared" si="1"/>
        <v>6.2831853071795866E-3</v>
      </c>
      <c r="E5" s="1" t="str">
        <f t="shared" si="2"/>
        <v>S1</v>
      </c>
      <c r="F5" s="1">
        <f t="shared" si="3"/>
        <v>6.2831853071795866E-3</v>
      </c>
      <c r="G5" s="1">
        <f>$F$2*(((SQRT(3)*COS(Model!F5))-SIN(Model!F5))/2)</f>
        <v>0.69029338976130006</v>
      </c>
      <c r="H5" s="1">
        <f t="shared" si="4"/>
        <v>5.0265151724471612E-3</v>
      </c>
      <c r="I5" s="1">
        <f t="shared" si="5"/>
        <v>0.69531990493374718</v>
      </c>
      <c r="J5" s="1" t="str">
        <f t="shared" si="6"/>
        <v>R3</v>
      </c>
      <c r="K5" t="str">
        <f t="shared" si="7"/>
        <v>S1R3</v>
      </c>
      <c r="L5" t="str">
        <f>VLOOKUP(K5,'Voltage Vector Region'!$M:$P,2,0)</f>
        <v>V1</v>
      </c>
      <c r="M5" t="str">
        <f>VLOOKUP(K5,'Voltage Vector Region'!$M:$P,3,0)</f>
        <v>V7</v>
      </c>
      <c r="N5" t="str">
        <f>VLOOKUP(K5,'Voltage Vector Region'!$M:$P,4,0)</f>
        <v>V13</v>
      </c>
      <c r="P5" t="str">
        <f>VLOOKUP(L5,'Voltage Vector Region'!$R:$S,2,0)</f>
        <v>POO</v>
      </c>
      <c r="Q5" t="str">
        <f>VLOOKUP(M5,'Voltage Vector Region'!$R:$S,2,0)</f>
        <v>PON</v>
      </c>
      <c r="R5" t="str">
        <f>VLOOKUP(N5,'Voltage Vector Region'!$R:$S,2,0)</f>
        <v>PNN</v>
      </c>
      <c r="S5">
        <f t="shared" si="0"/>
        <v>0.02</v>
      </c>
      <c r="T5" t="e">
        <f>VLOOKUP($K5,#REF!,2,0)</f>
        <v>#REF!</v>
      </c>
      <c r="U5" t="e">
        <f>VLOOKUP($K5,#REF!,3,0)</f>
        <v>#REF!</v>
      </c>
      <c r="V5" t="e">
        <f>VLOOKUP($K5,#REF!,4,0)</f>
        <v>#REF!</v>
      </c>
    </row>
    <row r="6" spans="2:22" x14ac:dyDescent="0.3">
      <c r="C6" s="1">
        <v>3.0000000000000001E-5</v>
      </c>
      <c r="D6" s="1">
        <f t="shared" si="1"/>
        <v>9.4247779607693795E-3</v>
      </c>
      <c r="E6" s="1" t="str">
        <f t="shared" si="2"/>
        <v>S1</v>
      </c>
      <c r="F6" s="1">
        <f t="shared" si="3"/>
        <v>9.4247779607693795E-3</v>
      </c>
      <c r="G6" s="1">
        <f>$F$2*(((SQRT(3)*COS(Model!F6))-SIN(Model!F6))/2)</f>
        <v>0.6890196975007693</v>
      </c>
      <c r="H6" s="1">
        <f t="shared" si="4"/>
        <v>7.5397107465152054E-3</v>
      </c>
      <c r="I6" s="1">
        <f t="shared" si="5"/>
        <v>0.69655940824728446</v>
      </c>
      <c r="J6" s="1" t="str">
        <f t="shared" si="6"/>
        <v>R3</v>
      </c>
      <c r="K6" t="str">
        <f t="shared" si="7"/>
        <v>S1R3</v>
      </c>
      <c r="L6" t="str">
        <f>VLOOKUP(K6,'Voltage Vector Region'!$M:$P,2,0)</f>
        <v>V1</v>
      </c>
      <c r="M6" t="str">
        <f>VLOOKUP(K6,'Voltage Vector Region'!$M:$P,3,0)</f>
        <v>V7</v>
      </c>
      <c r="N6" t="str">
        <f>VLOOKUP(K6,'Voltage Vector Region'!$M:$P,4,0)</f>
        <v>V13</v>
      </c>
      <c r="P6" t="str">
        <f>VLOOKUP(L6,'Voltage Vector Region'!$R:$S,2,0)</f>
        <v>POO</v>
      </c>
      <c r="Q6" t="str">
        <f>VLOOKUP(M6,'Voltage Vector Region'!$R:$S,2,0)</f>
        <v>PON</v>
      </c>
      <c r="R6" t="str">
        <f>VLOOKUP(N6,'Voltage Vector Region'!$R:$S,2,0)</f>
        <v>PNN</v>
      </c>
      <c r="S6">
        <f t="shared" si="0"/>
        <v>0.03</v>
      </c>
      <c r="T6" t="e">
        <f>VLOOKUP($K6,#REF!,2,0)</f>
        <v>#REF!</v>
      </c>
      <c r="U6" t="e">
        <f>VLOOKUP($K6,#REF!,3,0)</f>
        <v>#REF!</v>
      </c>
      <c r="V6" t="e">
        <f>VLOOKUP($K6,#REF!,4,0)</f>
        <v>#REF!</v>
      </c>
    </row>
    <row r="7" spans="2:22" x14ac:dyDescent="0.3">
      <c r="C7" s="1">
        <v>4.0000000000000003E-5</v>
      </c>
      <c r="D7" s="1">
        <f t="shared" si="1"/>
        <v>1.2566370614359173E-2</v>
      </c>
      <c r="E7" s="1" t="str">
        <f t="shared" si="2"/>
        <v>S1</v>
      </c>
      <c r="F7" s="1">
        <f t="shared" si="3"/>
        <v>1.2566370614359173E-2</v>
      </c>
      <c r="G7" s="1">
        <f>$F$2*(((SQRT(3)*COS(Model!F7))-SIN(Model!F7))/2)</f>
        <v>0.68773920489399287</v>
      </c>
      <c r="H7" s="1">
        <f t="shared" si="4"/>
        <v>1.0052831906682087E-2</v>
      </c>
      <c r="I7" s="1">
        <f t="shared" si="5"/>
        <v>0.69779203680067492</v>
      </c>
      <c r="J7" s="1" t="str">
        <f t="shared" si="6"/>
        <v>R3</v>
      </c>
      <c r="K7" t="str">
        <f t="shared" si="7"/>
        <v>S1R3</v>
      </c>
      <c r="L7" t="str">
        <f>VLOOKUP(K7,'Voltage Vector Region'!$M:$P,2,0)</f>
        <v>V1</v>
      </c>
      <c r="M7" t="str">
        <f>VLOOKUP(K7,'Voltage Vector Region'!$M:$P,3,0)</f>
        <v>V7</v>
      </c>
      <c r="N7" t="str">
        <f>VLOOKUP(K7,'Voltage Vector Region'!$M:$P,4,0)</f>
        <v>V13</v>
      </c>
      <c r="P7" t="str">
        <f>VLOOKUP(L7,'Voltage Vector Region'!$R:$S,2,0)</f>
        <v>POO</v>
      </c>
      <c r="Q7" t="str">
        <f>VLOOKUP(M7,'Voltage Vector Region'!$R:$S,2,0)</f>
        <v>PON</v>
      </c>
      <c r="R7" t="str">
        <f>VLOOKUP(N7,'Voltage Vector Region'!$R:$S,2,0)</f>
        <v>PNN</v>
      </c>
      <c r="S7">
        <f t="shared" si="0"/>
        <v>0.04</v>
      </c>
      <c r="T7" t="e">
        <f>VLOOKUP($K7,#REF!,2,0)</f>
        <v>#REF!</v>
      </c>
      <c r="U7" t="e">
        <f>VLOOKUP($K7,#REF!,3,0)</f>
        <v>#REF!</v>
      </c>
      <c r="V7" t="e">
        <f>VLOOKUP($K7,#REF!,4,0)</f>
        <v>#REF!</v>
      </c>
    </row>
    <row r="8" spans="2:22" x14ac:dyDescent="0.3">
      <c r="C8" s="1">
        <v>5.0000000000000002E-5</v>
      </c>
      <c r="D8" s="1">
        <f t="shared" si="1"/>
        <v>1.5707963267948967E-2</v>
      </c>
      <c r="E8" s="1" t="str">
        <f t="shared" si="2"/>
        <v>S1</v>
      </c>
      <c r="F8" s="1">
        <f t="shared" si="3"/>
        <v>1.5707963267948967E-2</v>
      </c>
      <c r="G8" s="1">
        <f>$F$2*(((SQRT(3)*COS(Model!F8))-SIN(Model!F8))/2)</f>
        <v>0.68645192457891557</v>
      </c>
      <c r="H8" s="1">
        <f t="shared" si="4"/>
        <v>1.2565853849456542E-2</v>
      </c>
      <c r="I8" s="1">
        <f t="shared" si="5"/>
        <v>0.69901777842837209</v>
      </c>
      <c r="J8" s="1" t="str">
        <f t="shared" si="6"/>
        <v>R3</v>
      </c>
      <c r="K8" t="str">
        <f t="shared" si="7"/>
        <v>S1R3</v>
      </c>
      <c r="L8" t="str">
        <f>VLOOKUP(K8,'Voltage Vector Region'!$M:$P,2,0)</f>
        <v>V1</v>
      </c>
      <c r="M8" t="str">
        <f>VLOOKUP(K8,'Voltage Vector Region'!$M:$P,3,0)</f>
        <v>V7</v>
      </c>
      <c r="N8" t="str">
        <f>VLOOKUP(K8,'Voltage Vector Region'!$M:$P,4,0)</f>
        <v>V13</v>
      </c>
      <c r="P8" t="str">
        <f>VLOOKUP(L8,'Voltage Vector Region'!$R:$S,2,0)</f>
        <v>POO</v>
      </c>
      <c r="Q8" t="str">
        <f>VLOOKUP(M8,'Voltage Vector Region'!$R:$S,2,0)</f>
        <v>PON</v>
      </c>
      <c r="R8" t="str">
        <f>VLOOKUP(N8,'Voltage Vector Region'!$R:$S,2,0)</f>
        <v>PNN</v>
      </c>
      <c r="S8">
        <f t="shared" si="0"/>
        <v>0.05</v>
      </c>
      <c r="T8" t="e">
        <f>VLOOKUP($K8,#REF!,2,0)</f>
        <v>#REF!</v>
      </c>
      <c r="U8" t="e">
        <f>VLOOKUP($K8,#REF!,3,0)</f>
        <v>#REF!</v>
      </c>
      <c r="V8" t="e">
        <f>VLOOKUP($K8,#REF!,4,0)</f>
        <v>#REF!</v>
      </c>
    </row>
    <row r="9" spans="2:22" x14ac:dyDescent="0.3">
      <c r="C9" s="1">
        <v>6.0000000000000002E-5</v>
      </c>
      <c r="D9" s="1">
        <f t="shared" si="1"/>
        <v>1.8849555921538759E-2</v>
      </c>
      <c r="E9" s="1" t="str">
        <f t="shared" si="2"/>
        <v>S1</v>
      </c>
      <c r="F9" s="1">
        <f t="shared" si="3"/>
        <v>1.8849555921538759E-2</v>
      </c>
      <c r="G9" s="1">
        <f>$F$2*(((SQRT(3)*COS(Model!F9))-SIN(Model!F9))/2)</f>
        <v>0.68515786926047462</v>
      </c>
      <c r="H9" s="1">
        <f t="shared" si="4"/>
        <v>1.5078751772326541E-2</v>
      </c>
      <c r="I9" s="1">
        <f t="shared" si="5"/>
        <v>0.70023662103280115</v>
      </c>
      <c r="J9" s="1" t="str">
        <f t="shared" si="6"/>
        <v>R3</v>
      </c>
      <c r="K9" t="str">
        <f t="shared" si="7"/>
        <v>S1R3</v>
      </c>
      <c r="L9" t="str">
        <f>VLOOKUP(K9,'Voltage Vector Region'!$M:$P,2,0)</f>
        <v>V1</v>
      </c>
      <c r="M9" t="str">
        <f>VLOOKUP(K9,'Voltage Vector Region'!$M:$P,3,0)</f>
        <v>V7</v>
      </c>
      <c r="N9" t="str">
        <f>VLOOKUP(K9,'Voltage Vector Region'!$M:$P,4,0)</f>
        <v>V13</v>
      </c>
      <c r="P9" t="str">
        <f>VLOOKUP(L9,'Voltage Vector Region'!$R:$S,2,0)</f>
        <v>POO</v>
      </c>
      <c r="Q9" t="str">
        <f>VLOOKUP(M9,'Voltage Vector Region'!$R:$S,2,0)</f>
        <v>PON</v>
      </c>
      <c r="R9" t="str">
        <f>VLOOKUP(N9,'Voltage Vector Region'!$R:$S,2,0)</f>
        <v>PNN</v>
      </c>
      <c r="S9">
        <f t="shared" si="0"/>
        <v>0.06</v>
      </c>
      <c r="T9" t="e">
        <f>VLOOKUP($K9,#REF!,2,0)</f>
        <v>#REF!</v>
      </c>
      <c r="U9" t="e">
        <f>VLOOKUP($K9,#REF!,3,0)</f>
        <v>#REF!</v>
      </c>
      <c r="V9" t="e">
        <f>VLOOKUP($K9,#REF!,4,0)</f>
        <v>#REF!</v>
      </c>
    </row>
    <row r="10" spans="2:22" x14ac:dyDescent="0.3">
      <c r="C10" s="1">
        <v>6.9999999999999994E-5</v>
      </c>
      <c r="D10" s="1">
        <f t="shared" si="1"/>
        <v>2.1991148575128551E-2</v>
      </c>
      <c r="E10" s="1" t="str">
        <f t="shared" si="2"/>
        <v>S1</v>
      </c>
      <c r="F10" s="1">
        <f t="shared" si="3"/>
        <v>2.1991148575128551E-2</v>
      </c>
      <c r="G10" s="1">
        <f>$F$2*(((SQRT(3)*COS(Model!F10))-SIN(Model!F10))/2)</f>
        <v>0.68385705171047351</v>
      </c>
      <c r="H10" s="1">
        <f t="shared" si="4"/>
        <v>1.7591500874004084E-2</v>
      </c>
      <c r="I10" s="1">
        <f t="shared" si="5"/>
        <v>0.70144855258447758</v>
      </c>
      <c r="J10" s="1" t="str">
        <f t="shared" si="6"/>
        <v>R3</v>
      </c>
      <c r="K10" t="str">
        <f t="shared" si="7"/>
        <v>S1R3</v>
      </c>
      <c r="L10" t="str">
        <f>VLOOKUP(K10,'Voltage Vector Region'!$M:$P,2,0)</f>
        <v>V1</v>
      </c>
      <c r="M10" t="str">
        <f>VLOOKUP(K10,'Voltage Vector Region'!$M:$P,3,0)</f>
        <v>V7</v>
      </c>
      <c r="N10" t="str">
        <f>VLOOKUP(K10,'Voltage Vector Region'!$M:$P,4,0)</f>
        <v>V13</v>
      </c>
      <c r="P10" t="str">
        <f>VLOOKUP(L10,'Voltage Vector Region'!$R:$S,2,0)</f>
        <v>POO</v>
      </c>
      <c r="Q10" t="str">
        <f>VLOOKUP(M10,'Voltage Vector Region'!$R:$S,2,0)</f>
        <v>PON</v>
      </c>
      <c r="R10" t="str">
        <f>VLOOKUP(N10,'Voltage Vector Region'!$R:$S,2,0)</f>
        <v>PNN</v>
      </c>
      <c r="S10">
        <f t="shared" si="0"/>
        <v>6.9999999999999993E-2</v>
      </c>
      <c r="T10" t="e">
        <f>VLOOKUP($K10,#REF!,2,0)</f>
        <v>#REF!</v>
      </c>
      <c r="U10" t="e">
        <f>VLOOKUP($K10,#REF!,3,0)</f>
        <v>#REF!</v>
      </c>
      <c r="V10" t="e">
        <f>VLOOKUP($K10,#REF!,4,0)</f>
        <v>#REF!</v>
      </c>
    </row>
    <row r="11" spans="2:22" x14ac:dyDescent="0.3">
      <c r="C11" s="1">
        <v>8.0000000000000007E-5</v>
      </c>
      <c r="D11" s="1">
        <f t="shared" si="1"/>
        <v>2.5132741228718346E-2</v>
      </c>
      <c r="E11" s="1" t="str">
        <f t="shared" si="2"/>
        <v>S1</v>
      </c>
      <c r="F11" s="1">
        <f t="shared" si="3"/>
        <v>2.5132741228718346E-2</v>
      </c>
      <c r="G11" s="1">
        <f>$F$2*(((SQRT(3)*COS(Model!F11))-SIN(Model!F11))/2)</f>
        <v>0.68254948476745625</v>
      </c>
      <c r="H11" s="1">
        <f t="shared" si="4"/>
        <v>2.0104076354669986E-2</v>
      </c>
      <c r="I11" s="1">
        <f t="shared" si="5"/>
        <v>0.70265356112212629</v>
      </c>
      <c r="J11" s="1" t="str">
        <f t="shared" si="6"/>
        <v>R3</v>
      </c>
      <c r="K11" t="str">
        <f t="shared" si="7"/>
        <v>S1R3</v>
      </c>
      <c r="L11" t="str">
        <f>VLOOKUP(K11,'Voltage Vector Region'!$M:$P,2,0)</f>
        <v>V1</v>
      </c>
      <c r="M11" t="str">
        <f>VLOOKUP(K11,'Voltage Vector Region'!$M:$P,3,0)</f>
        <v>V7</v>
      </c>
      <c r="N11" t="str">
        <f>VLOOKUP(K11,'Voltage Vector Region'!$M:$P,4,0)</f>
        <v>V13</v>
      </c>
      <c r="P11" t="str">
        <f>VLOOKUP(L11,'Voltage Vector Region'!$R:$S,2,0)</f>
        <v>POO</v>
      </c>
      <c r="Q11" t="str">
        <f>VLOOKUP(M11,'Voltage Vector Region'!$R:$S,2,0)</f>
        <v>PON</v>
      </c>
      <c r="R11" t="str">
        <f>VLOOKUP(N11,'Voltage Vector Region'!$R:$S,2,0)</f>
        <v>PNN</v>
      </c>
      <c r="S11">
        <f t="shared" si="0"/>
        <v>0.08</v>
      </c>
      <c r="T11" t="e">
        <f>VLOOKUP($K11,#REF!,2,0)</f>
        <v>#REF!</v>
      </c>
      <c r="U11" t="e">
        <f>VLOOKUP($K11,#REF!,3,0)</f>
        <v>#REF!</v>
      </c>
      <c r="V11" t="e">
        <f>VLOOKUP($K11,#REF!,4,0)</f>
        <v>#REF!</v>
      </c>
    </row>
    <row r="12" spans="2:22" x14ac:dyDescent="0.3">
      <c r="C12" s="1">
        <v>9.0000000000000006E-5</v>
      </c>
      <c r="D12" s="1">
        <f t="shared" si="1"/>
        <v>2.8274333882308142E-2</v>
      </c>
      <c r="E12" s="1" t="str">
        <f t="shared" si="2"/>
        <v>S1</v>
      </c>
      <c r="F12" s="1">
        <f t="shared" si="3"/>
        <v>2.8274333882308142E-2</v>
      </c>
      <c r="G12" s="1">
        <f>$F$2*(((SQRT(3)*COS(Model!F12))-SIN(Model!F12))/2)</f>
        <v>0.68123518133658079</v>
      </c>
      <c r="H12" s="1">
        <f t="shared" si="4"/>
        <v>2.2616453416218606E-2</v>
      </c>
      <c r="I12" s="1">
        <f t="shared" si="5"/>
        <v>0.70385163475279944</v>
      </c>
      <c r="J12" s="1" t="str">
        <f t="shared" si="6"/>
        <v>R3</v>
      </c>
      <c r="K12" t="str">
        <f t="shared" si="7"/>
        <v>S1R3</v>
      </c>
      <c r="L12" t="str">
        <f>VLOOKUP(K12,'Voltage Vector Region'!$M:$P,2,0)</f>
        <v>V1</v>
      </c>
      <c r="M12" t="str">
        <f>VLOOKUP(K12,'Voltage Vector Region'!$M:$P,3,0)</f>
        <v>V7</v>
      </c>
      <c r="N12" t="str">
        <f>VLOOKUP(K12,'Voltage Vector Region'!$M:$P,4,0)</f>
        <v>V13</v>
      </c>
      <c r="P12" t="str">
        <f>VLOOKUP(L12,'Voltage Vector Region'!$R:$S,2,0)</f>
        <v>POO</v>
      </c>
      <c r="Q12" t="str">
        <f>VLOOKUP(M12,'Voltage Vector Region'!$R:$S,2,0)</f>
        <v>PON</v>
      </c>
      <c r="R12" t="str">
        <f>VLOOKUP(N12,'Voltage Vector Region'!$R:$S,2,0)</f>
        <v>PNN</v>
      </c>
      <c r="S12">
        <f t="shared" si="0"/>
        <v>9.0000000000000011E-2</v>
      </c>
      <c r="T12" t="e">
        <f>VLOOKUP($K12,#REF!,2,0)</f>
        <v>#REF!</v>
      </c>
      <c r="U12" t="e">
        <f>VLOOKUP($K12,#REF!,3,0)</f>
        <v>#REF!</v>
      </c>
      <c r="V12" t="e">
        <f>VLOOKUP($K12,#REF!,4,0)</f>
        <v>#REF!</v>
      </c>
    </row>
    <row r="13" spans="2:22" x14ac:dyDescent="0.3">
      <c r="C13" s="1">
        <v>1E-4</v>
      </c>
      <c r="D13" s="1">
        <f t="shared" si="1"/>
        <v>3.1415926535897934E-2</v>
      </c>
      <c r="E13" s="1" t="str">
        <f t="shared" si="2"/>
        <v>S1</v>
      </c>
      <c r="F13" s="1">
        <f t="shared" si="3"/>
        <v>3.1415926535897934E-2</v>
      </c>
      <c r="G13" s="1">
        <f>$F$2*(((SQRT(3)*COS(Model!F13))-SIN(Model!F13))/2)</f>
        <v>0.6799141543894911</v>
      </c>
      <c r="H13" s="1">
        <f t="shared" si="4"/>
        <v>2.5128607262502635E-2</v>
      </c>
      <c r="I13" s="1">
        <f t="shared" si="5"/>
        <v>0.70504276165199375</v>
      </c>
      <c r="J13" s="1" t="str">
        <f t="shared" si="6"/>
        <v>R3</v>
      </c>
      <c r="K13" t="str">
        <f t="shared" si="7"/>
        <v>S1R3</v>
      </c>
      <c r="L13" t="str">
        <f>VLOOKUP(K13,'Voltage Vector Region'!$M:$P,2,0)</f>
        <v>V1</v>
      </c>
      <c r="M13" t="str">
        <f>VLOOKUP(K13,'Voltage Vector Region'!$M:$P,3,0)</f>
        <v>V7</v>
      </c>
      <c r="N13" t="str">
        <f>VLOOKUP(K13,'Voltage Vector Region'!$M:$P,4,0)</f>
        <v>V13</v>
      </c>
      <c r="P13" t="str">
        <f>VLOOKUP(L13,'Voltage Vector Region'!$R:$S,2,0)</f>
        <v>POO</v>
      </c>
      <c r="Q13" t="str">
        <f>VLOOKUP(M13,'Voltage Vector Region'!$R:$S,2,0)</f>
        <v>PON</v>
      </c>
      <c r="R13" t="str">
        <f>VLOOKUP(N13,'Voltage Vector Region'!$R:$S,2,0)</f>
        <v>PNN</v>
      </c>
      <c r="S13">
        <f t="shared" si="0"/>
        <v>0.1</v>
      </c>
      <c r="T13" t="e">
        <f>VLOOKUP($K13,#REF!,2,0)</f>
        <v>#REF!</v>
      </c>
      <c r="U13" t="e">
        <f>VLOOKUP($K13,#REF!,3,0)</f>
        <v>#REF!</v>
      </c>
      <c r="V13" t="e">
        <f>VLOOKUP($K13,#REF!,4,0)</f>
        <v>#REF!</v>
      </c>
    </row>
    <row r="14" spans="2:22" x14ac:dyDescent="0.3">
      <c r="C14" s="1">
        <v>1.1E-4</v>
      </c>
      <c r="D14" s="1">
        <f t="shared" si="1"/>
        <v>3.4557519189487726E-2</v>
      </c>
      <c r="E14" s="1" t="str">
        <f t="shared" si="2"/>
        <v>S1</v>
      </c>
      <c r="F14" s="1">
        <f t="shared" si="3"/>
        <v>3.4557519189487726E-2</v>
      </c>
      <c r="G14" s="1">
        <f>$F$2*(((SQRT(3)*COS(Model!F14))-SIN(Model!F14))/2)</f>
        <v>0.6785864169641902</v>
      </c>
      <c r="H14" s="1">
        <f t="shared" si="4"/>
        <v>2.764051309957782E-2</v>
      </c>
      <c r="I14" s="1">
        <f t="shared" si="5"/>
        <v>0.70622693006376802</v>
      </c>
      <c r="J14" s="1" t="str">
        <f t="shared" si="6"/>
        <v>R3</v>
      </c>
      <c r="K14" t="str">
        <f t="shared" si="7"/>
        <v>S1R3</v>
      </c>
      <c r="L14" t="str">
        <f>VLOOKUP(K14,'Voltage Vector Region'!$M:$P,2,0)</f>
        <v>V1</v>
      </c>
      <c r="M14" t="str">
        <f>VLOOKUP(K14,'Voltage Vector Region'!$M:$P,3,0)</f>
        <v>V7</v>
      </c>
      <c r="N14" t="str">
        <f>VLOOKUP(K14,'Voltage Vector Region'!$M:$P,4,0)</f>
        <v>V13</v>
      </c>
      <c r="P14" t="str">
        <f>VLOOKUP(L14,'Voltage Vector Region'!$R:$S,2,0)</f>
        <v>POO</v>
      </c>
      <c r="Q14" t="str">
        <f>VLOOKUP(M14,'Voltage Vector Region'!$R:$S,2,0)</f>
        <v>PON</v>
      </c>
      <c r="R14" t="str">
        <f>VLOOKUP(N14,'Voltage Vector Region'!$R:$S,2,0)</f>
        <v>PNN</v>
      </c>
      <c r="S14">
        <f t="shared" si="0"/>
        <v>0.11</v>
      </c>
      <c r="T14" t="e">
        <f>VLOOKUP($K14,#REF!,2,0)</f>
        <v>#REF!</v>
      </c>
      <c r="U14" t="e">
        <f>VLOOKUP($K14,#REF!,3,0)</f>
        <v>#REF!</v>
      </c>
      <c r="V14" t="e">
        <f>VLOOKUP($K14,#REF!,4,0)</f>
        <v>#REF!</v>
      </c>
    </row>
    <row r="15" spans="2:22" x14ac:dyDescent="0.3">
      <c r="C15" s="1">
        <v>1.2E-4</v>
      </c>
      <c r="D15" s="1">
        <f t="shared" si="1"/>
        <v>3.7699111843077518E-2</v>
      </c>
      <c r="E15" s="1" t="str">
        <f t="shared" si="2"/>
        <v>S1</v>
      </c>
      <c r="F15" s="1">
        <f t="shared" si="3"/>
        <v>3.7699111843077518E-2</v>
      </c>
      <c r="G15" s="1">
        <f>$F$2*(((SQRT(3)*COS(Model!F15))-SIN(Model!F15))/2)</f>
        <v>0.67725198216491023</v>
      </c>
      <c r="H15" s="1">
        <f t="shared" si="4"/>
        <v>3.0152146135947633E-2</v>
      </c>
      <c r="I15" s="1">
        <f t="shared" si="5"/>
        <v>0.70740412830085786</v>
      </c>
      <c r="J15" s="1" t="str">
        <f t="shared" si="6"/>
        <v>R3</v>
      </c>
      <c r="K15" t="str">
        <f t="shared" si="7"/>
        <v>S1R3</v>
      </c>
      <c r="L15" t="str">
        <f>VLOOKUP(K15,'Voltage Vector Region'!$M:$P,2,0)</f>
        <v>V1</v>
      </c>
      <c r="M15" t="str">
        <f>VLOOKUP(K15,'Voltage Vector Region'!$M:$P,3,0)</f>
        <v>V7</v>
      </c>
      <c r="N15" t="str">
        <f>VLOOKUP(K15,'Voltage Vector Region'!$M:$P,4,0)</f>
        <v>V13</v>
      </c>
      <c r="P15" t="str">
        <f>VLOOKUP(L15,'Voltage Vector Region'!$R:$S,2,0)</f>
        <v>POO</v>
      </c>
      <c r="Q15" t="str">
        <f>VLOOKUP(M15,'Voltage Vector Region'!$R:$S,2,0)</f>
        <v>PON</v>
      </c>
      <c r="R15" t="str">
        <f>VLOOKUP(N15,'Voltage Vector Region'!$R:$S,2,0)</f>
        <v>PNN</v>
      </c>
      <c r="S15">
        <f t="shared" si="0"/>
        <v>0.12</v>
      </c>
      <c r="T15" t="e">
        <f>VLOOKUP($K15,#REF!,2,0)</f>
        <v>#REF!</v>
      </c>
      <c r="U15" t="e">
        <f>VLOOKUP($K15,#REF!,3,0)</f>
        <v>#REF!</v>
      </c>
      <c r="V15" t="e">
        <f>VLOOKUP($K15,#REF!,4,0)</f>
        <v>#REF!</v>
      </c>
    </row>
    <row r="16" spans="2:22" x14ac:dyDescent="0.3">
      <c r="C16" s="1">
        <v>1.2999999999999999E-4</v>
      </c>
      <c r="D16" s="1">
        <f t="shared" si="1"/>
        <v>4.084070449666731E-2</v>
      </c>
      <c r="E16" s="1" t="str">
        <f t="shared" si="2"/>
        <v>S1</v>
      </c>
      <c r="F16" s="1">
        <f t="shared" si="3"/>
        <v>4.084070449666731E-2</v>
      </c>
      <c r="G16" s="1">
        <f>$F$2*(((SQRT(3)*COS(Model!F16))-SIN(Model!F16))/2)</f>
        <v>0.67591086316198401</v>
      </c>
      <c r="H16" s="1">
        <f t="shared" si="4"/>
        <v>3.2663481582807997E-2</v>
      </c>
      <c r="I16" s="1">
        <f t="shared" si="5"/>
        <v>0.70857434474479197</v>
      </c>
      <c r="J16" s="1" t="str">
        <f t="shared" si="6"/>
        <v>R3</v>
      </c>
      <c r="K16" t="str">
        <f t="shared" si="7"/>
        <v>S1R3</v>
      </c>
      <c r="L16" t="str">
        <f>VLOOKUP(K16,'Voltage Vector Region'!$M:$P,2,0)</f>
        <v>V1</v>
      </c>
      <c r="M16" t="str">
        <f>VLOOKUP(K16,'Voltage Vector Region'!$M:$P,3,0)</f>
        <v>V7</v>
      </c>
      <c r="N16" t="str">
        <f>VLOOKUP(K16,'Voltage Vector Region'!$M:$P,4,0)</f>
        <v>V13</v>
      </c>
      <c r="P16" t="str">
        <f>VLOOKUP(L16,'Voltage Vector Region'!$R:$S,2,0)</f>
        <v>POO</v>
      </c>
      <c r="Q16" t="str">
        <f>VLOOKUP(M16,'Voltage Vector Region'!$R:$S,2,0)</f>
        <v>PON</v>
      </c>
      <c r="R16" t="str">
        <f>VLOOKUP(N16,'Voltage Vector Region'!$R:$S,2,0)</f>
        <v>PNN</v>
      </c>
      <c r="S16">
        <f t="shared" si="0"/>
        <v>0.12999999999999998</v>
      </c>
      <c r="T16" t="e">
        <f>VLOOKUP($K16,#REF!,2,0)</f>
        <v>#REF!</v>
      </c>
      <c r="U16" t="e">
        <f>VLOOKUP($K16,#REF!,3,0)</f>
        <v>#REF!</v>
      </c>
      <c r="V16" t="e">
        <f>VLOOKUP($K16,#REF!,4,0)</f>
        <v>#REF!</v>
      </c>
    </row>
    <row r="17" spans="3:22" x14ac:dyDescent="0.3">
      <c r="C17" s="1">
        <v>1.3999999999999999E-4</v>
      </c>
      <c r="D17" s="1">
        <f t="shared" si="1"/>
        <v>4.3982297150257102E-2</v>
      </c>
      <c r="E17" s="1" t="str">
        <f t="shared" si="2"/>
        <v>S1</v>
      </c>
      <c r="F17" s="1">
        <f t="shared" si="3"/>
        <v>4.3982297150257102E-2</v>
      </c>
      <c r="G17" s="1">
        <f>$F$2*(((SQRT(3)*COS(Model!F17))-SIN(Model!F17))/2)</f>
        <v>0.6745630731917146</v>
      </c>
      <c r="H17" s="1">
        <f t="shared" si="4"/>
        <v>3.517449465429192E-2</v>
      </c>
      <c r="I17" s="1">
        <f t="shared" si="5"/>
        <v>0.7097375678460065</v>
      </c>
      <c r="J17" s="1" t="str">
        <f t="shared" si="6"/>
        <v>R3</v>
      </c>
      <c r="K17" t="str">
        <f t="shared" si="7"/>
        <v>S1R3</v>
      </c>
      <c r="L17" t="str">
        <f>VLOOKUP(K17,'Voltage Vector Region'!$M:$P,2,0)</f>
        <v>V1</v>
      </c>
      <c r="M17" t="str">
        <f>VLOOKUP(K17,'Voltage Vector Region'!$M:$P,3,0)</f>
        <v>V7</v>
      </c>
      <c r="N17" t="str">
        <f>VLOOKUP(K17,'Voltage Vector Region'!$M:$P,4,0)</f>
        <v>V13</v>
      </c>
      <c r="P17" t="str">
        <f>VLOOKUP(L17,'Voltage Vector Region'!$R:$S,2,0)</f>
        <v>POO</v>
      </c>
      <c r="Q17" t="str">
        <f>VLOOKUP(M17,'Voltage Vector Region'!$R:$S,2,0)</f>
        <v>PON</v>
      </c>
      <c r="R17" t="str">
        <f>VLOOKUP(N17,'Voltage Vector Region'!$R:$S,2,0)</f>
        <v>PNN</v>
      </c>
      <c r="S17">
        <f t="shared" si="0"/>
        <v>0.13999999999999999</v>
      </c>
      <c r="T17" t="e">
        <f>VLOOKUP($K17,#REF!,2,0)</f>
        <v>#REF!</v>
      </c>
      <c r="U17" t="e">
        <f>VLOOKUP($K17,#REF!,3,0)</f>
        <v>#REF!</v>
      </c>
      <c r="V17" t="e">
        <f>VLOOKUP($K17,#REF!,4,0)</f>
        <v>#REF!</v>
      </c>
    </row>
    <row r="18" spans="3:22" x14ac:dyDescent="0.3">
      <c r="C18" s="1">
        <v>1.4999999999999999E-4</v>
      </c>
      <c r="D18" s="1">
        <f t="shared" si="1"/>
        <v>4.7123889803846894E-2</v>
      </c>
      <c r="E18" s="1" t="str">
        <f t="shared" si="2"/>
        <v>S1</v>
      </c>
      <c r="F18" s="1">
        <f t="shared" si="3"/>
        <v>4.7123889803846894E-2</v>
      </c>
      <c r="G18" s="1">
        <f>$F$2*(((SQRT(3)*COS(Model!F18))-SIN(Model!F18))/2)</f>
        <v>0.67320862555624494</v>
      </c>
      <c r="H18" s="1">
        <f t="shared" si="4"/>
        <v>3.7685160567714128E-2</v>
      </c>
      <c r="I18" s="1">
        <f t="shared" si="5"/>
        <v>0.71089378612395904</v>
      </c>
      <c r="J18" s="1" t="str">
        <f t="shared" si="6"/>
        <v>R3</v>
      </c>
      <c r="K18" t="str">
        <f t="shared" si="7"/>
        <v>S1R3</v>
      </c>
      <c r="L18" t="str">
        <f>VLOOKUP(K18,'Voltage Vector Region'!$M:$P,2,0)</f>
        <v>V1</v>
      </c>
      <c r="M18" t="str">
        <f>VLOOKUP(K18,'Voltage Vector Region'!$M:$P,3,0)</f>
        <v>V7</v>
      </c>
      <c r="N18" t="str">
        <f>VLOOKUP(K18,'Voltage Vector Region'!$M:$P,4,0)</f>
        <v>V13</v>
      </c>
      <c r="P18" t="str">
        <f>VLOOKUP(L18,'Voltage Vector Region'!$R:$S,2,0)</f>
        <v>POO</v>
      </c>
      <c r="Q18" t="str">
        <f>VLOOKUP(M18,'Voltage Vector Region'!$R:$S,2,0)</f>
        <v>PON</v>
      </c>
      <c r="R18" t="str">
        <f>VLOOKUP(N18,'Voltage Vector Region'!$R:$S,2,0)</f>
        <v>PNN</v>
      </c>
      <c r="S18">
        <f t="shared" si="0"/>
        <v>0.15</v>
      </c>
      <c r="T18" t="e">
        <f>VLOOKUP($K18,#REF!,2,0)</f>
        <v>#REF!</v>
      </c>
      <c r="U18" t="e">
        <f>VLOOKUP($K18,#REF!,3,0)</f>
        <v>#REF!</v>
      </c>
      <c r="V18" t="e">
        <f>VLOOKUP($K18,#REF!,4,0)</f>
        <v>#REF!</v>
      </c>
    </row>
    <row r="19" spans="3:22" x14ac:dyDescent="0.3">
      <c r="C19" s="1">
        <v>1.6000000000000001E-4</v>
      </c>
      <c r="D19" s="1">
        <f t="shared" si="1"/>
        <v>5.0265482457436693E-2</v>
      </c>
      <c r="E19" s="1" t="str">
        <f t="shared" si="2"/>
        <v>S1</v>
      </c>
      <c r="F19" s="1">
        <f t="shared" si="3"/>
        <v>5.0265482457436693E-2</v>
      </c>
      <c r="G19" s="1">
        <f>$F$2*(((SQRT(3)*COS(Model!F19))-SIN(Model!F19))/2)</f>
        <v>0.67184753362342631</v>
      </c>
      <c r="H19" s="1">
        <f t="shared" si="4"/>
        <v>4.0195454543815651E-2</v>
      </c>
      <c r="I19" s="1">
        <f t="shared" si="5"/>
        <v>0.71204298816724199</v>
      </c>
      <c r="J19" s="1" t="str">
        <f t="shared" si="6"/>
        <v>R3</v>
      </c>
      <c r="K19" t="str">
        <f t="shared" si="7"/>
        <v>S1R3</v>
      </c>
      <c r="L19" t="str">
        <f>VLOOKUP(K19,'Voltage Vector Region'!$M:$P,2,0)</f>
        <v>V1</v>
      </c>
      <c r="M19" t="str">
        <f>VLOOKUP(K19,'Voltage Vector Region'!$M:$P,3,0)</f>
        <v>V7</v>
      </c>
      <c r="N19" t="str">
        <f>VLOOKUP(K19,'Voltage Vector Region'!$M:$P,4,0)</f>
        <v>V13</v>
      </c>
      <c r="P19" t="str">
        <f>VLOOKUP(L19,'Voltage Vector Region'!$R:$S,2,0)</f>
        <v>POO</v>
      </c>
      <c r="Q19" t="str">
        <f>VLOOKUP(M19,'Voltage Vector Region'!$R:$S,2,0)</f>
        <v>PON</v>
      </c>
      <c r="R19" t="str">
        <f>VLOOKUP(N19,'Voltage Vector Region'!$R:$S,2,0)</f>
        <v>PNN</v>
      </c>
      <c r="S19">
        <f t="shared" si="0"/>
        <v>0.16</v>
      </c>
      <c r="T19" t="e">
        <f>VLOOKUP($K19,#REF!,2,0)</f>
        <v>#REF!</v>
      </c>
      <c r="U19" t="e">
        <f>VLOOKUP($K19,#REF!,3,0)</f>
        <v>#REF!</v>
      </c>
      <c r="V19" t="e">
        <f>VLOOKUP($K19,#REF!,4,0)</f>
        <v>#REF!</v>
      </c>
    </row>
    <row r="20" spans="3:22" x14ac:dyDescent="0.3">
      <c r="C20" s="1">
        <v>1.7000000000000001E-4</v>
      </c>
      <c r="D20" s="1">
        <f t="shared" si="1"/>
        <v>5.3407075111026492E-2</v>
      </c>
      <c r="E20" s="1" t="str">
        <f t="shared" si="2"/>
        <v>S1</v>
      </c>
      <c r="F20" s="1">
        <f t="shared" si="3"/>
        <v>5.3407075111026492E-2</v>
      </c>
      <c r="G20" s="1">
        <f>$F$2*(((SQRT(3)*COS(Model!F20))-SIN(Model!F20))/2)</f>
        <v>0.67047981082668673</v>
      </c>
      <c r="H20" s="1">
        <f t="shared" si="4"/>
        <v>4.2705351807008386E-2</v>
      </c>
      <c r="I20" s="1">
        <f t="shared" si="5"/>
        <v>0.71318516263369514</v>
      </c>
      <c r="J20" s="1" t="str">
        <f t="shared" si="6"/>
        <v>R3</v>
      </c>
      <c r="K20" t="str">
        <f t="shared" si="7"/>
        <v>S1R3</v>
      </c>
      <c r="L20" t="str">
        <f>VLOOKUP(K20,'Voltage Vector Region'!$M:$P,2,0)</f>
        <v>V1</v>
      </c>
      <c r="M20" t="str">
        <f>VLOOKUP(K20,'Voltage Vector Region'!$M:$P,3,0)</f>
        <v>V7</v>
      </c>
      <c r="N20" t="str">
        <f>VLOOKUP(K20,'Voltage Vector Region'!$M:$P,4,0)</f>
        <v>V13</v>
      </c>
      <c r="P20" t="str">
        <f>VLOOKUP(L20,'Voltage Vector Region'!$R:$S,2,0)</f>
        <v>POO</v>
      </c>
      <c r="Q20" t="str">
        <f>VLOOKUP(M20,'Voltage Vector Region'!$R:$S,2,0)</f>
        <v>PON</v>
      </c>
      <c r="R20" t="str">
        <f>VLOOKUP(N20,'Voltage Vector Region'!$R:$S,2,0)</f>
        <v>PNN</v>
      </c>
      <c r="S20">
        <f t="shared" si="0"/>
        <v>0.17</v>
      </c>
      <c r="T20" t="e">
        <f>VLOOKUP($K20,#REF!,2,0)</f>
        <v>#REF!</v>
      </c>
      <c r="U20" t="e">
        <f>VLOOKUP($K20,#REF!,3,0)</f>
        <v>#REF!</v>
      </c>
      <c r="V20" t="e">
        <f>VLOOKUP($K20,#REF!,4,0)</f>
        <v>#REF!</v>
      </c>
    </row>
    <row r="21" spans="3:22" x14ac:dyDescent="0.3">
      <c r="C21" s="1">
        <v>1.8000000000000001E-4</v>
      </c>
      <c r="D21" s="1">
        <f t="shared" si="1"/>
        <v>5.6548667764616284E-2</v>
      </c>
      <c r="E21" s="1" t="str">
        <f t="shared" si="2"/>
        <v>S1</v>
      </c>
      <c r="F21" s="1">
        <f t="shared" si="3"/>
        <v>5.6548667764616284E-2</v>
      </c>
      <c r="G21" s="1">
        <f>$F$2*(((SQRT(3)*COS(Model!F21))-SIN(Model!F21))/2)</f>
        <v>0.66910547066489778</v>
      </c>
      <c r="H21" s="1">
        <f t="shared" si="4"/>
        <v>4.5214827585619628E-2</v>
      </c>
      <c r="I21" s="1">
        <f t="shared" si="5"/>
        <v>0.71432029825051746</v>
      </c>
      <c r="J21" s="1" t="str">
        <f t="shared" si="6"/>
        <v>R3</v>
      </c>
      <c r="K21" t="str">
        <f t="shared" si="7"/>
        <v>S1R3</v>
      </c>
      <c r="L21" t="str">
        <f>VLOOKUP(K21,'Voltage Vector Region'!$M:$P,2,0)</f>
        <v>V1</v>
      </c>
      <c r="M21" t="str">
        <f>VLOOKUP(K21,'Voltage Vector Region'!$M:$P,3,0)</f>
        <v>V7</v>
      </c>
      <c r="N21" t="str">
        <f>VLOOKUP(K21,'Voltage Vector Region'!$M:$P,4,0)</f>
        <v>V13</v>
      </c>
      <c r="P21" t="str">
        <f>VLOOKUP(L21,'Voltage Vector Region'!$R:$S,2,0)</f>
        <v>POO</v>
      </c>
      <c r="Q21" t="str">
        <f>VLOOKUP(M21,'Voltage Vector Region'!$R:$S,2,0)</f>
        <v>PON</v>
      </c>
      <c r="R21" t="str">
        <f>VLOOKUP(N21,'Voltage Vector Region'!$R:$S,2,0)</f>
        <v>PNN</v>
      </c>
      <c r="S21">
        <f t="shared" si="0"/>
        <v>0.18000000000000002</v>
      </c>
      <c r="T21" t="e">
        <f>VLOOKUP($K21,#REF!,2,0)</f>
        <v>#REF!</v>
      </c>
      <c r="U21" t="e">
        <f>VLOOKUP($K21,#REF!,3,0)</f>
        <v>#REF!</v>
      </c>
      <c r="V21" t="e">
        <f>VLOOKUP($K21,#REF!,4,0)</f>
        <v>#REF!</v>
      </c>
    </row>
    <row r="22" spans="3:22" x14ac:dyDescent="0.3">
      <c r="C22" s="1">
        <v>1.9000000000000001E-4</v>
      </c>
      <c r="D22" s="1">
        <f t="shared" si="1"/>
        <v>5.9690260418206076E-2</v>
      </c>
      <c r="E22" s="1" t="str">
        <f t="shared" si="2"/>
        <v>S1</v>
      </c>
      <c r="F22" s="1">
        <f t="shared" si="3"/>
        <v>5.9690260418206076E-2</v>
      </c>
      <c r="G22" s="1">
        <f>$F$2*(((SQRT(3)*COS(Model!F22))-SIN(Model!F22))/2)</f>
        <v>0.66772452670224247</v>
      </c>
      <c r="H22" s="1">
        <f t="shared" si="4"/>
        <v>4.7723857112136565E-2</v>
      </c>
      <c r="I22" s="1">
        <f t="shared" si="5"/>
        <v>0.71544838381437903</v>
      </c>
      <c r="J22" s="1" t="str">
        <f t="shared" si="6"/>
        <v>R3</v>
      </c>
      <c r="K22" t="str">
        <f t="shared" si="7"/>
        <v>S1R3</v>
      </c>
      <c r="L22" t="str">
        <f>VLOOKUP(K22,'Voltage Vector Region'!$M:$P,2,0)</f>
        <v>V1</v>
      </c>
      <c r="M22" t="str">
        <f>VLOOKUP(K22,'Voltage Vector Region'!$M:$P,3,0)</f>
        <v>V7</v>
      </c>
      <c r="N22" t="str">
        <f>VLOOKUP(K22,'Voltage Vector Region'!$M:$P,4,0)</f>
        <v>V13</v>
      </c>
      <c r="P22" t="str">
        <f>VLOOKUP(L22,'Voltage Vector Region'!$R:$S,2,0)</f>
        <v>POO</v>
      </c>
      <c r="Q22" t="str">
        <f>VLOOKUP(M22,'Voltage Vector Region'!$R:$S,2,0)</f>
        <v>PON</v>
      </c>
      <c r="R22" t="str">
        <f>VLOOKUP(N22,'Voltage Vector Region'!$R:$S,2,0)</f>
        <v>PNN</v>
      </c>
      <c r="S22">
        <f t="shared" si="0"/>
        <v>0.19</v>
      </c>
      <c r="T22" t="e">
        <f>VLOOKUP($K22,#REF!,2,0)</f>
        <v>#REF!</v>
      </c>
      <c r="U22" t="e">
        <f>VLOOKUP($K22,#REF!,3,0)</f>
        <v>#REF!</v>
      </c>
      <c r="V22" t="e">
        <f>VLOOKUP($K22,#REF!,4,0)</f>
        <v>#REF!</v>
      </c>
    </row>
    <row r="23" spans="3:22" x14ac:dyDescent="0.3">
      <c r="C23" s="1">
        <v>2.0000000000000001E-4</v>
      </c>
      <c r="D23" s="1">
        <f t="shared" si="1"/>
        <v>6.2831853071795868E-2</v>
      </c>
      <c r="E23" s="1" t="str">
        <f t="shared" si="2"/>
        <v>S1</v>
      </c>
      <c r="F23" s="1">
        <f t="shared" si="3"/>
        <v>6.2831853071795868E-2</v>
      </c>
      <c r="G23" s="1">
        <f>$F$2*(((SQRT(3)*COS(Model!F23))-SIN(Model!F23))/2)</f>
        <v>0.66633699256807954</v>
      </c>
      <c r="H23" s="1">
        <f t="shared" si="4"/>
        <v>5.0232415623450703E-2</v>
      </c>
      <c r="I23" s="1">
        <f t="shared" si="5"/>
        <v>0.71656940819153025</v>
      </c>
      <c r="J23" s="1" t="str">
        <f t="shared" si="6"/>
        <v>R3</v>
      </c>
      <c r="K23" t="str">
        <f t="shared" si="7"/>
        <v>S1R3</v>
      </c>
      <c r="L23" t="str">
        <f>VLOOKUP(K23,'Voltage Vector Region'!$M:$P,2,0)</f>
        <v>V1</v>
      </c>
      <c r="M23" t="str">
        <f>VLOOKUP(K23,'Voltage Vector Region'!$M:$P,3,0)</f>
        <v>V7</v>
      </c>
      <c r="N23" t="str">
        <f>VLOOKUP(K23,'Voltage Vector Region'!$M:$P,4,0)</f>
        <v>V13</v>
      </c>
      <c r="P23" t="str">
        <f>VLOOKUP(L23,'Voltage Vector Region'!$R:$S,2,0)</f>
        <v>POO</v>
      </c>
      <c r="Q23" t="str">
        <f>VLOOKUP(M23,'Voltage Vector Region'!$R:$S,2,0)</f>
        <v>PON</v>
      </c>
      <c r="R23" t="str">
        <f>VLOOKUP(N23,'Voltage Vector Region'!$R:$S,2,0)</f>
        <v>PNN</v>
      </c>
      <c r="S23">
        <f t="shared" si="0"/>
        <v>0.2</v>
      </c>
      <c r="T23" t="e">
        <f>VLOOKUP($K23,#REF!,2,0)</f>
        <v>#REF!</v>
      </c>
      <c r="U23" t="e">
        <f>VLOOKUP($K23,#REF!,3,0)</f>
        <v>#REF!</v>
      </c>
      <c r="V23" t="e">
        <f>VLOOKUP($K23,#REF!,4,0)</f>
        <v>#REF!</v>
      </c>
    </row>
    <row r="24" spans="3:22" x14ac:dyDescent="0.3">
      <c r="C24" s="1">
        <v>2.1000000000000001E-4</v>
      </c>
      <c r="D24" s="1">
        <f t="shared" si="1"/>
        <v>6.597344572538566E-2</v>
      </c>
      <c r="E24" s="1" t="str">
        <f t="shared" si="2"/>
        <v>S1</v>
      </c>
      <c r="F24" s="1">
        <f t="shared" si="3"/>
        <v>6.597344572538566E-2</v>
      </c>
      <c r="G24" s="1">
        <f>$F$2*(((SQRT(3)*COS(Model!F24))-SIN(Model!F24))/2)</f>
        <v>0.66494288195681139</v>
      </c>
      <c r="H24" s="1">
        <f t="shared" si="4"/>
        <v>5.2740478361102287E-2</v>
      </c>
      <c r="I24" s="1">
        <f t="shared" si="5"/>
        <v>0.71768336031791369</v>
      </c>
      <c r="J24" s="1" t="str">
        <f t="shared" si="6"/>
        <v>R3</v>
      </c>
      <c r="K24" t="str">
        <f t="shared" si="7"/>
        <v>S1R3</v>
      </c>
      <c r="L24" t="str">
        <f>VLOOKUP(K24,'Voltage Vector Region'!$M:$P,2,0)</f>
        <v>V1</v>
      </c>
      <c r="M24" t="str">
        <f>VLOOKUP(K24,'Voltage Vector Region'!$M:$P,3,0)</f>
        <v>V7</v>
      </c>
      <c r="N24" t="str">
        <f>VLOOKUP(K24,'Voltage Vector Region'!$M:$P,4,0)</f>
        <v>V13</v>
      </c>
      <c r="P24" t="str">
        <f>VLOOKUP(L24,'Voltage Vector Region'!$R:$S,2,0)</f>
        <v>POO</v>
      </c>
      <c r="Q24" t="str">
        <f>VLOOKUP(M24,'Voltage Vector Region'!$R:$S,2,0)</f>
        <v>PON</v>
      </c>
      <c r="R24" t="str">
        <f>VLOOKUP(N24,'Voltage Vector Region'!$R:$S,2,0)</f>
        <v>PNN</v>
      </c>
      <c r="S24">
        <f t="shared" si="0"/>
        <v>0.21</v>
      </c>
      <c r="T24" t="e">
        <f>VLOOKUP($K24,#REF!,2,0)</f>
        <v>#REF!</v>
      </c>
      <c r="U24" t="e">
        <f>VLOOKUP($K24,#REF!,3,0)</f>
        <v>#REF!</v>
      </c>
      <c r="V24" t="e">
        <f>VLOOKUP($K24,#REF!,4,0)</f>
        <v>#REF!</v>
      </c>
    </row>
    <row r="25" spans="3:22" x14ac:dyDescent="0.3">
      <c r="C25" s="1">
        <v>2.2000000000000001E-4</v>
      </c>
      <c r="D25" s="1">
        <f t="shared" si="1"/>
        <v>6.9115038378975452E-2</v>
      </c>
      <c r="E25" s="1" t="str">
        <f t="shared" si="2"/>
        <v>S1</v>
      </c>
      <c r="F25" s="1">
        <f t="shared" si="3"/>
        <v>6.9115038378975452E-2</v>
      </c>
      <c r="G25" s="1">
        <f>$F$2*(((SQRT(3)*COS(Model!F25))-SIN(Model!F25))/2)</f>
        <v>0.66354220862774638</v>
      </c>
      <c r="H25" s="1">
        <f t="shared" si="4"/>
        <v>5.5248020571524642E-2</v>
      </c>
      <c r="I25" s="1">
        <f t="shared" si="5"/>
        <v>0.71879022919927105</v>
      </c>
      <c r="J25" s="1" t="str">
        <f t="shared" si="6"/>
        <v>R3</v>
      </c>
      <c r="K25" t="str">
        <f t="shared" si="7"/>
        <v>S1R3</v>
      </c>
      <c r="L25" t="str">
        <f>VLOOKUP(K25,'Voltage Vector Region'!$M:$P,2,0)</f>
        <v>V1</v>
      </c>
      <c r="M25" t="str">
        <f>VLOOKUP(K25,'Voltage Vector Region'!$M:$P,3,0)</f>
        <v>V7</v>
      </c>
      <c r="N25" t="str">
        <f>VLOOKUP(K25,'Voltage Vector Region'!$M:$P,4,0)</f>
        <v>V13</v>
      </c>
      <c r="P25" t="str">
        <f>VLOOKUP(L25,'Voltage Vector Region'!$R:$S,2,0)</f>
        <v>POO</v>
      </c>
      <c r="Q25" t="str">
        <f>VLOOKUP(M25,'Voltage Vector Region'!$R:$S,2,0)</f>
        <v>PON</v>
      </c>
      <c r="R25" t="str">
        <f>VLOOKUP(N25,'Voltage Vector Region'!$R:$S,2,0)</f>
        <v>PNN</v>
      </c>
      <c r="S25">
        <f t="shared" si="0"/>
        <v>0.22</v>
      </c>
      <c r="T25" t="e">
        <f>VLOOKUP($K25,#REF!,2,0)</f>
        <v>#REF!</v>
      </c>
      <c r="U25" t="e">
        <f>VLOOKUP($K25,#REF!,3,0)</f>
        <v>#REF!</v>
      </c>
      <c r="V25" t="e">
        <f>VLOOKUP($K25,#REF!,4,0)</f>
        <v>#REF!</v>
      </c>
    </row>
    <row r="26" spans="3:22" x14ac:dyDescent="0.3">
      <c r="C26" s="1">
        <v>2.3000000000000001E-4</v>
      </c>
      <c r="D26" s="1">
        <f t="shared" si="1"/>
        <v>7.2256631032565244E-2</v>
      </c>
      <c r="E26" s="1" t="str">
        <f t="shared" si="2"/>
        <v>S1</v>
      </c>
      <c r="F26" s="1">
        <f t="shared" si="3"/>
        <v>7.2256631032565244E-2</v>
      </c>
      <c r="G26" s="1">
        <f>$F$2*(((SQRT(3)*COS(Model!F26))-SIN(Model!F26))/2)</f>
        <v>0.66213498640496526</v>
      </c>
      <c r="H26" s="1">
        <f t="shared" si="4"/>
        <v>5.7755017506288475E-2</v>
      </c>
      <c r="I26" s="1">
        <f t="shared" si="5"/>
        <v>0.71989000391125368</v>
      </c>
      <c r="J26" s="1" t="str">
        <f t="shared" si="6"/>
        <v>R3</v>
      </c>
      <c r="K26" t="str">
        <f t="shared" si="7"/>
        <v>S1R3</v>
      </c>
      <c r="L26" t="str">
        <f>VLOOKUP(K26,'Voltage Vector Region'!$M:$P,2,0)</f>
        <v>V1</v>
      </c>
      <c r="M26" t="str">
        <f>VLOOKUP(K26,'Voltage Vector Region'!$M:$P,3,0)</f>
        <v>V7</v>
      </c>
      <c r="N26" t="str">
        <f>VLOOKUP(K26,'Voltage Vector Region'!$M:$P,4,0)</f>
        <v>V13</v>
      </c>
      <c r="P26" t="str">
        <f>VLOOKUP(L26,'Voltage Vector Region'!$R:$S,2,0)</f>
        <v>POO</v>
      </c>
      <c r="Q26" t="str">
        <f>VLOOKUP(M26,'Voltage Vector Region'!$R:$S,2,0)</f>
        <v>PON</v>
      </c>
      <c r="R26" t="str">
        <f>VLOOKUP(N26,'Voltage Vector Region'!$R:$S,2,0)</f>
        <v>PNN</v>
      </c>
      <c r="S26">
        <f t="shared" si="0"/>
        <v>0.23</v>
      </c>
      <c r="T26" t="e">
        <f>VLOOKUP($K26,#REF!,2,0)</f>
        <v>#REF!</v>
      </c>
      <c r="U26" t="e">
        <f>VLOOKUP($K26,#REF!,3,0)</f>
        <v>#REF!</v>
      </c>
      <c r="V26" t="e">
        <f>VLOOKUP($K26,#REF!,4,0)</f>
        <v>#REF!</v>
      </c>
    </row>
    <row r="27" spans="3:22" x14ac:dyDescent="0.3">
      <c r="C27" s="1">
        <v>2.4000000000000001E-4</v>
      </c>
      <c r="D27" s="1">
        <f t="shared" si="1"/>
        <v>7.5398223686155036E-2</v>
      </c>
      <c r="E27" s="1" t="str">
        <f t="shared" si="2"/>
        <v>S1</v>
      </c>
      <c r="F27" s="1">
        <f t="shared" si="3"/>
        <v>7.5398223686155036E-2</v>
      </c>
      <c r="G27" s="1">
        <f>$F$2*(((SQRT(3)*COS(Model!F27))-SIN(Model!F27))/2)</f>
        <v>0.66072122917718279</v>
      </c>
      <c r="H27" s="1">
        <f t="shared" si="4"/>
        <v>6.0261444422346183E-2</v>
      </c>
      <c r="I27" s="1">
        <f t="shared" si="5"/>
        <v>0.72098267359952894</v>
      </c>
      <c r="J27" s="1" t="str">
        <f t="shared" si="6"/>
        <v>R3</v>
      </c>
      <c r="K27" t="str">
        <f t="shared" si="7"/>
        <v>S1R3</v>
      </c>
      <c r="L27" t="str">
        <f>VLOOKUP(K27,'Voltage Vector Region'!$M:$P,2,0)</f>
        <v>V1</v>
      </c>
      <c r="M27" t="str">
        <f>VLOOKUP(K27,'Voltage Vector Region'!$M:$P,3,0)</f>
        <v>V7</v>
      </c>
      <c r="N27" t="str">
        <f>VLOOKUP(K27,'Voltage Vector Region'!$M:$P,4,0)</f>
        <v>V13</v>
      </c>
      <c r="P27" t="str">
        <f>VLOOKUP(L27,'Voltage Vector Region'!$R:$S,2,0)</f>
        <v>POO</v>
      </c>
      <c r="Q27" t="str">
        <f>VLOOKUP(M27,'Voltage Vector Region'!$R:$S,2,0)</f>
        <v>PON</v>
      </c>
      <c r="R27" t="str">
        <f>VLOOKUP(N27,'Voltage Vector Region'!$R:$S,2,0)</f>
        <v>PNN</v>
      </c>
      <c r="S27">
        <f t="shared" si="0"/>
        <v>0.24</v>
      </c>
      <c r="T27" t="e">
        <f>VLOOKUP($K27,#REF!,2,0)</f>
        <v>#REF!</v>
      </c>
      <c r="U27" t="e">
        <f>VLOOKUP($K27,#REF!,3,0)</f>
        <v>#REF!</v>
      </c>
      <c r="V27" t="e">
        <f>VLOOKUP($K27,#REF!,4,0)</f>
        <v>#REF!</v>
      </c>
    </row>
    <row r="28" spans="3:22" x14ac:dyDescent="0.3">
      <c r="C28" s="1">
        <v>2.5000000000000001E-4</v>
      </c>
      <c r="D28" s="1">
        <f t="shared" si="1"/>
        <v>7.8539816339744828E-2</v>
      </c>
      <c r="E28" s="1" t="str">
        <f t="shared" si="2"/>
        <v>S1</v>
      </c>
      <c r="F28" s="1">
        <f t="shared" si="3"/>
        <v>7.8539816339744828E-2</v>
      </c>
      <c r="G28" s="1">
        <f>$F$2*(((SQRT(3)*COS(Model!F28))-SIN(Model!F28))/2)</f>
        <v>0.65930095089761254</v>
      </c>
      <c r="H28" s="1">
        <f t="shared" si="4"/>
        <v>6.276727658227596E-2</v>
      </c>
      <c r="I28" s="1">
        <f t="shared" si="5"/>
        <v>0.72206822747988852</v>
      </c>
      <c r="J28" s="1" t="str">
        <f t="shared" si="6"/>
        <v>R3</v>
      </c>
      <c r="K28" t="str">
        <f t="shared" si="7"/>
        <v>S1R3</v>
      </c>
      <c r="L28" t="str">
        <f>VLOOKUP(K28,'Voltage Vector Region'!$M:$P,2,0)</f>
        <v>V1</v>
      </c>
      <c r="M28" t="str">
        <f>VLOOKUP(K28,'Voltage Vector Region'!$M:$P,3,0)</f>
        <v>V7</v>
      </c>
      <c r="N28" t="str">
        <f>VLOOKUP(K28,'Voltage Vector Region'!$M:$P,4,0)</f>
        <v>V13</v>
      </c>
      <c r="P28" t="str">
        <f>VLOOKUP(L28,'Voltage Vector Region'!$R:$S,2,0)</f>
        <v>POO</v>
      </c>
      <c r="Q28" t="str">
        <f>VLOOKUP(M28,'Voltage Vector Region'!$R:$S,2,0)</f>
        <v>PON</v>
      </c>
      <c r="R28" t="str">
        <f>VLOOKUP(N28,'Voltage Vector Region'!$R:$S,2,0)</f>
        <v>PNN</v>
      </c>
      <c r="S28">
        <f t="shared" si="0"/>
        <v>0.25</v>
      </c>
      <c r="T28" t="e">
        <f>VLOOKUP($K28,#REF!,2,0)</f>
        <v>#REF!</v>
      </c>
      <c r="U28" t="e">
        <f>VLOOKUP($K28,#REF!,3,0)</f>
        <v>#REF!</v>
      </c>
      <c r="V28" t="e">
        <f>VLOOKUP($K28,#REF!,4,0)</f>
        <v>#REF!</v>
      </c>
    </row>
    <row r="29" spans="3:22" x14ac:dyDescent="0.3">
      <c r="C29" s="1">
        <v>2.5999999999999998E-4</v>
      </c>
      <c r="D29" s="1">
        <f t="shared" si="1"/>
        <v>8.168140899333462E-2</v>
      </c>
      <c r="E29" s="1" t="str">
        <f t="shared" si="2"/>
        <v>S1</v>
      </c>
      <c r="F29" s="1">
        <f t="shared" si="3"/>
        <v>8.168140899333462E-2</v>
      </c>
      <c r="G29" s="1">
        <f>$F$2*(((SQRT(3)*COS(Model!F29))-SIN(Model!F29))/2)</f>
        <v>0.65787416558382739</v>
      </c>
      <c r="H29" s="1">
        <f t="shared" si="4"/>
        <v>6.5272489254526042E-2</v>
      </c>
      <c r="I29" s="1">
        <f t="shared" si="5"/>
        <v>0.72314665483835339</v>
      </c>
      <c r="J29" s="1" t="str">
        <f t="shared" si="6"/>
        <v>R3</v>
      </c>
      <c r="K29" t="str">
        <f t="shared" si="7"/>
        <v>S1R3</v>
      </c>
      <c r="L29" t="str">
        <f>VLOOKUP(K29,'Voltage Vector Region'!$M:$P,2,0)</f>
        <v>V1</v>
      </c>
      <c r="M29" t="str">
        <f>VLOOKUP(K29,'Voltage Vector Region'!$M:$P,3,0)</f>
        <v>V7</v>
      </c>
      <c r="N29" t="str">
        <f>VLOOKUP(K29,'Voltage Vector Region'!$M:$P,4,0)</f>
        <v>V13</v>
      </c>
      <c r="P29" t="str">
        <f>VLOOKUP(L29,'Voltage Vector Region'!$R:$S,2,0)</f>
        <v>POO</v>
      </c>
      <c r="Q29" t="str">
        <f>VLOOKUP(M29,'Voltage Vector Region'!$R:$S,2,0)</f>
        <v>PON</v>
      </c>
      <c r="R29" t="str">
        <f>VLOOKUP(N29,'Voltage Vector Region'!$R:$S,2,0)</f>
        <v>PNN</v>
      </c>
      <c r="S29">
        <f t="shared" si="0"/>
        <v>0.25999999999999995</v>
      </c>
      <c r="T29" t="e">
        <f>VLOOKUP($K29,#REF!,2,0)</f>
        <v>#REF!</v>
      </c>
      <c r="U29" t="e">
        <f>VLOOKUP($K29,#REF!,3,0)</f>
        <v>#REF!</v>
      </c>
      <c r="V29" t="e">
        <f>VLOOKUP($K29,#REF!,4,0)</f>
        <v>#REF!</v>
      </c>
    </row>
    <row r="30" spans="3:22" x14ac:dyDescent="0.3">
      <c r="C30" s="1">
        <v>2.7E-4</v>
      </c>
      <c r="D30" s="1">
        <f t="shared" si="1"/>
        <v>8.4823001646924426E-2</v>
      </c>
      <c r="E30" s="1" t="str">
        <f t="shared" si="2"/>
        <v>S1</v>
      </c>
      <c r="F30" s="1">
        <f t="shared" si="3"/>
        <v>8.4823001646924426E-2</v>
      </c>
      <c r="G30" s="1">
        <f>$F$2*(((SQRT(3)*COS(Model!F30))-SIN(Model!F30))/2)</f>
        <v>0.6564408873176224</v>
      </c>
      <c r="H30" s="1">
        <f t="shared" si="4"/>
        <v>6.7777057713658759E-2</v>
      </c>
      <c r="I30" s="1">
        <f t="shared" si="5"/>
        <v>0.72421794503128112</v>
      </c>
      <c r="J30" s="1" t="str">
        <f t="shared" si="6"/>
        <v>R3</v>
      </c>
      <c r="K30" t="str">
        <f t="shared" si="7"/>
        <v>S1R3</v>
      </c>
      <c r="L30" t="str">
        <f>VLOOKUP(K30,'Voltage Vector Region'!$M:$P,2,0)</f>
        <v>V1</v>
      </c>
      <c r="M30" t="str">
        <f>VLOOKUP(K30,'Voltage Vector Region'!$M:$P,3,0)</f>
        <v>V7</v>
      </c>
      <c r="N30" t="str">
        <f>VLOOKUP(K30,'Voltage Vector Region'!$M:$P,4,0)</f>
        <v>V13</v>
      </c>
      <c r="P30" t="str">
        <f>VLOOKUP(L30,'Voltage Vector Region'!$R:$S,2,0)</f>
        <v>POO</v>
      </c>
      <c r="Q30" t="str">
        <f>VLOOKUP(M30,'Voltage Vector Region'!$R:$S,2,0)</f>
        <v>PON</v>
      </c>
      <c r="R30" t="str">
        <f>VLOOKUP(N30,'Voltage Vector Region'!$R:$S,2,0)</f>
        <v>PNN</v>
      </c>
      <c r="S30">
        <f t="shared" si="0"/>
        <v>0.27</v>
      </c>
      <c r="T30" t="e">
        <f>VLOOKUP($K30,#REF!,2,0)</f>
        <v>#REF!</v>
      </c>
      <c r="U30" t="e">
        <f>VLOOKUP($K30,#REF!,3,0)</f>
        <v>#REF!</v>
      </c>
      <c r="V30" t="e">
        <f>VLOOKUP($K30,#REF!,4,0)</f>
        <v>#REF!</v>
      </c>
    </row>
    <row r="31" spans="3:22" x14ac:dyDescent="0.3">
      <c r="C31" s="1">
        <v>2.7999999999999998E-4</v>
      </c>
      <c r="D31" s="1">
        <f t="shared" si="1"/>
        <v>8.7964594300514204E-2</v>
      </c>
      <c r="E31" s="1" t="str">
        <f t="shared" si="2"/>
        <v>S1</v>
      </c>
      <c r="F31" s="1">
        <f t="shared" si="3"/>
        <v>8.7964594300514204E-2</v>
      </c>
      <c r="G31" s="1">
        <f>$F$2*(((SQRT(3)*COS(Model!F31))-SIN(Model!F31))/2)</f>
        <v>0.65500113024487572</v>
      </c>
      <c r="H31" s="1">
        <f t="shared" si="4"/>
        <v>7.0280957240594535E-2</v>
      </c>
      <c r="I31" s="1">
        <f t="shared" si="5"/>
        <v>0.72528208748547029</v>
      </c>
      <c r="J31" s="1" t="str">
        <f t="shared" si="6"/>
        <v>R3</v>
      </c>
      <c r="K31" t="str">
        <f t="shared" si="7"/>
        <v>S1R3</v>
      </c>
      <c r="L31" t="str">
        <f>VLOOKUP(K31,'Voltage Vector Region'!$M:$P,2,0)</f>
        <v>V1</v>
      </c>
      <c r="M31" t="str">
        <f>VLOOKUP(K31,'Voltage Vector Region'!$M:$P,3,0)</f>
        <v>V7</v>
      </c>
      <c r="N31" t="str">
        <f>VLOOKUP(K31,'Voltage Vector Region'!$M:$P,4,0)</f>
        <v>V13</v>
      </c>
      <c r="P31" t="str">
        <f>VLOOKUP(L31,'Voltage Vector Region'!$R:$S,2,0)</f>
        <v>POO</v>
      </c>
      <c r="Q31" t="str">
        <f>VLOOKUP(M31,'Voltage Vector Region'!$R:$S,2,0)</f>
        <v>PON</v>
      </c>
      <c r="R31" t="str">
        <f>VLOOKUP(N31,'Voltage Vector Region'!$R:$S,2,0)</f>
        <v>PNN</v>
      </c>
      <c r="S31">
        <f t="shared" si="0"/>
        <v>0.27999999999999997</v>
      </c>
      <c r="T31" t="e">
        <f>VLOOKUP($K31,#REF!,2,0)</f>
        <v>#REF!</v>
      </c>
      <c r="U31" t="e">
        <f>VLOOKUP($K31,#REF!,3,0)</f>
        <v>#REF!</v>
      </c>
      <c r="V31" t="e">
        <f>VLOOKUP($K31,#REF!,4,0)</f>
        <v>#REF!</v>
      </c>
    </row>
    <row r="32" spans="3:22" x14ac:dyDescent="0.3">
      <c r="C32" s="1">
        <v>2.9E-4</v>
      </c>
      <c r="D32" s="1">
        <f t="shared" si="1"/>
        <v>9.110618695410401E-2</v>
      </c>
      <c r="E32" s="1" t="str">
        <f t="shared" si="2"/>
        <v>S1</v>
      </c>
      <c r="F32" s="1">
        <f t="shared" si="3"/>
        <v>9.110618695410401E-2</v>
      </c>
      <c r="G32" s="1">
        <f>$F$2*(((SQRT(3)*COS(Model!F32))-SIN(Model!F32))/2)</f>
        <v>0.65355490857540799</v>
      </c>
      <c r="H32" s="1">
        <f t="shared" si="4"/>
        <v>7.2784163122855947E-2</v>
      </c>
      <c r="I32" s="1">
        <f t="shared" si="5"/>
        <v>0.72633907169826395</v>
      </c>
      <c r="J32" s="1" t="str">
        <f t="shared" si="6"/>
        <v>R3</v>
      </c>
      <c r="K32" t="str">
        <f t="shared" si="7"/>
        <v>S1R3</v>
      </c>
      <c r="L32" t="str">
        <f>VLOOKUP(K32,'Voltage Vector Region'!$M:$P,2,0)</f>
        <v>V1</v>
      </c>
      <c r="M32" t="str">
        <f>VLOOKUP(K32,'Voltage Vector Region'!$M:$P,3,0)</f>
        <v>V7</v>
      </c>
      <c r="N32" t="str">
        <f>VLOOKUP(K32,'Voltage Vector Region'!$M:$P,4,0)</f>
        <v>V13</v>
      </c>
      <c r="P32" t="str">
        <f>VLOOKUP(L32,'Voltage Vector Region'!$R:$S,2,0)</f>
        <v>POO</v>
      </c>
      <c r="Q32" t="str">
        <f>VLOOKUP(M32,'Voltage Vector Region'!$R:$S,2,0)</f>
        <v>PON</v>
      </c>
      <c r="R32" t="str">
        <f>VLOOKUP(N32,'Voltage Vector Region'!$R:$S,2,0)</f>
        <v>PNN</v>
      </c>
      <c r="S32">
        <f t="shared" si="0"/>
        <v>0.28999999999999998</v>
      </c>
      <c r="T32" t="e">
        <f>VLOOKUP($K32,#REF!,2,0)</f>
        <v>#REF!</v>
      </c>
      <c r="U32" t="e">
        <f>VLOOKUP($K32,#REF!,3,0)</f>
        <v>#REF!</v>
      </c>
      <c r="V32" t="e">
        <f>VLOOKUP($K32,#REF!,4,0)</f>
        <v>#REF!</v>
      </c>
    </row>
    <row r="33" spans="3:22" x14ac:dyDescent="0.3">
      <c r="C33" s="1">
        <v>2.9999999999999997E-4</v>
      </c>
      <c r="D33" s="1">
        <f t="shared" si="1"/>
        <v>9.4247779607693788E-2</v>
      </c>
      <c r="E33" s="1" t="str">
        <f t="shared" si="2"/>
        <v>S1</v>
      </c>
      <c r="F33" s="1">
        <f t="shared" si="3"/>
        <v>9.4247779607693788E-2</v>
      </c>
      <c r="G33" s="1">
        <f>$F$2*(((SQRT(3)*COS(Model!F33))-SIN(Model!F33))/2)</f>
        <v>0.65210223658284339</v>
      </c>
      <c r="H33" s="1">
        <f t="shared" si="4"/>
        <v>7.5286650654811452E-2</v>
      </c>
      <c r="I33" s="1">
        <f t="shared" si="5"/>
        <v>0.72738888723765482</v>
      </c>
      <c r="J33" s="1" t="str">
        <f t="shared" si="6"/>
        <v>R3</v>
      </c>
      <c r="K33" t="str">
        <f t="shared" si="7"/>
        <v>S1R3</v>
      </c>
      <c r="L33" t="str">
        <f>VLOOKUP(K33,'Voltage Vector Region'!$M:$P,2,0)</f>
        <v>V1</v>
      </c>
      <c r="M33" t="str">
        <f>VLOOKUP(K33,'Voltage Vector Region'!$M:$P,3,0)</f>
        <v>V7</v>
      </c>
      <c r="N33" t="str">
        <f>VLOOKUP(K33,'Voltage Vector Region'!$M:$P,4,0)</f>
        <v>V13</v>
      </c>
      <c r="P33" t="str">
        <f>VLOOKUP(L33,'Voltage Vector Region'!$R:$S,2,0)</f>
        <v>POO</v>
      </c>
      <c r="Q33" t="str">
        <f>VLOOKUP(M33,'Voltage Vector Region'!$R:$S,2,0)</f>
        <v>PON</v>
      </c>
      <c r="R33" t="str">
        <f>VLOOKUP(N33,'Voltage Vector Region'!$R:$S,2,0)</f>
        <v>PNN</v>
      </c>
      <c r="S33">
        <f t="shared" si="0"/>
        <v>0.3</v>
      </c>
      <c r="T33" t="e">
        <f>VLOOKUP($K33,#REF!,2,0)</f>
        <v>#REF!</v>
      </c>
      <c r="U33" t="e">
        <f>VLOOKUP($K33,#REF!,3,0)</f>
        <v>#REF!</v>
      </c>
      <c r="V33" t="e">
        <f>VLOOKUP($K33,#REF!,4,0)</f>
        <v>#REF!</v>
      </c>
    </row>
    <row r="34" spans="3:22" x14ac:dyDescent="0.3">
      <c r="C34" s="1">
        <v>3.1E-4</v>
      </c>
      <c r="D34" s="1">
        <f t="shared" si="1"/>
        <v>9.7389372261283594E-2</v>
      </c>
      <c r="E34" s="1" t="str">
        <f t="shared" si="2"/>
        <v>S1</v>
      </c>
      <c r="F34" s="1">
        <f t="shared" si="3"/>
        <v>9.7389372261283594E-2</v>
      </c>
      <c r="G34" s="1">
        <f>$F$2*(((SQRT(3)*COS(Model!F34))-SIN(Model!F34))/2)</f>
        <v>0.65064312860446805</v>
      </c>
      <c r="H34" s="1">
        <f t="shared" si="4"/>
        <v>7.7788395137919464E-2</v>
      </c>
      <c r="I34" s="1">
        <f t="shared" si="5"/>
        <v>0.72843152374238751</v>
      </c>
      <c r="J34" s="1" t="str">
        <f t="shared" si="6"/>
        <v>R3</v>
      </c>
      <c r="K34" t="str">
        <f t="shared" si="7"/>
        <v>S1R3</v>
      </c>
      <c r="L34" t="str">
        <f>VLOOKUP(K34,'Voltage Vector Region'!$M:$P,2,0)</f>
        <v>V1</v>
      </c>
      <c r="M34" t="str">
        <f>VLOOKUP(K34,'Voltage Vector Region'!$M:$P,3,0)</f>
        <v>V7</v>
      </c>
      <c r="N34" t="str">
        <f>VLOOKUP(K34,'Voltage Vector Region'!$M:$P,4,0)</f>
        <v>V13</v>
      </c>
      <c r="P34" t="str">
        <f>VLOOKUP(L34,'Voltage Vector Region'!$R:$S,2,0)</f>
        <v>POO</v>
      </c>
      <c r="Q34" t="str">
        <f>VLOOKUP(M34,'Voltage Vector Region'!$R:$S,2,0)</f>
        <v>PON</v>
      </c>
      <c r="R34" t="str">
        <f>VLOOKUP(N34,'Voltage Vector Region'!$R:$S,2,0)</f>
        <v>PNN</v>
      </c>
      <c r="S34">
        <f t="shared" si="0"/>
        <v>0.31</v>
      </c>
      <c r="T34" t="e">
        <f>VLOOKUP($K34,#REF!,2,0)</f>
        <v>#REF!</v>
      </c>
      <c r="U34" t="e">
        <f>VLOOKUP($K34,#REF!,3,0)</f>
        <v>#REF!</v>
      </c>
      <c r="V34" t="e">
        <f>VLOOKUP($K34,#REF!,4,0)</f>
        <v>#REF!</v>
      </c>
    </row>
    <row r="35" spans="3:22" x14ac:dyDescent="0.3">
      <c r="C35" s="1">
        <v>3.2000000000000003E-4</v>
      </c>
      <c r="D35" s="1">
        <f t="shared" si="1"/>
        <v>0.10053096491487339</v>
      </c>
      <c r="E35" s="1" t="str">
        <f t="shared" si="2"/>
        <v>S1</v>
      </c>
      <c r="F35" s="1">
        <f t="shared" si="3"/>
        <v>0.10053096491487339</v>
      </c>
      <c r="G35" s="1">
        <f>$F$2*(((SQRT(3)*COS(Model!F35))-SIN(Model!F35))/2)</f>
        <v>0.64917759904108874</v>
      </c>
      <c r="H35" s="1">
        <f t="shared" si="4"/>
        <v>8.0289371880971919E-2</v>
      </c>
      <c r="I35" s="1">
        <f t="shared" si="5"/>
        <v>0.7294669709220607</v>
      </c>
      <c r="J35" s="1" t="str">
        <f t="shared" si="6"/>
        <v>R3</v>
      </c>
      <c r="K35" t="str">
        <f t="shared" si="7"/>
        <v>S1R3</v>
      </c>
      <c r="L35" t="str">
        <f>VLOOKUP(K35,'Voltage Vector Region'!$M:$P,2,0)</f>
        <v>V1</v>
      </c>
      <c r="M35" t="str">
        <f>VLOOKUP(K35,'Voltage Vector Region'!$M:$P,3,0)</f>
        <v>V7</v>
      </c>
      <c r="N35" t="str">
        <f>VLOOKUP(K35,'Voltage Vector Region'!$M:$P,4,0)</f>
        <v>V13</v>
      </c>
      <c r="P35" t="str">
        <f>VLOOKUP(L35,'Voltage Vector Region'!$R:$S,2,0)</f>
        <v>POO</v>
      </c>
      <c r="Q35" t="str">
        <f>VLOOKUP(M35,'Voltage Vector Region'!$R:$S,2,0)</f>
        <v>PON</v>
      </c>
      <c r="R35" t="str">
        <f>VLOOKUP(N35,'Voltage Vector Region'!$R:$S,2,0)</f>
        <v>PNN</v>
      </c>
      <c r="S35">
        <f t="shared" si="0"/>
        <v>0.32</v>
      </c>
      <c r="T35" t="e">
        <f>VLOOKUP($K35,#REF!,2,0)</f>
        <v>#REF!</v>
      </c>
      <c r="U35" t="e">
        <f>VLOOKUP($K35,#REF!,3,0)</f>
        <v>#REF!</v>
      </c>
      <c r="V35" t="e">
        <f>VLOOKUP($K35,#REF!,4,0)</f>
        <v>#REF!</v>
      </c>
    </row>
    <row r="36" spans="3:22" x14ac:dyDescent="0.3">
      <c r="C36" s="1">
        <v>3.3E-4</v>
      </c>
      <c r="D36" s="1">
        <f t="shared" si="1"/>
        <v>0.10367255756846318</v>
      </c>
      <c r="E36" s="1" t="str">
        <f t="shared" si="2"/>
        <v>S1</v>
      </c>
      <c r="F36" s="1">
        <f t="shared" si="3"/>
        <v>0.10367255756846318</v>
      </c>
      <c r="G36" s="1">
        <f>$F$2*(((SQRT(3)*COS(Model!F36))-SIN(Model!F36))/2)</f>
        <v>0.64770566235689042</v>
      </c>
      <c r="H36" s="1">
        <f t="shared" si="4"/>
        <v>8.2789556200338024E-2</v>
      </c>
      <c r="I36" s="1">
        <f t="shared" si="5"/>
        <v>0.73049521855722843</v>
      </c>
      <c r="J36" s="1" t="str">
        <f t="shared" si="6"/>
        <v>R3</v>
      </c>
      <c r="K36" t="str">
        <f t="shared" si="7"/>
        <v>S1R3</v>
      </c>
      <c r="L36" t="str">
        <f>VLOOKUP(K36,'Voltage Vector Region'!$M:$P,2,0)</f>
        <v>V1</v>
      </c>
      <c r="M36" t="str">
        <f>VLOOKUP(K36,'Voltage Vector Region'!$M:$P,3,0)</f>
        <v>V7</v>
      </c>
      <c r="N36" t="str">
        <f>VLOOKUP(K36,'Voltage Vector Region'!$M:$P,4,0)</f>
        <v>V13</v>
      </c>
      <c r="P36" t="str">
        <f>VLOOKUP(L36,'Voltage Vector Region'!$R:$S,2,0)</f>
        <v>POO</v>
      </c>
      <c r="Q36" t="str">
        <f>VLOOKUP(M36,'Voltage Vector Region'!$R:$S,2,0)</f>
        <v>PON</v>
      </c>
      <c r="R36" t="str">
        <f>VLOOKUP(N36,'Voltage Vector Region'!$R:$S,2,0)</f>
        <v>PNN</v>
      </c>
      <c r="S36">
        <f t="shared" si="0"/>
        <v>0.33</v>
      </c>
      <c r="T36" t="e">
        <f>VLOOKUP($K36,#REF!,2,0)</f>
        <v>#REF!</v>
      </c>
      <c r="U36" t="e">
        <f>VLOOKUP($K36,#REF!,3,0)</f>
        <v>#REF!</v>
      </c>
      <c r="V36" t="e">
        <f>VLOOKUP($K36,#REF!,4,0)</f>
        <v>#REF!</v>
      </c>
    </row>
    <row r="37" spans="3:22" x14ac:dyDescent="0.3">
      <c r="C37" s="1">
        <v>3.4000000000000002E-4</v>
      </c>
      <c r="D37" s="1">
        <f t="shared" si="1"/>
        <v>0.10681415022205298</v>
      </c>
      <c r="E37" s="1" t="str">
        <f t="shared" si="2"/>
        <v>S1</v>
      </c>
      <c r="F37" s="1">
        <f>IF(AND((D37&lt;PI()/3),(D37&gt;=0)),D37,IF(AND((D37&lt;2*PI()/3),(D37&gt;=PI()/3)),D37-PI()/3,IF(AND((D37&lt;3*PI()/3),(D37&gt;=2*PI()/3)),"S3",IF(AND((D37&lt;4*PI()/3),(D37&gt;=PI())),"S4",IF(AND((D37&lt;5*PI()/3),(D37&gt;=4*PI()/3)),"S5",IF(AND((D37&lt;2*PI()),(D37&gt;=5*PI()/3)),"S6",0))))))</f>
        <v>0.10681415022205298</v>
      </c>
      <c r="G37" s="1">
        <f>$F$2*(((SQRT(3)*COS(Model!F37))-SIN(Model!F37))/2)</f>
        <v>0.64622733307929403</v>
      </c>
      <c r="H37" s="1">
        <f t="shared" si="4"/>
        <v>8.528892342020794E-2</v>
      </c>
      <c r="I37" s="1">
        <f t="shared" si="5"/>
        <v>0.73151625649950192</v>
      </c>
      <c r="J37" s="1" t="str">
        <f t="shared" si="6"/>
        <v>R3</v>
      </c>
      <c r="K37" t="str">
        <f t="shared" si="7"/>
        <v>S1R3</v>
      </c>
      <c r="L37" t="str">
        <f>VLOOKUP(K37,'Voltage Vector Region'!$M:$P,2,0)</f>
        <v>V1</v>
      </c>
      <c r="M37" t="str">
        <f>VLOOKUP(K37,'Voltage Vector Region'!$M:$P,3,0)</f>
        <v>V7</v>
      </c>
      <c r="N37" t="str">
        <f>VLOOKUP(K37,'Voltage Vector Region'!$M:$P,4,0)</f>
        <v>V13</v>
      </c>
      <c r="P37" t="str">
        <f>VLOOKUP(L37,'Voltage Vector Region'!$R:$S,2,0)</f>
        <v>POO</v>
      </c>
      <c r="Q37" t="str">
        <f>VLOOKUP(M37,'Voltage Vector Region'!$R:$S,2,0)</f>
        <v>PON</v>
      </c>
      <c r="R37" t="str">
        <f>VLOOKUP(N37,'Voltage Vector Region'!$R:$S,2,0)</f>
        <v>PNN</v>
      </c>
      <c r="S37">
        <f t="shared" si="0"/>
        <v>0.34</v>
      </c>
      <c r="T37" t="e">
        <f>VLOOKUP($K37,#REF!,2,0)</f>
        <v>#REF!</v>
      </c>
      <c r="U37" t="e">
        <f>VLOOKUP($K37,#REF!,3,0)</f>
        <v>#REF!</v>
      </c>
      <c r="V37" t="e">
        <f>VLOOKUP($K37,#REF!,4,0)</f>
        <v>#REF!</v>
      </c>
    </row>
    <row r="38" spans="3:22" x14ac:dyDescent="0.3">
      <c r="C38" s="1">
        <v>3.5E-4</v>
      </c>
      <c r="D38" s="1">
        <f t="shared" si="1"/>
        <v>0.10995574287564276</v>
      </c>
      <c r="E38" s="1" t="str">
        <f t="shared" si="2"/>
        <v>S1</v>
      </c>
      <c r="F38" s="1">
        <f t="shared" ref="F38:F69" si="8">IF(AND((D38&lt;PI()/3),(D38&gt;=0)),D38,IF(AND((D38&lt;2*PI()/3),(D38&gt;=PI()/3)),D38-PI()/3,IF(AND((D38&lt;3*PI()/3),(D38&gt;=2*PI()/3)),"S3",IF(AND((D38&lt;4*PI()/3),(D38&gt;=PI())),"S4",IF(AND((D38&lt;5*PI()/3),(D38&gt;=4*PI()/3)),"S5",IF(AND((D38&lt;2*PI()),(D38&gt;=5*PI()/3)),"S6",0))))))</f>
        <v>0.10995574287564276</v>
      </c>
      <c r="G38" s="1">
        <f>$F$2*(((SQRT(3)*COS(Model!F38))-SIN(Model!F38))/2)</f>
        <v>0.6447426257988127</v>
      </c>
      <c r="H38" s="1">
        <f t="shared" si="4"/>
        <v>8.7787448872836224E-2</v>
      </c>
      <c r="I38" s="1">
        <f t="shared" si="5"/>
        <v>0.73253007467164888</v>
      </c>
      <c r="J38" s="1" t="str">
        <f t="shared" si="6"/>
        <v>R3</v>
      </c>
      <c r="K38" t="str">
        <f t="shared" si="7"/>
        <v>S1R3</v>
      </c>
      <c r="L38" t="str">
        <f>VLOOKUP(K38,'Voltage Vector Region'!$M:$P,2,0)</f>
        <v>V1</v>
      </c>
      <c r="M38" t="str">
        <f>VLOOKUP(K38,'Voltage Vector Region'!$M:$P,3,0)</f>
        <v>V7</v>
      </c>
      <c r="N38" t="str">
        <f>VLOOKUP(K38,'Voltage Vector Region'!$M:$P,4,0)</f>
        <v>V13</v>
      </c>
      <c r="P38" t="str">
        <f>VLOOKUP(L38,'Voltage Vector Region'!$R:$S,2,0)</f>
        <v>POO</v>
      </c>
      <c r="Q38" t="str">
        <f>VLOOKUP(M38,'Voltage Vector Region'!$R:$S,2,0)</f>
        <v>PON</v>
      </c>
      <c r="R38" t="str">
        <f>VLOOKUP(N38,'Voltage Vector Region'!$R:$S,2,0)</f>
        <v>PNN</v>
      </c>
      <c r="S38">
        <f t="shared" si="0"/>
        <v>0.35</v>
      </c>
      <c r="T38" t="e">
        <f>VLOOKUP($K38,#REF!,2,0)</f>
        <v>#REF!</v>
      </c>
      <c r="U38" t="e">
        <f>VLOOKUP($K38,#REF!,3,0)</f>
        <v>#REF!</v>
      </c>
      <c r="V38" t="e">
        <f>VLOOKUP($K38,#REF!,4,0)</f>
        <v>#REF!</v>
      </c>
    </row>
    <row r="39" spans="3:22" x14ac:dyDescent="0.3">
      <c r="C39" s="1">
        <v>3.6000000000000002E-4</v>
      </c>
      <c r="D39" s="1">
        <f t="shared" si="1"/>
        <v>0.11309733552923257</v>
      </c>
      <c r="E39" s="1" t="str">
        <f t="shared" si="2"/>
        <v>S1</v>
      </c>
      <c r="F39" s="1">
        <f t="shared" si="8"/>
        <v>0.11309733552923257</v>
      </c>
      <c r="G39" s="1">
        <f>$F$2*(((SQRT(3)*COS(Model!F39))-SIN(Model!F39))/2)</f>
        <v>0.64325155516890775</v>
      </c>
      <c r="H39" s="1">
        <f t="shared" si="4"/>
        <v>9.0285107898785355E-2</v>
      </c>
      <c r="I39" s="1">
        <f t="shared" si="5"/>
        <v>0.73353666306769316</v>
      </c>
      <c r="J39" s="1" t="str">
        <f t="shared" si="6"/>
        <v>R3</v>
      </c>
      <c r="K39" t="str">
        <f t="shared" si="7"/>
        <v>S1R3</v>
      </c>
      <c r="L39" t="str">
        <f>VLOOKUP(K39,'Voltage Vector Region'!$M:$P,2,0)</f>
        <v>V1</v>
      </c>
      <c r="M39" t="str">
        <f>VLOOKUP(K39,'Voltage Vector Region'!$M:$P,3,0)</f>
        <v>V7</v>
      </c>
      <c r="N39" t="str">
        <f>VLOOKUP(K39,'Voltage Vector Region'!$M:$P,4,0)</f>
        <v>V13</v>
      </c>
      <c r="P39" t="str">
        <f>VLOOKUP(L39,'Voltage Vector Region'!$R:$S,2,0)</f>
        <v>POO</v>
      </c>
      <c r="Q39" t="str">
        <f>VLOOKUP(M39,'Voltage Vector Region'!$R:$S,2,0)</f>
        <v>PON</v>
      </c>
      <c r="R39" t="str">
        <f>VLOOKUP(N39,'Voltage Vector Region'!$R:$S,2,0)</f>
        <v>PNN</v>
      </c>
      <c r="S39">
        <f t="shared" si="0"/>
        <v>0.36000000000000004</v>
      </c>
      <c r="T39" t="e">
        <f>VLOOKUP($K39,#REF!,2,0)</f>
        <v>#REF!</v>
      </c>
      <c r="U39" t="e">
        <f>VLOOKUP($K39,#REF!,3,0)</f>
        <v>#REF!</v>
      </c>
      <c r="V39" t="e">
        <f>VLOOKUP($K39,#REF!,4,0)</f>
        <v>#REF!</v>
      </c>
    </row>
    <row r="40" spans="3:22" x14ac:dyDescent="0.3">
      <c r="C40" s="1">
        <v>3.6999999999999999E-4</v>
      </c>
      <c r="D40" s="1">
        <f t="shared" si="1"/>
        <v>0.11623892818282235</v>
      </c>
      <c r="E40" s="1" t="str">
        <f t="shared" si="2"/>
        <v>S1</v>
      </c>
      <c r="F40" s="1">
        <f t="shared" si="8"/>
        <v>0.11623892818282235</v>
      </c>
      <c r="G40" s="1">
        <f>$F$2*(((SQRT(3)*COS(Model!F40))-SIN(Model!F40))/2)</f>
        <v>0.64175413590584451</v>
      </c>
      <c r="H40" s="1">
        <f t="shared" si="4"/>
        <v>9.2781875847169099E-2</v>
      </c>
      <c r="I40" s="1">
        <f t="shared" si="5"/>
        <v>0.73453601175301364</v>
      </c>
      <c r="J40" s="1" t="str">
        <f t="shared" si="6"/>
        <v>R3</v>
      </c>
      <c r="K40" t="str">
        <f t="shared" si="7"/>
        <v>S1R3</v>
      </c>
      <c r="L40" t="str">
        <f>VLOOKUP(K40,'Voltage Vector Region'!$M:$P,2,0)</f>
        <v>V1</v>
      </c>
      <c r="M40" t="str">
        <f>VLOOKUP(K40,'Voltage Vector Region'!$M:$P,3,0)</f>
        <v>V7</v>
      </c>
      <c r="N40" t="str">
        <f>VLOOKUP(K40,'Voltage Vector Region'!$M:$P,4,0)</f>
        <v>V13</v>
      </c>
      <c r="P40" t="str">
        <f>VLOOKUP(L40,'Voltage Vector Region'!$R:$S,2,0)</f>
        <v>POO</v>
      </c>
      <c r="Q40" t="str">
        <f>VLOOKUP(M40,'Voltage Vector Region'!$R:$S,2,0)</f>
        <v>PON</v>
      </c>
      <c r="R40" t="str">
        <f>VLOOKUP(N40,'Voltage Vector Region'!$R:$S,2,0)</f>
        <v>PNN</v>
      </c>
      <c r="S40">
        <f t="shared" si="0"/>
        <v>0.37</v>
      </c>
      <c r="T40" t="e">
        <f>VLOOKUP($K40,#REF!,2,0)</f>
        <v>#REF!</v>
      </c>
      <c r="U40" t="e">
        <f>VLOOKUP($K40,#REF!,3,0)</f>
        <v>#REF!</v>
      </c>
      <c r="V40" t="e">
        <f>VLOOKUP($K40,#REF!,4,0)</f>
        <v>#REF!</v>
      </c>
    </row>
    <row r="41" spans="3:22" x14ac:dyDescent="0.3">
      <c r="C41" s="1">
        <v>3.8000000000000002E-4</v>
      </c>
      <c r="D41" s="1">
        <f t="shared" si="1"/>
        <v>0.11938052083641215</v>
      </c>
      <c r="E41" s="1" t="str">
        <f t="shared" si="2"/>
        <v>S1</v>
      </c>
      <c r="F41" s="1">
        <f t="shared" si="8"/>
        <v>0.11938052083641215</v>
      </c>
      <c r="G41" s="1">
        <f>$F$2*(((SQRT(3)*COS(Model!F41))-SIN(Model!F41))/2)</f>
        <v>0.64025038278854651</v>
      </c>
      <c r="H41" s="1">
        <f t="shared" si="4"/>
        <v>9.5277728075895796E-2</v>
      </c>
      <c r="I41" s="1">
        <f t="shared" si="5"/>
        <v>0.73552811086444225</v>
      </c>
      <c r="J41" s="1" t="str">
        <f t="shared" si="6"/>
        <v>R3</v>
      </c>
      <c r="K41" t="str">
        <f t="shared" si="7"/>
        <v>S1R3</v>
      </c>
      <c r="L41" t="str">
        <f>VLOOKUP(K41,'Voltage Vector Region'!$M:$P,2,0)</f>
        <v>V1</v>
      </c>
      <c r="M41" t="str">
        <f>VLOOKUP(K41,'Voltage Vector Region'!$M:$P,3,0)</f>
        <v>V7</v>
      </c>
      <c r="N41" t="str">
        <f>VLOOKUP(K41,'Voltage Vector Region'!$M:$P,4,0)</f>
        <v>V13</v>
      </c>
      <c r="P41" t="str">
        <f>VLOOKUP(L41,'Voltage Vector Region'!$R:$S,2,0)</f>
        <v>POO</v>
      </c>
      <c r="Q41" t="str">
        <f>VLOOKUP(M41,'Voltage Vector Region'!$R:$S,2,0)</f>
        <v>PON</v>
      </c>
      <c r="R41" t="str">
        <f>VLOOKUP(N41,'Voltage Vector Region'!$R:$S,2,0)</f>
        <v>PNN</v>
      </c>
      <c r="S41">
        <f t="shared" si="0"/>
        <v>0.38</v>
      </c>
      <c r="T41" t="e">
        <f>VLOOKUP($K41,#REF!,2,0)</f>
        <v>#REF!</v>
      </c>
      <c r="U41" t="e">
        <f>VLOOKUP($K41,#REF!,3,0)</f>
        <v>#REF!</v>
      </c>
      <c r="V41" t="e">
        <f>VLOOKUP($K41,#REF!,4,0)</f>
        <v>#REF!</v>
      </c>
    </row>
    <row r="42" spans="3:22" x14ac:dyDescent="0.3">
      <c r="C42" s="1">
        <v>3.8999999999999999E-4</v>
      </c>
      <c r="D42" s="1">
        <f t="shared" si="1"/>
        <v>0.12252211349000193</v>
      </c>
      <c r="E42" s="1" t="str">
        <f t="shared" si="2"/>
        <v>S1</v>
      </c>
      <c r="F42" s="1">
        <f t="shared" si="8"/>
        <v>0.12252211349000193</v>
      </c>
      <c r="G42" s="1">
        <f>$F$2*(((SQRT(3)*COS(Model!F42))-SIN(Model!F42))/2)</f>
        <v>0.63874031065844994</v>
      </c>
      <c r="H42" s="1">
        <f t="shared" si="4"/>
        <v>9.7772639951911544E-2</v>
      </c>
      <c r="I42" s="1">
        <f t="shared" si="5"/>
        <v>0.73651295061036148</v>
      </c>
      <c r="J42" s="1" t="str">
        <f t="shared" si="6"/>
        <v>R3</v>
      </c>
      <c r="K42" t="str">
        <f t="shared" si="7"/>
        <v>S1R3</v>
      </c>
      <c r="L42" t="str">
        <f>VLOOKUP(K42,'Voltage Vector Region'!$M:$P,2,0)</f>
        <v>V1</v>
      </c>
      <c r="M42" t="str">
        <f>VLOOKUP(K42,'Voltage Vector Region'!$M:$P,3,0)</f>
        <v>V7</v>
      </c>
      <c r="N42" t="str">
        <f>VLOOKUP(K42,'Voltage Vector Region'!$M:$P,4,0)</f>
        <v>V13</v>
      </c>
      <c r="P42" t="str">
        <f>VLOOKUP(L42,'Voltage Vector Region'!$R:$S,2,0)</f>
        <v>POO</v>
      </c>
      <c r="Q42" t="str">
        <f>VLOOKUP(M42,'Voltage Vector Region'!$R:$S,2,0)</f>
        <v>PON</v>
      </c>
      <c r="R42" t="str">
        <f>VLOOKUP(N42,'Voltage Vector Region'!$R:$S,2,0)</f>
        <v>PNN</v>
      </c>
      <c r="S42">
        <f t="shared" si="0"/>
        <v>0.38999999999999996</v>
      </c>
      <c r="T42" t="e">
        <f>VLOOKUP($K42,#REF!,2,0)</f>
        <v>#REF!</v>
      </c>
      <c r="U42" t="e">
        <f>VLOOKUP($K42,#REF!,3,0)</f>
        <v>#REF!</v>
      </c>
      <c r="V42" t="e">
        <f>VLOOKUP($K42,#REF!,4,0)</f>
        <v>#REF!</v>
      </c>
    </row>
    <row r="43" spans="3:22" x14ac:dyDescent="0.3">
      <c r="C43" s="1">
        <v>4.0000000000000002E-4</v>
      </c>
      <c r="D43" s="1">
        <f t="shared" si="1"/>
        <v>0.12566370614359174</v>
      </c>
      <c r="E43" s="1" t="str">
        <f t="shared" si="2"/>
        <v>S1</v>
      </c>
      <c r="F43" s="1">
        <f t="shared" si="8"/>
        <v>0.12566370614359174</v>
      </c>
      <c r="G43" s="1">
        <f>$F$2*(((SQRT(3)*COS(Model!F43))-SIN(Model!F43))/2)</f>
        <v>0.6372239344193571</v>
      </c>
      <c r="H43" s="1">
        <f t="shared" si="4"/>
        <v>0.10026658685144341</v>
      </c>
      <c r="I43" s="1">
        <f t="shared" si="5"/>
        <v>0.7374905212708005</v>
      </c>
      <c r="J43" s="1" t="str">
        <f t="shared" si="6"/>
        <v>R3</v>
      </c>
      <c r="K43" t="str">
        <f t="shared" si="7"/>
        <v>S1R3</v>
      </c>
      <c r="L43" t="str">
        <f>VLOOKUP(K43,'Voltage Vector Region'!$M:$P,2,0)</f>
        <v>V1</v>
      </c>
      <c r="M43" t="str">
        <f>VLOOKUP(K43,'Voltage Vector Region'!$M:$P,3,0)</f>
        <v>V7</v>
      </c>
      <c r="N43" t="str">
        <f>VLOOKUP(K43,'Voltage Vector Region'!$M:$P,4,0)</f>
        <v>V13</v>
      </c>
      <c r="P43" t="str">
        <f>VLOOKUP(L43,'Voltage Vector Region'!$R:$S,2,0)</f>
        <v>POO</v>
      </c>
      <c r="Q43" t="str">
        <f>VLOOKUP(M43,'Voltage Vector Region'!$R:$S,2,0)</f>
        <v>PON</v>
      </c>
      <c r="R43" t="str">
        <f>VLOOKUP(N43,'Voltage Vector Region'!$R:$S,2,0)</f>
        <v>PNN</v>
      </c>
      <c r="S43">
        <f t="shared" si="0"/>
        <v>0.4</v>
      </c>
      <c r="T43" t="e">
        <f>VLOOKUP($K43,#REF!,2,0)</f>
        <v>#REF!</v>
      </c>
      <c r="U43" t="e">
        <f>VLOOKUP($K43,#REF!,3,0)</f>
        <v>#REF!</v>
      </c>
      <c r="V43" t="e">
        <f>VLOOKUP($K43,#REF!,4,0)</f>
        <v>#REF!</v>
      </c>
    </row>
    <row r="44" spans="3:22" x14ac:dyDescent="0.3">
      <c r="C44" s="1">
        <v>4.0999999999999999E-4</v>
      </c>
      <c r="D44" s="1">
        <f t="shared" si="1"/>
        <v>0.12880529879718153</v>
      </c>
      <c r="E44" s="1" t="str">
        <f t="shared" si="2"/>
        <v>S1</v>
      </c>
      <c r="F44" s="1">
        <f t="shared" si="8"/>
        <v>0.12880529879718153</v>
      </c>
      <c r="G44" s="1">
        <f>$F$2*(((SQRT(3)*COS(Model!F44))-SIN(Model!F44))/2)</f>
        <v>0.63570126903728907</v>
      </c>
      <c r="H44" s="1">
        <f t="shared" si="4"/>
        <v>0.1027595441602423</v>
      </c>
      <c r="I44" s="1">
        <f t="shared" si="5"/>
        <v>0.73846081319753143</v>
      </c>
      <c r="J44" s="1" t="str">
        <f t="shared" si="6"/>
        <v>R3</v>
      </c>
      <c r="K44" t="str">
        <f t="shared" si="7"/>
        <v>S1R3</v>
      </c>
      <c r="L44" t="str">
        <f>VLOOKUP(K44,'Voltage Vector Region'!$M:$P,2,0)</f>
        <v>V1</v>
      </c>
      <c r="M44" t="str">
        <f>VLOOKUP(K44,'Voltage Vector Region'!$M:$P,3,0)</f>
        <v>V7</v>
      </c>
      <c r="N44" t="str">
        <f>VLOOKUP(K44,'Voltage Vector Region'!$M:$P,4,0)</f>
        <v>V13</v>
      </c>
      <c r="P44" t="str">
        <f>VLOOKUP(L44,'Voltage Vector Region'!$R:$S,2,0)</f>
        <v>POO</v>
      </c>
      <c r="Q44" t="str">
        <f>VLOOKUP(M44,'Voltage Vector Region'!$R:$S,2,0)</f>
        <v>PON</v>
      </c>
      <c r="R44" t="str">
        <f>VLOOKUP(N44,'Voltage Vector Region'!$R:$S,2,0)</f>
        <v>PNN</v>
      </c>
      <c r="S44">
        <f t="shared" si="0"/>
        <v>0.41</v>
      </c>
      <c r="T44" t="e">
        <f>VLOOKUP($K44,#REF!,2,0)</f>
        <v>#REF!</v>
      </c>
      <c r="U44" t="e">
        <f>VLOOKUP($K44,#REF!,3,0)</f>
        <v>#REF!</v>
      </c>
      <c r="V44" t="e">
        <f>VLOOKUP($K44,#REF!,4,0)</f>
        <v>#REF!</v>
      </c>
    </row>
    <row r="45" spans="3:22" x14ac:dyDescent="0.3">
      <c r="C45" s="1">
        <v>4.2000000000000002E-4</v>
      </c>
      <c r="D45" s="1">
        <f t="shared" si="1"/>
        <v>0.13194689145077132</v>
      </c>
      <c r="E45" s="1" t="str">
        <f t="shared" si="2"/>
        <v>S1</v>
      </c>
      <c r="F45" s="1">
        <f t="shared" si="8"/>
        <v>0.13194689145077132</v>
      </c>
      <c r="G45" s="1">
        <f>$F$2*(((SQRT(3)*COS(Model!F45))-SIN(Model!F45))/2)</f>
        <v>0.63417232954033875</v>
      </c>
      <c r="H45" s="1">
        <f t="shared" si="4"/>
        <v>0.10525148727382601</v>
      </c>
      <c r="I45" s="1">
        <f t="shared" si="5"/>
        <v>0.7394238168141648</v>
      </c>
      <c r="J45" s="1" t="str">
        <f t="shared" si="6"/>
        <v>R3</v>
      </c>
      <c r="K45" t="str">
        <f t="shared" si="7"/>
        <v>S1R3</v>
      </c>
      <c r="L45" t="str">
        <f>VLOOKUP(K45,'Voltage Vector Region'!$M:$P,2,0)</f>
        <v>V1</v>
      </c>
      <c r="M45" t="str">
        <f>VLOOKUP(K45,'Voltage Vector Region'!$M:$P,3,0)</f>
        <v>V7</v>
      </c>
      <c r="N45" t="str">
        <f>VLOOKUP(K45,'Voltage Vector Region'!$M:$P,4,0)</f>
        <v>V13</v>
      </c>
      <c r="P45" t="str">
        <f>VLOOKUP(L45,'Voltage Vector Region'!$R:$S,2,0)</f>
        <v>POO</v>
      </c>
      <c r="Q45" t="str">
        <f>VLOOKUP(M45,'Voltage Vector Region'!$R:$S,2,0)</f>
        <v>PON</v>
      </c>
      <c r="R45" t="str">
        <f>VLOOKUP(N45,'Voltage Vector Region'!$R:$S,2,0)</f>
        <v>PNN</v>
      </c>
      <c r="S45">
        <f t="shared" si="0"/>
        <v>0.42</v>
      </c>
      <c r="T45" t="e">
        <f>VLOOKUP($K45,#REF!,2,0)</f>
        <v>#REF!</v>
      </c>
      <c r="U45" t="e">
        <f>VLOOKUP($K45,#REF!,3,0)</f>
        <v>#REF!</v>
      </c>
      <c r="V45" t="e">
        <f>VLOOKUP($K45,#REF!,4,0)</f>
        <v>#REF!</v>
      </c>
    </row>
    <row r="46" spans="3:22" x14ac:dyDescent="0.3">
      <c r="C46" s="1">
        <v>4.2999999999999999E-4</v>
      </c>
      <c r="D46" s="1">
        <f t="shared" si="1"/>
        <v>0.13508848410436111</v>
      </c>
      <c r="E46" s="1" t="str">
        <f t="shared" si="2"/>
        <v>S1</v>
      </c>
      <c r="F46" s="1">
        <f t="shared" si="8"/>
        <v>0.13508848410436111</v>
      </c>
      <c r="G46" s="1">
        <f>$F$2*(((SQRT(3)*COS(Model!F46))-SIN(Model!F46))/2)</f>
        <v>0.6326371310185217</v>
      </c>
      <c r="H46" s="1">
        <f t="shared" si="4"/>
        <v>0.10774239159772209</v>
      </c>
      <c r="I46" s="1">
        <f t="shared" si="5"/>
        <v>0.74037952261624373</v>
      </c>
      <c r="J46" s="1" t="str">
        <f t="shared" si="6"/>
        <v>R3</v>
      </c>
      <c r="K46" t="str">
        <f t="shared" si="7"/>
        <v>S1R3</v>
      </c>
      <c r="L46" t="str">
        <f>VLOOKUP(K46,'Voltage Vector Region'!$M:$P,2,0)</f>
        <v>V1</v>
      </c>
      <c r="M46" t="str">
        <f>VLOOKUP(K46,'Voltage Vector Region'!$M:$P,3,0)</f>
        <v>V7</v>
      </c>
      <c r="N46" t="str">
        <f>VLOOKUP(K46,'Voltage Vector Region'!$M:$P,4,0)</f>
        <v>V13</v>
      </c>
      <c r="P46" t="str">
        <f>VLOOKUP(L46,'Voltage Vector Region'!$R:$S,2,0)</f>
        <v>POO</v>
      </c>
      <c r="Q46" t="str">
        <f>VLOOKUP(M46,'Voltage Vector Region'!$R:$S,2,0)</f>
        <v>PON</v>
      </c>
      <c r="R46" t="str">
        <f>VLOOKUP(N46,'Voltage Vector Region'!$R:$S,2,0)</f>
        <v>PNN</v>
      </c>
      <c r="S46">
        <f t="shared" si="0"/>
        <v>0.43</v>
      </c>
      <c r="T46" t="e">
        <f>VLOOKUP($K46,#REF!,2,0)</f>
        <v>#REF!</v>
      </c>
      <c r="U46" t="e">
        <f>VLOOKUP($K46,#REF!,3,0)</f>
        <v>#REF!</v>
      </c>
      <c r="V46" t="e">
        <f>VLOOKUP($K46,#REF!,4,0)</f>
        <v>#REF!</v>
      </c>
    </row>
    <row r="47" spans="3:22" x14ac:dyDescent="0.3">
      <c r="C47" s="1">
        <v>4.4000000000000002E-4</v>
      </c>
      <c r="D47" s="1">
        <f t="shared" si="1"/>
        <v>0.1382300767579509</v>
      </c>
      <c r="E47" s="1" t="str">
        <f t="shared" si="2"/>
        <v>S1</v>
      </c>
      <c r="F47" s="1">
        <f t="shared" si="8"/>
        <v>0.1382300767579509</v>
      </c>
      <c r="G47" s="1">
        <f>$F$2*(((SQRT(3)*COS(Model!F47))-SIN(Model!F47))/2)</f>
        <v>0.6310956886236273</v>
      </c>
      <c r="H47" s="1">
        <f t="shared" si="4"/>
        <v>0.11023223254771047</v>
      </c>
      <c r="I47" s="1">
        <f t="shared" si="5"/>
        <v>0.74132792117133772</v>
      </c>
      <c r="J47" s="1" t="str">
        <f t="shared" si="6"/>
        <v>R3</v>
      </c>
      <c r="K47" t="str">
        <f t="shared" si="7"/>
        <v>S1R3</v>
      </c>
      <c r="L47" t="str">
        <f>VLOOKUP(K47,'Voltage Vector Region'!$M:$P,2,0)</f>
        <v>V1</v>
      </c>
      <c r="M47" t="str">
        <f>VLOOKUP(K47,'Voltage Vector Region'!$M:$P,3,0)</f>
        <v>V7</v>
      </c>
      <c r="N47" t="str">
        <f>VLOOKUP(K47,'Voltage Vector Region'!$M:$P,4,0)</f>
        <v>V13</v>
      </c>
      <c r="P47" t="str">
        <f>VLOOKUP(L47,'Voltage Vector Region'!$R:$S,2,0)</f>
        <v>POO</v>
      </c>
      <c r="Q47" t="str">
        <f>VLOOKUP(M47,'Voltage Vector Region'!$R:$S,2,0)</f>
        <v>PON</v>
      </c>
      <c r="R47" t="str">
        <f>VLOOKUP(N47,'Voltage Vector Region'!$R:$S,2,0)</f>
        <v>PNN</v>
      </c>
      <c r="S47">
        <f t="shared" si="0"/>
        <v>0.44</v>
      </c>
      <c r="T47" t="e">
        <f>VLOOKUP($K47,#REF!,2,0)</f>
        <v>#REF!</v>
      </c>
      <c r="U47" t="e">
        <f>VLOOKUP($K47,#REF!,3,0)</f>
        <v>#REF!</v>
      </c>
      <c r="V47" t="e">
        <f>VLOOKUP($K47,#REF!,4,0)</f>
        <v>#REF!</v>
      </c>
    </row>
    <row r="48" spans="3:22" x14ac:dyDescent="0.3">
      <c r="C48" s="1">
        <v>4.4999999999999999E-4</v>
      </c>
      <c r="D48" s="1">
        <f t="shared" si="1"/>
        <v>0.1413716694115407</v>
      </c>
      <c r="E48" s="1" t="str">
        <f t="shared" si="2"/>
        <v>S1</v>
      </c>
      <c r="F48" s="1">
        <f t="shared" si="8"/>
        <v>0.1413716694115407</v>
      </c>
      <c r="G48" s="1">
        <f>$F$2*(((SQRT(3)*COS(Model!F48))-SIN(Model!F48))/2)</f>
        <v>0.62954801756906986</v>
      </c>
      <c r="H48" s="1">
        <f t="shared" si="4"/>
        <v>0.11272098555006614</v>
      </c>
      <c r="I48" s="1">
        <f t="shared" si="5"/>
        <v>0.74226900311913602</v>
      </c>
      <c r="J48" s="1" t="str">
        <f t="shared" si="6"/>
        <v>R3</v>
      </c>
      <c r="K48" t="str">
        <f t="shared" si="7"/>
        <v>S1R3</v>
      </c>
      <c r="L48" t="str">
        <f>VLOOKUP(K48,'Voltage Vector Region'!$M:$P,2,0)</f>
        <v>V1</v>
      </c>
      <c r="M48" t="str">
        <f>VLOOKUP(K48,'Voltage Vector Region'!$M:$P,3,0)</f>
        <v>V7</v>
      </c>
      <c r="N48" t="str">
        <f>VLOOKUP(K48,'Voltage Vector Region'!$M:$P,4,0)</f>
        <v>V13</v>
      </c>
      <c r="P48" t="str">
        <f>VLOOKUP(L48,'Voltage Vector Region'!$R:$S,2,0)</f>
        <v>POO</v>
      </c>
      <c r="Q48" t="str">
        <f>VLOOKUP(M48,'Voltage Vector Region'!$R:$S,2,0)</f>
        <v>PON</v>
      </c>
      <c r="R48" t="str">
        <f>VLOOKUP(N48,'Voltage Vector Region'!$R:$S,2,0)</f>
        <v>PNN</v>
      </c>
      <c r="S48">
        <f t="shared" si="0"/>
        <v>0.44999999999999996</v>
      </c>
      <c r="T48" t="e">
        <f>VLOOKUP($K48,#REF!,2,0)</f>
        <v>#REF!</v>
      </c>
      <c r="U48" t="e">
        <f>VLOOKUP($K48,#REF!,3,0)</f>
        <v>#REF!</v>
      </c>
      <c r="V48" t="e">
        <f>VLOOKUP($K48,#REF!,4,0)</f>
        <v>#REF!</v>
      </c>
    </row>
    <row r="49" spans="3:22" x14ac:dyDescent="0.3">
      <c r="C49" s="1">
        <v>4.6000000000000001E-4</v>
      </c>
      <c r="D49" s="1">
        <f t="shared" si="1"/>
        <v>0.14451326206513049</v>
      </c>
      <c r="E49" s="1" t="str">
        <f t="shared" si="2"/>
        <v>S1</v>
      </c>
      <c r="F49" s="1">
        <f t="shared" si="8"/>
        <v>0.14451326206513049</v>
      </c>
      <c r="G49" s="1">
        <f>$F$2*(((SQRT(3)*COS(Model!F49))-SIN(Model!F49))/2)</f>
        <v>0.62799413312973784</v>
      </c>
      <c r="H49" s="1">
        <f t="shared" si="4"/>
        <v>0.11520862604180174</v>
      </c>
      <c r="I49" s="1">
        <f t="shared" si="5"/>
        <v>0.74320275917153955</v>
      </c>
      <c r="J49" s="1" t="str">
        <f t="shared" si="6"/>
        <v>R3</v>
      </c>
      <c r="K49" t="str">
        <f t="shared" si="7"/>
        <v>S1R3</v>
      </c>
      <c r="L49" t="str">
        <f>VLOOKUP(K49,'Voltage Vector Region'!$M:$P,2,0)</f>
        <v>V1</v>
      </c>
      <c r="M49" t="str">
        <f>VLOOKUP(K49,'Voltage Vector Region'!$M:$P,3,0)</f>
        <v>V7</v>
      </c>
      <c r="N49" t="str">
        <f>VLOOKUP(K49,'Voltage Vector Region'!$M:$P,4,0)</f>
        <v>V13</v>
      </c>
      <c r="P49" t="str">
        <f>VLOOKUP(L49,'Voltage Vector Region'!$R:$S,2,0)</f>
        <v>POO</v>
      </c>
      <c r="Q49" t="str">
        <f>VLOOKUP(M49,'Voltage Vector Region'!$R:$S,2,0)</f>
        <v>PON</v>
      </c>
      <c r="R49" t="str">
        <f>VLOOKUP(N49,'Voltage Vector Region'!$R:$S,2,0)</f>
        <v>PNN</v>
      </c>
      <c r="S49">
        <f t="shared" si="0"/>
        <v>0.46</v>
      </c>
      <c r="T49" t="e">
        <f>VLOOKUP($K49,#REF!,2,0)</f>
        <v>#REF!</v>
      </c>
      <c r="U49" t="e">
        <f>VLOOKUP($K49,#REF!,3,0)</f>
        <v>#REF!</v>
      </c>
      <c r="V49" t="e">
        <f>VLOOKUP($K49,#REF!,4,0)</f>
        <v>#REF!</v>
      </c>
    </row>
    <row r="50" spans="3:22" x14ac:dyDescent="0.3">
      <c r="C50" s="1">
        <v>4.6999999999999999E-4</v>
      </c>
      <c r="D50" s="1">
        <f t="shared" si="1"/>
        <v>0.14765485471872028</v>
      </c>
      <c r="E50" s="1" t="str">
        <f t="shared" si="2"/>
        <v>S1</v>
      </c>
      <c r="F50" s="1">
        <f t="shared" si="8"/>
        <v>0.14765485471872028</v>
      </c>
      <c r="G50" s="1">
        <f>$F$2*(((SQRT(3)*COS(Model!F50))-SIN(Model!F50))/2)</f>
        <v>0.62643405064184332</v>
      </c>
      <c r="H50" s="1">
        <f t="shared" si="4"/>
        <v>0.1176951294709099</v>
      </c>
      <c r="I50" s="1">
        <f t="shared" si="5"/>
        <v>0.7441291801127532</v>
      </c>
      <c r="J50" s="1" t="str">
        <f t="shared" si="6"/>
        <v>R3</v>
      </c>
      <c r="K50" t="str">
        <f t="shared" si="7"/>
        <v>S1R3</v>
      </c>
      <c r="L50" t="str">
        <f>VLOOKUP(K50,'Voltage Vector Region'!$M:$P,2,0)</f>
        <v>V1</v>
      </c>
      <c r="M50" t="str">
        <f>VLOOKUP(K50,'Voltage Vector Region'!$M:$P,3,0)</f>
        <v>V7</v>
      </c>
      <c r="N50" t="str">
        <f>VLOOKUP(K50,'Voltage Vector Region'!$M:$P,4,0)</f>
        <v>V13</v>
      </c>
      <c r="P50" t="str">
        <f>VLOOKUP(L50,'Voltage Vector Region'!$R:$S,2,0)</f>
        <v>POO</v>
      </c>
      <c r="Q50" t="str">
        <f>VLOOKUP(M50,'Voltage Vector Region'!$R:$S,2,0)</f>
        <v>PON</v>
      </c>
      <c r="R50" t="str">
        <f>VLOOKUP(N50,'Voltage Vector Region'!$R:$S,2,0)</f>
        <v>PNN</v>
      </c>
      <c r="S50">
        <f t="shared" si="0"/>
        <v>0.47</v>
      </c>
      <c r="T50" t="e">
        <f>VLOOKUP($K50,#REF!,2,0)</f>
        <v>#REF!</v>
      </c>
      <c r="U50" t="e">
        <f>VLOOKUP($K50,#REF!,3,0)</f>
        <v>#REF!</v>
      </c>
      <c r="V50" t="e">
        <f>VLOOKUP($K50,#REF!,4,0)</f>
        <v>#REF!</v>
      </c>
    </row>
    <row r="51" spans="3:22" x14ac:dyDescent="0.3">
      <c r="C51" s="1">
        <v>4.8000000000000001E-4</v>
      </c>
      <c r="D51" s="1">
        <f t="shared" si="1"/>
        <v>0.15079644737231007</v>
      </c>
      <c r="E51" s="1" t="str">
        <f t="shared" si="2"/>
        <v>S1</v>
      </c>
      <c r="F51" s="1">
        <f t="shared" si="8"/>
        <v>0.15079644737231007</v>
      </c>
      <c r="G51" s="1">
        <f>$F$2*(((SQRT(3)*COS(Model!F51))-SIN(Model!F51))/2)</f>
        <v>0.62486778550277056</v>
      </c>
      <c r="H51" s="1">
        <f t="shared" si="4"/>
        <v>0.12018047129660565</v>
      </c>
      <c r="I51" s="1">
        <f t="shared" si="5"/>
        <v>0.74504825679937625</v>
      </c>
      <c r="J51" s="1" t="str">
        <f t="shared" si="6"/>
        <v>R3</v>
      </c>
      <c r="K51" t="str">
        <f t="shared" si="7"/>
        <v>S1R3</v>
      </c>
      <c r="L51" t="str">
        <f>VLOOKUP(K51,'Voltage Vector Region'!$M:$P,2,0)</f>
        <v>V1</v>
      </c>
      <c r="M51" t="str">
        <f>VLOOKUP(K51,'Voltage Vector Region'!$M:$P,3,0)</f>
        <v>V7</v>
      </c>
      <c r="N51" t="str">
        <f>VLOOKUP(K51,'Voltage Vector Region'!$M:$P,4,0)</f>
        <v>V13</v>
      </c>
      <c r="P51" t="str">
        <f>VLOOKUP(L51,'Voltage Vector Region'!$R:$S,2,0)</f>
        <v>POO</v>
      </c>
      <c r="Q51" t="str">
        <f>VLOOKUP(M51,'Voltage Vector Region'!$R:$S,2,0)</f>
        <v>PON</v>
      </c>
      <c r="R51" t="str">
        <f>VLOOKUP(N51,'Voltage Vector Region'!$R:$S,2,0)</f>
        <v>PNN</v>
      </c>
      <c r="S51">
        <f t="shared" si="0"/>
        <v>0.48</v>
      </c>
      <c r="T51" t="e">
        <f>VLOOKUP($K51,#REF!,2,0)</f>
        <v>#REF!</v>
      </c>
      <c r="U51" t="e">
        <f>VLOOKUP($K51,#REF!,3,0)</f>
        <v>#REF!</v>
      </c>
      <c r="V51" t="e">
        <f>VLOOKUP($K51,#REF!,4,0)</f>
        <v>#REF!</v>
      </c>
    </row>
    <row r="52" spans="3:22" x14ac:dyDescent="0.3">
      <c r="C52" s="1">
        <v>4.8999999999999998E-4</v>
      </c>
      <c r="D52" s="1">
        <f t="shared" si="1"/>
        <v>0.15393804002589986</v>
      </c>
      <c r="E52" s="1" t="str">
        <f t="shared" si="2"/>
        <v>S1</v>
      </c>
      <c r="F52" s="1">
        <f t="shared" si="8"/>
        <v>0.15393804002589986</v>
      </c>
      <c r="G52" s="1">
        <f>$F$2*(((SQRT(3)*COS(Model!F52))-SIN(Model!F52))/2)</f>
        <v>0.62329535317092433</v>
      </c>
      <c r="H52" s="1">
        <f t="shared" si="4"/>
        <v>0.12266462698956851</v>
      </c>
      <c r="I52" s="1">
        <f t="shared" si="5"/>
        <v>0.74595998016049281</v>
      </c>
      <c r="J52" s="1" t="str">
        <f t="shared" si="6"/>
        <v>R3</v>
      </c>
      <c r="K52" t="str">
        <f t="shared" si="7"/>
        <v>S1R3</v>
      </c>
      <c r="L52" t="str">
        <f>VLOOKUP(K52,'Voltage Vector Region'!$M:$P,2,0)</f>
        <v>V1</v>
      </c>
      <c r="M52" t="str">
        <f>VLOOKUP(K52,'Voltage Vector Region'!$M:$P,3,0)</f>
        <v>V7</v>
      </c>
      <c r="N52" t="str">
        <f>VLOOKUP(K52,'Voltage Vector Region'!$M:$P,4,0)</f>
        <v>V13</v>
      </c>
      <c r="P52" t="str">
        <f>VLOOKUP(L52,'Voltage Vector Region'!$R:$S,2,0)</f>
        <v>POO</v>
      </c>
      <c r="Q52" t="str">
        <f>VLOOKUP(M52,'Voltage Vector Region'!$R:$S,2,0)</f>
        <v>PON</v>
      </c>
      <c r="R52" t="str">
        <f>VLOOKUP(N52,'Voltage Vector Region'!$R:$S,2,0)</f>
        <v>PNN</v>
      </c>
      <c r="S52">
        <f t="shared" si="0"/>
        <v>0.49</v>
      </c>
      <c r="T52" t="e">
        <f>VLOOKUP($K52,#REF!,2,0)</f>
        <v>#REF!</v>
      </c>
      <c r="U52" t="e">
        <f>VLOOKUP($K52,#REF!,3,0)</f>
        <v>#REF!</v>
      </c>
      <c r="V52" t="e">
        <f>VLOOKUP($K52,#REF!,4,0)</f>
        <v>#REF!</v>
      </c>
    </row>
    <row r="53" spans="3:22" x14ac:dyDescent="0.3">
      <c r="C53" s="1">
        <v>5.0000000000000001E-4</v>
      </c>
      <c r="D53" s="1">
        <f t="shared" si="1"/>
        <v>0.15707963267948966</v>
      </c>
      <c r="E53" s="1" t="str">
        <f t="shared" si="2"/>
        <v>S1</v>
      </c>
      <c r="F53" s="1">
        <f t="shared" si="8"/>
        <v>0.15707963267948966</v>
      </c>
      <c r="G53" s="1">
        <f>$F$2*(((SQRT(3)*COS(Model!F53))-SIN(Model!F53))/2)</f>
        <v>0.62171676916557672</v>
      </c>
      <c r="H53" s="1">
        <f t="shared" si="4"/>
        <v>0.12514757203218471</v>
      </c>
      <c r="I53" s="1">
        <f t="shared" si="5"/>
        <v>0.74686434119776146</v>
      </c>
      <c r="J53" s="1" t="str">
        <f t="shared" si="6"/>
        <v>R3</v>
      </c>
      <c r="K53" t="str">
        <f t="shared" si="7"/>
        <v>S1R3</v>
      </c>
      <c r="L53" t="str">
        <f>VLOOKUP(K53,'Voltage Vector Region'!$M:$P,2,0)</f>
        <v>V1</v>
      </c>
      <c r="M53" t="str">
        <f>VLOOKUP(K53,'Voltage Vector Region'!$M:$P,3,0)</f>
        <v>V7</v>
      </c>
      <c r="N53" t="str">
        <f>VLOOKUP(K53,'Voltage Vector Region'!$M:$P,4,0)</f>
        <v>V13</v>
      </c>
      <c r="P53" t="str">
        <f>VLOOKUP(L53,'Voltage Vector Region'!$R:$S,2,0)</f>
        <v>POO</v>
      </c>
      <c r="Q53" t="str">
        <f>VLOOKUP(M53,'Voltage Vector Region'!$R:$S,2,0)</f>
        <v>PON</v>
      </c>
      <c r="R53" t="str">
        <f>VLOOKUP(N53,'Voltage Vector Region'!$R:$S,2,0)</f>
        <v>PNN</v>
      </c>
      <c r="S53">
        <f t="shared" si="0"/>
        <v>0.5</v>
      </c>
      <c r="T53" t="e">
        <f>VLOOKUP($K53,#REF!,2,0)</f>
        <v>#REF!</v>
      </c>
      <c r="U53" t="e">
        <f>VLOOKUP($K53,#REF!,3,0)</f>
        <v>#REF!</v>
      </c>
      <c r="V53" t="e">
        <f>VLOOKUP($K53,#REF!,4,0)</f>
        <v>#REF!</v>
      </c>
    </row>
    <row r="54" spans="3:22" x14ac:dyDescent="0.3">
      <c r="C54" s="1">
        <v>5.1000000000000004E-4</v>
      </c>
      <c r="D54" s="1">
        <f t="shared" si="1"/>
        <v>0.16022122533307948</v>
      </c>
      <c r="E54" s="1" t="str">
        <f t="shared" si="2"/>
        <v>S1</v>
      </c>
      <c r="F54" s="1">
        <f t="shared" si="8"/>
        <v>0.16022122533307948</v>
      </c>
      <c r="G54" s="1">
        <f>$F$2*(((SQRT(3)*COS(Model!F54))-SIN(Model!F54))/2)</f>
        <v>0.6201320490667146</v>
      </c>
      <c r="H54" s="1">
        <f t="shared" si="4"/>
        <v>0.12762928191878906</v>
      </c>
      <c r="I54" s="1">
        <f t="shared" si="5"/>
        <v>0.74776133098550368</v>
      </c>
      <c r="J54" s="1" t="str">
        <f t="shared" si="6"/>
        <v>R3</v>
      </c>
      <c r="K54" t="str">
        <f t="shared" si="7"/>
        <v>S1R3</v>
      </c>
      <c r="L54" t="str">
        <f>VLOOKUP(K54,'Voltage Vector Region'!$M:$P,2,0)</f>
        <v>V1</v>
      </c>
      <c r="M54" t="str">
        <f>VLOOKUP(K54,'Voltage Vector Region'!$M:$P,3,0)</f>
        <v>V7</v>
      </c>
      <c r="N54" t="str">
        <f>VLOOKUP(K54,'Voltage Vector Region'!$M:$P,4,0)</f>
        <v>V13</v>
      </c>
      <c r="P54" t="str">
        <f>VLOOKUP(L54,'Voltage Vector Region'!$R:$S,2,0)</f>
        <v>POO</v>
      </c>
      <c r="Q54" t="str">
        <f>VLOOKUP(M54,'Voltage Vector Region'!$R:$S,2,0)</f>
        <v>PON</v>
      </c>
      <c r="R54" t="str">
        <f>VLOOKUP(N54,'Voltage Vector Region'!$R:$S,2,0)</f>
        <v>PNN</v>
      </c>
      <c r="S54">
        <f t="shared" si="0"/>
        <v>0.51</v>
      </c>
      <c r="T54" t="e">
        <f>VLOOKUP($K54,#REF!,2,0)</f>
        <v>#REF!</v>
      </c>
      <c r="U54" t="e">
        <f>VLOOKUP($K54,#REF!,3,0)</f>
        <v>#REF!</v>
      </c>
      <c r="V54" t="e">
        <f>VLOOKUP($K54,#REF!,4,0)</f>
        <v>#REF!</v>
      </c>
    </row>
    <row r="55" spans="3:22" x14ac:dyDescent="0.3">
      <c r="C55" s="1">
        <v>5.1999999999999995E-4</v>
      </c>
      <c r="D55" s="1">
        <f t="shared" si="1"/>
        <v>0.16336281798666924</v>
      </c>
      <c r="E55" s="1" t="str">
        <f t="shared" si="2"/>
        <v>S1</v>
      </c>
      <c r="F55" s="1">
        <f t="shared" si="8"/>
        <v>0.16336281798666924</v>
      </c>
      <c r="G55" s="1">
        <f>$F$2*(((SQRT(3)*COS(Model!F55))-SIN(Model!F55))/2)</f>
        <v>0.61854120851488581</v>
      </c>
      <c r="H55" s="1">
        <f t="shared" si="4"/>
        <v>0.13010973215590688</v>
      </c>
      <c r="I55" s="1">
        <f t="shared" si="5"/>
        <v>0.74865094067079263</v>
      </c>
      <c r="J55" s="1" t="str">
        <f t="shared" si="6"/>
        <v>R3</v>
      </c>
      <c r="K55" t="str">
        <f t="shared" si="7"/>
        <v>S1R3</v>
      </c>
      <c r="L55" t="str">
        <f>VLOOKUP(K55,'Voltage Vector Region'!$M:$P,2,0)</f>
        <v>V1</v>
      </c>
      <c r="M55" t="str">
        <f>VLOOKUP(K55,'Voltage Vector Region'!$M:$P,3,0)</f>
        <v>V7</v>
      </c>
      <c r="N55" t="str">
        <f>VLOOKUP(K55,'Voltage Vector Region'!$M:$P,4,0)</f>
        <v>V13</v>
      </c>
      <c r="P55" t="str">
        <f>VLOOKUP(L55,'Voltage Vector Region'!$R:$S,2,0)</f>
        <v>POO</v>
      </c>
      <c r="Q55" t="str">
        <f>VLOOKUP(M55,'Voltage Vector Region'!$R:$S,2,0)</f>
        <v>PON</v>
      </c>
      <c r="R55" t="str">
        <f>VLOOKUP(N55,'Voltage Vector Region'!$R:$S,2,0)</f>
        <v>PNN</v>
      </c>
      <c r="S55">
        <f t="shared" si="0"/>
        <v>0.51999999999999991</v>
      </c>
      <c r="T55" t="e">
        <f>VLOOKUP($K55,#REF!,2,0)</f>
        <v>#REF!</v>
      </c>
      <c r="U55" t="e">
        <f>VLOOKUP($K55,#REF!,3,0)</f>
        <v>#REF!</v>
      </c>
      <c r="V55" t="e">
        <f>VLOOKUP($K55,#REF!,4,0)</f>
        <v>#REF!</v>
      </c>
    </row>
    <row r="56" spans="3:22" x14ac:dyDescent="0.3">
      <c r="C56" s="1">
        <v>5.2999999999999998E-4</v>
      </c>
      <c r="D56" s="1">
        <f t="shared" si="1"/>
        <v>0.16650441064025903</v>
      </c>
      <c r="E56" s="1" t="str">
        <f t="shared" si="2"/>
        <v>S1</v>
      </c>
      <c r="F56" s="1">
        <f t="shared" si="8"/>
        <v>0.16650441064025903</v>
      </c>
      <c r="G56" s="1">
        <f>$F$2*(((SQRT(3)*COS(Model!F56))-SIN(Model!F56))/2)</f>
        <v>0.61694426321104401</v>
      </c>
      <c r="H56" s="1">
        <f t="shared" si="4"/>
        <v>0.13258889826249576</v>
      </c>
      <c r="I56" s="1">
        <f t="shared" si="5"/>
        <v>0.74953316147353977</v>
      </c>
      <c r="J56" s="1" t="str">
        <f t="shared" si="6"/>
        <v>R3</v>
      </c>
      <c r="K56" t="str">
        <f t="shared" si="7"/>
        <v>S1R3</v>
      </c>
      <c r="L56" t="str">
        <f>VLOOKUP(K56,'Voltage Vector Region'!$M:$P,2,0)</f>
        <v>V1</v>
      </c>
      <c r="M56" t="str">
        <f>VLOOKUP(K56,'Voltage Vector Region'!$M:$P,3,0)</f>
        <v>V7</v>
      </c>
      <c r="N56" t="str">
        <f>VLOOKUP(K56,'Voltage Vector Region'!$M:$P,4,0)</f>
        <v>V13</v>
      </c>
      <c r="P56" t="str">
        <f>VLOOKUP(L56,'Voltage Vector Region'!$R:$S,2,0)</f>
        <v>POO</v>
      </c>
      <c r="Q56" t="str">
        <f>VLOOKUP(M56,'Voltage Vector Region'!$R:$S,2,0)</f>
        <v>PON</v>
      </c>
      <c r="R56" t="str">
        <f>VLOOKUP(N56,'Voltage Vector Region'!$R:$S,2,0)</f>
        <v>PNN</v>
      </c>
      <c r="S56">
        <f t="shared" si="0"/>
        <v>0.52999999999999992</v>
      </c>
      <c r="T56" t="e">
        <f>VLOOKUP($K56,#REF!,2,0)</f>
        <v>#REF!</v>
      </c>
      <c r="U56" t="e">
        <f>VLOOKUP($K56,#REF!,3,0)</f>
        <v>#REF!</v>
      </c>
      <c r="V56" t="e">
        <f>VLOOKUP($K56,#REF!,4,0)</f>
        <v>#REF!</v>
      </c>
    </row>
    <row r="57" spans="3:22" x14ac:dyDescent="0.3">
      <c r="C57" s="1">
        <v>5.4000000000000001E-4</v>
      </c>
      <c r="D57" s="1">
        <f t="shared" si="1"/>
        <v>0.16964600329384885</v>
      </c>
      <c r="E57" s="1" t="str">
        <f t="shared" si="2"/>
        <v>S1</v>
      </c>
      <c r="F57" s="1">
        <f t="shared" si="8"/>
        <v>0.16964600329384885</v>
      </c>
      <c r="G57" s="1">
        <f>$F$2*(((SQRT(3)*COS(Model!F57))-SIN(Model!F57))/2)</f>
        <v>0.61534122891639487</v>
      </c>
      <c r="H57" s="1">
        <f t="shared" si="4"/>
        <v>0.13506675577018712</v>
      </c>
      <c r="I57" s="1">
        <f t="shared" si="5"/>
        <v>0.75040798468658199</v>
      </c>
      <c r="J57" s="1" t="str">
        <f t="shared" si="6"/>
        <v>R3</v>
      </c>
      <c r="K57" t="str">
        <f t="shared" si="7"/>
        <v>S1R3</v>
      </c>
      <c r="L57" t="str">
        <f>VLOOKUP(K57,'Voltage Vector Region'!$M:$P,2,0)</f>
        <v>V1</v>
      </c>
      <c r="M57" t="str">
        <f>VLOOKUP(K57,'Voltage Vector Region'!$M:$P,3,0)</f>
        <v>V7</v>
      </c>
      <c r="N57" t="str">
        <f>VLOOKUP(K57,'Voltage Vector Region'!$M:$P,4,0)</f>
        <v>V13</v>
      </c>
      <c r="P57" t="str">
        <f>VLOOKUP(L57,'Voltage Vector Region'!$R:$S,2,0)</f>
        <v>POO</v>
      </c>
      <c r="Q57" t="str">
        <f>VLOOKUP(M57,'Voltage Vector Region'!$R:$S,2,0)</f>
        <v>PON</v>
      </c>
      <c r="R57" t="str">
        <f>VLOOKUP(N57,'Voltage Vector Region'!$R:$S,2,0)</f>
        <v>PNN</v>
      </c>
      <c r="S57">
        <f t="shared" si="0"/>
        <v>0.54</v>
      </c>
      <c r="T57" t="e">
        <f>VLOOKUP($K57,#REF!,2,0)</f>
        <v>#REF!</v>
      </c>
      <c r="U57" t="e">
        <f>VLOOKUP($K57,#REF!,3,0)</f>
        <v>#REF!</v>
      </c>
      <c r="V57" t="e">
        <f>VLOOKUP($K57,#REF!,4,0)</f>
        <v>#REF!</v>
      </c>
    </row>
    <row r="58" spans="3:22" x14ac:dyDescent="0.3">
      <c r="C58" s="1">
        <v>5.5000000000000003E-4</v>
      </c>
      <c r="D58" s="1">
        <f t="shared" si="1"/>
        <v>0.17278759594743864</v>
      </c>
      <c r="E58" s="1" t="str">
        <f t="shared" si="2"/>
        <v>S1</v>
      </c>
      <c r="F58" s="1">
        <f t="shared" si="8"/>
        <v>0.17278759594743864</v>
      </c>
      <c r="G58" s="1">
        <f>$F$2*(((SQRT(3)*COS(Model!F58))-SIN(Model!F58))/2)</f>
        <v>0.61373212145223965</v>
      </c>
      <c r="H58" s="1">
        <f t="shared" si="4"/>
        <v>0.13754328022352766</v>
      </c>
      <c r="I58" s="1">
        <f t="shared" si="5"/>
        <v>0.75127540167576734</v>
      </c>
      <c r="J58" s="1" t="str">
        <f t="shared" si="6"/>
        <v>R3</v>
      </c>
      <c r="K58" t="str">
        <f t="shared" si="7"/>
        <v>S1R3</v>
      </c>
      <c r="L58" t="str">
        <f>VLOOKUP(K58,'Voltage Vector Region'!$M:$P,2,0)</f>
        <v>V1</v>
      </c>
      <c r="M58" t="str">
        <f>VLOOKUP(K58,'Voltage Vector Region'!$M:$P,3,0)</f>
        <v>V7</v>
      </c>
      <c r="N58" t="str">
        <f>VLOOKUP(K58,'Voltage Vector Region'!$M:$P,4,0)</f>
        <v>V13</v>
      </c>
      <c r="P58" t="str">
        <f>VLOOKUP(L58,'Voltage Vector Region'!$R:$S,2,0)</f>
        <v>POO</v>
      </c>
      <c r="Q58" t="str">
        <f>VLOOKUP(M58,'Voltage Vector Region'!$R:$S,2,0)</f>
        <v>PON</v>
      </c>
      <c r="R58" t="str">
        <f>VLOOKUP(N58,'Voltage Vector Region'!$R:$S,2,0)</f>
        <v>PNN</v>
      </c>
      <c r="S58">
        <f t="shared" si="0"/>
        <v>0.55000000000000004</v>
      </c>
      <c r="T58" t="e">
        <f>VLOOKUP($K58,#REF!,2,0)</f>
        <v>#REF!</v>
      </c>
      <c r="U58" t="e">
        <f>VLOOKUP($K58,#REF!,3,0)</f>
        <v>#REF!</v>
      </c>
      <c r="V58" t="e">
        <f>VLOOKUP($K58,#REF!,4,0)</f>
        <v>#REF!</v>
      </c>
    </row>
    <row r="59" spans="3:22" x14ac:dyDescent="0.3">
      <c r="C59" s="1">
        <v>5.5999999999999995E-4</v>
      </c>
      <c r="D59" s="1">
        <f t="shared" si="1"/>
        <v>0.17592918860102841</v>
      </c>
      <c r="E59" s="1" t="str">
        <f t="shared" si="2"/>
        <v>S1</v>
      </c>
      <c r="F59" s="1">
        <f t="shared" si="8"/>
        <v>0.17592918860102841</v>
      </c>
      <c r="G59" s="1">
        <f>$F$2*(((SQRT(3)*COS(Model!F59))-SIN(Model!F59))/2)</f>
        <v>0.61211695669981925</v>
      </c>
      <c r="H59" s="1">
        <f t="shared" si="4"/>
        <v>0.14001844718022083</v>
      </c>
      <c r="I59" s="1">
        <f t="shared" si="5"/>
        <v>0.75213540388004008</v>
      </c>
      <c r="J59" s="1" t="str">
        <f t="shared" si="6"/>
        <v>R3</v>
      </c>
      <c r="K59" t="str">
        <f t="shared" si="7"/>
        <v>S1R3</v>
      </c>
      <c r="L59" t="str">
        <f>VLOOKUP(K59,'Voltage Vector Region'!$M:$P,2,0)</f>
        <v>V1</v>
      </c>
      <c r="M59" t="str">
        <f>VLOOKUP(K59,'Voltage Vector Region'!$M:$P,3,0)</f>
        <v>V7</v>
      </c>
      <c r="N59" t="str">
        <f>VLOOKUP(K59,'Voltage Vector Region'!$M:$P,4,0)</f>
        <v>V13</v>
      </c>
      <c r="P59" t="str">
        <f>VLOOKUP(L59,'Voltage Vector Region'!$R:$S,2,0)</f>
        <v>POO</v>
      </c>
      <c r="Q59" t="str">
        <f>VLOOKUP(M59,'Voltage Vector Region'!$R:$S,2,0)</f>
        <v>PON</v>
      </c>
      <c r="R59" t="str">
        <f>VLOOKUP(N59,'Voltage Vector Region'!$R:$S,2,0)</f>
        <v>PNN</v>
      </c>
      <c r="S59">
        <f t="shared" si="0"/>
        <v>0.55999999999999994</v>
      </c>
      <c r="T59" t="e">
        <f>VLOOKUP($K59,#REF!,2,0)</f>
        <v>#REF!</v>
      </c>
      <c r="U59" t="e">
        <f>VLOOKUP($K59,#REF!,3,0)</f>
        <v>#REF!</v>
      </c>
      <c r="V59" t="e">
        <f>VLOOKUP($K59,#REF!,4,0)</f>
        <v>#REF!</v>
      </c>
    </row>
    <row r="60" spans="3:22" x14ac:dyDescent="0.3">
      <c r="C60" s="1">
        <v>5.6999999999999998E-4</v>
      </c>
      <c r="D60" s="1">
        <f t="shared" si="1"/>
        <v>0.1790707812546182</v>
      </c>
      <c r="E60" s="1" t="str">
        <f t="shared" si="2"/>
        <v>S1</v>
      </c>
      <c r="F60" s="1">
        <f t="shared" si="8"/>
        <v>0.1790707812546182</v>
      </c>
      <c r="G60" s="1">
        <f>$F$2*(((SQRT(3)*COS(Model!F60))-SIN(Model!F60))/2)</f>
        <v>0.61049575060015804</v>
      </c>
      <c r="H60" s="1">
        <f t="shared" si="4"/>
        <v>0.14249223221136809</v>
      </c>
      <c r="I60" s="1">
        <f t="shared" si="5"/>
        <v>0.75298798281152612</v>
      </c>
      <c r="J60" s="1" t="str">
        <f t="shared" si="6"/>
        <v>R3</v>
      </c>
      <c r="K60" t="str">
        <f t="shared" si="7"/>
        <v>S1R3</v>
      </c>
      <c r="L60" t="str">
        <f>VLOOKUP(K60,'Voltage Vector Region'!$M:$P,2,0)</f>
        <v>V1</v>
      </c>
      <c r="M60" t="str">
        <f>VLOOKUP(K60,'Voltage Vector Region'!$M:$P,3,0)</f>
        <v>V7</v>
      </c>
      <c r="N60" t="str">
        <f>VLOOKUP(K60,'Voltage Vector Region'!$M:$P,4,0)</f>
        <v>V13</v>
      </c>
      <c r="P60" t="str">
        <f>VLOOKUP(L60,'Voltage Vector Region'!$R:$S,2,0)</f>
        <v>POO</v>
      </c>
      <c r="Q60" t="str">
        <f>VLOOKUP(M60,'Voltage Vector Region'!$R:$S,2,0)</f>
        <v>PON</v>
      </c>
      <c r="R60" t="str">
        <f>VLOOKUP(N60,'Voltage Vector Region'!$R:$S,2,0)</f>
        <v>PNN</v>
      </c>
      <c r="S60">
        <f t="shared" si="0"/>
        <v>0.56999999999999995</v>
      </c>
      <c r="T60" t="e">
        <f>VLOOKUP($K60,#REF!,2,0)</f>
        <v>#REF!</v>
      </c>
      <c r="U60" t="e">
        <f>VLOOKUP($K60,#REF!,3,0)</f>
        <v>#REF!</v>
      </c>
      <c r="V60" t="e">
        <f>VLOOKUP($K60,#REF!,4,0)</f>
        <v>#REF!</v>
      </c>
    </row>
    <row r="61" spans="3:22" x14ac:dyDescent="0.3">
      <c r="C61" s="1">
        <v>5.8E-4</v>
      </c>
      <c r="D61" s="1">
        <f t="shared" si="1"/>
        <v>0.18221237390820802</v>
      </c>
      <c r="E61" s="1" t="str">
        <f t="shared" si="2"/>
        <v>S1</v>
      </c>
      <c r="F61" s="1">
        <f t="shared" si="8"/>
        <v>0.18221237390820802</v>
      </c>
      <c r="G61" s="1">
        <f>$F$2*(((SQRT(3)*COS(Model!F61))-SIN(Model!F61))/2)</f>
        <v>0.60886851915390539</v>
      </c>
      <c r="H61" s="1">
        <f t="shared" si="4"/>
        <v>0.14496461090170989</v>
      </c>
      <c r="I61" s="1">
        <f t="shared" si="5"/>
        <v>0.75383313005561525</v>
      </c>
      <c r="J61" s="1" t="str">
        <f t="shared" si="6"/>
        <v>R3</v>
      </c>
      <c r="K61" t="str">
        <f t="shared" si="7"/>
        <v>S1R3</v>
      </c>
      <c r="L61" t="str">
        <f>VLOOKUP(K61,'Voltage Vector Region'!$M:$P,2,0)</f>
        <v>V1</v>
      </c>
      <c r="M61" t="str">
        <f>VLOOKUP(K61,'Voltage Vector Region'!$M:$P,3,0)</f>
        <v>V7</v>
      </c>
      <c r="N61" t="str">
        <f>VLOOKUP(K61,'Voltage Vector Region'!$M:$P,4,0)</f>
        <v>V13</v>
      </c>
      <c r="P61" t="str">
        <f>VLOOKUP(L61,'Voltage Vector Region'!$R:$S,2,0)</f>
        <v>POO</v>
      </c>
      <c r="Q61" t="str">
        <f>VLOOKUP(M61,'Voltage Vector Region'!$R:$S,2,0)</f>
        <v>PON</v>
      </c>
      <c r="R61" t="str">
        <f>VLOOKUP(N61,'Voltage Vector Region'!$R:$S,2,0)</f>
        <v>PNN</v>
      </c>
      <c r="S61">
        <f t="shared" si="0"/>
        <v>0.57999999999999996</v>
      </c>
      <c r="T61" t="e">
        <f>VLOOKUP($K61,#REF!,2,0)</f>
        <v>#REF!</v>
      </c>
      <c r="U61" t="e">
        <f>VLOOKUP($K61,#REF!,3,0)</f>
        <v>#REF!</v>
      </c>
      <c r="V61" t="e">
        <f>VLOOKUP($K61,#REF!,4,0)</f>
        <v>#REF!</v>
      </c>
    </row>
    <row r="62" spans="3:22" x14ac:dyDescent="0.3">
      <c r="C62" s="1">
        <v>5.9000000000000003E-4</v>
      </c>
      <c r="D62" s="1">
        <f t="shared" si="1"/>
        <v>0.18535396656179781</v>
      </c>
      <c r="E62" s="1" t="str">
        <f t="shared" si="2"/>
        <v>S1</v>
      </c>
      <c r="F62" s="1">
        <f t="shared" si="8"/>
        <v>0.18535396656179781</v>
      </c>
      <c r="G62" s="1">
        <f>$F$2*(((SQRT(3)*COS(Model!F62))-SIN(Model!F62))/2)</f>
        <v>0.60723527842117886</v>
      </c>
      <c r="H62" s="1">
        <f t="shared" si="4"/>
        <v>0.14743555884986667</v>
      </c>
      <c r="I62" s="1">
        <f t="shared" si="5"/>
        <v>0.75467083727104556</v>
      </c>
      <c r="J62" s="1" t="str">
        <f t="shared" si="6"/>
        <v>R3</v>
      </c>
      <c r="K62" t="str">
        <f t="shared" si="7"/>
        <v>S1R3</v>
      </c>
      <c r="L62" t="str">
        <f>VLOOKUP(K62,'Voltage Vector Region'!$M:$P,2,0)</f>
        <v>V1</v>
      </c>
      <c r="M62" t="str">
        <f>VLOOKUP(K62,'Voltage Vector Region'!$M:$P,3,0)</f>
        <v>V7</v>
      </c>
      <c r="N62" t="str">
        <f>VLOOKUP(K62,'Voltage Vector Region'!$M:$P,4,0)</f>
        <v>V13</v>
      </c>
      <c r="P62" t="str">
        <f>VLOOKUP(L62,'Voltage Vector Region'!$R:$S,2,0)</f>
        <v>POO</v>
      </c>
      <c r="Q62" t="str">
        <f>VLOOKUP(M62,'Voltage Vector Region'!$R:$S,2,0)</f>
        <v>PON</v>
      </c>
      <c r="R62" t="str">
        <f>VLOOKUP(N62,'Voltage Vector Region'!$R:$S,2,0)</f>
        <v>PNN</v>
      </c>
      <c r="S62">
        <f t="shared" si="0"/>
        <v>0.59</v>
      </c>
      <c r="T62" t="e">
        <f>VLOOKUP($K62,#REF!,2,0)</f>
        <v>#REF!</v>
      </c>
      <c r="U62" t="e">
        <f>VLOOKUP($K62,#REF!,3,0)</f>
        <v>#REF!</v>
      </c>
      <c r="V62" t="e">
        <f>VLOOKUP($K62,#REF!,4,0)</f>
        <v>#REF!</v>
      </c>
    </row>
    <row r="63" spans="3:22" x14ac:dyDescent="0.3">
      <c r="C63" s="1">
        <v>5.9999999999999995E-4</v>
      </c>
      <c r="D63" s="1">
        <f t="shared" si="1"/>
        <v>0.18849555921538758</v>
      </c>
      <c r="E63" s="1" t="str">
        <f t="shared" si="2"/>
        <v>S1</v>
      </c>
      <c r="F63" s="1">
        <f t="shared" si="8"/>
        <v>0.18849555921538758</v>
      </c>
      <c r="G63" s="1">
        <f>$F$2*(((SQRT(3)*COS(Model!F63))-SIN(Model!F63))/2)</f>
        <v>0.60559604452140514</v>
      </c>
      <c r="H63" s="1">
        <f t="shared" si="4"/>
        <v>0.1499050516685797</v>
      </c>
      <c r="I63" s="1">
        <f t="shared" si="5"/>
        <v>0.75550109618998484</v>
      </c>
      <c r="J63" s="1" t="str">
        <f t="shared" si="6"/>
        <v>R3</v>
      </c>
      <c r="K63" t="str">
        <f t="shared" si="7"/>
        <v>S1R3</v>
      </c>
      <c r="L63" t="str">
        <f>VLOOKUP(K63,'Voltage Vector Region'!$M:$P,2,0)</f>
        <v>V1</v>
      </c>
      <c r="M63" t="str">
        <f>VLOOKUP(K63,'Voltage Vector Region'!$M:$P,3,0)</f>
        <v>V7</v>
      </c>
      <c r="N63" t="str">
        <f>VLOOKUP(K63,'Voltage Vector Region'!$M:$P,4,0)</f>
        <v>V13</v>
      </c>
      <c r="P63" t="str">
        <f>VLOOKUP(L63,'Voltage Vector Region'!$R:$S,2,0)</f>
        <v>POO</v>
      </c>
      <c r="Q63" t="str">
        <f>VLOOKUP(M63,'Voltage Vector Region'!$R:$S,2,0)</f>
        <v>PON</v>
      </c>
      <c r="R63" t="str">
        <f>VLOOKUP(N63,'Voltage Vector Region'!$R:$S,2,0)</f>
        <v>PNN</v>
      </c>
      <c r="S63">
        <f t="shared" si="0"/>
        <v>0.6</v>
      </c>
      <c r="T63" t="e">
        <f>VLOOKUP($K63,#REF!,2,0)</f>
        <v>#REF!</v>
      </c>
      <c r="U63" t="e">
        <f>VLOOKUP($K63,#REF!,3,0)</f>
        <v>#REF!</v>
      </c>
      <c r="V63" t="e">
        <f>VLOOKUP($K63,#REF!,4,0)</f>
        <v>#REF!</v>
      </c>
    </row>
    <row r="64" spans="3:22" x14ac:dyDescent="0.3">
      <c r="C64" s="1">
        <v>6.0999999999999997E-4</v>
      </c>
      <c r="D64" s="1">
        <f t="shared" si="1"/>
        <v>0.19163715186897737</v>
      </c>
      <c r="E64" s="1" t="str">
        <f t="shared" si="2"/>
        <v>S1</v>
      </c>
      <c r="F64" s="1">
        <f t="shared" si="8"/>
        <v>0.19163715186897737</v>
      </c>
      <c r="G64" s="1">
        <f>$F$2*(((SQRT(3)*COS(Model!F64))-SIN(Model!F64))/2)</f>
        <v>0.60395083363316104</v>
      </c>
      <c r="H64" s="1">
        <f t="shared" si="4"/>
        <v>0.1523730649849519</v>
      </c>
      <c r="I64" s="1">
        <f t="shared" si="5"/>
        <v>0.75632389861811289</v>
      </c>
      <c r="J64" s="1" t="str">
        <f t="shared" si="6"/>
        <v>R3</v>
      </c>
      <c r="K64" t="str">
        <f t="shared" si="7"/>
        <v>S1R3</v>
      </c>
      <c r="L64" t="str">
        <f>VLOOKUP(K64,'Voltage Vector Region'!$M:$P,2,0)</f>
        <v>V1</v>
      </c>
      <c r="M64" t="str">
        <f>VLOOKUP(K64,'Voltage Vector Region'!$M:$P,3,0)</f>
        <v>V7</v>
      </c>
      <c r="N64" t="str">
        <f>VLOOKUP(K64,'Voltage Vector Region'!$M:$P,4,0)</f>
        <v>V13</v>
      </c>
      <c r="P64" t="str">
        <f>VLOOKUP(L64,'Voltage Vector Region'!$R:$S,2,0)</f>
        <v>POO</v>
      </c>
      <c r="Q64" t="str">
        <f>VLOOKUP(M64,'Voltage Vector Region'!$R:$S,2,0)</f>
        <v>PON</v>
      </c>
      <c r="R64" t="str">
        <f>VLOOKUP(N64,'Voltage Vector Region'!$R:$S,2,0)</f>
        <v>PNN</v>
      </c>
      <c r="S64">
        <f t="shared" si="0"/>
        <v>0.61</v>
      </c>
      <c r="T64" t="e">
        <f>VLOOKUP($K64,#REF!,2,0)</f>
        <v>#REF!</v>
      </c>
      <c r="U64" t="e">
        <f>VLOOKUP($K64,#REF!,3,0)</f>
        <v>#REF!</v>
      </c>
      <c r="V64" t="e">
        <f>VLOOKUP($K64,#REF!,4,0)</f>
        <v>#REF!</v>
      </c>
    </row>
    <row r="65" spans="3:22" x14ac:dyDescent="0.3">
      <c r="C65" s="1">
        <v>6.2E-4</v>
      </c>
      <c r="D65" s="1">
        <f t="shared" si="1"/>
        <v>0.19477874452256719</v>
      </c>
      <c r="E65" s="1" t="str">
        <f t="shared" si="2"/>
        <v>S1</v>
      </c>
      <c r="F65" s="1">
        <f t="shared" si="8"/>
        <v>0.19477874452256719</v>
      </c>
      <c r="G65" s="1">
        <f>$F$2*(((SQRT(3)*COS(Model!F65))-SIN(Model!F65))/2)</f>
        <v>0.60229966199401375</v>
      </c>
      <c r="H65" s="1">
        <f t="shared" si="4"/>
        <v>0.15483957444068822</v>
      </c>
      <c r="I65" s="1">
        <f t="shared" si="5"/>
        <v>0.75713923643470193</v>
      </c>
      <c r="J65" s="1" t="str">
        <f t="shared" si="6"/>
        <v>R3</v>
      </c>
      <c r="K65" t="str">
        <f t="shared" si="7"/>
        <v>S1R3</v>
      </c>
      <c r="L65" t="str">
        <f>VLOOKUP(K65,'Voltage Vector Region'!$M:$P,2,0)</f>
        <v>V1</v>
      </c>
      <c r="M65" t="str">
        <f>VLOOKUP(K65,'Voltage Vector Region'!$M:$P,3,0)</f>
        <v>V7</v>
      </c>
      <c r="N65" t="str">
        <f>VLOOKUP(K65,'Voltage Vector Region'!$M:$P,4,0)</f>
        <v>V13</v>
      </c>
      <c r="P65" t="str">
        <f>VLOOKUP(L65,'Voltage Vector Region'!$R:$S,2,0)</f>
        <v>POO</v>
      </c>
      <c r="Q65" t="str">
        <f>VLOOKUP(M65,'Voltage Vector Region'!$R:$S,2,0)</f>
        <v>PON</v>
      </c>
      <c r="R65" t="str">
        <f>VLOOKUP(N65,'Voltage Vector Region'!$R:$S,2,0)</f>
        <v>PNN</v>
      </c>
      <c r="S65">
        <f t="shared" si="0"/>
        <v>0.62</v>
      </c>
      <c r="T65" t="e">
        <f>VLOOKUP($K65,#REF!,2,0)</f>
        <v>#REF!</v>
      </c>
      <c r="U65" t="e">
        <f>VLOOKUP($K65,#REF!,3,0)</f>
        <v>#REF!</v>
      </c>
      <c r="V65" t="e">
        <f>VLOOKUP($K65,#REF!,4,0)</f>
        <v>#REF!</v>
      </c>
    </row>
    <row r="66" spans="3:22" x14ac:dyDescent="0.3">
      <c r="C66" s="1">
        <v>6.3000000000000003E-4</v>
      </c>
      <c r="D66" s="1">
        <f t="shared" si="1"/>
        <v>0.19792033717615698</v>
      </c>
      <c r="E66" s="1" t="str">
        <f t="shared" si="2"/>
        <v>S1</v>
      </c>
      <c r="F66" s="1">
        <f t="shared" si="8"/>
        <v>0.19792033717615698</v>
      </c>
      <c r="G66" s="1">
        <f>$F$2*(((SQRT(3)*COS(Model!F66))-SIN(Model!F66))/2)</f>
        <v>0.6006425459003607</v>
      </c>
      <c r="H66" s="1">
        <f t="shared" si="4"/>
        <v>0.15730455569233606</v>
      </c>
      <c r="I66" s="1">
        <f t="shared" si="5"/>
        <v>0.75794710159269674</v>
      </c>
      <c r="J66" s="1" t="str">
        <f t="shared" si="6"/>
        <v>R3</v>
      </c>
      <c r="K66" t="str">
        <f t="shared" si="7"/>
        <v>S1R3</v>
      </c>
      <c r="L66" t="str">
        <f>VLOOKUP(K66,'Voltage Vector Region'!$M:$P,2,0)</f>
        <v>V1</v>
      </c>
      <c r="M66" t="str">
        <f>VLOOKUP(K66,'Voltage Vector Region'!$M:$P,3,0)</f>
        <v>V7</v>
      </c>
      <c r="N66" t="str">
        <f>VLOOKUP(K66,'Voltage Vector Region'!$M:$P,4,0)</f>
        <v>V13</v>
      </c>
      <c r="P66" t="str">
        <f>VLOOKUP(L66,'Voltage Vector Region'!$R:$S,2,0)</f>
        <v>POO</v>
      </c>
      <c r="Q66" t="str">
        <f>VLOOKUP(M66,'Voltage Vector Region'!$R:$S,2,0)</f>
        <v>PON</v>
      </c>
      <c r="R66" t="str">
        <f>VLOOKUP(N66,'Voltage Vector Region'!$R:$S,2,0)</f>
        <v>PNN</v>
      </c>
      <c r="S66">
        <f t="shared" si="0"/>
        <v>0.63</v>
      </c>
      <c r="T66" t="e">
        <f>VLOOKUP($K66,#REF!,2,0)</f>
        <v>#REF!</v>
      </c>
      <c r="U66" t="e">
        <f>VLOOKUP($K66,#REF!,3,0)</f>
        <v>#REF!</v>
      </c>
      <c r="V66" t="e">
        <f>VLOOKUP($K66,#REF!,4,0)</f>
        <v>#REF!</v>
      </c>
    </row>
    <row r="67" spans="3:22" x14ac:dyDescent="0.3">
      <c r="C67" s="1">
        <v>6.4000000000000005E-4</v>
      </c>
      <c r="D67" s="1">
        <f t="shared" si="1"/>
        <v>0.20106192982974677</v>
      </c>
      <c r="E67" s="1" t="str">
        <f t="shared" si="2"/>
        <v>S1</v>
      </c>
      <c r="F67" s="1">
        <f t="shared" si="8"/>
        <v>0.20106192982974677</v>
      </c>
      <c r="G67" s="1">
        <f>$F$2*(((SQRT(3)*COS(Model!F67))-SIN(Model!F67))/2)</f>
        <v>0.59897950170726888</v>
      </c>
      <c r="H67" s="1">
        <f t="shared" si="4"/>
        <v>0.15976798441152562</v>
      </c>
      <c r="I67" s="1">
        <f t="shared" si="5"/>
        <v>0.7587474861187945</v>
      </c>
      <c r="J67" s="1" t="str">
        <f t="shared" si="6"/>
        <v>R3</v>
      </c>
      <c r="K67" t="str">
        <f t="shared" si="7"/>
        <v>S1R3</v>
      </c>
      <c r="L67" t="str">
        <f>VLOOKUP(K67,'Voltage Vector Region'!$M:$P,2,0)</f>
        <v>V1</v>
      </c>
      <c r="M67" t="str">
        <f>VLOOKUP(K67,'Voltage Vector Region'!$M:$P,3,0)</f>
        <v>V7</v>
      </c>
      <c r="N67" t="str">
        <f>VLOOKUP(K67,'Voltage Vector Region'!$M:$P,4,0)</f>
        <v>V13</v>
      </c>
      <c r="P67" t="str">
        <f>VLOOKUP(L67,'Voltage Vector Region'!$R:$S,2,0)</f>
        <v>POO</v>
      </c>
      <c r="Q67" t="str">
        <f>VLOOKUP(M67,'Voltage Vector Region'!$R:$S,2,0)</f>
        <v>PON</v>
      </c>
      <c r="R67" t="str">
        <f>VLOOKUP(N67,'Voltage Vector Region'!$R:$S,2,0)</f>
        <v>PNN</v>
      </c>
      <c r="S67">
        <f t="shared" ref="S67:S130" si="9">C67/$S$1</f>
        <v>0.64</v>
      </c>
      <c r="T67" t="e">
        <f>VLOOKUP($K67,#REF!,2,0)</f>
        <v>#REF!</v>
      </c>
      <c r="U67" t="e">
        <f>VLOOKUP($K67,#REF!,3,0)</f>
        <v>#REF!</v>
      </c>
      <c r="V67" t="e">
        <f>VLOOKUP($K67,#REF!,4,0)</f>
        <v>#REF!</v>
      </c>
    </row>
    <row r="68" spans="3:22" x14ac:dyDescent="0.3">
      <c r="C68" s="1">
        <v>6.4999999999999997E-4</v>
      </c>
      <c r="D68" s="1">
        <f t="shared" ref="D68:D131" si="10">C68*$B$3</f>
        <v>0.20420352248333656</v>
      </c>
      <c r="E68" s="1" t="str">
        <f t="shared" ref="E68:E131" si="11">IF(AND((D68&lt;PI()/3),(D68&gt;=0)),"S1",IF(AND((D68&lt;2*PI()/3),(D68&gt;=PI()/3)),"S2",IF(AND((D68&lt;3*PI()/3),(D68&gt;=2*PI()/3)),"S3",IF(AND((D68&lt;4*PI()/3),(D68&gt;=PI())),"S4",IF(AND((D68&lt;5*PI()/3),(D68&gt;=4*PI()/3)),"S5",IF(AND((D68&lt;2*PI()),(D68&gt;=5*PI()/3)),"S6",0))))))</f>
        <v>S1</v>
      </c>
      <c r="F68" s="1">
        <f t="shared" si="8"/>
        <v>0.20420352248333656</v>
      </c>
      <c r="G68" s="1">
        <f>$F$2*(((SQRT(3)*COS(Model!F68))-SIN(Model!F68))/2)</f>
        <v>0.59731054582831311</v>
      </c>
      <c r="H68" s="1">
        <f t="shared" ref="H68:H131" si="12">$F$2*SIN(F68)</f>
        <v>0.16222983628521001</v>
      </c>
      <c r="I68" s="1">
        <f t="shared" ref="I68:I131" si="13">G68+H68</f>
        <v>0.75954038211352315</v>
      </c>
      <c r="J68" s="1" t="str">
        <f t="shared" ref="J68:J131" si="14">IF(G68&gt;0.5,"R3",IF(H68&gt;0.5,"R4",IF(I68&lt;0.5,"R1","R2")))</f>
        <v>R3</v>
      </c>
      <c r="K68" t="str">
        <f t="shared" ref="K68:K131" si="15">E68&amp;J68</f>
        <v>S1R3</v>
      </c>
      <c r="L68" t="str">
        <f>VLOOKUP(K68,'Voltage Vector Region'!$M:$P,2,0)</f>
        <v>V1</v>
      </c>
      <c r="M68" t="str">
        <f>VLOOKUP(K68,'Voltage Vector Region'!$M:$P,3,0)</f>
        <v>V7</v>
      </c>
      <c r="N68" t="str">
        <f>VLOOKUP(K68,'Voltage Vector Region'!$M:$P,4,0)</f>
        <v>V13</v>
      </c>
      <c r="P68" t="str">
        <f>VLOOKUP(L68,'Voltage Vector Region'!$R:$S,2,0)</f>
        <v>POO</v>
      </c>
      <c r="Q68" t="str">
        <f>VLOOKUP(M68,'Voltage Vector Region'!$R:$S,2,0)</f>
        <v>PON</v>
      </c>
      <c r="R68" t="str">
        <f>VLOOKUP(N68,'Voltage Vector Region'!$R:$S,2,0)</f>
        <v>PNN</v>
      </c>
      <c r="S68">
        <f t="shared" si="9"/>
        <v>0.64999999999999991</v>
      </c>
      <c r="T68" t="e">
        <f>VLOOKUP($K68,#REF!,2,0)</f>
        <v>#REF!</v>
      </c>
      <c r="U68" t="e">
        <f>VLOOKUP($K68,#REF!,3,0)</f>
        <v>#REF!</v>
      </c>
      <c r="V68" t="e">
        <f>VLOOKUP($K68,#REF!,4,0)</f>
        <v>#REF!</v>
      </c>
    </row>
    <row r="69" spans="3:22" x14ac:dyDescent="0.3">
      <c r="C69" s="1">
        <v>6.6E-4</v>
      </c>
      <c r="D69" s="1">
        <f t="shared" si="10"/>
        <v>0.20734511513692636</v>
      </c>
      <c r="E69" s="1" t="str">
        <f t="shared" si="11"/>
        <v>S1</v>
      </c>
      <c r="F69" s="1">
        <f t="shared" si="8"/>
        <v>0.20734511513692636</v>
      </c>
      <c r="G69" s="1">
        <f>$F$2*(((SQRT(3)*COS(Model!F69))-SIN(Model!F69))/2)</f>
        <v>0.59563569473541389</v>
      </c>
      <c r="H69" s="1">
        <f t="shared" si="12"/>
        <v>0.16469008701590507</v>
      </c>
      <c r="I69" s="1">
        <f t="shared" si="13"/>
        <v>0.76032578175131893</v>
      </c>
      <c r="J69" s="1" t="str">
        <f t="shared" si="14"/>
        <v>R3</v>
      </c>
      <c r="K69" t="str">
        <f t="shared" si="15"/>
        <v>S1R3</v>
      </c>
      <c r="L69" t="str">
        <f>VLOOKUP(K69,'Voltage Vector Region'!$M:$P,2,0)</f>
        <v>V1</v>
      </c>
      <c r="M69" t="str">
        <f>VLOOKUP(K69,'Voltage Vector Region'!$M:$P,3,0)</f>
        <v>V7</v>
      </c>
      <c r="N69" t="str">
        <f>VLOOKUP(K69,'Voltage Vector Region'!$M:$P,4,0)</f>
        <v>V13</v>
      </c>
      <c r="P69" t="str">
        <f>VLOOKUP(L69,'Voltage Vector Region'!$R:$S,2,0)</f>
        <v>POO</v>
      </c>
      <c r="Q69" t="str">
        <f>VLOOKUP(M69,'Voltage Vector Region'!$R:$S,2,0)</f>
        <v>PON</v>
      </c>
      <c r="R69" t="str">
        <f>VLOOKUP(N69,'Voltage Vector Region'!$R:$S,2,0)</f>
        <v>PNN</v>
      </c>
      <c r="S69">
        <f t="shared" si="9"/>
        <v>0.66</v>
      </c>
      <c r="T69" t="e">
        <f>VLOOKUP($K69,#REF!,2,0)</f>
        <v>#REF!</v>
      </c>
      <c r="U69" t="e">
        <f>VLOOKUP($K69,#REF!,3,0)</f>
        <v>#REF!</v>
      </c>
      <c r="V69" t="e">
        <f>VLOOKUP($K69,#REF!,4,0)</f>
        <v>#REF!</v>
      </c>
    </row>
    <row r="70" spans="3:22" x14ac:dyDescent="0.3">
      <c r="C70" s="1">
        <v>6.7000000000000002E-4</v>
      </c>
      <c r="D70" s="1">
        <f t="shared" si="10"/>
        <v>0.21048670779051615</v>
      </c>
      <c r="E70" s="1" t="str">
        <f t="shared" si="11"/>
        <v>S1</v>
      </c>
      <c r="F70" s="1">
        <f>IF(AND((D70&lt;PI()/3),(D70&gt;=0)),D70,IF(AND((D70&lt;2*PI()/3),(D70&gt;=PI()/3)),D70-PI()/3,IF(AND((D70&lt;3*PI()/3),(D70&gt;=2*PI()/3)),D70-(2*PI()/3),IF(AND((D70&lt;4*PI()/3),(D70&gt;=PI())),"S4",IF(AND((D70&lt;5*PI()/3),(D70&gt;=4*PI()/3)),"S5",IF(AND((D70&lt;2*PI()),(D70&gt;=5*PI()/3)),"S6",0))))))</f>
        <v>0.21048670779051615</v>
      </c>
      <c r="G70" s="1">
        <f>$F$2*(((SQRT(3)*COS(Model!F70))-SIN(Model!F70))/2)</f>
        <v>0.59395496495867561</v>
      </c>
      <c r="H70" s="1">
        <f t="shared" si="12"/>
        <v>0.16714871232192938</v>
      </c>
      <c r="I70" s="1">
        <f t="shared" si="13"/>
        <v>0.76110367728060502</v>
      </c>
      <c r="J70" s="1" t="str">
        <f t="shared" si="14"/>
        <v>R3</v>
      </c>
      <c r="K70" t="str">
        <f t="shared" si="15"/>
        <v>S1R3</v>
      </c>
      <c r="L70" t="str">
        <f>VLOOKUP(K70,'Voltage Vector Region'!$M:$P,2,0)</f>
        <v>V1</v>
      </c>
      <c r="M70" t="str">
        <f>VLOOKUP(K70,'Voltage Vector Region'!$M:$P,3,0)</f>
        <v>V7</v>
      </c>
      <c r="N70" t="str">
        <f>VLOOKUP(K70,'Voltage Vector Region'!$M:$P,4,0)</f>
        <v>V13</v>
      </c>
      <c r="P70" t="str">
        <f>VLOOKUP(L70,'Voltage Vector Region'!$R:$S,2,0)</f>
        <v>POO</v>
      </c>
      <c r="Q70" t="str">
        <f>VLOOKUP(M70,'Voltage Vector Region'!$R:$S,2,0)</f>
        <v>PON</v>
      </c>
      <c r="R70" t="str">
        <f>VLOOKUP(N70,'Voltage Vector Region'!$R:$S,2,0)</f>
        <v>PNN</v>
      </c>
      <c r="S70">
        <f t="shared" si="9"/>
        <v>0.67</v>
      </c>
      <c r="T70" t="e">
        <f>VLOOKUP($K70,#REF!,2,0)</f>
        <v>#REF!</v>
      </c>
      <c r="U70" t="e">
        <f>VLOOKUP($K70,#REF!,3,0)</f>
        <v>#REF!</v>
      </c>
      <c r="V70" t="e">
        <f>VLOOKUP($K70,#REF!,4,0)</f>
        <v>#REF!</v>
      </c>
    </row>
    <row r="71" spans="3:22" x14ac:dyDescent="0.3">
      <c r="C71" s="1">
        <v>6.8000000000000005E-4</v>
      </c>
      <c r="D71" s="1">
        <f t="shared" si="10"/>
        <v>0.21362830044410597</v>
      </c>
      <c r="E71" s="1" t="str">
        <f t="shared" si="11"/>
        <v>S1</v>
      </c>
      <c r="F71" s="1">
        <f t="shared" ref="F71:F102" si="16">IF(AND((D71&lt;PI()/3),(D71&gt;=0)),D71,IF(AND((D71&lt;2*PI()/3),(D71&gt;=PI()/3)),D71-PI()/3,IF(AND((D71&lt;3*PI()/3),(D71&gt;=2*PI()/3)),D71-(2*PI()/3),IF(AND((D71&lt;4*PI()/3),(D71&gt;=PI())),"S4",IF(AND((D71&lt;5*PI()/3),(D71&gt;=4*PI()/3)),"S5",IF(AND((D71&lt;2*PI()),(D71&gt;=5*PI()/3)),"S6",0))))))</f>
        <v>0.21362830044410597</v>
      </c>
      <c r="G71" s="1">
        <f>$F$2*(((SQRT(3)*COS(Model!F71))-SIN(Model!F71))/2)</f>
        <v>0.59226837308622249</v>
      </c>
      <c r="H71" s="1">
        <f t="shared" si="12"/>
        <v>0.16960568793764375</v>
      </c>
      <c r="I71" s="1">
        <f t="shared" si="13"/>
        <v>0.76187406102386623</v>
      </c>
      <c r="J71" s="1" t="str">
        <f t="shared" si="14"/>
        <v>R3</v>
      </c>
      <c r="K71" t="str">
        <f t="shared" si="15"/>
        <v>S1R3</v>
      </c>
      <c r="L71" t="str">
        <f>VLOOKUP(K71,'Voltage Vector Region'!$M:$P,2,0)</f>
        <v>V1</v>
      </c>
      <c r="M71" t="str">
        <f>VLOOKUP(K71,'Voltage Vector Region'!$M:$P,3,0)</f>
        <v>V7</v>
      </c>
      <c r="N71" t="str">
        <f>VLOOKUP(K71,'Voltage Vector Region'!$M:$P,4,0)</f>
        <v>V13</v>
      </c>
      <c r="P71" t="str">
        <f>VLOOKUP(L71,'Voltage Vector Region'!$R:$S,2,0)</f>
        <v>POO</v>
      </c>
      <c r="Q71" t="str">
        <f>VLOOKUP(M71,'Voltage Vector Region'!$R:$S,2,0)</f>
        <v>PON</v>
      </c>
      <c r="R71" t="str">
        <f>VLOOKUP(N71,'Voltage Vector Region'!$R:$S,2,0)</f>
        <v>PNN</v>
      </c>
      <c r="S71">
        <f t="shared" si="9"/>
        <v>0.68</v>
      </c>
      <c r="T71" t="e">
        <f>VLOOKUP($K71,#REF!,2,0)</f>
        <v>#REF!</v>
      </c>
      <c r="U71" t="e">
        <f>VLOOKUP($K71,#REF!,3,0)</f>
        <v>#REF!</v>
      </c>
      <c r="V71" t="e">
        <f>VLOOKUP($K71,#REF!,4,0)</f>
        <v>#REF!</v>
      </c>
    </row>
    <row r="72" spans="3:22" x14ac:dyDescent="0.3">
      <c r="C72" s="1">
        <v>6.8999999999999997E-4</v>
      </c>
      <c r="D72" s="1">
        <f t="shared" si="10"/>
        <v>0.21676989309769573</v>
      </c>
      <c r="E72" s="1" t="str">
        <f t="shared" si="11"/>
        <v>S1</v>
      </c>
      <c r="F72" s="1">
        <f t="shared" si="16"/>
        <v>0.21676989309769573</v>
      </c>
      <c r="G72" s="1">
        <f>$F$2*(((SQRT(3)*COS(Model!F72))-SIN(Model!F72))/2)</f>
        <v>0.59057593576403533</v>
      </c>
      <c r="H72" s="1">
        <f t="shared" si="12"/>
        <v>0.17206098961369071</v>
      </c>
      <c r="I72" s="1">
        <f t="shared" si="13"/>
        <v>0.76263692537772609</v>
      </c>
      <c r="J72" s="1" t="str">
        <f t="shared" si="14"/>
        <v>R3</v>
      </c>
      <c r="K72" t="str">
        <f t="shared" si="15"/>
        <v>S1R3</v>
      </c>
      <c r="L72" t="str">
        <f>VLOOKUP(K72,'Voltage Vector Region'!$M:$P,2,0)</f>
        <v>V1</v>
      </c>
      <c r="M72" t="str">
        <f>VLOOKUP(K72,'Voltage Vector Region'!$M:$P,3,0)</f>
        <v>V7</v>
      </c>
      <c r="N72" t="str">
        <f>VLOOKUP(K72,'Voltage Vector Region'!$M:$P,4,0)</f>
        <v>V13</v>
      </c>
      <c r="P72" t="str">
        <f>VLOOKUP(L72,'Voltage Vector Region'!$R:$S,2,0)</f>
        <v>POO</v>
      </c>
      <c r="Q72" t="str">
        <f>VLOOKUP(M72,'Voltage Vector Region'!$R:$S,2,0)</f>
        <v>PON</v>
      </c>
      <c r="R72" t="str">
        <f>VLOOKUP(N72,'Voltage Vector Region'!$R:$S,2,0)</f>
        <v>PNN</v>
      </c>
      <c r="S72">
        <f t="shared" si="9"/>
        <v>0.69</v>
      </c>
      <c r="T72" t="e">
        <f>VLOOKUP($K72,#REF!,2,0)</f>
        <v>#REF!</v>
      </c>
      <c r="U72" t="e">
        <f>VLOOKUP($K72,#REF!,3,0)</f>
        <v>#REF!</v>
      </c>
      <c r="V72" t="e">
        <f>VLOOKUP($K72,#REF!,4,0)</f>
        <v>#REF!</v>
      </c>
    </row>
    <row r="73" spans="3:22" x14ac:dyDescent="0.3">
      <c r="C73" s="1">
        <v>6.9999999999999999E-4</v>
      </c>
      <c r="D73" s="1">
        <f t="shared" si="10"/>
        <v>0.21991148575128552</v>
      </c>
      <c r="E73" s="1" t="str">
        <f t="shared" si="11"/>
        <v>S1</v>
      </c>
      <c r="F73" s="1">
        <f t="shared" si="16"/>
        <v>0.21991148575128552</v>
      </c>
      <c r="G73" s="1">
        <f>$F$2*(((SQRT(3)*COS(Model!F73))-SIN(Model!F73))/2)</f>
        <v>0.58887766969578748</v>
      </c>
      <c r="H73" s="1">
        <f t="shared" si="12"/>
        <v>0.17451459311723405</v>
      </c>
      <c r="I73" s="1">
        <f t="shared" si="13"/>
        <v>0.76339226281302153</v>
      </c>
      <c r="J73" s="1" t="str">
        <f t="shared" si="14"/>
        <v>R3</v>
      </c>
      <c r="K73" t="str">
        <f t="shared" si="15"/>
        <v>S1R3</v>
      </c>
      <c r="L73" t="str">
        <f>VLOOKUP(K73,'Voltage Vector Region'!$M:$P,2,0)</f>
        <v>V1</v>
      </c>
      <c r="M73" t="str">
        <f>VLOOKUP(K73,'Voltage Vector Region'!$M:$P,3,0)</f>
        <v>V7</v>
      </c>
      <c r="N73" t="str">
        <f>VLOOKUP(K73,'Voltage Vector Region'!$M:$P,4,0)</f>
        <v>V13</v>
      </c>
      <c r="P73" t="str">
        <f>VLOOKUP(L73,'Voltage Vector Region'!$R:$S,2,0)</f>
        <v>POO</v>
      </c>
      <c r="Q73" t="str">
        <f>VLOOKUP(M73,'Voltage Vector Region'!$R:$S,2,0)</f>
        <v>PON</v>
      </c>
      <c r="R73" t="str">
        <f>VLOOKUP(N73,'Voltage Vector Region'!$R:$S,2,0)</f>
        <v>PNN</v>
      </c>
      <c r="S73">
        <f t="shared" si="9"/>
        <v>0.7</v>
      </c>
      <c r="T73" t="e">
        <f>VLOOKUP($K73,#REF!,2,0)</f>
        <v>#REF!</v>
      </c>
      <c r="U73" t="e">
        <f>VLOOKUP($K73,#REF!,3,0)</f>
        <v>#REF!</v>
      </c>
      <c r="V73" t="e">
        <f>VLOOKUP($K73,#REF!,4,0)</f>
        <v>#REF!</v>
      </c>
    </row>
    <row r="74" spans="3:22" x14ac:dyDescent="0.3">
      <c r="C74" s="1">
        <v>7.1000000000000002E-4</v>
      </c>
      <c r="D74" s="1">
        <f t="shared" si="10"/>
        <v>0.22305307840487532</v>
      </c>
      <c r="E74" s="1" t="str">
        <f t="shared" si="11"/>
        <v>S1</v>
      </c>
      <c r="F74" s="1">
        <f t="shared" si="16"/>
        <v>0.22305307840487532</v>
      </c>
      <c r="G74" s="1">
        <f>$F$2*(((SQRT(3)*COS(Model!F74))-SIN(Model!F74))/2)</f>
        <v>0.58717359164267913</v>
      </c>
      <c r="H74" s="1">
        <f t="shared" si="12"/>
        <v>0.17696647423219769</v>
      </c>
      <c r="I74" s="1">
        <f t="shared" si="13"/>
        <v>0.76414006587487682</v>
      </c>
      <c r="J74" s="1" t="str">
        <f t="shared" si="14"/>
        <v>R3</v>
      </c>
      <c r="K74" t="str">
        <f t="shared" si="15"/>
        <v>S1R3</v>
      </c>
      <c r="L74" t="str">
        <f>VLOOKUP(K74,'Voltage Vector Region'!$M:$P,2,0)</f>
        <v>V1</v>
      </c>
      <c r="M74" t="str">
        <f>VLOOKUP(K74,'Voltage Vector Region'!$M:$P,3,0)</f>
        <v>V7</v>
      </c>
      <c r="N74" t="str">
        <f>VLOOKUP(K74,'Voltage Vector Region'!$M:$P,4,0)</f>
        <v>V13</v>
      </c>
      <c r="P74" t="str">
        <f>VLOOKUP(L74,'Voltage Vector Region'!$R:$S,2,0)</f>
        <v>POO</v>
      </c>
      <c r="Q74" t="str">
        <f>VLOOKUP(M74,'Voltage Vector Region'!$R:$S,2,0)</f>
        <v>PON</v>
      </c>
      <c r="R74" t="str">
        <f>VLOOKUP(N74,'Voltage Vector Region'!$R:$S,2,0)</f>
        <v>PNN</v>
      </c>
      <c r="S74">
        <f t="shared" si="9"/>
        <v>0.71</v>
      </c>
      <c r="T74" t="e">
        <f>VLOOKUP($K74,#REF!,2,0)</f>
        <v>#REF!</v>
      </c>
      <c r="U74" t="e">
        <f>VLOOKUP($K74,#REF!,3,0)</f>
        <v>#REF!</v>
      </c>
      <c r="V74" t="e">
        <f>VLOOKUP($K74,#REF!,4,0)</f>
        <v>#REF!</v>
      </c>
    </row>
    <row r="75" spans="3:22" x14ac:dyDescent="0.3">
      <c r="C75" s="1">
        <v>7.2000000000000005E-4</v>
      </c>
      <c r="D75" s="1">
        <f t="shared" si="10"/>
        <v>0.22619467105846514</v>
      </c>
      <c r="E75" s="1" t="str">
        <f t="shared" si="11"/>
        <v>S1</v>
      </c>
      <c r="F75" s="1">
        <f t="shared" si="16"/>
        <v>0.22619467105846514</v>
      </c>
      <c r="G75" s="1">
        <f>$F$2*(((SQRT(3)*COS(Model!F75))-SIN(Model!F75))/2)</f>
        <v>0.58546371842327283</v>
      </c>
      <c r="H75" s="1">
        <f t="shared" si="12"/>
        <v>0.17941660875950496</v>
      </c>
      <c r="I75" s="1">
        <f t="shared" si="13"/>
        <v>0.76488032718277776</v>
      </c>
      <c r="J75" s="1" t="str">
        <f t="shared" si="14"/>
        <v>R3</v>
      </c>
      <c r="K75" t="str">
        <f t="shared" si="15"/>
        <v>S1R3</v>
      </c>
      <c r="L75" t="str">
        <f>VLOOKUP(K75,'Voltage Vector Region'!$M:$P,2,0)</f>
        <v>V1</v>
      </c>
      <c r="M75" t="str">
        <f>VLOOKUP(K75,'Voltage Vector Region'!$M:$P,3,0)</f>
        <v>V7</v>
      </c>
      <c r="N75" t="str">
        <f>VLOOKUP(K75,'Voltage Vector Region'!$M:$P,4,0)</f>
        <v>V13</v>
      </c>
      <c r="P75" t="str">
        <f>VLOOKUP(L75,'Voltage Vector Region'!$R:$S,2,0)</f>
        <v>POO</v>
      </c>
      <c r="Q75" t="str">
        <f>VLOOKUP(M75,'Voltage Vector Region'!$R:$S,2,0)</f>
        <v>PON</v>
      </c>
      <c r="R75" t="str">
        <f>VLOOKUP(N75,'Voltage Vector Region'!$R:$S,2,0)</f>
        <v>PNN</v>
      </c>
      <c r="S75">
        <f t="shared" si="9"/>
        <v>0.72000000000000008</v>
      </c>
      <c r="T75" t="e">
        <f>VLOOKUP($K75,#REF!,2,0)</f>
        <v>#REF!</v>
      </c>
      <c r="U75" t="e">
        <f>VLOOKUP($K75,#REF!,3,0)</f>
        <v>#REF!</v>
      </c>
      <c r="V75" t="e">
        <f>VLOOKUP($K75,#REF!,4,0)</f>
        <v>#REF!</v>
      </c>
    </row>
    <row r="76" spans="3:22" x14ac:dyDescent="0.3">
      <c r="C76" s="1">
        <v>7.2999999999999996E-4</v>
      </c>
      <c r="D76" s="1">
        <f t="shared" si="10"/>
        <v>0.2293362637120549</v>
      </c>
      <c r="E76" s="1" t="str">
        <f t="shared" si="11"/>
        <v>S1</v>
      </c>
      <c r="F76" s="1">
        <f t="shared" si="16"/>
        <v>0.2293362637120549</v>
      </c>
      <c r="G76" s="1">
        <f>$F$2*(((SQRT(3)*COS(Model!F76))-SIN(Model!F76))/2)</f>
        <v>0.58374806691332715</v>
      </c>
      <c r="H76" s="1">
        <f t="shared" si="12"/>
        <v>0.18186497251731715</v>
      </c>
      <c r="I76" s="1">
        <f t="shared" si="13"/>
        <v>0.76561303943064429</v>
      </c>
      <c r="J76" s="1" t="str">
        <f t="shared" si="14"/>
        <v>R3</v>
      </c>
      <c r="K76" t="str">
        <f t="shared" si="15"/>
        <v>S1R3</v>
      </c>
      <c r="L76" t="str">
        <f>VLOOKUP(K76,'Voltage Vector Region'!$M:$P,2,0)</f>
        <v>V1</v>
      </c>
      <c r="M76" t="str">
        <f>VLOOKUP(K76,'Voltage Vector Region'!$M:$P,3,0)</f>
        <v>V7</v>
      </c>
      <c r="N76" t="str">
        <f>VLOOKUP(K76,'Voltage Vector Region'!$M:$P,4,0)</f>
        <v>V13</v>
      </c>
      <c r="P76" t="str">
        <f>VLOOKUP(L76,'Voltage Vector Region'!$R:$S,2,0)</f>
        <v>POO</v>
      </c>
      <c r="Q76" t="str">
        <f>VLOOKUP(M76,'Voltage Vector Region'!$R:$S,2,0)</f>
        <v>PON</v>
      </c>
      <c r="R76" t="str">
        <f>VLOOKUP(N76,'Voltage Vector Region'!$R:$S,2,0)</f>
        <v>PNN</v>
      </c>
      <c r="S76">
        <f t="shared" si="9"/>
        <v>0.73</v>
      </c>
      <c r="T76" t="e">
        <f>VLOOKUP($K76,#REF!,2,0)</f>
        <v>#REF!</v>
      </c>
      <c r="U76" t="e">
        <f>VLOOKUP($K76,#REF!,3,0)</f>
        <v>#REF!</v>
      </c>
      <c r="V76" t="e">
        <f>VLOOKUP($K76,#REF!,4,0)</f>
        <v>#REF!</v>
      </c>
    </row>
    <row r="77" spans="3:22" x14ac:dyDescent="0.3">
      <c r="C77" s="1">
        <v>7.3999999999999999E-4</v>
      </c>
      <c r="D77" s="1">
        <f t="shared" si="10"/>
        <v>0.23247785636564469</v>
      </c>
      <c r="E77" s="1" t="str">
        <f t="shared" si="11"/>
        <v>S1</v>
      </c>
      <c r="F77" s="1">
        <f t="shared" si="16"/>
        <v>0.23247785636564469</v>
      </c>
      <c r="G77" s="1">
        <f>$F$2*(((SQRT(3)*COS(Model!F77))-SIN(Model!F77))/2)</f>
        <v>0.58202665404562948</v>
      </c>
      <c r="H77" s="1">
        <f t="shared" si="12"/>
        <v>0.18431154134127248</v>
      </c>
      <c r="I77" s="1">
        <f t="shared" si="13"/>
        <v>0.76633819538690195</v>
      </c>
      <c r="J77" s="1" t="str">
        <f t="shared" si="14"/>
        <v>R3</v>
      </c>
      <c r="K77" t="str">
        <f t="shared" si="15"/>
        <v>S1R3</v>
      </c>
      <c r="L77" t="str">
        <f>VLOOKUP(K77,'Voltage Vector Region'!$M:$P,2,0)</f>
        <v>V1</v>
      </c>
      <c r="M77" t="str">
        <f>VLOOKUP(K77,'Voltage Vector Region'!$M:$P,3,0)</f>
        <v>V7</v>
      </c>
      <c r="N77" t="str">
        <f>VLOOKUP(K77,'Voltage Vector Region'!$M:$P,4,0)</f>
        <v>V13</v>
      </c>
      <c r="P77" t="str">
        <f>VLOOKUP(L77,'Voltage Vector Region'!$R:$S,2,0)</f>
        <v>POO</v>
      </c>
      <c r="Q77" t="str">
        <f>VLOOKUP(M77,'Voltage Vector Region'!$R:$S,2,0)</f>
        <v>PON</v>
      </c>
      <c r="R77" t="str">
        <f>VLOOKUP(N77,'Voltage Vector Region'!$R:$S,2,0)</f>
        <v>PNN</v>
      </c>
      <c r="S77">
        <f t="shared" si="9"/>
        <v>0.74</v>
      </c>
      <c r="T77" t="e">
        <f>VLOOKUP($K77,#REF!,2,0)</f>
        <v>#REF!</v>
      </c>
      <c r="U77" t="e">
        <f>VLOOKUP($K77,#REF!,3,0)</f>
        <v>#REF!</v>
      </c>
      <c r="V77" t="e">
        <f>VLOOKUP($K77,#REF!,4,0)</f>
        <v>#REF!</v>
      </c>
    </row>
    <row r="78" spans="3:22" x14ac:dyDescent="0.3">
      <c r="C78" s="1">
        <v>7.5000000000000002E-4</v>
      </c>
      <c r="D78" s="1">
        <f t="shared" si="10"/>
        <v>0.23561944901923451</v>
      </c>
      <c r="E78" s="1" t="str">
        <f t="shared" si="11"/>
        <v>S1</v>
      </c>
      <c r="F78" s="1">
        <f t="shared" si="16"/>
        <v>0.23561944901923451</v>
      </c>
      <c r="G78" s="1">
        <f>$F$2*(((SQRT(3)*COS(Model!F78))-SIN(Model!F78))/2)</f>
        <v>0.58029949680983006</v>
      </c>
      <c r="H78" s="1">
        <f t="shared" si="12"/>
        <v>0.18675629108472436</v>
      </c>
      <c r="I78" s="1">
        <f t="shared" si="13"/>
        <v>0.76705578789455442</v>
      </c>
      <c r="J78" s="1" t="str">
        <f t="shared" si="14"/>
        <v>R3</v>
      </c>
      <c r="K78" t="str">
        <f t="shared" si="15"/>
        <v>S1R3</v>
      </c>
      <c r="L78" t="str">
        <f>VLOOKUP(K78,'Voltage Vector Region'!$M:$P,2,0)</f>
        <v>V1</v>
      </c>
      <c r="M78" t="str">
        <f>VLOOKUP(K78,'Voltage Vector Region'!$M:$P,3,0)</f>
        <v>V7</v>
      </c>
      <c r="N78" t="str">
        <f>VLOOKUP(K78,'Voltage Vector Region'!$M:$P,4,0)</f>
        <v>V13</v>
      </c>
      <c r="P78" t="str">
        <f>VLOOKUP(L78,'Voltage Vector Region'!$R:$S,2,0)</f>
        <v>POO</v>
      </c>
      <c r="Q78" t="str">
        <f>VLOOKUP(M78,'Voltage Vector Region'!$R:$S,2,0)</f>
        <v>PON</v>
      </c>
      <c r="R78" t="str">
        <f>VLOOKUP(N78,'Voltage Vector Region'!$R:$S,2,0)</f>
        <v>PNN</v>
      </c>
      <c r="S78">
        <f t="shared" si="9"/>
        <v>0.75</v>
      </c>
      <c r="T78" t="e">
        <f>VLOOKUP($K78,#REF!,2,0)</f>
        <v>#REF!</v>
      </c>
      <c r="U78" t="e">
        <f>VLOOKUP($K78,#REF!,3,0)</f>
        <v>#REF!</v>
      </c>
      <c r="V78" t="e">
        <f>VLOOKUP($K78,#REF!,4,0)</f>
        <v>#REF!</v>
      </c>
    </row>
    <row r="79" spans="3:22" x14ac:dyDescent="0.3">
      <c r="C79" s="1">
        <v>7.6000000000000004E-4</v>
      </c>
      <c r="D79" s="1">
        <f t="shared" si="10"/>
        <v>0.2387610416728243</v>
      </c>
      <c r="E79" s="1" t="str">
        <f t="shared" si="11"/>
        <v>S1</v>
      </c>
      <c r="F79" s="1">
        <f t="shared" si="16"/>
        <v>0.2387610416728243</v>
      </c>
      <c r="G79" s="1">
        <f>$F$2*(((SQRT(3)*COS(Model!F79))-SIN(Model!F79))/2)</f>
        <v>0.57856661225227357</v>
      </c>
      <c r="H79" s="1">
        <f t="shared" si="12"/>
        <v>0.18919919761897977</v>
      </c>
      <c r="I79" s="1">
        <f t="shared" si="13"/>
        <v>0.76776580987125331</v>
      </c>
      <c r="J79" s="1" t="str">
        <f t="shared" si="14"/>
        <v>R3</v>
      </c>
      <c r="K79" t="str">
        <f t="shared" si="15"/>
        <v>S1R3</v>
      </c>
      <c r="L79" t="str">
        <f>VLOOKUP(K79,'Voltage Vector Region'!$M:$P,2,0)</f>
        <v>V1</v>
      </c>
      <c r="M79" t="str">
        <f>VLOOKUP(K79,'Voltage Vector Region'!$M:$P,3,0)</f>
        <v>V7</v>
      </c>
      <c r="N79" t="str">
        <f>VLOOKUP(K79,'Voltage Vector Region'!$M:$P,4,0)</f>
        <v>V13</v>
      </c>
      <c r="P79" t="str">
        <f>VLOOKUP(L79,'Voltage Vector Region'!$R:$S,2,0)</f>
        <v>POO</v>
      </c>
      <c r="Q79" t="str">
        <f>VLOOKUP(M79,'Voltage Vector Region'!$R:$S,2,0)</f>
        <v>PON</v>
      </c>
      <c r="R79" t="str">
        <f>VLOOKUP(N79,'Voltage Vector Region'!$R:$S,2,0)</f>
        <v>PNN</v>
      </c>
      <c r="S79">
        <f t="shared" si="9"/>
        <v>0.76</v>
      </c>
      <c r="T79" t="e">
        <f>VLOOKUP($K79,#REF!,2,0)</f>
        <v>#REF!</v>
      </c>
      <c r="U79" t="e">
        <f>VLOOKUP($K79,#REF!,3,0)</f>
        <v>#REF!</v>
      </c>
      <c r="V79" t="e">
        <f>VLOOKUP($K79,#REF!,4,0)</f>
        <v>#REF!</v>
      </c>
    </row>
    <row r="80" spans="3:22" x14ac:dyDescent="0.3">
      <c r="C80" s="1">
        <v>7.6999999999999996E-4</v>
      </c>
      <c r="D80" s="1">
        <f t="shared" si="10"/>
        <v>0.24190263432641407</v>
      </c>
      <c r="E80" s="1" t="str">
        <f t="shared" si="11"/>
        <v>S1</v>
      </c>
      <c r="F80" s="1">
        <f t="shared" si="16"/>
        <v>0.24190263432641407</v>
      </c>
      <c r="G80" s="1">
        <f>$F$2*(((SQRT(3)*COS(Model!F80))-SIN(Model!F80))/2)</f>
        <v>0.5768280174758309</v>
      </c>
      <c r="H80" s="1">
        <f t="shared" si="12"/>
        <v>0.19164023683353748</v>
      </c>
      <c r="I80" s="1">
        <f t="shared" si="13"/>
        <v>0.76846825430936838</v>
      </c>
      <c r="J80" s="1" t="str">
        <f t="shared" si="14"/>
        <v>R3</v>
      </c>
      <c r="K80" t="str">
        <f t="shared" si="15"/>
        <v>S1R3</v>
      </c>
      <c r="L80" t="str">
        <f>VLOOKUP(K80,'Voltage Vector Region'!$M:$P,2,0)</f>
        <v>V1</v>
      </c>
      <c r="M80" t="str">
        <f>VLOOKUP(K80,'Voltage Vector Region'!$M:$P,3,0)</f>
        <v>V7</v>
      </c>
      <c r="N80" t="str">
        <f>VLOOKUP(K80,'Voltage Vector Region'!$M:$P,4,0)</f>
        <v>V13</v>
      </c>
      <c r="P80" t="str">
        <f>VLOOKUP(L80,'Voltage Vector Region'!$R:$S,2,0)</f>
        <v>POO</v>
      </c>
      <c r="Q80" t="str">
        <f>VLOOKUP(M80,'Voltage Vector Region'!$R:$S,2,0)</f>
        <v>PON</v>
      </c>
      <c r="R80" t="str">
        <f>VLOOKUP(N80,'Voltage Vector Region'!$R:$S,2,0)</f>
        <v>PNN</v>
      </c>
      <c r="S80">
        <f t="shared" si="9"/>
        <v>0.76999999999999991</v>
      </c>
      <c r="T80" t="e">
        <f>VLOOKUP($K80,#REF!,2,0)</f>
        <v>#REF!</v>
      </c>
      <c r="U80" t="e">
        <f>VLOOKUP($K80,#REF!,3,0)</f>
        <v>#REF!</v>
      </c>
      <c r="V80" t="e">
        <f>VLOOKUP($K80,#REF!,4,0)</f>
        <v>#REF!</v>
      </c>
    </row>
    <row r="81" spans="3:22" x14ac:dyDescent="0.3">
      <c r="C81" s="1">
        <v>7.7999999999999999E-4</v>
      </c>
      <c r="D81" s="1">
        <f t="shared" si="10"/>
        <v>0.24504422698000386</v>
      </c>
      <c r="E81" s="1" t="str">
        <f t="shared" si="11"/>
        <v>S1</v>
      </c>
      <c r="F81" s="1">
        <f t="shared" si="16"/>
        <v>0.24504422698000386</v>
      </c>
      <c r="G81" s="1">
        <f>$F$2*(((SQRT(3)*COS(Model!F81))-SIN(Model!F81))/2)</f>
        <v>0.57508372963973065</v>
      </c>
      <c r="H81" s="1">
        <f t="shared" si="12"/>
        <v>0.19407938463632593</v>
      </c>
      <c r="I81" s="1">
        <f t="shared" si="13"/>
        <v>0.76916311427605655</v>
      </c>
      <c r="J81" s="1" t="str">
        <f t="shared" si="14"/>
        <v>R3</v>
      </c>
      <c r="K81" t="str">
        <f t="shared" si="15"/>
        <v>S1R3</v>
      </c>
      <c r="L81" t="str">
        <f>VLOOKUP(K81,'Voltage Vector Region'!$M:$P,2,0)</f>
        <v>V1</v>
      </c>
      <c r="M81" t="str">
        <f>VLOOKUP(K81,'Voltage Vector Region'!$M:$P,3,0)</f>
        <v>V7</v>
      </c>
      <c r="N81" t="str">
        <f>VLOOKUP(K81,'Voltage Vector Region'!$M:$P,4,0)</f>
        <v>V13</v>
      </c>
      <c r="P81" t="str">
        <f>VLOOKUP(L81,'Voltage Vector Region'!$R:$S,2,0)</f>
        <v>POO</v>
      </c>
      <c r="Q81" t="str">
        <f>VLOOKUP(M81,'Voltage Vector Region'!$R:$S,2,0)</f>
        <v>PON</v>
      </c>
      <c r="R81" t="str">
        <f>VLOOKUP(N81,'Voltage Vector Region'!$R:$S,2,0)</f>
        <v>PNN</v>
      </c>
      <c r="S81">
        <f t="shared" si="9"/>
        <v>0.77999999999999992</v>
      </c>
      <c r="T81" t="e">
        <f>VLOOKUP($K81,#REF!,2,0)</f>
        <v>#REF!</v>
      </c>
      <c r="U81" t="e">
        <f>VLOOKUP($K81,#REF!,3,0)</f>
        <v>#REF!</v>
      </c>
      <c r="V81" t="e">
        <f>VLOOKUP($K81,#REF!,4,0)</f>
        <v>#REF!</v>
      </c>
    </row>
    <row r="82" spans="3:22" x14ac:dyDescent="0.3">
      <c r="C82" s="1">
        <v>7.9000000000000001E-4</v>
      </c>
      <c r="D82" s="1">
        <f t="shared" si="10"/>
        <v>0.24818581963359368</v>
      </c>
      <c r="E82" s="1" t="str">
        <f t="shared" si="11"/>
        <v>S1</v>
      </c>
      <c r="F82" s="1">
        <f t="shared" si="16"/>
        <v>0.24818581963359368</v>
      </c>
      <c r="G82" s="1">
        <f>$F$2*(((SQRT(3)*COS(Model!F82))-SIN(Model!F82))/2)</f>
        <v>0.57333376595938956</v>
      </c>
      <c r="H82" s="1">
        <f t="shared" si="12"/>
        <v>0.19651661695394107</v>
      </c>
      <c r="I82" s="1">
        <f t="shared" si="13"/>
        <v>0.76985038291333063</v>
      </c>
      <c r="J82" s="1" t="str">
        <f t="shared" si="14"/>
        <v>R3</v>
      </c>
      <c r="K82" t="str">
        <f t="shared" si="15"/>
        <v>S1R3</v>
      </c>
      <c r="L82" t="str">
        <f>VLOOKUP(K82,'Voltage Vector Region'!$M:$P,2,0)</f>
        <v>V1</v>
      </c>
      <c r="M82" t="str">
        <f>VLOOKUP(K82,'Voltage Vector Region'!$M:$P,3,0)</f>
        <v>V7</v>
      </c>
      <c r="N82" t="str">
        <f>VLOOKUP(K82,'Voltage Vector Region'!$M:$P,4,0)</f>
        <v>V13</v>
      </c>
      <c r="P82" t="str">
        <f>VLOOKUP(L82,'Voltage Vector Region'!$R:$S,2,0)</f>
        <v>POO</v>
      </c>
      <c r="Q82" t="str">
        <f>VLOOKUP(M82,'Voltage Vector Region'!$R:$S,2,0)</f>
        <v>PON</v>
      </c>
      <c r="R82" t="str">
        <f>VLOOKUP(N82,'Voltage Vector Region'!$R:$S,2,0)</f>
        <v>PNN</v>
      </c>
      <c r="S82">
        <f t="shared" si="9"/>
        <v>0.79</v>
      </c>
      <c r="T82" t="e">
        <f>VLOOKUP($K82,#REF!,2,0)</f>
        <v>#REF!</v>
      </c>
      <c r="U82" t="e">
        <f>VLOOKUP($K82,#REF!,3,0)</f>
        <v>#REF!</v>
      </c>
      <c r="V82" t="e">
        <f>VLOOKUP($K82,#REF!,4,0)</f>
        <v>#REF!</v>
      </c>
    </row>
    <row r="83" spans="3:22" x14ac:dyDescent="0.3">
      <c r="C83" s="1">
        <v>8.0000000000000004E-4</v>
      </c>
      <c r="D83" s="1">
        <f t="shared" si="10"/>
        <v>0.25132741228718347</v>
      </c>
      <c r="E83" s="1" t="str">
        <f t="shared" si="11"/>
        <v>S1</v>
      </c>
      <c r="F83" s="1">
        <f t="shared" si="16"/>
        <v>0.25132741228718347</v>
      </c>
      <c r="G83" s="1">
        <f>$F$2*(((SQRT(3)*COS(Model!F83))-SIN(Model!F83))/2)</f>
        <v>0.5715781437062426</v>
      </c>
      <c r="H83" s="1">
        <f t="shared" si="12"/>
        <v>0.19895190973188384</v>
      </c>
      <c r="I83" s="1">
        <f t="shared" si="13"/>
        <v>0.77053005343812642</v>
      </c>
      <c r="J83" s="1" t="str">
        <f t="shared" si="14"/>
        <v>R3</v>
      </c>
      <c r="K83" t="str">
        <f t="shared" si="15"/>
        <v>S1R3</v>
      </c>
      <c r="L83" t="str">
        <f>VLOOKUP(K83,'Voltage Vector Region'!$M:$P,2,0)</f>
        <v>V1</v>
      </c>
      <c r="M83" t="str">
        <f>VLOOKUP(K83,'Voltage Vector Region'!$M:$P,3,0)</f>
        <v>V7</v>
      </c>
      <c r="N83" t="str">
        <f>VLOOKUP(K83,'Voltage Vector Region'!$M:$P,4,0)</f>
        <v>V13</v>
      </c>
      <c r="P83" t="str">
        <f>VLOOKUP(L83,'Voltage Vector Region'!$R:$S,2,0)</f>
        <v>POO</v>
      </c>
      <c r="Q83" t="str">
        <f>VLOOKUP(M83,'Voltage Vector Region'!$R:$S,2,0)</f>
        <v>PON</v>
      </c>
      <c r="R83" t="str">
        <f>VLOOKUP(N83,'Voltage Vector Region'!$R:$S,2,0)</f>
        <v>PNN</v>
      </c>
      <c r="S83">
        <f t="shared" si="9"/>
        <v>0.8</v>
      </c>
      <c r="T83" t="e">
        <f>VLOOKUP($K83,#REF!,2,0)</f>
        <v>#REF!</v>
      </c>
      <c r="U83" t="e">
        <f>VLOOKUP($K83,#REF!,3,0)</f>
        <v>#REF!</v>
      </c>
      <c r="V83" t="e">
        <f>VLOOKUP($K83,#REF!,4,0)</f>
        <v>#REF!</v>
      </c>
    </row>
    <row r="84" spans="3:22" x14ac:dyDescent="0.3">
      <c r="C84" s="1">
        <v>8.0999999999999996E-4</v>
      </c>
      <c r="D84" s="1">
        <f t="shared" si="10"/>
        <v>0.25446900494077324</v>
      </c>
      <c r="E84" s="1" t="str">
        <f t="shared" si="11"/>
        <v>S1</v>
      </c>
      <c r="F84" s="1">
        <f t="shared" si="16"/>
        <v>0.25446900494077324</v>
      </c>
      <c r="G84" s="1">
        <f>$F$2*(((SQRT(3)*COS(Model!F84))-SIN(Model!F84))/2)</f>
        <v>0.56981688020757282</v>
      </c>
      <c r="H84" s="1">
        <f t="shared" si="12"/>
        <v>0.20138523893479765</v>
      </c>
      <c r="I84" s="1">
        <f t="shared" si="13"/>
        <v>0.77120211914237047</v>
      </c>
      <c r="J84" s="1" t="str">
        <f t="shared" si="14"/>
        <v>R3</v>
      </c>
      <c r="K84" t="str">
        <f t="shared" si="15"/>
        <v>S1R3</v>
      </c>
      <c r="L84" t="str">
        <f>VLOOKUP(K84,'Voltage Vector Region'!$M:$P,2,0)</f>
        <v>V1</v>
      </c>
      <c r="M84" t="str">
        <f>VLOOKUP(K84,'Voltage Vector Region'!$M:$P,3,0)</f>
        <v>V7</v>
      </c>
      <c r="N84" t="str">
        <f>VLOOKUP(K84,'Voltage Vector Region'!$M:$P,4,0)</f>
        <v>V13</v>
      </c>
      <c r="P84" t="str">
        <f>VLOOKUP(L84,'Voltage Vector Region'!$R:$S,2,0)</f>
        <v>POO</v>
      </c>
      <c r="Q84" t="str">
        <f>VLOOKUP(M84,'Voltage Vector Region'!$R:$S,2,0)</f>
        <v>PON</v>
      </c>
      <c r="R84" t="str">
        <f>VLOOKUP(N84,'Voltage Vector Region'!$R:$S,2,0)</f>
        <v>PNN</v>
      </c>
      <c r="S84">
        <f t="shared" si="9"/>
        <v>0.80999999999999994</v>
      </c>
      <c r="T84" t="e">
        <f>VLOOKUP($K84,#REF!,2,0)</f>
        <v>#REF!</v>
      </c>
      <c r="U84" t="e">
        <f>VLOOKUP($K84,#REF!,3,0)</f>
        <v>#REF!</v>
      </c>
      <c r="V84" t="e">
        <f>VLOOKUP($K84,#REF!,4,0)</f>
        <v>#REF!</v>
      </c>
    </row>
    <row r="85" spans="3:22" x14ac:dyDescent="0.3">
      <c r="C85" s="1">
        <v>8.1999999999999998E-4</v>
      </c>
      <c r="D85" s="1">
        <f t="shared" si="10"/>
        <v>0.25761059759436306</v>
      </c>
      <c r="E85" s="1" t="str">
        <f t="shared" si="11"/>
        <v>S1</v>
      </c>
      <c r="F85" s="1">
        <f t="shared" si="16"/>
        <v>0.25761059759436306</v>
      </c>
      <c r="G85" s="1">
        <f>$F$2*(((SQRT(3)*COS(Model!F85))-SIN(Model!F85))/2)</f>
        <v>0.56804999284633961</v>
      </c>
      <c r="H85" s="1">
        <f t="shared" si="12"/>
        <v>0.20381658054670573</v>
      </c>
      <c r="I85" s="1">
        <f t="shared" si="13"/>
        <v>0.77186657339304532</v>
      </c>
      <c r="J85" s="1" t="str">
        <f t="shared" si="14"/>
        <v>R3</v>
      </c>
      <c r="K85" t="str">
        <f t="shared" si="15"/>
        <v>S1R3</v>
      </c>
      <c r="L85" t="str">
        <f>VLOOKUP(K85,'Voltage Vector Region'!$M:$P,2,0)</f>
        <v>V1</v>
      </c>
      <c r="M85" t="str">
        <f>VLOOKUP(K85,'Voltage Vector Region'!$M:$P,3,0)</f>
        <v>V7</v>
      </c>
      <c r="N85" t="str">
        <f>VLOOKUP(K85,'Voltage Vector Region'!$M:$P,4,0)</f>
        <v>V13</v>
      </c>
      <c r="P85" t="str">
        <f>VLOOKUP(L85,'Voltage Vector Region'!$R:$S,2,0)</f>
        <v>POO</v>
      </c>
      <c r="Q85" t="str">
        <f>VLOOKUP(M85,'Voltage Vector Region'!$R:$S,2,0)</f>
        <v>PON</v>
      </c>
      <c r="R85" t="str">
        <f>VLOOKUP(N85,'Voltage Vector Region'!$R:$S,2,0)</f>
        <v>PNN</v>
      </c>
      <c r="S85">
        <f t="shared" si="9"/>
        <v>0.82</v>
      </c>
      <c r="T85" t="e">
        <f>VLOOKUP($K85,#REF!,2,0)</f>
        <v>#REF!</v>
      </c>
      <c r="U85" t="e">
        <f>VLOOKUP($K85,#REF!,3,0)</f>
        <v>#REF!</v>
      </c>
      <c r="V85" t="e">
        <f>VLOOKUP($K85,#REF!,4,0)</f>
        <v>#REF!</v>
      </c>
    </row>
    <row r="86" spans="3:22" x14ac:dyDescent="0.3">
      <c r="C86" s="1">
        <v>8.3000000000000001E-4</v>
      </c>
      <c r="D86" s="1">
        <f t="shared" si="10"/>
        <v>0.26075219024795282</v>
      </c>
      <c r="E86" s="1" t="str">
        <f t="shared" si="11"/>
        <v>S1</v>
      </c>
      <c r="F86" s="1">
        <f t="shared" si="16"/>
        <v>0.26075219024795282</v>
      </c>
      <c r="G86" s="1">
        <f>$F$2*(((SQRT(3)*COS(Model!F86))-SIN(Model!F86))/2)</f>
        <v>0.56627749906100833</v>
      </c>
      <c r="H86" s="1">
        <f t="shared" si="12"/>
        <v>0.20624591057124789</v>
      </c>
      <c r="I86" s="1">
        <f t="shared" si="13"/>
        <v>0.77252340963225619</v>
      </c>
      <c r="J86" s="1" t="str">
        <f t="shared" si="14"/>
        <v>R3</v>
      </c>
      <c r="K86" t="str">
        <f t="shared" si="15"/>
        <v>S1R3</v>
      </c>
      <c r="L86" t="str">
        <f>VLOOKUP(K86,'Voltage Vector Region'!$M:$P,2,0)</f>
        <v>V1</v>
      </c>
      <c r="M86" t="str">
        <f>VLOOKUP(K86,'Voltage Vector Region'!$M:$P,3,0)</f>
        <v>V7</v>
      </c>
      <c r="N86" t="str">
        <f>VLOOKUP(K86,'Voltage Vector Region'!$M:$P,4,0)</f>
        <v>V13</v>
      </c>
      <c r="P86" t="str">
        <f>VLOOKUP(L86,'Voltage Vector Region'!$R:$S,2,0)</f>
        <v>POO</v>
      </c>
      <c r="Q86" t="str">
        <f>VLOOKUP(M86,'Voltage Vector Region'!$R:$S,2,0)</f>
        <v>PON</v>
      </c>
      <c r="R86" t="str">
        <f>VLOOKUP(N86,'Voltage Vector Region'!$R:$S,2,0)</f>
        <v>PNN</v>
      </c>
      <c r="S86">
        <f t="shared" si="9"/>
        <v>0.83</v>
      </c>
      <c r="T86" t="e">
        <f>VLOOKUP($K86,#REF!,2,0)</f>
        <v>#REF!</v>
      </c>
      <c r="U86" t="e">
        <f>VLOOKUP($K86,#REF!,3,0)</f>
        <v>#REF!</v>
      </c>
      <c r="V86" t="e">
        <f>VLOOKUP($K86,#REF!,4,0)</f>
        <v>#REF!</v>
      </c>
    </row>
    <row r="87" spans="3:22" x14ac:dyDescent="0.3">
      <c r="C87" s="1">
        <v>8.4000000000000003E-4</v>
      </c>
      <c r="D87" s="1">
        <f t="shared" si="10"/>
        <v>0.26389378290154264</v>
      </c>
      <c r="E87" s="1" t="str">
        <f t="shared" si="11"/>
        <v>S1</v>
      </c>
      <c r="F87" s="1">
        <f t="shared" si="16"/>
        <v>0.26389378290154264</v>
      </c>
      <c r="G87" s="1">
        <f>$F$2*(((SQRT(3)*COS(Model!F87))-SIN(Model!F87))/2)</f>
        <v>0.56449941634537648</v>
      </c>
      <c r="H87" s="1">
        <f t="shared" si="12"/>
        <v>0.20867320503191755</v>
      </c>
      <c r="I87" s="1">
        <f t="shared" si="13"/>
        <v>0.77317262137729403</v>
      </c>
      <c r="J87" s="1" t="str">
        <f t="shared" si="14"/>
        <v>R3</v>
      </c>
      <c r="K87" t="str">
        <f t="shared" si="15"/>
        <v>S1R3</v>
      </c>
      <c r="L87" t="str">
        <f>VLOOKUP(K87,'Voltage Vector Region'!$M:$P,2,0)</f>
        <v>V1</v>
      </c>
      <c r="M87" t="str">
        <f>VLOOKUP(K87,'Voltage Vector Region'!$M:$P,3,0)</f>
        <v>V7</v>
      </c>
      <c r="N87" t="str">
        <f>VLOOKUP(K87,'Voltage Vector Region'!$M:$P,4,0)</f>
        <v>V13</v>
      </c>
      <c r="P87" t="str">
        <f>VLOOKUP(L87,'Voltage Vector Region'!$R:$S,2,0)</f>
        <v>POO</v>
      </c>
      <c r="Q87" t="str">
        <f>VLOOKUP(M87,'Voltage Vector Region'!$R:$S,2,0)</f>
        <v>PON</v>
      </c>
      <c r="R87" t="str">
        <f>VLOOKUP(N87,'Voltage Vector Region'!$R:$S,2,0)</f>
        <v>PNN</v>
      </c>
      <c r="S87">
        <f t="shared" si="9"/>
        <v>0.84</v>
      </c>
      <c r="T87" t="e">
        <f>VLOOKUP($K87,#REF!,2,0)</f>
        <v>#REF!</v>
      </c>
      <c r="U87" t="e">
        <f>VLOOKUP($K87,#REF!,3,0)</f>
        <v>#REF!</v>
      </c>
      <c r="V87" t="e">
        <f>VLOOKUP($K87,#REF!,4,0)</f>
        <v>#REF!</v>
      </c>
    </row>
    <row r="88" spans="3:22" x14ac:dyDescent="0.3">
      <c r="C88" s="1">
        <v>8.4999999999999995E-4</v>
      </c>
      <c r="D88" s="1">
        <f t="shared" si="10"/>
        <v>0.2670353755551324</v>
      </c>
      <c r="E88" s="1" t="str">
        <f t="shared" si="11"/>
        <v>S1</v>
      </c>
      <c r="F88" s="1">
        <f t="shared" si="16"/>
        <v>0.2670353755551324</v>
      </c>
      <c r="G88" s="1">
        <f>$F$2*(((SQRT(3)*COS(Model!F88))-SIN(Model!F88))/2)</f>
        <v>0.56271576224840314</v>
      </c>
      <c r="H88" s="1">
        <f t="shared" si="12"/>
        <v>0.2110984399722983</v>
      </c>
      <c r="I88" s="1">
        <f t="shared" si="13"/>
        <v>0.77381420222070141</v>
      </c>
      <c r="J88" s="1" t="str">
        <f t="shared" si="14"/>
        <v>R3</v>
      </c>
      <c r="K88" t="str">
        <f t="shared" si="15"/>
        <v>S1R3</v>
      </c>
      <c r="L88" t="str">
        <f>VLOOKUP(K88,'Voltage Vector Region'!$M:$P,2,0)</f>
        <v>V1</v>
      </c>
      <c r="M88" t="str">
        <f>VLOOKUP(K88,'Voltage Vector Region'!$M:$P,3,0)</f>
        <v>V7</v>
      </c>
      <c r="N88" t="str">
        <f>VLOOKUP(K88,'Voltage Vector Region'!$M:$P,4,0)</f>
        <v>V13</v>
      </c>
      <c r="P88" t="str">
        <f>VLOOKUP(L88,'Voltage Vector Region'!$R:$S,2,0)</f>
        <v>POO</v>
      </c>
      <c r="Q88" t="str">
        <f>VLOOKUP(M88,'Voltage Vector Region'!$R:$S,2,0)</f>
        <v>PON</v>
      </c>
      <c r="R88" t="str">
        <f>VLOOKUP(N88,'Voltage Vector Region'!$R:$S,2,0)</f>
        <v>PNN</v>
      </c>
      <c r="S88">
        <f t="shared" si="9"/>
        <v>0.85</v>
      </c>
      <c r="T88" t="e">
        <f>VLOOKUP($K88,#REF!,2,0)</f>
        <v>#REF!</v>
      </c>
      <c r="U88" t="e">
        <f>VLOOKUP($K88,#REF!,3,0)</f>
        <v>#REF!</v>
      </c>
      <c r="V88" t="e">
        <f>VLOOKUP($K88,#REF!,4,0)</f>
        <v>#REF!</v>
      </c>
    </row>
    <row r="89" spans="3:22" x14ac:dyDescent="0.3">
      <c r="C89" s="1">
        <v>8.5999999999999998E-4</v>
      </c>
      <c r="D89" s="1">
        <f t="shared" si="10"/>
        <v>0.27017696820872222</v>
      </c>
      <c r="E89" s="1" t="str">
        <f t="shared" si="11"/>
        <v>S1</v>
      </c>
      <c r="F89" s="1">
        <f t="shared" si="16"/>
        <v>0.27017696820872222</v>
      </c>
      <c r="G89" s="1">
        <f>$F$2*(((SQRT(3)*COS(Model!F89))-SIN(Model!F89))/2)</f>
        <v>0.56092655437403394</v>
      </c>
      <c r="H89" s="1">
        <f t="shared" si="12"/>
        <v>0.21352159145630045</v>
      </c>
      <c r="I89" s="1">
        <f t="shared" si="13"/>
        <v>0.77444814583033439</v>
      </c>
      <c r="J89" s="1" t="str">
        <f t="shared" si="14"/>
        <v>R3</v>
      </c>
      <c r="K89" t="str">
        <f t="shared" si="15"/>
        <v>S1R3</v>
      </c>
      <c r="L89" t="str">
        <f>VLOOKUP(K89,'Voltage Vector Region'!$M:$P,2,0)</f>
        <v>V1</v>
      </c>
      <c r="M89" t="str">
        <f>VLOOKUP(K89,'Voltage Vector Region'!$M:$P,3,0)</f>
        <v>V7</v>
      </c>
      <c r="N89" t="str">
        <f>VLOOKUP(K89,'Voltage Vector Region'!$M:$P,4,0)</f>
        <v>V13</v>
      </c>
      <c r="P89" t="str">
        <f>VLOOKUP(L89,'Voltage Vector Region'!$R:$S,2,0)</f>
        <v>POO</v>
      </c>
      <c r="Q89" t="str">
        <f>VLOOKUP(M89,'Voltage Vector Region'!$R:$S,2,0)</f>
        <v>PON</v>
      </c>
      <c r="R89" t="str">
        <f>VLOOKUP(N89,'Voltage Vector Region'!$R:$S,2,0)</f>
        <v>PNN</v>
      </c>
      <c r="S89">
        <f t="shared" si="9"/>
        <v>0.86</v>
      </c>
      <c r="T89" t="e">
        <f>VLOOKUP($K89,#REF!,2,0)</f>
        <v>#REF!</v>
      </c>
      <c r="U89" t="e">
        <f>VLOOKUP($K89,#REF!,3,0)</f>
        <v>#REF!</v>
      </c>
      <c r="V89" t="e">
        <f>VLOOKUP($K89,#REF!,4,0)</f>
        <v>#REF!</v>
      </c>
    </row>
    <row r="90" spans="3:22" x14ac:dyDescent="0.3">
      <c r="C90" s="1">
        <v>8.7000000000000001E-4</v>
      </c>
      <c r="D90" s="1">
        <f t="shared" si="10"/>
        <v>0.27331856086231199</v>
      </c>
      <c r="E90" s="1" t="str">
        <f t="shared" si="11"/>
        <v>S1</v>
      </c>
      <c r="F90" s="1">
        <f t="shared" si="16"/>
        <v>0.27331856086231199</v>
      </c>
      <c r="G90" s="1">
        <f>$F$2*(((SQRT(3)*COS(Model!F90))-SIN(Model!F90))/2)</f>
        <v>0.55913181038102822</v>
      </c>
      <c r="H90" s="1">
        <f t="shared" si="12"/>
        <v>0.21594263556839707</v>
      </c>
      <c r="I90" s="1">
        <f t="shared" si="13"/>
        <v>0.77507444594942532</v>
      </c>
      <c r="J90" s="1" t="str">
        <f t="shared" si="14"/>
        <v>R3</v>
      </c>
      <c r="K90" t="str">
        <f t="shared" si="15"/>
        <v>S1R3</v>
      </c>
      <c r="L90" t="str">
        <f>VLOOKUP(K90,'Voltage Vector Region'!$M:$P,2,0)</f>
        <v>V1</v>
      </c>
      <c r="M90" t="str">
        <f>VLOOKUP(K90,'Voltage Vector Region'!$M:$P,3,0)</f>
        <v>V7</v>
      </c>
      <c r="N90" t="str">
        <f>VLOOKUP(K90,'Voltage Vector Region'!$M:$P,4,0)</f>
        <v>V13</v>
      </c>
      <c r="P90" t="str">
        <f>VLOOKUP(L90,'Voltage Vector Region'!$R:$S,2,0)</f>
        <v>POO</v>
      </c>
      <c r="Q90" t="str">
        <f>VLOOKUP(M90,'Voltage Vector Region'!$R:$S,2,0)</f>
        <v>PON</v>
      </c>
      <c r="R90" t="str">
        <f>VLOOKUP(N90,'Voltage Vector Region'!$R:$S,2,0)</f>
        <v>PNN</v>
      </c>
      <c r="S90">
        <f t="shared" si="9"/>
        <v>0.87</v>
      </c>
      <c r="T90" t="e">
        <f>VLOOKUP($K90,#REF!,2,0)</f>
        <v>#REF!</v>
      </c>
      <c r="U90" t="e">
        <f>VLOOKUP($K90,#REF!,3,0)</f>
        <v>#REF!</v>
      </c>
      <c r="V90" t="e">
        <f>VLOOKUP($K90,#REF!,4,0)</f>
        <v>#REF!</v>
      </c>
    </row>
    <row r="91" spans="3:22" x14ac:dyDescent="0.3">
      <c r="C91" s="1">
        <v>8.8000000000000003E-4</v>
      </c>
      <c r="D91" s="1">
        <f t="shared" si="10"/>
        <v>0.27646015351590181</v>
      </c>
      <c r="E91" s="1" t="str">
        <f t="shared" si="11"/>
        <v>S1</v>
      </c>
      <c r="F91" s="1">
        <f t="shared" si="16"/>
        <v>0.27646015351590181</v>
      </c>
      <c r="G91" s="1">
        <f>$F$2*(((SQRT(3)*COS(Model!F91))-SIN(Model!F91))/2)</f>
        <v>0.55733154798278461</v>
      </c>
      <c r="H91" s="1">
        <f t="shared" si="12"/>
        <v>0.21836154841386018</v>
      </c>
      <c r="I91" s="1">
        <f t="shared" si="13"/>
        <v>0.77569309639664485</v>
      </c>
      <c r="J91" s="1" t="str">
        <f t="shared" si="14"/>
        <v>R3</v>
      </c>
      <c r="K91" t="str">
        <f t="shared" si="15"/>
        <v>S1R3</v>
      </c>
      <c r="L91" t="str">
        <f>VLOOKUP(K91,'Voltage Vector Region'!$M:$P,2,0)</f>
        <v>V1</v>
      </c>
      <c r="M91" t="str">
        <f>VLOOKUP(K91,'Voltage Vector Region'!$M:$P,3,0)</f>
        <v>V7</v>
      </c>
      <c r="N91" t="str">
        <f>VLOOKUP(K91,'Voltage Vector Region'!$M:$P,4,0)</f>
        <v>V13</v>
      </c>
      <c r="P91" t="str">
        <f>VLOOKUP(L91,'Voltage Vector Region'!$R:$S,2,0)</f>
        <v>POO</v>
      </c>
      <c r="Q91" t="str">
        <f>VLOOKUP(M91,'Voltage Vector Region'!$R:$S,2,0)</f>
        <v>PON</v>
      </c>
      <c r="R91" t="str">
        <f>VLOOKUP(N91,'Voltage Vector Region'!$R:$S,2,0)</f>
        <v>PNN</v>
      </c>
      <c r="S91">
        <f t="shared" si="9"/>
        <v>0.88</v>
      </c>
      <c r="T91" t="e">
        <f>VLOOKUP($K91,#REF!,2,0)</f>
        <v>#REF!</v>
      </c>
      <c r="U91" t="e">
        <f>VLOOKUP($K91,#REF!,3,0)</f>
        <v>#REF!</v>
      </c>
      <c r="V91" t="e">
        <f>VLOOKUP($K91,#REF!,4,0)</f>
        <v>#REF!</v>
      </c>
    </row>
    <row r="92" spans="3:22" x14ac:dyDescent="0.3">
      <c r="C92" s="1">
        <v>8.8999999999999995E-4</v>
      </c>
      <c r="D92" s="1">
        <f t="shared" si="10"/>
        <v>0.27960174616949157</v>
      </c>
      <c r="E92" s="1" t="str">
        <f t="shared" si="11"/>
        <v>S1</v>
      </c>
      <c r="F92" s="1">
        <f t="shared" si="16"/>
        <v>0.27960174616949157</v>
      </c>
      <c r="G92" s="1">
        <f>$F$2*(((SQRT(3)*COS(Model!F92))-SIN(Model!F92))/2)</f>
        <v>0.55552578494716631</v>
      </c>
      <c r="H92" s="1">
        <f t="shared" si="12"/>
        <v>0.22077830611899657</v>
      </c>
      <c r="I92" s="1">
        <f t="shared" si="13"/>
        <v>0.77630409106616294</v>
      </c>
      <c r="J92" s="1" t="str">
        <f t="shared" si="14"/>
        <v>R3</v>
      </c>
      <c r="K92" t="str">
        <f t="shared" si="15"/>
        <v>S1R3</v>
      </c>
      <c r="L92" t="str">
        <f>VLOOKUP(K92,'Voltage Vector Region'!$M:$P,2,0)</f>
        <v>V1</v>
      </c>
      <c r="M92" t="str">
        <f>VLOOKUP(K92,'Voltage Vector Region'!$M:$P,3,0)</f>
        <v>V7</v>
      </c>
      <c r="N92" t="str">
        <f>VLOOKUP(K92,'Voltage Vector Region'!$M:$P,4,0)</f>
        <v>V13</v>
      </c>
      <c r="P92" t="str">
        <f>VLOOKUP(L92,'Voltage Vector Region'!$R:$S,2,0)</f>
        <v>POO</v>
      </c>
      <c r="Q92" t="str">
        <f>VLOOKUP(M92,'Voltage Vector Region'!$R:$S,2,0)</f>
        <v>PON</v>
      </c>
      <c r="R92" t="str">
        <f>VLOOKUP(N92,'Voltage Vector Region'!$R:$S,2,0)</f>
        <v>PNN</v>
      </c>
      <c r="S92">
        <f t="shared" si="9"/>
        <v>0.8899999999999999</v>
      </c>
      <c r="T92" t="e">
        <f>VLOOKUP($K92,#REF!,2,0)</f>
        <v>#REF!</v>
      </c>
      <c r="U92" t="e">
        <f>VLOOKUP($K92,#REF!,3,0)</f>
        <v>#REF!</v>
      </c>
      <c r="V92" t="e">
        <f>VLOOKUP($K92,#REF!,4,0)</f>
        <v>#REF!</v>
      </c>
    </row>
    <row r="93" spans="3:22" x14ac:dyDescent="0.3">
      <c r="C93" s="1">
        <v>8.9999999999999998E-4</v>
      </c>
      <c r="D93" s="1">
        <f t="shared" si="10"/>
        <v>0.28274333882308139</v>
      </c>
      <c r="E93" s="1" t="str">
        <f t="shared" si="11"/>
        <v>S1</v>
      </c>
      <c r="F93" s="1">
        <f t="shared" si="16"/>
        <v>0.28274333882308139</v>
      </c>
      <c r="G93" s="1">
        <f>$F$2*(((SQRT(3)*COS(Model!F93))-SIN(Model!F93))/2)</f>
        <v>0.5537145390963254</v>
      </c>
      <c r="H93" s="1">
        <f t="shared" si="12"/>
        <v>0.22319288483138344</v>
      </c>
      <c r="I93" s="1">
        <f t="shared" si="13"/>
        <v>0.77690742392770884</v>
      </c>
      <c r="J93" s="1" t="str">
        <f t="shared" si="14"/>
        <v>R3</v>
      </c>
      <c r="K93" t="str">
        <f t="shared" si="15"/>
        <v>S1R3</v>
      </c>
      <c r="L93" t="str">
        <f>VLOOKUP(K93,'Voltage Vector Region'!$M:$P,2,0)</f>
        <v>V1</v>
      </c>
      <c r="M93" t="str">
        <f>VLOOKUP(K93,'Voltage Vector Region'!$M:$P,3,0)</f>
        <v>V7</v>
      </c>
      <c r="N93" t="str">
        <f>VLOOKUP(K93,'Voltage Vector Region'!$M:$P,4,0)</f>
        <v>V13</v>
      </c>
      <c r="P93" t="str">
        <f>VLOOKUP(L93,'Voltage Vector Region'!$R:$S,2,0)</f>
        <v>POO</v>
      </c>
      <c r="Q93" t="str">
        <f>VLOOKUP(M93,'Voltage Vector Region'!$R:$S,2,0)</f>
        <v>PON</v>
      </c>
      <c r="R93" t="str">
        <f>VLOOKUP(N93,'Voltage Vector Region'!$R:$S,2,0)</f>
        <v>PNN</v>
      </c>
      <c r="S93">
        <f t="shared" si="9"/>
        <v>0.89999999999999991</v>
      </c>
      <c r="T93" t="e">
        <f>VLOOKUP($K93,#REF!,2,0)</f>
        <v>#REF!</v>
      </c>
      <c r="U93" t="e">
        <f>VLOOKUP($K93,#REF!,3,0)</f>
        <v>#REF!</v>
      </c>
      <c r="V93" t="e">
        <f>VLOOKUP($K93,#REF!,4,0)</f>
        <v>#REF!</v>
      </c>
    </row>
    <row r="94" spans="3:22" x14ac:dyDescent="0.3">
      <c r="C94" s="1">
        <v>9.1E-4</v>
      </c>
      <c r="D94" s="1">
        <f t="shared" si="10"/>
        <v>0.28588493147667121</v>
      </c>
      <c r="E94" s="1" t="str">
        <f t="shared" si="11"/>
        <v>S1</v>
      </c>
      <c r="F94" s="1">
        <f t="shared" si="16"/>
        <v>0.28588493147667121</v>
      </c>
      <c r="G94" s="1">
        <f>$F$2*(((SQRT(3)*COS(Model!F94))-SIN(Model!F94))/2)</f>
        <v>0.55189782830652734</v>
      </c>
      <c r="H94" s="1">
        <f t="shared" si="12"/>
        <v>0.22560526072010356</v>
      </c>
      <c r="I94" s="1">
        <f t="shared" si="13"/>
        <v>0.7775030890266309</v>
      </c>
      <c r="J94" s="1" t="str">
        <f t="shared" si="14"/>
        <v>R3</v>
      </c>
      <c r="K94" t="str">
        <f t="shared" si="15"/>
        <v>S1R3</v>
      </c>
      <c r="L94" t="str">
        <f>VLOOKUP(K94,'Voltage Vector Region'!$M:$P,2,0)</f>
        <v>V1</v>
      </c>
      <c r="M94" t="str">
        <f>VLOOKUP(K94,'Voltage Vector Region'!$M:$P,3,0)</f>
        <v>V7</v>
      </c>
      <c r="N94" t="str">
        <f>VLOOKUP(K94,'Voltage Vector Region'!$M:$P,4,0)</f>
        <v>V13</v>
      </c>
      <c r="P94" t="str">
        <f>VLOOKUP(L94,'Voltage Vector Region'!$R:$S,2,0)</f>
        <v>POO</v>
      </c>
      <c r="Q94" t="str">
        <f>VLOOKUP(M94,'Voltage Vector Region'!$R:$S,2,0)</f>
        <v>PON</v>
      </c>
      <c r="R94" t="str">
        <f>VLOOKUP(N94,'Voltage Vector Region'!$R:$S,2,0)</f>
        <v>PNN</v>
      </c>
      <c r="S94">
        <f t="shared" si="9"/>
        <v>0.91</v>
      </c>
      <c r="T94" t="e">
        <f>VLOOKUP($K94,#REF!,2,0)</f>
        <v>#REF!</v>
      </c>
      <c r="U94" t="e">
        <f>VLOOKUP($K94,#REF!,3,0)</f>
        <v>#REF!</v>
      </c>
      <c r="V94" t="e">
        <f>VLOOKUP($K94,#REF!,4,0)</f>
        <v>#REF!</v>
      </c>
    </row>
    <row r="95" spans="3:22" x14ac:dyDescent="0.3">
      <c r="C95" s="1">
        <v>9.2000000000000003E-4</v>
      </c>
      <c r="D95" s="1">
        <f t="shared" si="10"/>
        <v>0.28902652413026098</v>
      </c>
      <c r="E95" s="1" t="str">
        <f t="shared" si="11"/>
        <v>S1</v>
      </c>
      <c r="F95" s="1">
        <f t="shared" si="16"/>
        <v>0.28902652413026098</v>
      </c>
      <c r="G95" s="1">
        <f>$F$2*(((SQRT(3)*COS(Model!F95))-SIN(Model!F95))/2)</f>
        <v>0.5500756705079739</v>
      </c>
      <c r="H95" s="1">
        <f t="shared" si="12"/>
        <v>0.22801540997598091</v>
      </c>
      <c r="I95" s="1">
        <f t="shared" si="13"/>
        <v>0.77809108048395481</v>
      </c>
      <c r="J95" s="1" t="str">
        <f t="shared" si="14"/>
        <v>R3</v>
      </c>
      <c r="K95" t="str">
        <f t="shared" si="15"/>
        <v>S1R3</v>
      </c>
      <c r="L95" t="str">
        <f>VLOOKUP(K95,'Voltage Vector Region'!$M:$P,2,0)</f>
        <v>V1</v>
      </c>
      <c r="M95" t="str">
        <f>VLOOKUP(K95,'Voltage Vector Region'!$M:$P,3,0)</f>
        <v>V7</v>
      </c>
      <c r="N95" t="str">
        <f>VLOOKUP(K95,'Voltage Vector Region'!$M:$P,4,0)</f>
        <v>V13</v>
      </c>
      <c r="P95" t="str">
        <f>VLOOKUP(L95,'Voltage Vector Region'!$R:$S,2,0)</f>
        <v>POO</v>
      </c>
      <c r="Q95" t="str">
        <f>VLOOKUP(M95,'Voltage Vector Region'!$R:$S,2,0)</f>
        <v>PON</v>
      </c>
      <c r="R95" t="str">
        <f>VLOOKUP(N95,'Voltage Vector Region'!$R:$S,2,0)</f>
        <v>PNN</v>
      </c>
      <c r="S95">
        <f t="shared" si="9"/>
        <v>0.92</v>
      </c>
      <c r="T95" t="e">
        <f>VLOOKUP($K95,#REF!,2,0)</f>
        <v>#REF!</v>
      </c>
      <c r="U95" t="e">
        <f>VLOOKUP($K95,#REF!,3,0)</f>
        <v>#REF!</v>
      </c>
      <c r="V95" t="e">
        <f>VLOOKUP($K95,#REF!,4,0)</f>
        <v>#REF!</v>
      </c>
    </row>
    <row r="96" spans="3:22" x14ac:dyDescent="0.3">
      <c r="C96" s="1">
        <v>9.3000000000000005E-4</v>
      </c>
      <c r="D96" s="1">
        <f t="shared" si="10"/>
        <v>0.2921681167838508</v>
      </c>
      <c r="E96" s="1" t="str">
        <f t="shared" si="11"/>
        <v>S1</v>
      </c>
      <c r="F96" s="1">
        <f t="shared" si="16"/>
        <v>0.2921681167838508</v>
      </c>
      <c r="G96" s="1">
        <f>$F$2*(((SQRT(3)*COS(Model!F96))-SIN(Model!F96))/2)</f>
        <v>0.54824808368462719</v>
      </c>
      <c r="H96" s="1">
        <f t="shared" si="12"/>
        <v>0.23042330881181539</v>
      </c>
      <c r="I96" s="1">
        <f t="shared" si="13"/>
        <v>0.77867139249644257</v>
      </c>
      <c r="J96" s="1" t="str">
        <f t="shared" si="14"/>
        <v>R3</v>
      </c>
      <c r="K96" t="str">
        <f t="shared" si="15"/>
        <v>S1R3</v>
      </c>
      <c r="L96" t="str">
        <f>VLOOKUP(K96,'Voltage Vector Region'!$M:$P,2,0)</f>
        <v>V1</v>
      </c>
      <c r="M96" t="str">
        <f>VLOOKUP(K96,'Voltage Vector Region'!$M:$P,3,0)</f>
        <v>V7</v>
      </c>
      <c r="N96" t="str">
        <f>VLOOKUP(K96,'Voltage Vector Region'!$M:$P,4,0)</f>
        <v>V13</v>
      </c>
      <c r="P96" t="str">
        <f>VLOOKUP(L96,'Voltage Vector Region'!$R:$S,2,0)</f>
        <v>POO</v>
      </c>
      <c r="Q96" t="str">
        <f>VLOOKUP(M96,'Voltage Vector Region'!$R:$S,2,0)</f>
        <v>PON</v>
      </c>
      <c r="R96" t="str">
        <f>VLOOKUP(N96,'Voltage Vector Region'!$R:$S,2,0)</f>
        <v>PNN</v>
      </c>
      <c r="S96">
        <f t="shared" si="9"/>
        <v>0.93</v>
      </c>
      <c r="T96" t="e">
        <f>VLOOKUP($K96,#REF!,2,0)</f>
        <v>#REF!</v>
      </c>
      <c r="U96" t="e">
        <f>VLOOKUP($K96,#REF!,3,0)</f>
        <v>#REF!</v>
      </c>
      <c r="V96" t="e">
        <f>VLOOKUP($K96,#REF!,4,0)</f>
        <v>#REF!</v>
      </c>
    </row>
    <row r="97" spans="3:22" x14ac:dyDescent="0.3">
      <c r="C97" s="1">
        <v>9.3999999999999997E-4</v>
      </c>
      <c r="D97" s="1">
        <f t="shared" si="10"/>
        <v>0.29530970943744056</v>
      </c>
      <c r="E97" s="1" t="str">
        <f t="shared" si="11"/>
        <v>S1</v>
      </c>
      <c r="F97" s="1">
        <f t="shared" si="16"/>
        <v>0.29530970943744056</v>
      </c>
      <c r="G97" s="1">
        <f>$F$2*(((SQRT(3)*COS(Model!F97))-SIN(Model!F97))/2)</f>
        <v>0.54641508587403109</v>
      </c>
      <c r="H97" s="1">
        <f t="shared" si="12"/>
        <v>0.23282893346261746</v>
      </c>
      <c r="I97" s="1">
        <f t="shared" si="13"/>
        <v>0.77924401933664855</v>
      </c>
      <c r="J97" s="1" t="str">
        <f t="shared" si="14"/>
        <v>R3</v>
      </c>
      <c r="K97" t="str">
        <f t="shared" si="15"/>
        <v>S1R3</v>
      </c>
      <c r="L97" t="str">
        <f>VLOOKUP(K97,'Voltage Vector Region'!$M:$P,2,0)</f>
        <v>V1</v>
      </c>
      <c r="M97" t="str">
        <f>VLOOKUP(K97,'Voltage Vector Region'!$M:$P,3,0)</f>
        <v>V7</v>
      </c>
      <c r="N97" t="str">
        <f>VLOOKUP(K97,'Voltage Vector Region'!$M:$P,4,0)</f>
        <v>V13</v>
      </c>
      <c r="P97" t="str">
        <f>VLOOKUP(L97,'Voltage Vector Region'!$R:$S,2,0)</f>
        <v>POO</v>
      </c>
      <c r="Q97" t="str">
        <f>VLOOKUP(M97,'Voltage Vector Region'!$R:$S,2,0)</f>
        <v>PON</v>
      </c>
      <c r="R97" t="str">
        <f>VLOOKUP(N97,'Voltage Vector Region'!$R:$S,2,0)</f>
        <v>PNN</v>
      </c>
      <c r="S97">
        <f t="shared" si="9"/>
        <v>0.94</v>
      </c>
      <c r="T97" t="e">
        <f>VLOOKUP($K97,#REF!,2,0)</f>
        <v>#REF!</v>
      </c>
      <c r="U97" t="e">
        <f>VLOOKUP($K97,#REF!,3,0)</f>
        <v>#REF!</v>
      </c>
      <c r="V97" t="e">
        <f>VLOOKUP($K97,#REF!,4,0)</f>
        <v>#REF!</v>
      </c>
    </row>
    <row r="98" spans="3:22" x14ac:dyDescent="0.3">
      <c r="C98" s="1">
        <v>9.5E-4</v>
      </c>
      <c r="D98" s="1">
        <f t="shared" si="10"/>
        <v>0.29845130209103038</v>
      </c>
      <c r="E98" s="1" t="str">
        <f t="shared" si="11"/>
        <v>S1</v>
      </c>
      <c r="F98" s="1">
        <f t="shared" si="16"/>
        <v>0.29845130209103038</v>
      </c>
      <c r="G98" s="1">
        <f>$F$2*(((SQRT(3)*COS(Model!F98))-SIN(Model!F98))/2)</f>
        <v>0.54457669516713414</v>
      </c>
      <c r="H98" s="1">
        <f t="shared" si="12"/>
        <v>0.2352322601858432</v>
      </c>
      <c r="I98" s="1">
        <f t="shared" si="13"/>
        <v>0.77980895535297734</v>
      </c>
      <c r="J98" s="1" t="str">
        <f t="shared" si="14"/>
        <v>R3</v>
      </c>
      <c r="K98" t="str">
        <f t="shared" si="15"/>
        <v>S1R3</v>
      </c>
      <c r="L98" t="str">
        <f>VLOOKUP(K98,'Voltage Vector Region'!$M:$P,2,0)</f>
        <v>V1</v>
      </c>
      <c r="M98" t="str">
        <f>VLOOKUP(K98,'Voltage Vector Region'!$M:$P,3,0)</f>
        <v>V7</v>
      </c>
      <c r="N98" t="str">
        <f>VLOOKUP(K98,'Voltage Vector Region'!$M:$P,4,0)</f>
        <v>V13</v>
      </c>
      <c r="P98" t="str">
        <f>VLOOKUP(L98,'Voltage Vector Region'!$R:$S,2,0)</f>
        <v>POO</v>
      </c>
      <c r="Q98" t="str">
        <f>VLOOKUP(M98,'Voltage Vector Region'!$R:$S,2,0)</f>
        <v>PON</v>
      </c>
      <c r="R98" t="str">
        <f>VLOOKUP(N98,'Voltage Vector Region'!$R:$S,2,0)</f>
        <v>PNN</v>
      </c>
      <c r="S98">
        <f t="shared" si="9"/>
        <v>0.95</v>
      </c>
      <c r="T98" t="e">
        <f>VLOOKUP($K98,#REF!,2,0)</f>
        <v>#REF!</v>
      </c>
      <c r="U98" t="e">
        <f>VLOOKUP($K98,#REF!,3,0)</f>
        <v>#REF!</v>
      </c>
      <c r="V98" t="e">
        <f>VLOOKUP($K98,#REF!,4,0)</f>
        <v>#REF!</v>
      </c>
    </row>
    <row r="99" spans="3:22" x14ac:dyDescent="0.3">
      <c r="C99" s="1">
        <v>9.6000000000000002E-4</v>
      </c>
      <c r="D99" s="1">
        <f t="shared" si="10"/>
        <v>0.30159289474462014</v>
      </c>
      <c r="E99" s="1" t="str">
        <f t="shared" si="11"/>
        <v>S1</v>
      </c>
      <c r="F99" s="1">
        <f t="shared" si="16"/>
        <v>0.30159289474462014</v>
      </c>
      <c r="G99" s="1">
        <f>$F$2*(((SQRT(3)*COS(Model!F99))-SIN(Model!F99))/2)</f>
        <v>0.54273292970811049</v>
      </c>
      <c r="H99" s="1">
        <f t="shared" si="12"/>
        <v>0.23763326526162795</v>
      </c>
      <c r="I99" s="1">
        <f t="shared" si="13"/>
        <v>0.78036619496973847</v>
      </c>
      <c r="J99" s="1" t="str">
        <f t="shared" si="14"/>
        <v>R3</v>
      </c>
      <c r="K99" t="str">
        <f t="shared" si="15"/>
        <v>S1R3</v>
      </c>
      <c r="L99" t="str">
        <f>VLOOKUP(K99,'Voltage Vector Region'!$M:$P,2,0)</f>
        <v>V1</v>
      </c>
      <c r="M99" t="str">
        <f>VLOOKUP(K99,'Voltage Vector Region'!$M:$P,3,0)</f>
        <v>V7</v>
      </c>
      <c r="N99" t="str">
        <f>VLOOKUP(K99,'Voltage Vector Region'!$M:$P,4,0)</f>
        <v>V13</v>
      </c>
      <c r="P99" t="str">
        <f>VLOOKUP(L99,'Voltage Vector Region'!$R:$S,2,0)</f>
        <v>POO</v>
      </c>
      <c r="Q99" t="str">
        <f>VLOOKUP(M99,'Voltage Vector Region'!$R:$S,2,0)</f>
        <v>PON</v>
      </c>
      <c r="R99" t="str">
        <f>VLOOKUP(N99,'Voltage Vector Region'!$R:$S,2,0)</f>
        <v>PNN</v>
      </c>
      <c r="S99">
        <f t="shared" si="9"/>
        <v>0.96</v>
      </c>
      <c r="T99" t="e">
        <f>VLOOKUP($K99,#REF!,2,0)</f>
        <v>#REF!</v>
      </c>
      <c r="U99" t="e">
        <f>VLOOKUP($K99,#REF!,3,0)</f>
        <v>#REF!</v>
      </c>
      <c r="V99" t="e">
        <f>VLOOKUP($K99,#REF!,4,0)</f>
        <v>#REF!</v>
      </c>
    </row>
    <row r="100" spans="3:22" x14ac:dyDescent="0.3">
      <c r="C100" s="1">
        <v>9.7000000000000005E-4</v>
      </c>
      <c r="D100" s="1">
        <f t="shared" si="10"/>
        <v>0.30473448739820996</v>
      </c>
      <c r="E100" s="1" t="str">
        <f t="shared" si="11"/>
        <v>S1</v>
      </c>
      <c r="F100" s="1">
        <f t="shared" si="16"/>
        <v>0.30473448739820996</v>
      </c>
      <c r="G100" s="1">
        <f>$F$2*(((SQRT(3)*COS(Model!F100))-SIN(Model!F100))/2)</f>
        <v>0.54088380769418076</v>
      </c>
      <c r="H100" s="1">
        <f t="shared" si="12"/>
        <v>0.24003192499302101</v>
      </c>
      <c r="I100" s="1">
        <f t="shared" si="13"/>
        <v>0.78091573268720182</v>
      </c>
      <c r="J100" s="1" t="str">
        <f t="shared" si="14"/>
        <v>R3</v>
      </c>
      <c r="K100" t="str">
        <f t="shared" si="15"/>
        <v>S1R3</v>
      </c>
      <c r="L100" t="str">
        <f>VLOOKUP(K100,'Voltage Vector Region'!$M:$P,2,0)</f>
        <v>V1</v>
      </c>
      <c r="M100" t="str">
        <f>VLOOKUP(K100,'Voltage Vector Region'!$M:$P,3,0)</f>
        <v>V7</v>
      </c>
      <c r="N100" t="str">
        <f>VLOOKUP(K100,'Voltage Vector Region'!$M:$P,4,0)</f>
        <v>V13</v>
      </c>
      <c r="P100" t="str">
        <f>VLOOKUP(L100,'Voltage Vector Region'!$R:$S,2,0)</f>
        <v>POO</v>
      </c>
      <c r="Q100" t="str">
        <f>VLOOKUP(M100,'Voltage Vector Region'!$R:$S,2,0)</f>
        <v>PON</v>
      </c>
      <c r="R100" t="str">
        <f>VLOOKUP(N100,'Voltage Vector Region'!$R:$S,2,0)</f>
        <v>PNN</v>
      </c>
      <c r="S100">
        <f t="shared" si="9"/>
        <v>0.97000000000000008</v>
      </c>
      <c r="T100" t="e">
        <f>VLOOKUP($K100,#REF!,2,0)</f>
        <v>#REF!</v>
      </c>
      <c r="U100" t="e">
        <f>VLOOKUP($K100,#REF!,3,0)</f>
        <v>#REF!</v>
      </c>
      <c r="V100" t="e">
        <f>VLOOKUP($K100,#REF!,4,0)</f>
        <v>#REF!</v>
      </c>
    </row>
    <row r="101" spans="3:22" x14ac:dyDescent="0.3">
      <c r="C101" s="1">
        <v>9.7999999999999997E-4</v>
      </c>
      <c r="D101" s="1">
        <f t="shared" si="10"/>
        <v>0.30787608005179973</v>
      </c>
      <c r="E101" s="1" t="str">
        <f t="shared" si="11"/>
        <v>S1</v>
      </c>
      <c r="F101" s="1">
        <f t="shared" si="16"/>
        <v>0.30787608005179973</v>
      </c>
      <c r="G101" s="1">
        <f>$F$2*(((SQRT(3)*COS(Model!F101))-SIN(Model!F101))/2)</f>
        <v>0.53902934737543284</v>
      </c>
      <c r="H101" s="1">
        <f t="shared" si="12"/>
        <v>0.24242821570621917</v>
      </c>
      <c r="I101" s="1">
        <f t="shared" si="13"/>
        <v>0.78145756308165204</v>
      </c>
      <c r="J101" s="1" t="str">
        <f t="shared" si="14"/>
        <v>R3</v>
      </c>
      <c r="K101" t="str">
        <f t="shared" si="15"/>
        <v>S1R3</v>
      </c>
      <c r="L101" t="str">
        <f>VLOOKUP(K101,'Voltage Vector Region'!$M:$P,2,0)</f>
        <v>V1</v>
      </c>
      <c r="M101" t="str">
        <f>VLOOKUP(K101,'Voltage Vector Region'!$M:$P,3,0)</f>
        <v>V7</v>
      </c>
      <c r="N101" t="str">
        <f>VLOOKUP(K101,'Voltage Vector Region'!$M:$P,4,0)</f>
        <v>V13</v>
      </c>
      <c r="P101" t="str">
        <f>VLOOKUP(L101,'Voltage Vector Region'!$R:$S,2,0)</f>
        <v>POO</v>
      </c>
      <c r="Q101" t="str">
        <f>VLOOKUP(M101,'Voltage Vector Region'!$R:$S,2,0)</f>
        <v>PON</v>
      </c>
      <c r="R101" t="str">
        <f>VLOOKUP(N101,'Voltage Vector Region'!$R:$S,2,0)</f>
        <v>PNN</v>
      </c>
      <c r="S101">
        <f t="shared" si="9"/>
        <v>0.98</v>
      </c>
      <c r="T101" t="e">
        <f>VLOOKUP($K101,#REF!,2,0)</f>
        <v>#REF!</v>
      </c>
      <c r="U101" t="e">
        <f>VLOOKUP($K101,#REF!,3,0)</f>
        <v>#REF!</v>
      </c>
      <c r="V101" t="e">
        <f>VLOOKUP($K101,#REF!,4,0)</f>
        <v>#REF!</v>
      </c>
    </row>
    <row r="102" spans="3:22" x14ac:dyDescent="0.3">
      <c r="C102" s="1">
        <v>9.8999999999999999E-4</v>
      </c>
      <c r="D102" s="1">
        <f t="shared" si="10"/>
        <v>0.31101767270538955</v>
      </c>
      <c r="E102" s="1" t="str">
        <f t="shared" si="11"/>
        <v>S1</v>
      </c>
      <c r="F102" s="1">
        <f t="shared" si="16"/>
        <v>0.31101767270538955</v>
      </c>
      <c r="G102" s="1">
        <f>$F$2*(((SQRT(3)*COS(Model!F102))-SIN(Model!F102))/2)</f>
        <v>0.53716956705464103</v>
      </c>
      <c r="H102" s="1">
        <f t="shared" si="12"/>
        <v>0.24482211375080062</v>
      </c>
      <c r="I102" s="1">
        <f t="shared" si="13"/>
        <v>0.78199168080544168</v>
      </c>
      <c r="J102" s="1" t="str">
        <f t="shared" si="14"/>
        <v>R3</v>
      </c>
      <c r="K102" t="str">
        <f t="shared" si="15"/>
        <v>S1R3</v>
      </c>
      <c r="L102" t="str">
        <f>VLOOKUP(K102,'Voltage Vector Region'!$M:$P,2,0)</f>
        <v>V1</v>
      </c>
      <c r="M102" t="str">
        <f>VLOOKUP(K102,'Voltage Vector Region'!$M:$P,3,0)</f>
        <v>V7</v>
      </c>
      <c r="N102" t="str">
        <f>VLOOKUP(K102,'Voltage Vector Region'!$M:$P,4,0)</f>
        <v>V13</v>
      </c>
      <c r="P102" t="str">
        <f>VLOOKUP(L102,'Voltage Vector Region'!$R:$S,2,0)</f>
        <v>POO</v>
      </c>
      <c r="Q102" t="str">
        <f>VLOOKUP(M102,'Voltage Vector Region'!$R:$S,2,0)</f>
        <v>PON</v>
      </c>
      <c r="R102" t="str">
        <f>VLOOKUP(N102,'Voltage Vector Region'!$R:$S,2,0)</f>
        <v>PNN</v>
      </c>
      <c r="S102">
        <f t="shared" si="9"/>
        <v>0.99</v>
      </c>
      <c r="T102" t="e">
        <f>VLOOKUP($K102,#REF!,2,0)</f>
        <v>#REF!</v>
      </c>
      <c r="U102" t="e">
        <f>VLOOKUP($K102,#REF!,3,0)</f>
        <v>#REF!</v>
      </c>
      <c r="V102" t="e">
        <f>VLOOKUP($K102,#REF!,4,0)</f>
        <v>#REF!</v>
      </c>
    </row>
    <row r="103" spans="3:22" x14ac:dyDescent="0.3">
      <c r="C103" s="28">
        <v>1E-3</v>
      </c>
      <c r="D103" s="28">
        <f t="shared" si="10"/>
        <v>0.31415926535897931</v>
      </c>
      <c r="E103" s="28" t="str">
        <f t="shared" si="11"/>
        <v>S1</v>
      </c>
      <c r="F103" s="28">
        <f>IF(AND((D103&lt;PI()/3),(D103&gt;=0)),D103,IF(AND((D103&lt;2*PI()/3),(D103&gt;=PI()/3)),D103-PI()/3,IF(AND((D103&lt;3*PI()/3),(D103&gt;=2*PI()/3)),D103-(2*PI()/3),IF(AND((D103&lt;4*PI()/3),(D103&gt;=PI())),D103-PI(),IF(AND((D103&lt;5*PI()/3),(D103&gt;=4*PI()/3)),"S5",IF(AND((D103&lt;2*PI()),(D103&gt;=5*PI()/3)),"S6",0))))))</f>
        <v>0.31415926535897931</v>
      </c>
      <c r="G103" s="28">
        <f>$F$2*(((SQRT(3)*COS(Model!F103))-SIN(Model!F103))/2)</f>
        <v>0.5353044850870865</v>
      </c>
      <c r="H103" s="28">
        <f t="shared" si="12"/>
        <v>0.24721359549995792</v>
      </c>
      <c r="I103" s="28">
        <f t="shared" si="13"/>
        <v>0.78251808058704442</v>
      </c>
      <c r="J103" s="28" t="str">
        <f t="shared" si="14"/>
        <v>R3</v>
      </c>
      <c r="K103" s="29" t="str">
        <f t="shared" si="15"/>
        <v>S1R3</v>
      </c>
      <c r="L103" s="29" t="str">
        <f>VLOOKUP(K103,'Voltage Vector Region'!$M:$P,2,0)</f>
        <v>V1</v>
      </c>
      <c r="M103" s="29" t="str">
        <f>VLOOKUP(K103,'Voltage Vector Region'!$M:$P,3,0)</f>
        <v>V7</v>
      </c>
      <c r="N103" s="29" t="str">
        <f>VLOOKUP(K103,'Voltage Vector Region'!$M:$P,4,0)</f>
        <v>V13</v>
      </c>
      <c r="O103" s="29"/>
      <c r="P103" s="29" t="str">
        <f>VLOOKUP(L103,'Voltage Vector Region'!$R:$S,2,0)</f>
        <v>POO</v>
      </c>
      <c r="Q103" s="29" t="str">
        <f>VLOOKUP(M103,'Voltage Vector Region'!$R:$S,2,0)</f>
        <v>PON</v>
      </c>
      <c r="R103" s="29" t="str">
        <f>VLOOKUP(N103,'Voltage Vector Region'!$R:$S,2,0)</f>
        <v>PNN</v>
      </c>
      <c r="S103" s="29">
        <f t="shared" si="9"/>
        <v>1</v>
      </c>
      <c r="T103" t="e">
        <f>VLOOKUP($K103,#REF!,2,0)</f>
        <v>#REF!</v>
      </c>
      <c r="U103" t="e">
        <f>VLOOKUP($K103,#REF!,3,0)</f>
        <v>#REF!</v>
      </c>
      <c r="V103" t="e">
        <f>VLOOKUP($K103,#REF!,4,0)</f>
        <v>#REF!</v>
      </c>
    </row>
    <row r="104" spans="3:22" x14ac:dyDescent="0.3">
      <c r="C104" s="1">
        <v>1.01E-3</v>
      </c>
      <c r="D104" s="1">
        <f t="shared" si="10"/>
        <v>0.31730085801256913</v>
      </c>
      <c r="E104" s="1" t="str">
        <f t="shared" si="11"/>
        <v>S1</v>
      </c>
      <c r="F104" s="1">
        <f t="shared" ref="F104:F136" si="17">IF(AND((D104&lt;PI()/3),(D104&gt;=0)),D104,IF(AND((D104&lt;2*PI()/3),(D104&gt;=PI()/3)),D104-PI()/3,IF(AND((D104&lt;3*PI()/3),(D104&gt;=2*PI()/3)),D104-(2*PI()/3),IF(AND((D104&lt;4*PI()/3),(D104&gt;=PI())),D104-PI(),IF(AND((D104&lt;5*PI()/3),(D104&gt;=4*PI()/3)),"S5",IF(AND((D104&lt;2*PI()),(D104&gt;=5*PI()/3)),"S6",0))))))</f>
        <v>0.31730085801256913</v>
      </c>
      <c r="G104" s="1">
        <f>$F$2*(((SQRT(3)*COS(Model!F104))-SIN(Model!F104))/2)</f>
        <v>0.53343411988037548</v>
      </c>
      <c r="H104" s="1">
        <f t="shared" si="12"/>
        <v>0.2496026373507319</v>
      </c>
      <c r="I104" s="1">
        <f t="shared" si="13"/>
        <v>0.78303675723110744</v>
      </c>
      <c r="J104" s="1" t="str">
        <f t="shared" si="14"/>
        <v>R3</v>
      </c>
      <c r="K104" t="str">
        <f t="shared" si="15"/>
        <v>S1R3</v>
      </c>
      <c r="L104" t="str">
        <f>VLOOKUP(K104,'Voltage Vector Region'!$M:$P,2,0)</f>
        <v>V1</v>
      </c>
      <c r="M104" t="str">
        <f>VLOOKUP(K104,'Voltage Vector Region'!$M:$P,3,0)</f>
        <v>V7</v>
      </c>
      <c r="N104" t="str">
        <f>VLOOKUP(K104,'Voltage Vector Region'!$M:$P,4,0)</f>
        <v>V13</v>
      </c>
      <c r="P104" t="str">
        <f>VLOOKUP(L104,'Voltage Vector Region'!$R:$S,2,0)</f>
        <v>POO</v>
      </c>
      <c r="Q104" t="str">
        <f>VLOOKUP(M104,'Voltage Vector Region'!$R:$S,2,0)</f>
        <v>PON</v>
      </c>
      <c r="R104" t="str">
        <f>VLOOKUP(N104,'Voltage Vector Region'!$R:$S,2,0)</f>
        <v>PNN</v>
      </c>
      <c r="S104">
        <f t="shared" si="9"/>
        <v>1.01</v>
      </c>
      <c r="T104" t="e">
        <f>VLOOKUP($K104,#REF!,2,0)</f>
        <v>#REF!</v>
      </c>
      <c r="U104" t="e">
        <f>VLOOKUP($K104,#REF!,3,0)</f>
        <v>#REF!</v>
      </c>
      <c r="V104" t="e">
        <f>VLOOKUP($K104,#REF!,4,0)</f>
        <v>#REF!</v>
      </c>
    </row>
    <row r="105" spans="3:22" x14ac:dyDescent="0.3">
      <c r="C105" s="1">
        <v>1.0200000000000001E-3</v>
      </c>
      <c r="D105" s="1">
        <f t="shared" si="10"/>
        <v>0.32044245066615895</v>
      </c>
      <c r="E105" s="1" t="str">
        <f t="shared" si="11"/>
        <v>S1</v>
      </c>
      <c r="F105" s="1">
        <f t="shared" si="17"/>
        <v>0.32044245066615895</v>
      </c>
      <c r="G105" s="1">
        <f>$F$2*(((SQRT(3)*COS(Model!F105))-SIN(Model!F105))/2)</f>
        <v>0.53155848989425725</v>
      </c>
      <c r="H105" s="1">
        <f t="shared" si="12"/>
        <v>0.25198921572424388</v>
      </c>
      <c r="I105" s="1">
        <f t="shared" si="13"/>
        <v>0.78354770561850118</v>
      </c>
      <c r="J105" s="1" t="str">
        <f t="shared" si="14"/>
        <v>R3</v>
      </c>
      <c r="K105" t="str">
        <f t="shared" si="15"/>
        <v>S1R3</v>
      </c>
      <c r="L105" t="str">
        <f>VLOOKUP(K105,'Voltage Vector Region'!$M:$P,2,0)</f>
        <v>V1</v>
      </c>
      <c r="M105" t="str">
        <f>VLOOKUP(K105,'Voltage Vector Region'!$M:$P,3,0)</f>
        <v>V7</v>
      </c>
      <c r="N105" t="str">
        <f>VLOOKUP(K105,'Voltage Vector Region'!$M:$P,4,0)</f>
        <v>V13</v>
      </c>
      <c r="P105" t="str">
        <f>VLOOKUP(L105,'Voltage Vector Region'!$R:$S,2,0)</f>
        <v>POO</v>
      </c>
      <c r="Q105" t="str">
        <f>VLOOKUP(M105,'Voltage Vector Region'!$R:$S,2,0)</f>
        <v>PON</v>
      </c>
      <c r="R105" t="str">
        <f>VLOOKUP(N105,'Voltage Vector Region'!$R:$S,2,0)</f>
        <v>PNN</v>
      </c>
      <c r="S105">
        <f t="shared" si="9"/>
        <v>1.02</v>
      </c>
      <c r="T105" t="e">
        <f>VLOOKUP($K105,#REF!,2,0)</f>
        <v>#REF!</v>
      </c>
      <c r="U105" t="e">
        <f>VLOOKUP($K105,#REF!,3,0)</f>
        <v>#REF!</v>
      </c>
      <c r="V105" t="e">
        <f>VLOOKUP($K105,#REF!,4,0)</f>
        <v>#REF!</v>
      </c>
    </row>
    <row r="106" spans="3:22" x14ac:dyDescent="0.3">
      <c r="C106" s="1">
        <v>1.0300000000000001E-3</v>
      </c>
      <c r="D106" s="1">
        <f t="shared" si="10"/>
        <v>0.32358404331974872</v>
      </c>
      <c r="E106" s="1" t="str">
        <f t="shared" si="11"/>
        <v>S1</v>
      </c>
      <c r="F106" s="1">
        <f t="shared" si="17"/>
        <v>0.32358404331974872</v>
      </c>
      <c r="G106" s="1">
        <f>$F$2*(((SQRT(3)*COS(Model!F106))-SIN(Model!F106))/2)</f>
        <v>0.52967761364044263</v>
      </c>
      <c r="H106" s="1">
        <f t="shared" si="12"/>
        <v>0.25437330706592881</v>
      </c>
      <c r="I106" s="1">
        <f t="shared" si="13"/>
        <v>0.7840509207063715</v>
      </c>
      <c r="J106" s="1" t="str">
        <f t="shared" si="14"/>
        <v>R3</v>
      </c>
      <c r="K106" t="str">
        <f t="shared" si="15"/>
        <v>S1R3</v>
      </c>
      <c r="L106" t="str">
        <f>VLOOKUP(K106,'Voltage Vector Region'!$M:$P,2,0)</f>
        <v>V1</v>
      </c>
      <c r="M106" t="str">
        <f>VLOOKUP(K106,'Voltage Vector Region'!$M:$P,3,0)</f>
        <v>V7</v>
      </c>
      <c r="N106" t="str">
        <f>VLOOKUP(K106,'Voltage Vector Region'!$M:$P,4,0)</f>
        <v>V13</v>
      </c>
      <c r="P106" t="str">
        <f>VLOOKUP(L106,'Voltage Vector Region'!$R:$S,2,0)</f>
        <v>POO</v>
      </c>
      <c r="Q106" t="str">
        <f>VLOOKUP(M106,'Voltage Vector Region'!$R:$S,2,0)</f>
        <v>PON</v>
      </c>
      <c r="R106" t="str">
        <f>VLOOKUP(N106,'Voltage Vector Region'!$R:$S,2,0)</f>
        <v>PNN</v>
      </c>
      <c r="S106">
        <f t="shared" si="9"/>
        <v>1.03</v>
      </c>
      <c r="T106" t="e">
        <f>VLOOKUP($K106,#REF!,2,0)</f>
        <v>#REF!</v>
      </c>
      <c r="U106" t="e">
        <f>VLOOKUP($K106,#REF!,3,0)</f>
        <v>#REF!</v>
      </c>
      <c r="V106" t="e">
        <f>VLOOKUP($K106,#REF!,4,0)</f>
        <v>#REF!</v>
      </c>
    </row>
    <row r="107" spans="3:22" x14ac:dyDescent="0.3">
      <c r="C107" s="1">
        <v>1.0399999999999999E-3</v>
      </c>
      <c r="D107" s="1">
        <f t="shared" si="10"/>
        <v>0.32672563597333848</v>
      </c>
      <c r="E107" s="1" t="str">
        <f t="shared" si="11"/>
        <v>S1</v>
      </c>
      <c r="F107" s="1">
        <f t="shared" si="17"/>
        <v>0.32672563597333848</v>
      </c>
      <c r="G107" s="1">
        <f>$F$2*(((SQRT(3)*COS(Model!F107))-SIN(Model!F107))/2)</f>
        <v>0.52779150968242095</v>
      </c>
      <c r="H107" s="1">
        <f t="shared" si="12"/>
        <v>0.25675488784576761</v>
      </c>
      <c r="I107" s="1">
        <f t="shared" si="13"/>
        <v>0.78454639752818855</v>
      </c>
      <c r="J107" s="1" t="str">
        <f t="shared" si="14"/>
        <v>R3</v>
      </c>
      <c r="K107" t="str">
        <f t="shared" si="15"/>
        <v>S1R3</v>
      </c>
      <c r="L107" t="str">
        <f>VLOOKUP(K107,'Voltage Vector Region'!$M:$P,2,0)</f>
        <v>V1</v>
      </c>
      <c r="M107" t="str">
        <f>VLOOKUP(K107,'Voltage Vector Region'!$M:$P,3,0)</f>
        <v>V7</v>
      </c>
      <c r="N107" t="str">
        <f>VLOOKUP(K107,'Voltage Vector Region'!$M:$P,4,0)</f>
        <v>V13</v>
      </c>
      <c r="P107" t="str">
        <f>VLOOKUP(L107,'Voltage Vector Region'!$R:$S,2,0)</f>
        <v>POO</v>
      </c>
      <c r="Q107" t="str">
        <f>VLOOKUP(M107,'Voltage Vector Region'!$R:$S,2,0)</f>
        <v>PON</v>
      </c>
      <c r="R107" t="str">
        <f>VLOOKUP(N107,'Voltage Vector Region'!$R:$S,2,0)</f>
        <v>PNN</v>
      </c>
      <c r="S107">
        <f t="shared" si="9"/>
        <v>1.0399999999999998</v>
      </c>
      <c r="T107" t="e">
        <f>VLOOKUP($K107,#REF!,2,0)</f>
        <v>#REF!</v>
      </c>
      <c r="U107" t="e">
        <f>VLOOKUP($K107,#REF!,3,0)</f>
        <v>#REF!</v>
      </c>
      <c r="V107" t="e">
        <f>VLOOKUP($K107,#REF!,4,0)</f>
        <v>#REF!</v>
      </c>
    </row>
    <row r="108" spans="3:22" x14ac:dyDescent="0.3">
      <c r="C108" s="1">
        <v>1.0499999999999999E-3</v>
      </c>
      <c r="D108" s="1">
        <f t="shared" si="10"/>
        <v>0.3298672286269283</v>
      </c>
      <c r="E108" s="1" t="str">
        <f t="shared" si="11"/>
        <v>S1</v>
      </c>
      <c r="F108" s="1">
        <f t="shared" si="17"/>
        <v>0.3298672286269283</v>
      </c>
      <c r="G108" s="1">
        <f>$F$2*(((SQRT(3)*COS(Model!F108))-SIN(Model!F108))/2)</f>
        <v>0.52590019663527654</v>
      </c>
      <c r="H108" s="1">
        <f t="shared" si="12"/>
        <v>0.25913393455851952</v>
      </c>
      <c r="I108" s="1">
        <f t="shared" si="13"/>
        <v>0.78503413119379606</v>
      </c>
      <c r="J108" s="1" t="str">
        <f t="shared" si="14"/>
        <v>R3</v>
      </c>
      <c r="K108" t="str">
        <f t="shared" si="15"/>
        <v>S1R3</v>
      </c>
      <c r="L108" t="str">
        <f>VLOOKUP(K108,'Voltage Vector Region'!$M:$P,2,0)</f>
        <v>V1</v>
      </c>
      <c r="M108" t="str">
        <f>VLOOKUP(K108,'Voltage Vector Region'!$M:$P,3,0)</f>
        <v>V7</v>
      </c>
      <c r="N108" t="str">
        <f>VLOOKUP(K108,'Voltage Vector Region'!$M:$P,4,0)</f>
        <v>V13</v>
      </c>
      <c r="P108" t="str">
        <f>VLOOKUP(L108,'Voltage Vector Region'!$R:$S,2,0)</f>
        <v>POO</v>
      </c>
      <c r="Q108" t="str">
        <f>VLOOKUP(M108,'Voltage Vector Region'!$R:$S,2,0)</f>
        <v>PON</v>
      </c>
      <c r="R108" t="str">
        <f>VLOOKUP(N108,'Voltage Vector Region'!$R:$S,2,0)</f>
        <v>PNN</v>
      </c>
      <c r="S108">
        <f t="shared" si="9"/>
        <v>1.0499999999999998</v>
      </c>
      <c r="T108" t="e">
        <f>VLOOKUP($K108,#REF!,2,0)</f>
        <v>#REF!</v>
      </c>
      <c r="U108" t="e">
        <f>VLOOKUP($K108,#REF!,3,0)</f>
        <v>#REF!</v>
      </c>
      <c r="V108" t="e">
        <f>VLOOKUP($K108,#REF!,4,0)</f>
        <v>#REF!</v>
      </c>
    </row>
    <row r="109" spans="3:22" x14ac:dyDescent="0.3">
      <c r="C109" s="1">
        <v>1.06E-3</v>
      </c>
      <c r="D109" s="1">
        <f t="shared" si="10"/>
        <v>0.33300882128051806</v>
      </c>
      <c r="E109" s="1" t="str">
        <f t="shared" si="11"/>
        <v>S1</v>
      </c>
      <c r="F109" s="1">
        <f t="shared" si="17"/>
        <v>0.33300882128051806</v>
      </c>
      <c r="G109" s="1">
        <f>$F$2*(((SQRT(3)*COS(Model!F109))-SIN(Model!F109))/2)</f>
        <v>0.5240036931655061</v>
      </c>
      <c r="H109" s="1">
        <f t="shared" si="12"/>
        <v>0.261510423723954</v>
      </c>
      <c r="I109" s="1">
        <f t="shared" si="13"/>
        <v>0.78551411688946016</v>
      </c>
      <c r="J109" s="1" t="str">
        <f t="shared" si="14"/>
        <v>R3</v>
      </c>
      <c r="K109" t="str">
        <f t="shared" si="15"/>
        <v>S1R3</v>
      </c>
      <c r="L109" t="str">
        <f>VLOOKUP(K109,'Voltage Vector Region'!$M:$P,2,0)</f>
        <v>V1</v>
      </c>
      <c r="M109" t="str">
        <f>VLOOKUP(K109,'Voltage Vector Region'!$M:$P,3,0)</f>
        <v>V7</v>
      </c>
      <c r="N109" t="str">
        <f>VLOOKUP(K109,'Voltage Vector Region'!$M:$P,4,0)</f>
        <v>V13</v>
      </c>
      <c r="P109" t="str">
        <f>VLOOKUP(L109,'Voltage Vector Region'!$R:$S,2,0)</f>
        <v>POO</v>
      </c>
      <c r="Q109" t="str">
        <f>VLOOKUP(M109,'Voltage Vector Region'!$R:$S,2,0)</f>
        <v>PON</v>
      </c>
      <c r="R109" t="str">
        <f>VLOOKUP(N109,'Voltage Vector Region'!$R:$S,2,0)</f>
        <v>PNN</v>
      </c>
      <c r="S109">
        <f t="shared" si="9"/>
        <v>1.0599999999999998</v>
      </c>
      <c r="T109" t="e">
        <f>VLOOKUP($K109,#REF!,2,0)</f>
        <v>#REF!</v>
      </c>
      <c r="U109" t="e">
        <f>VLOOKUP($K109,#REF!,3,0)</f>
        <v>#REF!</v>
      </c>
      <c r="V109" t="e">
        <f>VLOOKUP($K109,#REF!,4,0)</f>
        <v>#REF!</v>
      </c>
    </row>
    <row r="110" spans="3:22" x14ac:dyDescent="0.3">
      <c r="C110" s="1">
        <v>1.07E-3</v>
      </c>
      <c r="D110" s="1">
        <f t="shared" si="10"/>
        <v>0.33615041393410788</v>
      </c>
      <c r="E110" s="1" t="str">
        <f t="shared" si="11"/>
        <v>S1</v>
      </c>
      <c r="F110" s="1">
        <f t="shared" si="17"/>
        <v>0.33615041393410788</v>
      </c>
      <c r="G110" s="1">
        <f>$F$2*(((SQRT(3)*COS(Model!F110))-SIN(Model!F110))/2)</f>
        <v>0.52210201799083278</v>
      </c>
      <c r="H110" s="1">
        <f t="shared" si="12"/>
        <v>0.26388433188708232</v>
      </c>
      <c r="I110" s="1">
        <f t="shared" si="13"/>
        <v>0.78598634987791516</v>
      </c>
      <c r="J110" s="1" t="str">
        <f t="shared" si="14"/>
        <v>R3</v>
      </c>
      <c r="K110" t="str">
        <f t="shared" si="15"/>
        <v>S1R3</v>
      </c>
      <c r="L110" t="str">
        <f>VLOOKUP(K110,'Voltage Vector Region'!$M:$P,2,0)</f>
        <v>V1</v>
      </c>
      <c r="M110" t="str">
        <f>VLOOKUP(K110,'Voltage Vector Region'!$M:$P,3,0)</f>
        <v>V7</v>
      </c>
      <c r="N110" t="str">
        <f>VLOOKUP(K110,'Voltage Vector Region'!$M:$P,4,0)</f>
        <v>V13</v>
      </c>
      <c r="P110" t="str">
        <f>VLOOKUP(L110,'Voltage Vector Region'!$R:$S,2,0)</f>
        <v>POO</v>
      </c>
      <c r="Q110" t="str">
        <f>VLOOKUP(M110,'Voltage Vector Region'!$R:$S,2,0)</f>
        <v>PON</v>
      </c>
      <c r="R110" t="str">
        <f>VLOOKUP(N110,'Voltage Vector Region'!$R:$S,2,0)</f>
        <v>PNN</v>
      </c>
      <c r="S110">
        <f t="shared" si="9"/>
        <v>1.07</v>
      </c>
      <c r="T110" t="e">
        <f>VLOOKUP($K110,#REF!,2,0)</f>
        <v>#REF!</v>
      </c>
      <c r="U110" t="e">
        <f>VLOOKUP($K110,#REF!,3,0)</f>
        <v>#REF!</v>
      </c>
      <c r="V110" t="e">
        <f>VLOOKUP($K110,#REF!,4,0)</f>
        <v>#REF!</v>
      </c>
    </row>
    <row r="111" spans="3:22" x14ac:dyDescent="0.3">
      <c r="C111" s="1">
        <v>1.08E-3</v>
      </c>
      <c r="D111" s="1">
        <f t="shared" si="10"/>
        <v>0.3392920065876977</v>
      </c>
      <c r="E111" s="1" t="str">
        <f t="shared" si="11"/>
        <v>S1</v>
      </c>
      <c r="F111" s="1">
        <f t="shared" si="17"/>
        <v>0.3392920065876977</v>
      </c>
      <c r="G111" s="1">
        <f>$F$2*(((SQRT(3)*COS(Model!F111))-SIN(Model!F111))/2)</f>
        <v>0.520195189880023</v>
      </c>
      <c r="H111" s="1">
        <f t="shared" si="12"/>
        <v>0.26625563561838933</v>
      </c>
      <c r="I111" s="1">
        <f t="shared" si="13"/>
        <v>0.78645082549841239</v>
      </c>
      <c r="J111" s="1" t="str">
        <f t="shared" si="14"/>
        <v>R3</v>
      </c>
      <c r="K111" t="str">
        <f t="shared" si="15"/>
        <v>S1R3</v>
      </c>
      <c r="L111" t="str">
        <f>VLOOKUP(K111,'Voltage Vector Region'!$M:$P,2,0)</f>
        <v>V1</v>
      </c>
      <c r="M111" t="str">
        <f>VLOOKUP(K111,'Voltage Vector Region'!$M:$P,3,0)</f>
        <v>V7</v>
      </c>
      <c r="N111" t="str">
        <f>VLOOKUP(K111,'Voltage Vector Region'!$M:$P,4,0)</f>
        <v>V13</v>
      </c>
      <c r="P111" t="str">
        <f>VLOOKUP(L111,'Voltage Vector Region'!$R:$S,2,0)</f>
        <v>POO</v>
      </c>
      <c r="Q111" t="str">
        <f>VLOOKUP(M111,'Voltage Vector Region'!$R:$S,2,0)</f>
        <v>PON</v>
      </c>
      <c r="R111" t="str">
        <f>VLOOKUP(N111,'Voltage Vector Region'!$R:$S,2,0)</f>
        <v>PNN</v>
      </c>
      <c r="S111">
        <f t="shared" si="9"/>
        <v>1.08</v>
      </c>
      <c r="T111" t="e">
        <f>VLOOKUP($K111,#REF!,2,0)</f>
        <v>#REF!</v>
      </c>
      <c r="U111" t="e">
        <f>VLOOKUP($K111,#REF!,3,0)</f>
        <v>#REF!</v>
      </c>
      <c r="V111" t="e">
        <f>VLOOKUP($K111,#REF!,4,0)</f>
        <v>#REF!</v>
      </c>
    </row>
    <row r="112" spans="3:22" x14ac:dyDescent="0.3">
      <c r="C112" s="1">
        <v>1.09E-3</v>
      </c>
      <c r="D112" s="1">
        <f t="shared" si="10"/>
        <v>0.34243359924128747</v>
      </c>
      <c r="E112" s="1" t="str">
        <f t="shared" si="11"/>
        <v>S1</v>
      </c>
      <c r="F112" s="1">
        <f t="shared" si="17"/>
        <v>0.34243359924128747</v>
      </c>
      <c r="G112" s="1">
        <f>$F$2*(((SQRT(3)*COS(Model!F112))-SIN(Model!F112))/2)</f>
        <v>0.51828322765270052</v>
      </c>
      <c r="H112" s="1">
        <f t="shared" si="12"/>
        <v>0.26862431151406452</v>
      </c>
      <c r="I112" s="1">
        <f t="shared" si="13"/>
        <v>0.78690753916676504</v>
      </c>
      <c r="J112" s="1" t="str">
        <f t="shared" si="14"/>
        <v>R3</v>
      </c>
      <c r="K112" t="str">
        <f t="shared" si="15"/>
        <v>S1R3</v>
      </c>
      <c r="L112" t="str">
        <f>VLOOKUP(K112,'Voltage Vector Region'!$M:$P,2,0)</f>
        <v>V1</v>
      </c>
      <c r="M112" t="str">
        <f>VLOOKUP(K112,'Voltage Vector Region'!$M:$P,3,0)</f>
        <v>V7</v>
      </c>
      <c r="N112" t="str">
        <f>VLOOKUP(K112,'Voltage Vector Region'!$M:$P,4,0)</f>
        <v>V13</v>
      </c>
      <c r="P112" t="str">
        <f>VLOOKUP(L112,'Voltage Vector Region'!$R:$S,2,0)</f>
        <v>POO</v>
      </c>
      <c r="Q112" t="str">
        <f>VLOOKUP(M112,'Voltage Vector Region'!$R:$S,2,0)</f>
        <v>PON</v>
      </c>
      <c r="R112" t="str">
        <f>VLOOKUP(N112,'Voltage Vector Region'!$R:$S,2,0)</f>
        <v>PNN</v>
      </c>
      <c r="S112">
        <f t="shared" si="9"/>
        <v>1.0900000000000001</v>
      </c>
      <c r="T112" t="e">
        <f>VLOOKUP($K112,#REF!,2,0)</f>
        <v>#REF!</v>
      </c>
      <c r="U112" t="e">
        <f>VLOOKUP($K112,#REF!,3,0)</f>
        <v>#REF!</v>
      </c>
      <c r="V112" t="e">
        <f>VLOOKUP($K112,#REF!,4,0)</f>
        <v>#REF!</v>
      </c>
    </row>
    <row r="113" spans="3:22" x14ac:dyDescent="0.3">
      <c r="C113" s="1">
        <v>1.1000000000000001E-3</v>
      </c>
      <c r="D113" s="1">
        <f t="shared" si="10"/>
        <v>0.34557519189487729</v>
      </c>
      <c r="E113" s="1" t="str">
        <f t="shared" si="11"/>
        <v>S1</v>
      </c>
      <c r="F113" s="1">
        <f t="shared" si="17"/>
        <v>0.34557519189487729</v>
      </c>
      <c r="G113" s="1">
        <f>$F$2*(((SQRT(3)*COS(Model!F113))-SIN(Model!F113))/2)</f>
        <v>0.51636615017916043</v>
      </c>
      <c r="H113" s="1">
        <f t="shared" si="12"/>
        <v>0.27099033619623314</v>
      </c>
      <c r="I113" s="1">
        <f t="shared" si="13"/>
        <v>0.78735648637539357</v>
      </c>
      <c r="J113" s="1" t="str">
        <f t="shared" si="14"/>
        <v>R3</v>
      </c>
      <c r="K113" t="str">
        <f t="shared" si="15"/>
        <v>S1R3</v>
      </c>
      <c r="L113" t="str">
        <f>VLOOKUP(K113,'Voltage Vector Region'!$M:$P,2,0)</f>
        <v>V1</v>
      </c>
      <c r="M113" t="str">
        <f>VLOOKUP(K113,'Voltage Vector Region'!$M:$P,3,0)</f>
        <v>V7</v>
      </c>
      <c r="N113" t="str">
        <f>VLOOKUP(K113,'Voltage Vector Region'!$M:$P,4,0)</f>
        <v>V13</v>
      </c>
      <c r="P113" t="str">
        <f>VLOOKUP(L113,'Voltage Vector Region'!$R:$S,2,0)</f>
        <v>POO</v>
      </c>
      <c r="Q113" t="str">
        <f>VLOOKUP(M113,'Voltage Vector Region'!$R:$S,2,0)</f>
        <v>PON</v>
      </c>
      <c r="R113" t="str">
        <f>VLOOKUP(N113,'Voltage Vector Region'!$R:$S,2,0)</f>
        <v>PNN</v>
      </c>
      <c r="S113">
        <f t="shared" si="9"/>
        <v>1.1000000000000001</v>
      </c>
      <c r="T113" t="e">
        <f>VLOOKUP($K113,#REF!,2,0)</f>
        <v>#REF!</v>
      </c>
      <c r="U113" t="e">
        <f>VLOOKUP($K113,#REF!,3,0)</f>
        <v>#REF!</v>
      </c>
      <c r="V113" t="e">
        <f>VLOOKUP($K113,#REF!,4,0)</f>
        <v>#REF!</v>
      </c>
    </row>
    <row r="114" spans="3:22" x14ac:dyDescent="0.3">
      <c r="C114" s="1">
        <v>1.1100000000000001E-3</v>
      </c>
      <c r="D114" s="1">
        <f t="shared" si="10"/>
        <v>0.34871678454846711</v>
      </c>
      <c r="E114" s="1" t="str">
        <f t="shared" si="11"/>
        <v>S1</v>
      </c>
      <c r="F114" s="1">
        <f t="shared" si="17"/>
        <v>0.34871678454846711</v>
      </c>
      <c r="G114" s="1">
        <f>$F$2*(((SQRT(3)*COS(Model!F114))-SIN(Model!F114))/2)</f>
        <v>0.51444397638018347</v>
      </c>
      <c r="H114" s="1">
        <f t="shared" si="12"/>
        <v>0.27335368631318668</v>
      </c>
      <c r="I114" s="1">
        <f t="shared" si="13"/>
        <v>0.78779766269337015</v>
      </c>
      <c r="J114" s="1" t="str">
        <f t="shared" si="14"/>
        <v>R3</v>
      </c>
      <c r="K114" t="str">
        <f t="shared" si="15"/>
        <v>S1R3</v>
      </c>
      <c r="L114" t="str">
        <f>VLOOKUP(K114,'Voltage Vector Region'!$M:$P,2,0)</f>
        <v>V1</v>
      </c>
      <c r="M114" t="str">
        <f>VLOOKUP(K114,'Voltage Vector Region'!$M:$P,3,0)</f>
        <v>V7</v>
      </c>
      <c r="N114" t="str">
        <f>VLOOKUP(K114,'Voltage Vector Region'!$M:$P,4,0)</f>
        <v>V13</v>
      </c>
      <c r="P114" t="str">
        <f>VLOOKUP(L114,'Voltage Vector Region'!$R:$S,2,0)</f>
        <v>POO</v>
      </c>
      <c r="Q114" t="str">
        <f>VLOOKUP(M114,'Voltage Vector Region'!$R:$S,2,0)</f>
        <v>PON</v>
      </c>
      <c r="R114" t="str">
        <f>VLOOKUP(N114,'Voltage Vector Region'!$R:$S,2,0)</f>
        <v>PNN</v>
      </c>
      <c r="S114">
        <f t="shared" si="9"/>
        <v>1.1100000000000001</v>
      </c>
      <c r="T114" t="e">
        <f>VLOOKUP($K114,#REF!,2,0)</f>
        <v>#REF!</v>
      </c>
      <c r="U114" t="e">
        <f>VLOOKUP($K114,#REF!,3,0)</f>
        <v>#REF!</v>
      </c>
      <c r="V114" t="e">
        <f>VLOOKUP($K114,#REF!,4,0)</f>
        <v>#REF!</v>
      </c>
    </row>
    <row r="115" spans="3:22" x14ac:dyDescent="0.3">
      <c r="C115" s="1">
        <v>1.1199999999999999E-3</v>
      </c>
      <c r="D115" s="1">
        <f t="shared" si="10"/>
        <v>0.35185837720205682</v>
      </c>
      <c r="E115" s="1" t="str">
        <f t="shared" si="11"/>
        <v>S1</v>
      </c>
      <c r="F115" s="1">
        <f t="shared" si="17"/>
        <v>0.35185837720205682</v>
      </c>
      <c r="G115" s="1">
        <f>$F$2*(((SQRT(3)*COS(Model!F115))-SIN(Model!F115))/2)</f>
        <v>0.51251672522684921</v>
      </c>
      <c r="H115" s="1">
        <f t="shared" si="12"/>
        <v>0.27571433853961363</v>
      </c>
      <c r="I115" s="1">
        <f t="shared" si="13"/>
        <v>0.7882310637664629</v>
      </c>
      <c r="J115" s="1" t="str">
        <f t="shared" si="14"/>
        <v>R3</v>
      </c>
      <c r="K115" t="str">
        <f t="shared" si="15"/>
        <v>S1R3</v>
      </c>
      <c r="L115" t="str">
        <f>VLOOKUP(K115,'Voltage Vector Region'!$M:$P,2,0)</f>
        <v>V1</v>
      </c>
      <c r="M115" t="str">
        <f>VLOOKUP(K115,'Voltage Vector Region'!$M:$P,3,0)</f>
        <v>V7</v>
      </c>
      <c r="N115" t="str">
        <f>VLOOKUP(K115,'Voltage Vector Region'!$M:$P,4,0)</f>
        <v>V13</v>
      </c>
      <c r="P115" t="str">
        <f>VLOOKUP(L115,'Voltage Vector Region'!$R:$S,2,0)</f>
        <v>POO</v>
      </c>
      <c r="Q115" t="str">
        <f>VLOOKUP(M115,'Voltage Vector Region'!$R:$S,2,0)</f>
        <v>PON</v>
      </c>
      <c r="R115" t="str">
        <f>VLOOKUP(N115,'Voltage Vector Region'!$R:$S,2,0)</f>
        <v>PNN</v>
      </c>
      <c r="S115">
        <f t="shared" si="9"/>
        <v>1.1199999999999999</v>
      </c>
      <c r="T115" t="e">
        <f>VLOOKUP($K115,#REF!,2,0)</f>
        <v>#REF!</v>
      </c>
      <c r="U115" t="e">
        <f>VLOOKUP($K115,#REF!,3,0)</f>
        <v>#REF!</v>
      </c>
      <c r="V115" t="e">
        <f>VLOOKUP($K115,#REF!,4,0)</f>
        <v>#REF!</v>
      </c>
    </row>
    <row r="116" spans="3:22" x14ac:dyDescent="0.3">
      <c r="C116" s="1">
        <v>1.1299999999999999E-3</v>
      </c>
      <c r="D116" s="1">
        <f t="shared" si="10"/>
        <v>0.35499996985564664</v>
      </c>
      <c r="E116" s="1" t="str">
        <f t="shared" si="11"/>
        <v>S1</v>
      </c>
      <c r="F116" s="1">
        <f t="shared" si="17"/>
        <v>0.35499996985564664</v>
      </c>
      <c r="G116" s="1">
        <f>$F$2*(((SQRT(3)*COS(Model!F116))-SIN(Model!F116))/2)</f>
        <v>0.51058441574034819</v>
      </c>
      <c r="H116" s="1">
        <f t="shared" si="12"/>
        <v>0.27807226957682962</v>
      </c>
      <c r="I116" s="1">
        <f t="shared" si="13"/>
        <v>0.78865668531717781</v>
      </c>
      <c r="J116" s="1" t="str">
        <f t="shared" si="14"/>
        <v>R3</v>
      </c>
      <c r="K116" t="str">
        <f t="shared" si="15"/>
        <v>S1R3</v>
      </c>
      <c r="L116" t="str">
        <f>VLOOKUP(K116,'Voltage Vector Region'!$M:$P,2,0)</f>
        <v>V1</v>
      </c>
      <c r="M116" t="str">
        <f>VLOOKUP(K116,'Voltage Vector Region'!$M:$P,3,0)</f>
        <v>V7</v>
      </c>
      <c r="N116" t="str">
        <f>VLOOKUP(K116,'Voltage Vector Region'!$M:$P,4,0)</f>
        <v>V13</v>
      </c>
      <c r="P116" t="str">
        <f>VLOOKUP(L116,'Voltage Vector Region'!$R:$S,2,0)</f>
        <v>POO</v>
      </c>
      <c r="Q116" t="str">
        <f>VLOOKUP(M116,'Voltage Vector Region'!$R:$S,2,0)</f>
        <v>PON</v>
      </c>
      <c r="R116" t="str">
        <f>VLOOKUP(N116,'Voltage Vector Region'!$R:$S,2,0)</f>
        <v>PNN</v>
      </c>
      <c r="S116">
        <f t="shared" si="9"/>
        <v>1.1299999999999999</v>
      </c>
      <c r="T116" t="e">
        <f>VLOOKUP($K116,#REF!,2,0)</f>
        <v>#REF!</v>
      </c>
      <c r="U116" t="e">
        <f>VLOOKUP($K116,#REF!,3,0)</f>
        <v>#REF!</v>
      </c>
      <c r="V116" t="e">
        <f>VLOOKUP($K116,#REF!,4,0)</f>
        <v>#REF!</v>
      </c>
    </row>
    <row r="117" spans="3:22" x14ac:dyDescent="0.3">
      <c r="C117" s="1">
        <v>1.14E-3</v>
      </c>
      <c r="D117" s="1">
        <f t="shared" si="10"/>
        <v>0.3581415625092364</v>
      </c>
      <c r="E117" s="1" t="str">
        <f t="shared" si="11"/>
        <v>S1</v>
      </c>
      <c r="F117" s="1">
        <f t="shared" si="17"/>
        <v>0.3581415625092364</v>
      </c>
      <c r="G117" s="1">
        <f>$F$2*(((SQRT(3)*COS(Model!F117))-SIN(Model!F117))/2)</f>
        <v>0.50864706699179529</v>
      </c>
      <c r="H117" s="1">
        <f t="shared" si="12"/>
        <v>0.28042745615300718</v>
      </c>
      <c r="I117" s="1">
        <f t="shared" si="13"/>
        <v>0.78907452314480242</v>
      </c>
      <c r="J117" s="1" t="str">
        <f t="shared" si="14"/>
        <v>R3</v>
      </c>
      <c r="K117" t="str">
        <f t="shared" si="15"/>
        <v>S1R3</v>
      </c>
      <c r="L117" t="str">
        <f>VLOOKUP(K117,'Voltage Vector Region'!$M:$P,2,0)</f>
        <v>V1</v>
      </c>
      <c r="M117" t="str">
        <f>VLOOKUP(K117,'Voltage Vector Region'!$M:$P,3,0)</f>
        <v>V7</v>
      </c>
      <c r="N117" t="str">
        <f>VLOOKUP(K117,'Voltage Vector Region'!$M:$P,4,0)</f>
        <v>V13</v>
      </c>
      <c r="P117" t="str">
        <f>VLOOKUP(L117,'Voltage Vector Region'!$R:$S,2,0)</f>
        <v>POO</v>
      </c>
      <c r="Q117" t="str">
        <f>VLOOKUP(M117,'Voltage Vector Region'!$R:$S,2,0)</f>
        <v>PON</v>
      </c>
      <c r="R117" t="str">
        <f>VLOOKUP(N117,'Voltage Vector Region'!$R:$S,2,0)</f>
        <v>PNN</v>
      </c>
      <c r="S117">
        <f t="shared" si="9"/>
        <v>1.1399999999999999</v>
      </c>
      <c r="T117" t="e">
        <f>VLOOKUP($K117,#REF!,2,0)</f>
        <v>#REF!</v>
      </c>
      <c r="U117" t="e">
        <f>VLOOKUP($K117,#REF!,3,0)</f>
        <v>#REF!</v>
      </c>
      <c r="V117" t="e">
        <f>VLOOKUP($K117,#REF!,4,0)</f>
        <v>#REF!</v>
      </c>
    </row>
    <row r="118" spans="3:22" x14ac:dyDescent="0.3">
      <c r="C118" s="1">
        <v>1.15E-3</v>
      </c>
      <c r="D118" s="1">
        <f t="shared" si="10"/>
        <v>0.36128315516282622</v>
      </c>
      <c r="E118" s="1" t="str">
        <f t="shared" si="11"/>
        <v>S1</v>
      </c>
      <c r="F118" s="1">
        <f t="shared" si="17"/>
        <v>0.36128315516282622</v>
      </c>
      <c r="G118" s="1">
        <f>$F$2*(((SQRT(3)*COS(Model!F118))-SIN(Model!F118))/2)</f>
        <v>0.50670469810204011</v>
      </c>
      <c r="H118" s="1">
        <f t="shared" si="12"/>
        <v>0.28277987502340574</v>
      </c>
      <c r="I118" s="1">
        <f t="shared" si="13"/>
        <v>0.78948457312544584</v>
      </c>
      <c r="J118" s="1" t="str">
        <f t="shared" si="14"/>
        <v>R3</v>
      </c>
      <c r="K118" t="str">
        <f t="shared" si="15"/>
        <v>S1R3</v>
      </c>
      <c r="L118" t="str">
        <f>VLOOKUP(K118,'Voltage Vector Region'!$M:$P,2,0)</f>
        <v>V1</v>
      </c>
      <c r="M118" t="str">
        <f>VLOOKUP(K118,'Voltage Vector Region'!$M:$P,3,0)</f>
        <v>V7</v>
      </c>
      <c r="N118" t="str">
        <f>VLOOKUP(K118,'Voltage Vector Region'!$M:$P,4,0)</f>
        <v>V13</v>
      </c>
      <c r="P118" t="str">
        <f>VLOOKUP(L118,'Voltage Vector Region'!$R:$S,2,0)</f>
        <v>POO</v>
      </c>
      <c r="Q118" t="str">
        <f>VLOOKUP(M118,'Voltage Vector Region'!$R:$S,2,0)</f>
        <v>PON</v>
      </c>
      <c r="R118" t="str">
        <f>VLOOKUP(N118,'Voltage Vector Region'!$R:$S,2,0)</f>
        <v>PNN</v>
      </c>
      <c r="S118">
        <f t="shared" si="9"/>
        <v>1.1499999999999999</v>
      </c>
      <c r="T118" t="e">
        <f>VLOOKUP($K118,#REF!,2,0)</f>
        <v>#REF!</v>
      </c>
      <c r="U118" t="e">
        <f>VLOOKUP($K118,#REF!,3,0)</f>
        <v>#REF!</v>
      </c>
      <c r="V118" t="e">
        <f>VLOOKUP($K118,#REF!,4,0)</f>
        <v>#REF!</v>
      </c>
    </row>
    <row r="119" spans="3:22" x14ac:dyDescent="0.3">
      <c r="C119" s="1">
        <v>1.16E-3</v>
      </c>
      <c r="D119" s="1">
        <f t="shared" si="10"/>
        <v>0.36442474781641604</v>
      </c>
      <c r="E119" s="1" t="str">
        <f t="shared" si="11"/>
        <v>S1</v>
      </c>
      <c r="F119" s="1">
        <f t="shared" si="17"/>
        <v>0.36442474781641604</v>
      </c>
      <c r="G119" s="1">
        <f>$F$2*(((SQRT(3)*COS(Model!F119))-SIN(Model!F119))/2)</f>
        <v>0.50475732824147979</v>
      </c>
      <c r="H119" s="1">
        <f t="shared" si="12"/>
        <v>0.28512950297060063</v>
      </c>
      <c r="I119" s="1">
        <f t="shared" si="13"/>
        <v>0.78988683121208036</v>
      </c>
      <c r="J119" s="1" t="str">
        <f t="shared" si="14"/>
        <v>R3</v>
      </c>
      <c r="K119" t="str">
        <f t="shared" si="15"/>
        <v>S1R3</v>
      </c>
      <c r="L119" t="str">
        <f>VLOOKUP(K119,'Voltage Vector Region'!$M:$P,2,0)</f>
        <v>V1</v>
      </c>
      <c r="M119" t="str">
        <f>VLOOKUP(K119,'Voltage Vector Region'!$M:$P,3,0)</f>
        <v>V7</v>
      </c>
      <c r="N119" t="str">
        <f>VLOOKUP(K119,'Voltage Vector Region'!$M:$P,4,0)</f>
        <v>V13</v>
      </c>
      <c r="P119" t="str">
        <f>VLOOKUP(L119,'Voltage Vector Region'!$R:$S,2,0)</f>
        <v>POO</v>
      </c>
      <c r="Q119" t="str">
        <f>VLOOKUP(M119,'Voltage Vector Region'!$R:$S,2,0)</f>
        <v>PON</v>
      </c>
      <c r="R119" t="str">
        <f>VLOOKUP(N119,'Voltage Vector Region'!$R:$S,2,0)</f>
        <v>PNN</v>
      </c>
      <c r="S119">
        <f t="shared" si="9"/>
        <v>1.1599999999999999</v>
      </c>
      <c r="T119" t="e">
        <f>VLOOKUP($K119,#REF!,2,0)</f>
        <v>#REF!</v>
      </c>
      <c r="U119" t="e">
        <f>VLOOKUP($K119,#REF!,3,0)</f>
        <v>#REF!</v>
      </c>
      <c r="V119" t="e">
        <f>VLOOKUP($K119,#REF!,4,0)</f>
        <v>#REF!</v>
      </c>
    </row>
    <row r="120" spans="3:22" x14ac:dyDescent="0.3">
      <c r="C120" s="1">
        <v>1.17E-3</v>
      </c>
      <c r="D120" s="1">
        <f t="shared" si="10"/>
        <v>0.3675663404700058</v>
      </c>
      <c r="E120" s="1" t="str">
        <f t="shared" si="11"/>
        <v>S1</v>
      </c>
      <c r="F120" s="1">
        <f t="shared" si="17"/>
        <v>0.3675663404700058</v>
      </c>
      <c r="G120" s="1">
        <f>$F$2*(((SQRT(3)*COS(Model!F120))-SIN(Model!F120))/2)</f>
        <v>0.50280497662986823</v>
      </c>
      <c r="H120" s="1">
        <f t="shared" si="12"/>
        <v>0.28747631680471253</v>
      </c>
      <c r="I120" s="1">
        <f t="shared" si="13"/>
        <v>0.79028129343458076</v>
      </c>
      <c r="J120" s="1" t="str">
        <f t="shared" si="14"/>
        <v>R3</v>
      </c>
      <c r="K120" t="str">
        <f t="shared" si="15"/>
        <v>S1R3</v>
      </c>
      <c r="L120" t="str">
        <f>VLOOKUP(K120,'Voltage Vector Region'!$M:$P,2,0)</f>
        <v>V1</v>
      </c>
      <c r="M120" t="str">
        <f>VLOOKUP(K120,'Voltage Vector Region'!$M:$P,3,0)</f>
        <v>V7</v>
      </c>
      <c r="N120" t="str">
        <f>VLOOKUP(K120,'Voltage Vector Region'!$M:$P,4,0)</f>
        <v>V13</v>
      </c>
      <c r="P120" t="str">
        <f>VLOOKUP(L120,'Voltage Vector Region'!$R:$S,2,0)</f>
        <v>POO</v>
      </c>
      <c r="Q120" t="str">
        <f>VLOOKUP(M120,'Voltage Vector Region'!$R:$S,2,0)</f>
        <v>PON</v>
      </c>
      <c r="R120" t="str">
        <f>VLOOKUP(N120,'Voltage Vector Region'!$R:$S,2,0)</f>
        <v>PNN</v>
      </c>
      <c r="S120">
        <f t="shared" si="9"/>
        <v>1.17</v>
      </c>
      <c r="T120" t="e">
        <f>VLOOKUP($K120,#REF!,2,0)</f>
        <v>#REF!</v>
      </c>
      <c r="U120" t="e">
        <f>VLOOKUP($K120,#REF!,3,0)</f>
        <v>#REF!</v>
      </c>
      <c r="V120" t="e">
        <f>VLOOKUP($K120,#REF!,4,0)</f>
        <v>#REF!</v>
      </c>
    </row>
    <row r="121" spans="3:22" x14ac:dyDescent="0.3">
      <c r="C121" s="1">
        <v>1.1800000000000001E-3</v>
      </c>
      <c r="D121" s="1">
        <f t="shared" si="10"/>
        <v>0.37070793312359562</v>
      </c>
      <c r="E121" s="1" t="str">
        <f t="shared" si="11"/>
        <v>S1</v>
      </c>
      <c r="F121" s="1">
        <f t="shared" si="17"/>
        <v>0.37070793312359562</v>
      </c>
      <c r="G121" s="1">
        <f>$F$2*(((SQRT(3)*COS(Model!F121))-SIN(Model!F121))/2)</f>
        <v>0.50084766253612811</v>
      </c>
      <c r="H121" s="1">
        <f t="shared" si="12"/>
        <v>0.28982029336363657</v>
      </c>
      <c r="I121" s="1">
        <f t="shared" si="13"/>
        <v>0.79066795589976469</v>
      </c>
      <c r="J121" s="1" t="str">
        <f t="shared" si="14"/>
        <v>R3</v>
      </c>
      <c r="K121" t="str">
        <f t="shared" si="15"/>
        <v>S1R3</v>
      </c>
      <c r="L121" t="str">
        <f>VLOOKUP(K121,'Voltage Vector Region'!$M:$P,2,0)</f>
        <v>V1</v>
      </c>
      <c r="M121" t="str">
        <f>VLOOKUP(K121,'Voltage Vector Region'!$M:$P,3,0)</f>
        <v>V7</v>
      </c>
      <c r="N121" t="str">
        <f>VLOOKUP(K121,'Voltage Vector Region'!$M:$P,4,0)</f>
        <v>V13</v>
      </c>
      <c r="P121" t="str">
        <f>VLOOKUP(L121,'Voltage Vector Region'!$R:$S,2,0)</f>
        <v>POO</v>
      </c>
      <c r="Q121" t="str">
        <f>VLOOKUP(M121,'Voltage Vector Region'!$R:$S,2,0)</f>
        <v>PON</v>
      </c>
      <c r="R121" t="str">
        <f>VLOOKUP(N121,'Voltage Vector Region'!$R:$S,2,0)</f>
        <v>PNN</v>
      </c>
      <c r="S121">
        <f t="shared" si="9"/>
        <v>1.18</v>
      </c>
      <c r="T121" t="e">
        <f>VLOOKUP($K121,#REF!,2,0)</f>
        <v>#REF!</v>
      </c>
      <c r="U121" t="e">
        <f>VLOOKUP($K121,#REF!,3,0)</f>
        <v>#REF!</v>
      </c>
      <c r="V121" t="e">
        <f>VLOOKUP($K121,#REF!,4,0)</f>
        <v>#REF!</v>
      </c>
    </row>
    <row r="122" spans="3:22" x14ac:dyDescent="0.3">
      <c r="C122" s="1">
        <v>1.1900000000000001E-3</v>
      </c>
      <c r="D122" s="1">
        <f t="shared" si="10"/>
        <v>0.37384952577718544</v>
      </c>
      <c r="E122" s="1" t="str">
        <f t="shared" si="11"/>
        <v>S1</v>
      </c>
      <c r="F122" s="1">
        <f t="shared" si="17"/>
        <v>0.37384952577718544</v>
      </c>
      <c r="G122" s="1">
        <f>$F$2*(((SQRT(3)*COS(Model!F122))-SIN(Model!F122))/2)</f>
        <v>0.49888540527815906</v>
      </c>
      <c r="H122" s="1">
        <f t="shared" si="12"/>
        <v>0.29216140951327024</v>
      </c>
      <c r="I122" s="1">
        <f t="shared" si="13"/>
        <v>0.79104681479142935</v>
      </c>
      <c r="J122" s="1" t="str">
        <f t="shared" si="14"/>
        <v>R2</v>
      </c>
      <c r="K122" t="str">
        <f t="shared" si="15"/>
        <v>S1R2</v>
      </c>
      <c r="L122" t="str">
        <f>VLOOKUP(K122,'Voltage Vector Region'!$M:$P,2,0)</f>
        <v>V1</v>
      </c>
      <c r="M122" t="str">
        <f>VLOOKUP(K122,'Voltage Vector Region'!$M:$P,3,0)</f>
        <v>V7</v>
      </c>
      <c r="N122" t="str">
        <f>VLOOKUP(K122,'Voltage Vector Region'!$M:$P,4,0)</f>
        <v>V2</v>
      </c>
      <c r="P122" t="str">
        <f>VLOOKUP(L122,'Voltage Vector Region'!$R:$S,2,0)</f>
        <v>POO</v>
      </c>
      <c r="Q122" t="str">
        <f>VLOOKUP(M122,'Voltage Vector Region'!$R:$S,2,0)</f>
        <v>PON</v>
      </c>
      <c r="R122" t="str">
        <f>VLOOKUP(N122,'Voltage Vector Region'!$R:$S,2,0)</f>
        <v>PPO</v>
      </c>
      <c r="S122">
        <f t="shared" si="9"/>
        <v>1.1900000000000002</v>
      </c>
      <c r="T122" t="e">
        <f>VLOOKUP($K122,#REF!,2,0)</f>
        <v>#REF!</v>
      </c>
      <c r="U122" t="e">
        <f>VLOOKUP($K122,#REF!,3,0)</f>
        <v>#REF!</v>
      </c>
      <c r="V122" t="e">
        <f>VLOOKUP($K122,#REF!,4,0)</f>
        <v>#REF!</v>
      </c>
    </row>
    <row r="123" spans="3:22" x14ac:dyDescent="0.3">
      <c r="C123" s="1">
        <v>1.1999999999999999E-3</v>
      </c>
      <c r="D123" s="1">
        <f t="shared" si="10"/>
        <v>0.37699111843077515</v>
      </c>
      <c r="E123" s="1" t="str">
        <f t="shared" si="11"/>
        <v>S1</v>
      </c>
      <c r="F123" s="1">
        <f t="shared" si="17"/>
        <v>0.37699111843077515</v>
      </c>
      <c r="G123" s="1">
        <f>$F$2*(((SQRT(3)*COS(Model!F123))-SIN(Model!F123))/2)</f>
        <v>0.49691822422264836</v>
      </c>
      <c r="H123" s="1">
        <f t="shared" si="12"/>
        <v>0.29449964214774232</v>
      </c>
      <c r="I123" s="1">
        <f t="shared" si="13"/>
        <v>0.79141786637039069</v>
      </c>
      <c r="J123" s="1" t="str">
        <f t="shared" si="14"/>
        <v>R2</v>
      </c>
      <c r="K123" t="str">
        <f t="shared" si="15"/>
        <v>S1R2</v>
      </c>
      <c r="L123" t="str">
        <f>VLOOKUP(K123,'Voltage Vector Region'!$M:$P,2,0)</f>
        <v>V1</v>
      </c>
      <c r="M123" t="str">
        <f>VLOOKUP(K123,'Voltage Vector Region'!$M:$P,3,0)</f>
        <v>V7</v>
      </c>
      <c r="N123" t="str">
        <f>VLOOKUP(K123,'Voltage Vector Region'!$M:$P,4,0)</f>
        <v>V2</v>
      </c>
      <c r="P123" t="str">
        <f>VLOOKUP(L123,'Voltage Vector Region'!$R:$S,2,0)</f>
        <v>POO</v>
      </c>
      <c r="Q123" t="str">
        <f>VLOOKUP(M123,'Voltage Vector Region'!$R:$S,2,0)</f>
        <v>PON</v>
      </c>
      <c r="R123" t="str">
        <f>VLOOKUP(N123,'Voltage Vector Region'!$R:$S,2,0)</f>
        <v>PPO</v>
      </c>
      <c r="S123">
        <f t="shared" si="9"/>
        <v>1.2</v>
      </c>
      <c r="T123" t="e">
        <f>VLOOKUP($K123,#REF!,2,0)</f>
        <v>#REF!</v>
      </c>
      <c r="U123" t="e">
        <f>VLOOKUP($K123,#REF!,3,0)</f>
        <v>#REF!</v>
      </c>
      <c r="V123" t="e">
        <f>VLOOKUP($K123,#REF!,4,0)</f>
        <v>#REF!</v>
      </c>
    </row>
    <row r="124" spans="3:22" x14ac:dyDescent="0.3">
      <c r="C124" s="1">
        <v>1.2099999999999999E-3</v>
      </c>
      <c r="D124" s="1">
        <f t="shared" si="10"/>
        <v>0.38013271108436497</v>
      </c>
      <c r="E124" s="1" t="str">
        <f t="shared" si="11"/>
        <v>S1</v>
      </c>
      <c r="F124" s="1">
        <f t="shared" si="17"/>
        <v>0.38013271108436497</v>
      </c>
      <c r="G124" s="1">
        <f>$F$2*(((SQRT(3)*COS(Model!F124))-SIN(Model!F124))/2)</f>
        <v>0.49494613878487831</v>
      </c>
      <c r="H124" s="1">
        <f t="shared" si="12"/>
        <v>0.29683496818964084</v>
      </c>
      <c r="I124" s="1">
        <f t="shared" si="13"/>
        <v>0.79178110697451909</v>
      </c>
      <c r="J124" s="1" t="str">
        <f t="shared" si="14"/>
        <v>R2</v>
      </c>
      <c r="K124" t="str">
        <f t="shared" si="15"/>
        <v>S1R2</v>
      </c>
      <c r="L124" t="str">
        <f>VLOOKUP(K124,'Voltage Vector Region'!$M:$P,2,0)</f>
        <v>V1</v>
      </c>
      <c r="M124" t="str">
        <f>VLOOKUP(K124,'Voltage Vector Region'!$M:$P,3,0)</f>
        <v>V7</v>
      </c>
      <c r="N124" t="str">
        <f>VLOOKUP(K124,'Voltage Vector Region'!$M:$P,4,0)</f>
        <v>V2</v>
      </c>
      <c r="P124" t="str">
        <f>VLOOKUP(L124,'Voltage Vector Region'!$R:$S,2,0)</f>
        <v>POO</v>
      </c>
      <c r="Q124" t="str">
        <f>VLOOKUP(M124,'Voltage Vector Region'!$R:$S,2,0)</f>
        <v>PON</v>
      </c>
      <c r="R124" t="str">
        <f>VLOOKUP(N124,'Voltage Vector Region'!$R:$S,2,0)</f>
        <v>PPO</v>
      </c>
      <c r="S124">
        <f t="shared" si="9"/>
        <v>1.21</v>
      </c>
      <c r="T124" t="e">
        <f>VLOOKUP($K124,#REF!,2,0)</f>
        <v>#REF!</v>
      </c>
      <c r="U124" t="e">
        <f>VLOOKUP($K124,#REF!,3,0)</f>
        <v>#REF!</v>
      </c>
      <c r="V124" t="e">
        <f>VLOOKUP($K124,#REF!,4,0)</f>
        <v>#REF!</v>
      </c>
    </row>
    <row r="125" spans="3:22" x14ac:dyDescent="0.3">
      <c r="C125" s="1">
        <v>1.2199999999999999E-3</v>
      </c>
      <c r="D125" s="1">
        <f t="shared" si="10"/>
        <v>0.38327430373795474</v>
      </c>
      <c r="E125" s="1" t="str">
        <f t="shared" si="11"/>
        <v>S1</v>
      </c>
      <c r="F125" s="1">
        <f t="shared" si="17"/>
        <v>0.38327430373795474</v>
      </c>
      <c r="G125" s="1">
        <f>$F$2*(((SQRT(3)*COS(Model!F125))-SIN(Model!F125))/2)</f>
        <v>0.49296916842853644</v>
      </c>
      <c r="H125" s="1">
        <f t="shared" si="12"/>
        <v>0.29916736459024035</v>
      </c>
      <c r="I125" s="1">
        <f t="shared" si="13"/>
        <v>0.79213653301877684</v>
      </c>
      <c r="J125" s="1" t="str">
        <f t="shared" si="14"/>
        <v>R2</v>
      </c>
      <c r="K125" t="str">
        <f t="shared" si="15"/>
        <v>S1R2</v>
      </c>
      <c r="L125" t="str">
        <f>VLOOKUP(K125,'Voltage Vector Region'!$M:$P,2,0)</f>
        <v>V1</v>
      </c>
      <c r="M125" t="str">
        <f>VLOOKUP(K125,'Voltage Vector Region'!$M:$P,3,0)</f>
        <v>V7</v>
      </c>
      <c r="N125" t="str">
        <f>VLOOKUP(K125,'Voltage Vector Region'!$M:$P,4,0)</f>
        <v>V2</v>
      </c>
      <c r="P125" t="str">
        <f>VLOOKUP(L125,'Voltage Vector Region'!$R:$S,2,0)</f>
        <v>POO</v>
      </c>
      <c r="Q125" t="str">
        <f>VLOOKUP(M125,'Voltage Vector Region'!$R:$S,2,0)</f>
        <v>PON</v>
      </c>
      <c r="R125" t="str">
        <f>VLOOKUP(N125,'Voltage Vector Region'!$R:$S,2,0)</f>
        <v>PPO</v>
      </c>
      <c r="S125">
        <f t="shared" si="9"/>
        <v>1.22</v>
      </c>
      <c r="T125" t="e">
        <f>VLOOKUP($K125,#REF!,2,0)</f>
        <v>#REF!</v>
      </c>
      <c r="U125" t="e">
        <f>VLOOKUP($K125,#REF!,3,0)</f>
        <v>#REF!</v>
      </c>
      <c r="V125" t="e">
        <f>VLOOKUP($K125,#REF!,4,0)</f>
        <v>#REF!</v>
      </c>
    </row>
    <row r="126" spans="3:22" x14ac:dyDescent="0.3">
      <c r="C126" s="1">
        <v>1.23E-3</v>
      </c>
      <c r="D126" s="1">
        <f t="shared" si="10"/>
        <v>0.38641589639154456</v>
      </c>
      <c r="E126" s="1" t="str">
        <f t="shared" si="11"/>
        <v>S1</v>
      </c>
      <c r="F126" s="1">
        <f t="shared" si="17"/>
        <v>0.38641589639154456</v>
      </c>
      <c r="G126" s="1">
        <f>$F$2*(((SQRT(3)*COS(Model!F126))-SIN(Model!F126))/2)</f>
        <v>0.49098733266552169</v>
      </c>
      <c r="H126" s="1">
        <f t="shared" si="12"/>
        <v>0.30149680832973014</v>
      </c>
      <c r="I126" s="1">
        <f t="shared" si="13"/>
        <v>0.79248414099525188</v>
      </c>
      <c r="J126" s="1" t="str">
        <f t="shared" si="14"/>
        <v>R2</v>
      </c>
      <c r="K126" t="str">
        <f t="shared" si="15"/>
        <v>S1R2</v>
      </c>
      <c r="L126" t="str">
        <f>VLOOKUP(K126,'Voltage Vector Region'!$M:$P,2,0)</f>
        <v>V1</v>
      </c>
      <c r="M126" t="str">
        <f>VLOOKUP(K126,'Voltage Vector Region'!$M:$P,3,0)</f>
        <v>V7</v>
      </c>
      <c r="N126" t="str">
        <f>VLOOKUP(K126,'Voltage Vector Region'!$M:$P,4,0)</f>
        <v>V2</v>
      </c>
      <c r="P126" t="str">
        <f>VLOOKUP(L126,'Voltage Vector Region'!$R:$S,2,0)</f>
        <v>POO</v>
      </c>
      <c r="Q126" t="str">
        <f>VLOOKUP(M126,'Voltage Vector Region'!$R:$S,2,0)</f>
        <v>PON</v>
      </c>
      <c r="R126" t="str">
        <f>VLOOKUP(N126,'Voltage Vector Region'!$R:$S,2,0)</f>
        <v>PPO</v>
      </c>
      <c r="S126">
        <f t="shared" si="9"/>
        <v>1.23</v>
      </c>
      <c r="T126" t="e">
        <f>VLOOKUP($K126,#REF!,2,0)</f>
        <v>#REF!</v>
      </c>
      <c r="U126" t="e">
        <f>VLOOKUP($K126,#REF!,3,0)</f>
        <v>#REF!</v>
      </c>
      <c r="V126" t="e">
        <f>VLOOKUP($K126,#REF!,4,0)</f>
        <v>#REF!</v>
      </c>
    </row>
    <row r="127" spans="3:22" x14ac:dyDescent="0.3">
      <c r="C127" s="1">
        <v>1.24E-3</v>
      </c>
      <c r="D127" s="1">
        <f t="shared" si="10"/>
        <v>0.38955748904513438</v>
      </c>
      <c r="E127" s="1" t="str">
        <f t="shared" si="11"/>
        <v>S1</v>
      </c>
      <c r="F127" s="1">
        <f t="shared" si="17"/>
        <v>0.38955748904513438</v>
      </c>
      <c r="G127" s="1">
        <f>$F$2*(((SQRT(3)*COS(Model!F127))-SIN(Model!F127))/2)</f>
        <v>0.48900065105575319</v>
      </c>
      <c r="H127" s="1">
        <f t="shared" si="12"/>
        <v>0.30382327641744089</v>
      </c>
      <c r="I127" s="1">
        <f t="shared" si="13"/>
        <v>0.79282392747319408</v>
      </c>
      <c r="J127" s="1" t="str">
        <f t="shared" si="14"/>
        <v>R2</v>
      </c>
      <c r="K127" t="str">
        <f t="shared" si="15"/>
        <v>S1R2</v>
      </c>
      <c r="L127" t="str">
        <f>VLOOKUP(K127,'Voltage Vector Region'!$M:$P,2,0)</f>
        <v>V1</v>
      </c>
      <c r="M127" t="str">
        <f>VLOOKUP(K127,'Voltage Vector Region'!$M:$P,3,0)</f>
        <v>V7</v>
      </c>
      <c r="N127" t="str">
        <f>VLOOKUP(K127,'Voltage Vector Region'!$M:$P,4,0)</f>
        <v>V2</v>
      </c>
      <c r="P127" t="str">
        <f>VLOOKUP(L127,'Voltage Vector Region'!$R:$S,2,0)</f>
        <v>POO</v>
      </c>
      <c r="Q127" t="str">
        <f>VLOOKUP(M127,'Voltage Vector Region'!$R:$S,2,0)</f>
        <v>PON</v>
      </c>
      <c r="R127" t="str">
        <f>VLOOKUP(N127,'Voltage Vector Region'!$R:$S,2,0)</f>
        <v>PPO</v>
      </c>
      <c r="S127">
        <f t="shared" si="9"/>
        <v>1.24</v>
      </c>
      <c r="T127" t="e">
        <f>VLOOKUP($K127,#REF!,2,0)</f>
        <v>#REF!</v>
      </c>
      <c r="U127" t="e">
        <f>VLOOKUP($K127,#REF!,3,0)</f>
        <v>#REF!</v>
      </c>
      <c r="V127" t="e">
        <f>VLOOKUP($K127,#REF!,4,0)</f>
        <v>#REF!</v>
      </c>
    </row>
    <row r="128" spans="3:22" x14ac:dyDescent="0.3">
      <c r="C128" s="1">
        <v>1.25E-3</v>
      </c>
      <c r="D128" s="1">
        <f t="shared" si="10"/>
        <v>0.39269908169872414</v>
      </c>
      <c r="E128" s="1" t="str">
        <f t="shared" si="11"/>
        <v>S1</v>
      </c>
      <c r="F128" s="1">
        <f t="shared" si="17"/>
        <v>0.39269908169872414</v>
      </c>
      <c r="G128" s="1">
        <f>$F$2*(((SQRT(3)*COS(Model!F128))-SIN(Model!F128))/2)</f>
        <v>0.48700914320697647</v>
      </c>
      <c r="H128" s="1">
        <f t="shared" si="12"/>
        <v>0.30614674589207186</v>
      </c>
      <c r="I128" s="1">
        <f t="shared" si="13"/>
        <v>0.79315588909904833</v>
      </c>
      <c r="J128" s="1" t="str">
        <f t="shared" si="14"/>
        <v>R2</v>
      </c>
      <c r="K128" t="str">
        <f t="shared" si="15"/>
        <v>S1R2</v>
      </c>
      <c r="L128" t="str">
        <f>VLOOKUP(K128,'Voltage Vector Region'!$M:$P,2,0)</f>
        <v>V1</v>
      </c>
      <c r="M128" t="str">
        <f>VLOOKUP(K128,'Voltage Vector Region'!$M:$P,3,0)</f>
        <v>V7</v>
      </c>
      <c r="N128" t="str">
        <f>VLOOKUP(K128,'Voltage Vector Region'!$M:$P,4,0)</f>
        <v>V2</v>
      </c>
      <c r="P128" t="str">
        <f>VLOOKUP(L128,'Voltage Vector Region'!$R:$S,2,0)</f>
        <v>POO</v>
      </c>
      <c r="Q128" t="str">
        <f>VLOOKUP(M128,'Voltage Vector Region'!$R:$S,2,0)</f>
        <v>PON</v>
      </c>
      <c r="R128" t="str">
        <f>VLOOKUP(N128,'Voltage Vector Region'!$R:$S,2,0)</f>
        <v>PPO</v>
      </c>
      <c r="S128">
        <f t="shared" si="9"/>
        <v>1.25</v>
      </c>
      <c r="T128" t="e">
        <f>VLOOKUP($K128,#REF!,2,0)</f>
        <v>#REF!</v>
      </c>
      <c r="U128" t="e">
        <f>VLOOKUP($K128,#REF!,3,0)</f>
        <v>#REF!</v>
      </c>
      <c r="V128" t="e">
        <f>VLOOKUP($K128,#REF!,4,0)</f>
        <v>#REF!</v>
      </c>
    </row>
    <row r="129" spans="3:22" x14ac:dyDescent="0.3">
      <c r="C129" s="1">
        <v>1.2600000000000001E-3</v>
      </c>
      <c r="D129" s="1">
        <f t="shared" si="10"/>
        <v>0.39584067435231396</v>
      </c>
      <c r="E129" s="1" t="str">
        <f t="shared" si="11"/>
        <v>S1</v>
      </c>
      <c r="F129" s="1">
        <f t="shared" si="17"/>
        <v>0.39584067435231396</v>
      </c>
      <c r="G129" s="1">
        <f>$F$2*(((SQRT(3)*COS(Model!F129))-SIN(Model!F129))/2)</f>
        <v>0.48501282877456975</v>
      </c>
      <c r="H129" s="1">
        <f t="shared" si="12"/>
        <v>0.30846719382191723</v>
      </c>
      <c r="I129" s="1">
        <f t="shared" si="13"/>
        <v>0.79348002259648698</v>
      </c>
      <c r="J129" s="1" t="str">
        <f t="shared" si="14"/>
        <v>R2</v>
      </c>
      <c r="K129" t="str">
        <f t="shared" si="15"/>
        <v>S1R2</v>
      </c>
      <c r="L129" t="str">
        <f>VLOOKUP(K129,'Voltage Vector Region'!$M:$P,2,0)</f>
        <v>V1</v>
      </c>
      <c r="M129" t="str">
        <f>VLOOKUP(K129,'Voltage Vector Region'!$M:$P,3,0)</f>
        <v>V7</v>
      </c>
      <c r="N129" t="str">
        <f>VLOOKUP(K129,'Voltage Vector Region'!$M:$P,4,0)</f>
        <v>V2</v>
      </c>
      <c r="P129" t="str">
        <f>VLOOKUP(L129,'Voltage Vector Region'!$R:$S,2,0)</f>
        <v>POO</v>
      </c>
      <c r="Q129" t="str">
        <f>VLOOKUP(M129,'Voltage Vector Region'!$R:$S,2,0)</f>
        <v>PON</v>
      </c>
      <c r="R129" t="str">
        <f>VLOOKUP(N129,'Voltage Vector Region'!$R:$S,2,0)</f>
        <v>PPO</v>
      </c>
      <c r="S129">
        <f t="shared" si="9"/>
        <v>1.26</v>
      </c>
      <c r="T129" t="e">
        <f>VLOOKUP($K129,#REF!,2,0)</f>
        <v>#REF!</v>
      </c>
      <c r="U129" t="e">
        <f>VLOOKUP($K129,#REF!,3,0)</f>
        <v>#REF!</v>
      </c>
      <c r="V129" t="e">
        <f>VLOOKUP($K129,#REF!,4,0)</f>
        <v>#REF!</v>
      </c>
    </row>
    <row r="130" spans="3:22" x14ac:dyDescent="0.3">
      <c r="C130" s="1">
        <v>1.2700000000000001E-3</v>
      </c>
      <c r="D130" s="1">
        <f t="shared" si="10"/>
        <v>0.39898226700590378</v>
      </c>
      <c r="E130" s="1" t="str">
        <f t="shared" si="11"/>
        <v>S1</v>
      </c>
      <c r="F130" s="1">
        <f t="shared" si="17"/>
        <v>0.39898226700590378</v>
      </c>
      <c r="G130" s="1">
        <f>$F$2*(((SQRT(3)*COS(Model!F130))-SIN(Model!F130))/2)</f>
        <v>0.48301172746135068</v>
      </c>
      <c r="H130" s="1">
        <f t="shared" si="12"/>
        <v>0.31078459730509289</v>
      </c>
      <c r="I130" s="1">
        <f t="shared" si="13"/>
        <v>0.79379632476644357</v>
      </c>
      <c r="J130" s="1" t="str">
        <f t="shared" si="14"/>
        <v>R2</v>
      </c>
      <c r="K130" t="str">
        <f t="shared" si="15"/>
        <v>S1R2</v>
      </c>
      <c r="L130" t="str">
        <f>VLOOKUP(K130,'Voltage Vector Region'!$M:$P,2,0)</f>
        <v>V1</v>
      </c>
      <c r="M130" t="str">
        <f>VLOOKUP(K130,'Voltage Vector Region'!$M:$P,3,0)</f>
        <v>V7</v>
      </c>
      <c r="N130" t="str">
        <f>VLOOKUP(K130,'Voltage Vector Region'!$M:$P,4,0)</f>
        <v>V2</v>
      </c>
      <c r="P130" t="str">
        <f>VLOOKUP(L130,'Voltage Vector Region'!$R:$S,2,0)</f>
        <v>POO</v>
      </c>
      <c r="Q130" t="str">
        <f>VLOOKUP(M130,'Voltage Vector Region'!$R:$S,2,0)</f>
        <v>PON</v>
      </c>
      <c r="R130" t="str">
        <f>VLOOKUP(N130,'Voltage Vector Region'!$R:$S,2,0)</f>
        <v>PPO</v>
      </c>
      <c r="S130">
        <f t="shared" si="9"/>
        <v>1.27</v>
      </c>
      <c r="T130" t="e">
        <f>VLOOKUP($K130,#REF!,2,0)</f>
        <v>#REF!</v>
      </c>
      <c r="U130" t="e">
        <f>VLOOKUP($K130,#REF!,3,0)</f>
        <v>#REF!</v>
      </c>
      <c r="V130" t="e">
        <f>VLOOKUP($K130,#REF!,4,0)</f>
        <v>#REF!</v>
      </c>
    </row>
    <row r="131" spans="3:22" x14ac:dyDescent="0.3">
      <c r="C131" s="1">
        <v>1.2800000000000001E-3</v>
      </c>
      <c r="D131" s="1">
        <f t="shared" si="10"/>
        <v>0.40212385965949354</v>
      </c>
      <c r="E131" s="1" t="str">
        <f t="shared" si="11"/>
        <v>S1</v>
      </c>
      <c r="F131" s="1">
        <f t="shared" si="17"/>
        <v>0.40212385965949354</v>
      </c>
      <c r="G131" s="1">
        <f>$F$2*(((SQRT(3)*COS(Model!F131))-SIN(Model!F131))/2)</f>
        <v>0.48100585901738119</v>
      </c>
      <c r="H131" s="1">
        <f t="shared" si="12"/>
        <v>0.31309893346976198</v>
      </c>
      <c r="I131" s="1">
        <f t="shared" si="13"/>
        <v>0.79410479248714316</v>
      </c>
      <c r="J131" s="1" t="str">
        <f t="shared" si="14"/>
        <v>R2</v>
      </c>
      <c r="K131" t="str">
        <f t="shared" si="15"/>
        <v>S1R2</v>
      </c>
      <c r="L131" t="str">
        <f>VLOOKUP(K131,'Voltage Vector Region'!$M:$P,2,0)</f>
        <v>V1</v>
      </c>
      <c r="M131" t="str">
        <f>VLOOKUP(K131,'Voltage Vector Region'!$M:$P,3,0)</f>
        <v>V7</v>
      </c>
      <c r="N131" t="str">
        <f>VLOOKUP(K131,'Voltage Vector Region'!$M:$P,4,0)</f>
        <v>V2</v>
      </c>
      <c r="P131" t="str">
        <f>VLOOKUP(L131,'Voltage Vector Region'!$R:$S,2,0)</f>
        <v>POO</v>
      </c>
      <c r="Q131" t="str">
        <f>VLOOKUP(M131,'Voltage Vector Region'!$R:$S,2,0)</f>
        <v>PON</v>
      </c>
      <c r="R131" t="str">
        <f>VLOOKUP(N131,'Voltage Vector Region'!$R:$S,2,0)</f>
        <v>PPO</v>
      </c>
      <c r="S131">
        <f t="shared" ref="S131:S194" si="18">C131/$S$1</f>
        <v>1.28</v>
      </c>
      <c r="T131" t="e">
        <f>VLOOKUP($K131,#REF!,2,0)</f>
        <v>#REF!</v>
      </c>
      <c r="U131" t="e">
        <f>VLOOKUP($K131,#REF!,3,0)</f>
        <v>#REF!</v>
      </c>
      <c r="V131" t="e">
        <f>VLOOKUP($K131,#REF!,4,0)</f>
        <v>#REF!</v>
      </c>
    </row>
    <row r="132" spans="3:22" x14ac:dyDescent="0.3">
      <c r="C132" s="1">
        <v>1.2899999999999999E-3</v>
      </c>
      <c r="D132" s="1">
        <f t="shared" ref="D132:D195" si="19">C132*$B$3</f>
        <v>0.40526545231308331</v>
      </c>
      <c r="E132" s="1" t="str">
        <f t="shared" ref="E132:E195" si="20">IF(AND((D132&lt;PI()/3),(D132&gt;=0)),"S1",IF(AND((D132&lt;2*PI()/3),(D132&gt;=PI()/3)),"S2",IF(AND((D132&lt;3*PI()/3),(D132&gt;=2*PI()/3)),"S3",IF(AND((D132&lt;4*PI()/3),(D132&gt;=PI())),"S4",IF(AND((D132&lt;5*PI()/3),(D132&gt;=4*PI()/3)),"S5",IF(AND((D132&lt;2*PI()),(D132&gt;=5*PI()/3)),"S6",0))))))</f>
        <v>S1</v>
      </c>
      <c r="F132" s="1">
        <f t="shared" si="17"/>
        <v>0.40526545231308331</v>
      </c>
      <c r="G132" s="1">
        <f>$F$2*(((SQRT(3)*COS(Model!F132))-SIN(Model!F132))/2)</f>
        <v>0.47899524323977316</v>
      </c>
      <c r="H132" s="1">
        <f t="shared" ref="H132:H195" si="21">$F$2*SIN(F132)</f>
        <v>0.31541017947436079</v>
      </c>
      <c r="I132" s="1">
        <f t="shared" ref="I132:I195" si="22">G132+H132</f>
        <v>0.79440542271413395</v>
      </c>
      <c r="J132" s="1" t="str">
        <f t="shared" ref="J132:J195" si="23">IF(G132&gt;0.5,"R3",IF(H132&gt;0.5,"R4",IF(I132&lt;0.5,"R1","R2")))</f>
        <v>R2</v>
      </c>
      <c r="K132" t="str">
        <f t="shared" ref="K132:K195" si="24">E132&amp;J132</f>
        <v>S1R2</v>
      </c>
      <c r="L132" t="str">
        <f>VLOOKUP(K132,'Voltage Vector Region'!$M:$P,2,0)</f>
        <v>V1</v>
      </c>
      <c r="M132" t="str">
        <f>VLOOKUP(K132,'Voltage Vector Region'!$M:$P,3,0)</f>
        <v>V7</v>
      </c>
      <c r="N132" t="str">
        <f>VLOOKUP(K132,'Voltage Vector Region'!$M:$P,4,0)</f>
        <v>V2</v>
      </c>
      <c r="P132" t="str">
        <f>VLOOKUP(L132,'Voltage Vector Region'!$R:$S,2,0)</f>
        <v>POO</v>
      </c>
      <c r="Q132" t="str">
        <f>VLOOKUP(M132,'Voltage Vector Region'!$R:$S,2,0)</f>
        <v>PON</v>
      </c>
      <c r="R132" t="str">
        <f>VLOOKUP(N132,'Voltage Vector Region'!$R:$S,2,0)</f>
        <v>PPO</v>
      </c>
      <c r="S132">
        <f t="shared" si="18"/>
        <v>1.2899999999999998</v>
      </c>
      <c r="T132" t="e">
        <f>VLOOKUP($K132,#REF!,2,0)</f>
        <v>#REF!</v>
      </c>
      <c r="U132" t="e">
        <f>VLOOKUP($K132,#REF!,3,0)</f>
        <v>#REF!</v>
      </c>
      <c r="V132" t="e">
        <f>VLOOKUP($K132,#REF!,4,0)</f>
        <v>#REF!</v>
      </c>
    </row>
    <row r="133" spans="3:22" x14ac:dyDescent="0.3">
      <c r="C133" s="1">
        <v>1.2999999999999999E-3</v>
      </c>
      <c r="D133" s="1">
        <f t="shared" si="19"/>
        <v>0.40840704496667313</v>
      </c>
      <c r="E133" s="1" t="str">
        <f t="shared" si="20"/>
        <v>S1</v>
      </c>
      <c r="F133" s="1">
        <f t="shared" si="17"/>
        <v>0.40840704496667313</v>
      </c>
      <c r="G133" s="1">
        <f>$F$2*(((SQRT(3)*COS(Model!F133))-SIN(Model!F133))/2)</f>
        <v>0.47697989997249268</v>
      </c>
      <c r="H133" s="1">
        <f t="shared" si="21"/>
        <v>0.31771831250782451</v>
      </c>
      <c r="I133" s="1">
        <f t="shared" si="22"/>
        <v>0.79469821248031725</v>
      </c>
      <c r="J133" s="1" t="str">
        <f t="shared" si="23"/>
        <v>R2</v>
      </c>
      <c r="K133" t="str">
        <f t="shared" si="24"/>
        <v>S1R2</v>
      </c>
      <c r="L133" t="str">
        <f>VLOOKUP(K133,'Voltage Vector Region'!$M:$P,2,0)</f>
        <v>V1</v>
      </c>
      <c r="M133" t="str">
        <f>VLOOKUP(K133,'Voltage Vector Region'!$M:$P,3,0)</f>
        <v>V7</v>
      </c>
      <c r="N133" t="str">
        <f>VLOOKUP(K133,'Voltage Vector Region'!$M:$P,4,0)</f>
        <v>V2</v>
      </c>
      <c r="P133" t="str">
        <f>VLOOKUP(L133,'Voltage Vector Region'!$R:$S,2,0)</f>
        <v>POO</v>
      </c>
      <c r="Q133" t="str">
        <f>VLOOKUP(M133,'Voltage Vector Region'!$R:$S,2,0)</f>
        <v>PON</v>
      </c>
      <c r="R133" t="str">
        <f>VLOOKUP(N133,'Voltage Vector Region'!$R:$S,2,0)</f>
        <v>PPO</v>
      </c>
      <c r="S133">
        <f t="shared" si="18"/>
        <v>1.2999999999999998</v>
      </c>
      <c r="T133" t="e">
        <f>VLOOKUP($K133,#REF!,2,0)</f>
        <v>#REF!</v>
      </c>
      <c r="U133" t="e">
        <f>VLOOKUP($K133,#REF!,3,0)</f>
        <v>#REF!</v>
      </c>
      <c r="V133" t="e">
        <f>VLOOKUP($K133,#REF!,4,0)</f>
        <v>#REF!</v>
      </c>
    </row>
    <row r="134" spans="3:22" x14ac:dyDescent="0.3">
      <c r="C134" s="1">
        <v>1.31E-3</v>
      </c>
      <c r="D134" s="1">
        <f t="shared" si="19"/>
        <v>0.41154863762026289</v>
      </c>
      <c r="E134" s="1" t="str">
        <f t="shared" si="20"/>
        <v>S1</v>
      </c>
      <c r="F134" s="1">
        <f t="shared" si="17"/>
        <v>0.41154863762026289</v>
      </c>
      <c r="G134" s="1">
        <f>$F$2*(((SQRT(3)*COS(Model!F134))-SIN(Model!F134))/2)</f>
        <v>0.47495984910616385</v>
      </c>
      <c r="H134" s="1">
        <f t="shared" si="21"/>
        <v>0.32002330978981181</v>
      </c>
      <c r="I134" s="1">
        <f t="shared" si="22"/>
        <v>0.79498315889597571</v>
      </c>
      <c r="J134" s="1" t="str">
        <f t="shared" si="23"/>
        <v>R2</v>
      </c>
      <c r="K134" t="str">
        <f t="shared" si="24"/>
        <v>S1R2</v>
      </c>
      <c r="L134" t="str">
        <f>VLOOKUP(K134,'Voltage Vector Region'!$M:$P,2,0)</f>
        <v>V1</v>
      </c>
      <c r="M134" t="str">
        <f>VLOOKUP(K134,'Voltage Vector Region'!$M:$P,3,0)</f>
        <v>V7</v>
      </c>
      <c r="N134" t="str">
        <f>VLOOKUP(K134,'Voltage Vector Region'!$M:$P,4,0)</f>
        <v>V2</v>
      </c>
      <c r="P134" t="str">
        <f>VLOOKUP(L134,'Voltage Vector Region'!$R:$S,2,0)</f>
        <v>POO</v>
      </c>
      <c r="Q134" t="str">
        <f>VLOOKUP(M134,'Voltage Vector Region'!$R:$S,2,0)</f>
        <v>PON</v>
      </c>
      <c r="R134" t="str">
        <f>VLOOKUP(N134,'Voltage Vector Region'!$R:$S,2,0)</f>
        <v>PPO</v>
      </c>
      <c r="S134">
        <f t="shared" si="18"/>
        <v>1.3099999999999998</v>
      </c>
      <c r="T134" t="e">
        <f>VLOOKUP($K134,#REF!,2,0)</f>
        <v>#REF!</v>
      </c>
      <c r="U134" t="e">
        <f>VLOOKUP($K134,#REF!,3,0)</f>
        <v>#REF!</v>
      </c>
      <c r="V134" t="e">
        <f>VLOOKUP($K134,#REF!,4,0)</f>
        <v>#REF!</v>
      </c>
    </row>
    <row r="135" spans="3:22" x14ac:dyDescent="0.3">
      <c r="C135" s="1">
        <v>1.32E-3</v>
      </c>
      <c r="D135" s="1">
        <f t="shared" si="19"/>
        <v>0.41469023027385271</v>
      </c>
      <c r="E135" s="1" t="str">
        <f t="shared" si="20"/>
        <v>S1</v>
      </c>
      <c r="F135" s="1">
        <f t="shared" si="17"/>
        <v>0.41469023027385271</v>
      </c>
      <c r="G135" s="1">
        <f>$F$2*(((SQRT(3)*COS(Model!F135))-SIN(Model!F135))/2)</f>
        <v>0.47293511057787346</v>
      </c>
      <c r="H135" s="1">
        <f t="shared" si="21"/>
        <v>0.32232514857093014</v>
      </c>
      <c r="I135" s="1">
        <f t="shared" si="22"/>
        <v>0.79526025914880361</v>
      </c>
      <c r="J135" s="1" t="str">
        <f t="shared" si="23"/>
        <v>R2</v>
      </c>
      <c r="K135" t="str">
        <f t="shared" si="24"/>
        <v>S1R2</v>
      </c>
      <c r="L135" t="str">
        <f>VLOOKUP(K135,'Voltage Vector Region'!$M:$P,2,0)</f>
        <v>V1</v>
      </c>
      <c r="M135" t="str">
        <f>VLOOKUP(K135,'Voltage Vector Region'!$M:$P,3,0)</f>
        <v>V7</v>
      </c>
      <c r="N135" t="str">
        <f>VLOOKUP(K135,'Voltage Vector Region'!$M:$P,4,0)</f>
        <v>V2</v>
      </c>
      <c r="P135" t="str">
        <f>VLOOKUP(L135,'Voltage Vector Region'!$R:$S,2,0)</f>
        <v>POO</v>
      </c>
      <c r="Q135" t="str">
        <f>VLOOKUP(M135,'Voltage Vector Region'!$R:$S,2,0)</f>
        <v>PON</v>
      </c>
      <c r="R135" t="str">
        <f>VLOOKUP(N135,'Voltage Vector Region'!$R:$S,2,0)</f>
        <v>PPO</v>
      </c>
      <c r="S135">
        <f t="shared" si="18"/>
        <v>1.32</v>
      </c>
      <c r="T135" t="e">
        <f>VLOOKUP($K135,#REF!,2,0)</f>
        <v>#REF!</v>
      </c>
      <c r="U135" t="e">
        <f>VLOOKUP($K135,#REF!,3,0)</f>
        <v>#REF!</v>
      </c>
      <c r="V135" t="e">
        <f>VLOOKUP($K135,#REF!,4,0)</f>
        <v>#REF!</v>
      </c>
    </row>
    <row r="136" spans="3:22" x14ac:dyDescent="0.3">
      <c r="C136" s="1">
        <v>1.33E-3</v>
      </c>
      <c r="D136" s="1">
        <f t="shared" si="19"/>
        <v>0.41783182292744253</v>
      </c>
      <c r="E136" s="1" t="str">
        <f t="shared" si="20"/>
        <v>S1</v>
      </c>
      <c r="F136" s="1">
        <f t="shared" si="17"/>
        <v>0.41783182292744253</v>
      </c>
      <c r="G136" s="1">
        <f>$F$2*(((SQRT(3)*COS(Model!F136))-SIN(Model!F136))/2)</f>
        <v>0.47090570437097345</v>
      </c>
      <c r="H136" s="1">
        <f t="shared" si="21"/>
        <v>0.32462380613296005</v>
      </c>
      <c r="I136" s="1">
        <f t="shared" si="22"/>
        <v>0.7955295105039335</v>
      </c>
      <c r="J136" s="1" t="str">
        <f t="shared" si="23"/>
        <v>R2</v>
      </c>
      <c r="K136" t="str">
        <f t="shared" si="24"/>
        <v>S1R2</v>
      </c>
      <c r="L136" t="str">
        <f>VLOOKUP(K136,'Voltage Vector Region'!$M:$P,2,0)</f>
        <v>V1</v>
      </c>
      <c r="M136" t="str">
        <f>VLOOKUP(K136,'Voltage Vector Region'!$M:$P,3,0)</f>
        <v>V7</v>
      </c>
      <c r="N136" t="str">
        <f>VLOOKUP(K136,'Voltage Vector Region'!$M:$P,4,0)</f>
        <v>V2</v>
      </c>
      <c r="P136" t="str">
        <f>VLOOKUP(L136,'Voltage Vector Region'!$R:$S,2,0)</f>
        <v>POO</v>
      </c>
      <c r="Q136" t="str">
        <f>VLOOKUP(M136,'Voltage Vector Region'!$R:$S,2,0)</f>
        <v>PON</v>
      </c>
      <c r="R136" t="str">
        <f>VLOOKUP(N136,'Voltage Vector Region'!$R:$S,2,0)</f>
        <v>PPO</v>
      </c>
      <c r="S136">
        <f t="shared" si="18"/>
        <v>1.33</v>
      </c>
      <c r="T136" t="e">
        <f>VLOOKUP($K136,#REF!,2,0)</f>
        <v>#REF!</v>
      </c>
      <c r="U136" t="e">
        <f>VLOOKUP($K136,#REF!,3,0)</f>
        <v>#REF!</v>
      </c>
      <c r="V136" t="e">
        <f>VLOOKUP($K136,#REF!,4,0)</f>
        <v>#REF!</v>
      </c>
    </row>
    <row r="137" spans="3:22" x14ac:dyDescent="0.3">
      <c r="C137" s="1">
        <v>1.34E-3</v>
      </c>
      <c r="D137" s="1">
        <f t="shared" si="19"/>
        <v>0.4209734155810323</v>
      </c>
      <c r="E137" s="1" t="str">
        <f t="shared" si="20"/>
        <v>S1</v>
      </c>
      <c r="F137" s="1">
        <f>IF(AND((D137&lt;PI()/3),(D137&gt;=0)),D137,IF(AND((D137&lt;2*PI()/3),(D137&gt;=PI()/3)),D137-PI()/3,IF(AND((D137&lt;3*PI()/3),(D137&gt;=2*PI()/3)),D137-(2*PI()/3),IF(AND((D137&lt;4*PI()/3),(D137&gt;=PI())),D137-PI(),IF(AND((D137&lt;5*PI()/3),(D137&gt;=4*PI()/3)),D137-(4*PI()/3),IF(AND((D137&lt;2*PI()),(D137&gt;=5*PI()/3)),"S6",0))))))</f>
        <v>0.4209734155810323</v>
      </c>
      <c r="G137" s="1">
        <f>$F$2*(((SQRT(3)*COS(Model!F137))-SIN(Model!F137))/2)</f>
        <v>0.46887165051488344</v>
      </c>
      <c r="H137" s="1">
        <f t="shared" si="21"/>
        <v>0.32691925978907926</v>
      </c>
      <c r="I137" s="1">
        <f t="shared" si="22"/>
        <v>0.79579091030396265</v>
      </c>
      <c r="J137" s="1" t="str">
        <f t="shared" si="23"/>
        <v>R2</v>
      </c>
      <c r="K137" t="str">
        <f t="shared" si="24"/>
        <v>S1R2</v>
      </c>
      <c r="L137" t="str">
        <f>VLOOKUP(K137,'Voltage Vector Region'!$M:$P,2,0)</f>
        <v>V1</v>
      </c>
      <c r="M137" t="str">
        <f>VLOOKUP(K137,'Voltage Vector Region'!$M:$P,3,0)</f>
        <v>V7</v>
      </c>
      <c r="N137" t="str">
        <f>VLOOKUP(K137,'Voltage Vector Region'!$M:$P,4,0)</f>
        <v>V2</v>
      </c>
      <c r="P137" t="str">
        <f>VLOOKUP(L137,'Voltage Vector Region'!$R:$S,2,0)</f>
        <v>POO</v>
      </c>
      <c r="Q137" t="str">
        <f>VLOOKUP(M137,'Voltage Vector Region'!$R:$S,2,0)</f>
        <v>PON</v>
      </c>
      <c r="R137" t="str">
        <f>VLOOKUP(N137,'Voltage Vector Region'!$R:$S,2,0)</f>
        <v>PPO</v>
      </c>
      <c r="S137">
        <f t="shared" si="18"/>
        <v>1.34</v>
      </c>
      <c r="T137" t="e">
        <f>VLOOKUP($K137,#REF!,2,0)</f>
        <v>#REF!</v>
      </c>
      <c r="U137" t="e">
        <f>VLOOKUP($K137,#REF!,3,0)</f>
        <v>#REF!</v>
      </c>
      <c r="V137" t="e">
        <f>VLOOKUP($K137,#REF!,4,0)</f>
        <v>#REF!</v>
      </c>
    </row>
    <row r="138" spans="3:22" x14ac:dyDescent="0.3">
      <c r="C138" s="1">
        <v>1.3500000000000001E-3</v>
      </c>
      <c r="D138" s="1">
        <f t="shared" si="19"/>
        <v>0.42411500823462212</v>
      </c>
      <c r="E138" s="1" t="str">
        <f t="shared" si="20"/>
        <v>S1</v>
      </c>
      <c r="F138" s="1">
        <f t="shared" ref="F138:F169" si="25">IF(AND((D138&lt;PI()/3),(D138&gt;=0)),D138,IF(AND((D138&lt;2*PI()/3),(D138&gt;=PI()/3)),D138-PI()/3,IF(AND((D138&lt;3*PI()/3),(D138&gt;=2*PI()/3)),D138-(2*PI()/3),IF(AND((D138&lt;4*PI()/3),(D138&gt;=PI())),D138-PI(),IF(AND((D138&lt;5*PI()/3),(D138&gt;=4*PI()/3)),D138-(4*PI()/3),IF(AND((D138&lt;2*PI()),(D138&gt;=5*PI()/3)),"S6",0))))))</f>
        <v>0.42411500823462212</v>
      </c>
      <c r="G138" s="1">
        <f>$F$2*(((SQRT(3)*COS(Model!F138))-SIN(Model!F138))/2)</f>
        <v>0.46683296908489402</v>
      </c>
      <c r="H138" s="1">
        <f t="shared" si="21"/>
        <v>0.32921148688408708</v>
      </c>
      <c r="I138" s="1">
        <f t="shared" si="22"/>
        <v>0.7960444559689811</v>
      </c>
      <c r="J138" s="1" t="str">
        <f t="shared" si="23"/>
        <v>R2</v>
      </c>
      <c r="K138" t="str">
        <f t="shared" si="24"/>
        <v>S1R2</v>
      </c>
      <c r="L138" t="str">
        <f>VLOOKUP(K138,'Voltage Vector Region'!$M:$P,2,0)</f>
        <v>V1</v>
      </c>
      <c r="M138" t="str">
        <f>VLOOKUP(K138,'Voltage Vector Region'!$M:$P,3,0)</f>
        <v>V7</v>
      </c>
      <c r="N138" t="str">
        <f>VLOOKUP(K138,'Voltage Vector Region'!$M:$P,4,0)</f>
        <v>V2</v>
      </c>
      <c r="P138" t="str">
        <f>VLOOKUP(L138,'Voltage Vector Region'!$R:$S,2,0)</f>
        <v>POO</v>
      </c>
      <c r="Q138" t="str">
        <f>VLOOKUP(M138,'Voltage Vector Region'!$R:$S,2,0)</f>
        <v>PON</v>
      </c>
      <c r="R138" t="str">
        <f>VLOOKUP(N138,'Voltage Vector Region'!$R:$S,2,0)</f>
        <v>PPO</v>
      </c>
      <c r="S138">
        <f t="shared" si="18"/>
        <v>1.35</v>
      </c>
      <c r="T138" t="e">
        <f>VLOOKUP($K138,#REF!,2,0)</f>
        <v>#REF!</v>
      </c>
      <c r="U138" t="e">
        <f>VLOOKUP($K138,#REF!,3,0)</f>
        <v>#REF!</v>
      </c>
      <c r="V138" t="e">
        <f>VLOOKUP($K138,#REF!,4,0)</f>
        <v>#REF!</v>
      </c>
    </row>
    <row r="139" spans="3:22" x14ac:dyDescent="0.3">
      <c r="C139" s="1">
        <v>1.3600000000000001E-3</v>
      </c>
      <c r="D139" s="1">
        <f t="shared" si="19"/>
        <v>0.42725660088821193</v>
      </c>
      <c r="E139" s="1" t="str">
        <f t="shared" si="20"/>
        <v>S1</v>
      </c>
      <c r="F139" s="1">
        <f t="shared" si="25"/>
        <v>0.42725660088821193</v>
      </c>
      <c r="G139" s="1">
        <f>$F$2*(((SQRT(3)*COS(Model!F139))-SIN(Model!F139))/2)</f>
        <v>0.46478968020196787</v>
      </c>
      <c r="H139" s="1">
        <f t="shared" si="21"/>
        <v>0.33150046479462736</v>
      </c>
      <c r="I139" s="1">
        <f t="shared" si="22"/>
        <v>0.79629014499659523</v>
      </c>
      <c r="J139" s="1" t="str">
        <f t="shared" si="23"/>
        <v>R2</v>
      </c>
      <c r="K139" t="str">
        <f t="shared" si="24"/>
        <v>S1R2</v>
      </c>
      <c r="L139" t="str">
        <f>VLOOKUP(K139,'Voltage Vector Region'!$M:$P,2,0)</f>
        <v>V1</v>
      </c>
      <c r="M139" t="str">
        <f>VLOOKUP(K139,'Voltage Vector Region'!$M:$P,3,0)</f>
        <v>V7</v>
      </c>
      <c r="N139" t="str">
        <f>VLOOKUP(K139,'Voltage Vector Region'!$M:$P,4,0)</f>
        <v>V2</v>
      </c>
      <c r="P139" t="str">
        <f>VLOOKUP(L139,'Voltage Vector Region'!$R:$S,2,0)</f>
        <v>POO</v>
      </c>
      <c r="Q139" t="str">
        <f>VLOOKUP(M139,'Voltage Vector Region'!$R:$S,2,0)</f>
        <v>PON</v>
      </c>
      <c r="R139" t="str">
        <f>VLOOKUP(N139,'Voltage Vector Region'!$R:$S,2,0)</f>
        <v>PPO</v>
      </c>
      <c r="S139">
        <f t="shared" si="18"/>
        <v>1.36</v>
      </c>
      <c r="T139" t="e">
        <f>VLOOKUP($K139,#REF!,2,0)</f>
        <v>#REF!</v>
      </c>
      <c r="U139" t="e">
        <f>VLOOKUP($K139,#REF!,3,0)</f>
        <v>#REF!</v>
      </c>
      <c r="V139" t="e">
        <f>VLOOKUP($K139,#REF!,4,0)</f>
        <v>#REF!</v>
      </c>
    </row>
    <row r="140" spans="3:22" x14ac:dyDescent="0.3">
      <c r="C140" s="1">
        <v>1.3699999999999999E-3</v>
      </c>
      <c r="D140" s="1">
        <f t="shared" si="19"/>
        <v>0.43039819354180164</v>
      </c>
      <c r="E140" s="1" t="str">
        <f t="shared" si="20"/>
        <v>S1</v>
      </c>
      <c r="F140" s="1">
        <f t="shared" si="25"/>
        <v>0.43039819354180164</v>
      </c>
      <c r="G140" s="1">
        <f>$F$2*(((SQRT(3)*COS(Model!F140))-SIN(Model!F140))/2)</f>
        <v>0.46274180403254128</v>
      </c>
      <c r="H140" s="1">
        <f t="shared" si="21"/>
        <v>0.33378617092941221</v>
      </c>
      <c r="I140" s="1">
        <f t="shared" si="22"/>
        <v>0.79652797496195349</v>
      </c>
      <c r="J140" s="1" t="str">
        <f t="shared" si="23"/>
        <v>R2</v>
      </c>
      <c r="K140" t="str">
        <f t="shared" si="24"/>
        <v>S1R2</v>
      </c>
      <c r="L140" t="str">
        <f>VLOOKUP(K140,'Voltage Vector Region'!$M:$P,2,0)</f>
        <v>V1</v>
      </c>
      <c r="M140" t="str">
        <f>VLOOKUP(K140,'Voltage Vector Region'!$M:$P,3,0)</f>
        <v>V7</v>
      </c>
      <c r="N140" t="str">
        <f>VLOOKUP(K140,'Voltage Vector Region'!$M:$P,4,0)</f>
        <v>V2</v>
      </c>
      <c r="P140" t="str">
        <f>VLOOKUP(L140,'Voltage Vector Region'!$R:$S,2,0)</f>
        <v>POO</v>
      </c>
      <c r="Q140" t="str">
        <f>VLOOKUP(M140,'Voltage Vector Region'!$R:$S,2,0)</f>
        <v>PON</v>
      </c>
      <c r="R140" t="str">
        <f>VLOOKUP(N140,'Voltage Vector Region'!$R:$S,2,0)</f>
        <v>PPO</v>
      </c>
      <c r="S140">
        <f t="shared" si="18"/>
        <v>1.3699999999999999</v>
      </c>
      <c r="T140" t="e">
        <f>VLOOKUP($K140,#REF!,2,0)</f>
        <v>#REF!</v>
      </c>
      <c r="U140" t="e">
        <f>VLOOKUP($K140,#REF!,3,0)</f>
        <v>#REF!</v>
      </c>
      <c r="V140" t="e">
        <f>VLOOKUP($K140,#REF!,4,0)</f>
        <v>#REF!</v>
      </c>
    </row>
    <row r="141" spans="3:22" x14ac:dyDescent="0.3">
      <c r="C141" s="1">
        <v>1.3799999999999999E-3</v>
      </c>
      <c r="D141" s="1">
        <f t="shared" si="19"/>
        <v>0.43353978619539146</v>
      </c>
      <c r="E141" s="1" t="str">
        <f t="shared" si="20"/>
        <v>S1</v>
      </c>
      <c r="F141" s="1">
        <f t="shared" si="25"/>
        <v>0.43353978619539146</v>
      </c>
      <c r="G141" s="1">
        <f>$F$2*(((SQRT(3)*COS(Model!F141))-SIN(Model!F141))/2)</f>
        <v>0.46068936078832529</v>
      </c>
      <c r="H141" s="1">
        <f t="shared" si="21"/>
        <v>0.33606858272944501</v>
      </c>
      <c r="I141" s="1">
        <f t="shared" si="22"/>
        <v>0.7967579435177703</v>
      </c>
      <c r="J141" s="1" t="str">
        <f t="shared" si="23"/>
        <v>R2</v>
      </c>
      <c r="K141" t="str">
        <f t="shared" si="24"/>
        <v>S1R2</v>
      </c>
      <c r="L141" t="str">
        <f>VLOOKUP(K141,'Voltage Vector Region'!$M:$P,2,0)</f>
        <v>V1</v>
      </c>
      <c r="M141" t="str">
        <f>VLOOKUP(K141,'Voltage Vector Region'!$M:$P,3,0)</f>
        <v>V7</v>
      </c>
      <c r="N141" t="str">
        <f>VLOOKUP(K141,'Voltage Vector Region'!$M:$P,4,0)</f>
        <v>V2</v>
      </c>
      <c r="P141" t="str">
        <f>VLOOKUP(L141,'Voltage Vector Region'!$R:$S,2,0)</f>
        <v>POO</v>
      </c>
      <c r="Q141" t="str">
        <f>VLOOKUP(M141,'Voltage Vector Region'!$R:$S,2,0)</f>
        <v>PON</v>
      </c>
      <c r="R141" t="str">
        <f>VLOOKUP(N141,'Voltage Vector Region'!$R:$S,2,0)</f>
        <v>PPO</v>
      </c>
      <c r="S141">
        <f t="shared" si="18"/>
        <v>1.38</v>
      </c>
      <c r="T141" t="e">
        <f>VLOOKUP($K141,#REF!,2,0)</f>
        <v>#REF!</v>
      </c>
      <c r="U141" t="e">
        <f>VLOOKUP($K141,#REF!,3,0)</f>
        <v>#REF!</v>
      </c>
      <c r="V141" t="e">
        <f>VLOOKUP($K141,#REF!,4,0)</f>
        <v>#REF!</v>
      </c>
    </row>
    <row r="142" spans="3:22" x14ac:dyDescent="0.3">
      <c r="C142" s="1">
        <v>1.39E-3</v>
      </c>
      <c r="D142" s="1">
        <f t="shared" si="19"/>
        <v>0.43668137884898123</v>
      </c>
      <c r="E142" s="1" t="str">
        <f t="shared" si="20"/>
        <v>S1</v>
      </c>
      <c r="F142" s="1">
        <f t="shared" si="25"/>
        <v>0.43668137884898123</v>
      </c>
      <c r="G142" s="1">
        <f>$F$2*(((SQRT(3)*COS(Model!F142))-SIN(Model!F142))/2)</f>
        <v>0.45863237072610624</v>
      </c>
      <c r="H142" s="1">
        <f t="shared" si="21"/>
        <v>0.33834767766824259</v>
      </c>
      <c r="I142" s="1">
        <f t="shared" si="22"/>
        <v>0.79698004839434877</v>
      </c>
      <c r="J142" s="1" t="str">
        <f t="shared" si="23"/>
        <v>R2</v>
      </c>
      <c r="K142" t="str">
        <f t="shared" si="24"/>
        <v>S1R2</v>
      </c>
      <c r="L142" t="str">
        <f>VLOOKUP(K142,'Voltage Vector Region'!$M:$P,2,0)</f>
        <v>V1</v>
      </c>
      <c r="M142" t="str">
        <f>VLOOKUP(K142,'Voltage Vector Region'!$M:$P,3,0)</f>
        <v>V7</v>
      </c>
      <c r="N142" t="str">
        <f>VLOOKUP(K142,'Voltage Vector Region'!$M:$P,4,0)</f>
        <v>V2</v>
      </c>
      <c r="P142" t="str">
        <f>VLOOKUP(L142,'Voltage Vector Region'!$R:$S,2,0)</f>
        <v>POO</v>
      </c>
      <c r="Q142" t="str">
        <f>VLOOKUP(M142,'Voltage Vector Region'!$R:$S,2,0)</f>
        <v>PON</v>
      </c>
      <c r="R142" t="str">
        <f>VLOOKUP(N142,'Voltage Vector Region'!$R:$S,2,0)</f>
        <v>PPO</v>
      </c>
      <c r="S142">
        <f t="shared" si="18"/>
        <v>1.39</v>
      </c>
      <c r="T142" t="e">
        <f>VLOOKUP($K142,#REF!,2,0)</f>
        <v>#REF!</v>
      </c>
      <c r="U142" t="e">
        <f>VLOOKUP($K142,#REF!,3,0)</f>
        <v>#REF!</v>
      </c>
      <c r="V142" t="e">
        <f>VLOOKUP($K142,#REF!,4,0)</f>
        <v>#REF!</v>
      </c>
    </row>
    <row r="143" spans="3:22" x14ac:dyDescent="0.3">
      <c r="C143" s="1">
        <v>1.4E-3</v>
      </c>
      <c r="D143" s="1">
        <f t="shared" si="19"/>
        <v>0.43982297150257105</v>
      </c>
      <c r="E143" s="1" t="str">
        <f t="shared" si="20"/>
        <v>S1</v>
      </c>
      <c r="F143" s="1">
        <f t="shared" si="25"/>
        <v>0.43982297150257105</v>
      </c>
      <c r="G143" s="1">
        <f>$F$2*(((SQRT(3)*COS(Model!F143))-SIN(Model!F143))/2)</f>
        <v>0.45657085414754539</v>
      </c>
      <c r="H143" s="1">
        <f t="shared" si="21"/>
        <v>0.34062343325205813</v>
      </c>
      <c r="I143" s="1">
        <f t="shared" si="22"/>
        <v>0.79719428739960352</v>
      </c>
      <c r="J143" s="1" t="str">
        <f t="shared" si="23"/>
        <v>R2</v>
      </c>
      <c r="K143" t="str">
        <f t="shared" si="24"/>
        <v>S1R2</v>
      </c>
      <c r="L143" t="str">
        <f>VLOOKUP(K143,'Voltage Vector Region'!$M:$P,2,0)</f>
        <v>V1</v>
      </c>
      <c r="M143" t="str">
        <f>VLOOKUP(K143,'Voltage Vector Region'!$M:$P,3,0)</f>
        <v>V7</v>
      </c>
      <c r="N143" t="str">
        <f>VLOOKUP(K143,'Voltage Vector Region'!$M:$P,4,0)</f>
        <v>V2</v>
      </c>
      <c r="P143" t="str">
        <f>VLOOKUP(L143,'Voltage Vector Region'!$R:$S,2,0)</f>
        <v>POO</v>
      </c>
      <c r="Q143" t="str">
        <f>VLOOKUP(M143,'Voltage Vector Region'!$R:$S,2,0)</f>
        <v>PON</v>
      </c>
      <c r="R143" t="str">
        <f>VLOOKUP(N143,'Voltage Vector Region'!$R:$S,2,0)</f>
        <v>PPO</v>
      </c>
      <c r="S143">
        <f t="shared" si="18"/>
        <v>1.4</v>
      </c>
      <c r="T143" t="e">
        <f>VLOOKUP($K143,#REF!,2,0)</f>
        <v>#REF!</v>
      </c>
      <c r="U143" t="e">
        <f>VLOOKUP($K143,#REF!,3,0)</f>
        <v>#REF!</v>
      </c>
      <c r="V143" t="e">
        <f>VLOOKUP($K143,#REF!,4,0)</f>
        <v>#REF!</v>
      </c>
    </row>
    <row r="144" spans="3:22" x14ac:dyDescent="0.3">
      <c r="C144" s="1">
        <v>1.41E-3</v>
      </c>
      <c r="D144" s="1">
        <f t="shared" si="19"/>
        <v>0.44296456415616087</v>
      </c>
      <c r="E144" s="1" t="str">
        <f t="shared" si="20"/>
        <v>S1</v>
      </c>
      <c r="F144" s="1">
        <f t="shared" si="25"/>
        <v>0.44296456415616087</v>
      </c>
      <c r="G144" s="1">
        <f>$F$2*(((SQRT(3)*COS(Model!F144))-SIN(Model!F144))/2)</f>
        <v>0.45450483139897913</v>
      </c>
      <c r="H144" s="1">
        <f t="shared" si="21"/>
        <v>0.34289582702010274</v>
      </c>
      <c r="I144" s="1">
        <f t="shared" si="22"/>
        <v>0.79740065841908181</v>
      </c>
      <c r="J144" s="1" t="str">
        <f t="shared" si="23"/>
        <v>R2</v>
      </c>
      <c r="K144" t="str">
        <f t="shared" si="24"/>
        <v>S1R2</v>
      </c>
      <c r="L144" t="str">
        <f>VLOOKUP(K144,'Voltage Vector Region'!$M:$P,2,0)</f>
        <v>V1</v>
      </c>
      <c r="M144" t="str">
        <f>VLOOKUP(K144,'Voltage Vector Region'!$M:$P,3,0)</f>
        <v>V7</v>
      </c>
      <c r="N144" t="str">
        <f>VLOOKUP(K144,'Voltage Vector Region'!$M:$P,4,0)</f>
        <v>V2</v>
      </c>
      <c r="P144" t="str">
        <f>VLOOKUP(L144,'Voltage Vector Region'!$R:$S,2,0)</f>
        <v>POO</v>
      </c>
      <c r="Q144" t="str">
        <f>VLOOKUP(M144,'Voltage Vector Region'!$R:$S,2,0)</f>
        <v>PON</v>
      </c>
      <c r="R144" t="str">
        <f>VLOOKUP(N144,'Voltage Vector Region'!$R:$S,2,0)</f>
        <v>PPO</v>
      </c>
      <c r="S144">
        <f t="shared" si="18"/>
        <v>1.41</v>
      </c>
      <c r="T144" t="e">
        <f>VLOOKUP($K144,#REF!,2,0)</f>
        <v>#REF!</v>
      </c>
      <c r="U144" t="e">
        <f>VLOOKUP($K144,#REF!,3,0)</f>
        <v>#REF!</v>
      </c>
      <c r="V144" t="e">
        <f>VLOOKUP($K144,#REF!,4,0)</f>
        <v>#REF!</v>
      </c>
    </row>
    <row r="145" spans="3:22" x14ac:dyDescent="0.3">
      <c r="C145" s="1">
        <v>1.42E-3</v>
      </c>
      <c r="D145" s="1">
        <f t="shared" si="19"/>
        <v>0.44610615680975063</v>
      </c>
      <c r="E145" s="1" t="str">
        <f t="shared" si="20"/>
        <v>S1</v>
      </c>
      <c r="F145" s="1">
        <f t="shared" si="25"/>
        <v>0.44610615680975063</v>
      </c>
      <c r="G145" s="1">
        <f>$F$2*(((SQRT(3)*COS(Model!F145))-SIN(Model!F145))/2)</f>
        <v>0.45243432287121821</v>
      </c>
      <c r="H145" s="1">
        <f t="shared" si="21"/>
        <v>0.34516483654476721</v>
      </c>
      <c r="I145" s="1">
        <f t="shared" si="22"/>
        <v>0.79759915941598547</v>
      </c>
      <c r="J145" s="1" t="str">
        <f t="shared" si="23"/>
        <v>R2</v>
      </c>
      <c r="K145" t="str">
        <f t="shared" si="24"/>
        <v>S1R2</v>
      </c>
      <c r="L145" t="str">
        <f>VLOOKUP(K145,'Voltage Vector Region'!$M:$P,2,0)</f>
        <v>V1</v>
      </c>
      <c r="M145" t="str">
        <f>VLOOKUP(K145,'Voltage Vector Region'!$M:$P,3,0)</f>
        <v>V7</v>
      </c>
      <c r="N145" t="str">
        <f>VLOOKUP(K145,'Voltage Vector Region'!$M:$P,4,0)</f>
        <v>V2</v>
      </c>
      <c r="P145" t="str">
        <f>VLOOKUP(L145,'Voltage Vector Region'!$R:$S,2,0)</f>
        <v>POO</v>
      </c>
      <c r="Q145" t="str">
        <f>VLOOKUP(M145,'Voltage Vector Region'!$R:$S,2,0)</f>
        <v>PON</v>
      </c>
      <c r="R145" t="str">
        <f>VLOOKUP(N145,'Voltage Vector Region'!$R:$S,2,0)</f>
        <v>PPO</v>
      </c>
      <c r="S145">
        <f t="shared" si="18"/>
        <v>1.42</v>
      </c>
      <c r="T145" t="e">
        <f>VLOOKUP($K145,#REF!,2,0)</f>
        <v>#REF!</v>
      </c>
      <c r="U145" t="e">
        <f>VLOOKUP($K145,#REF!,3,0)</f>
        <v>#REF!</v>
      </c>
      <c r="V145" t="e">
        <f>VLOOKUP($K145,#REF!,4,0)</f>
        <v>#REF!</v>
      </c>
    </row>
    <row r="146" spans="3:22" x14ac:dyDescent="0.3">
      <c r="C146" s="1">
        <v>1.4300000000000001E-3</v>
      </c>
      <c r="D146" s="1">
        <f t="shared" si="19"/>
        <v>0.44924774946334045</v>
      </c>
      <c r="E146" s="1" t="str">
        <f t="shared" si="20"/>
        <v>S1</v>
      </c>
      <c r="F146" s="1">
        <f t="shared" si="25"/>
        <v>0.44924774946334045</v>
      </c>
      <c r="G146" s="1">
        <f>$F$2*(((SQRT(3)*COS(Model!F146))-SIN(Model!F146))/2)</f>
        <v>0.45035934899934554</v>
      </c>
      <c r="H146" s="1">
        <f t="shared" si="21"/>
        <v>0.34743043943184371</v>
      </c>
      <c r="I146" s="1">
        <f t="shared" si="22"/>
        <v>0.79778978843118931</v>
      </c>
      <c r="J146" s="1" t="str">
        <f t="shared" si="23"/>
        <v>R2</v>
      </c>
      <c r="K146" t="str">
        <f t="shared" si="24"/>
        <v>S1R2</v>
      </c>
      <c r="L146" t="str">
        <f>VLOOKUP(K146,'Voltage Vector Region'!$M:$P,2,0)</f>
        <v>V1</v>
      </c>
      <c r="M146" t="str">
        <f>VLOOKUP(K146,'Voltage Vector Region'!$M:$P,3,0)</f>
        <v>V7</v>
      </c>
      <c r="N146" t="str">
        <f>VLOOKUP(K146,'Voltage Vector Region'!$M:$P,4,0)</f>
        <v>V2</v>
      </c>
      <c r="P146" t="str">
        <f>VLOOKUP(L146,'Voltage Vector Region'!$R:$S,2,0)</f>
        <v>POO</v>
      </c>
      <c r="Q146" t="str">
        <f>VLOOKUP(M146,'Voltage Vector Region'!$R:$S,2,0)</f>
        <v>PON</v>
      </c>
      <c r="R146" t="str">
        <f>VLOOKUP(N146,'Voltage Vector Region'!$R:$S,2,0)</f>
        <v>PPO</v>
      </c>
      <c r="S146">
        <f t="shared" si="18"/>
        <v>1.43</v>
      </c>
      <c r="T146" t="e">
        <f>VLOOKUP($K146,#REF!,2,0)</f>
        <v>#REF!</v>
      </c>
      <c r="U146" t="e">
        <f>VLOOKUP($K146,#REF!,3,0)</f>
        <v>#REF!</v>
      </c>
      <c r="V146" t="e">
        <f>VLOOKUP($K146,#REF!,4,0)</f>
        <v>#REF!</v>
      </c>
    </row>
    <row r="147" spans="3:22" x14ac:dyDescent="0.3">
      <c r="C147" s="1">
        <v>1.4400000000000001E-3</v>
      </c>
      <c r="D147" s="1">
        <f t="shared" si="19"/>
        <v>0.45238934211693027</v>
      </c>
      <c r="E147" s="1" t="str">
        <f t="shared" si="20"/>
        <v>S1</v>
      </c>
      <c r="F147" s="1">
        <f t="shared" si="25"/>
        <v>0.45238934211693027</v>
      </c>
      <c r="G147" s="1">
        <f>$F$2*(((SQRT(3)*COS(Model!F147))-SIN(Model!F147))/2)</f>
        <v>0.44827993026251561</v>
      </c>
      <c r="H147" s="1">
        <f t="shared" si="21"/>
        <v>0.34969261332074636</v>
      </c>
      <c r="I147" s="1">
        <f t="shared" si="22"/>
        <v>0.79797254358326197</v>
      </c>
      <c r="J147" s="1" t="str">
        <f t="shared" si="23"/>
        <v>R2</v>
      </c>
      <c r="K147" t="str">
        <f t="shared" si="24"/>
        <v>S1R2</v>
      </c>
      <c r="L147" t="str">
        <f>VLOOKUP(K147,'Voltage Vector Region'!$M:$P,2,0)</f>
        <v>V1</v>
      </c>
      <c r="M147" t="str">
        <f>VLOOKUP(K147,'Voltage Vector Region'!$M:$P,3,0)</f>
        <v>V7</v>
      </c>
      <c r="N147" t="str">
        <f>VLOOKUP(K147,'Voltage Vector Region'!$M:$P,4,0)</f>
        <v>V2</v>
      </c>
      <c r="P147" t="str">
        <f>VLOOKUP(L147,'Voltage Vector Region'!$R:$S,2,0)</f>
        <v>POO</v>
      </c>
      <c r="Q147" t="str">
        <f>VLOOKUP(M147,'Voltage Vector Region'!$R:$S,2,0)</f>
        <v>PON</v>
      </c>
      <c r="R147" t="str">
        <f>VLOOKUP(N147,'Voltage Vector Region'!$R:$S,2,0)</f>
        <v>PPO</v>
      </c>
      <c r="S147">
        <f t="shared" si="18"/>
        <v>1.4400000000000002</v>
      </c>
      <c r="T147" t="e">
        <f>VLOOKUP($K147,#REF!,2,0)</f>
        <v>#REF!</v>
      </c>
      <c r="U147" t="e">
        <f>VLOOKUP($K147,#REF!,3,0)</f>
        <v>#REF!</v>
      </c>
      <c r="V147" t="e">
        <f>VLOOKUP($K147,#REF!,4,0)</f>
        <v>#REF!</v>
      </c>
    </row>
    <row r="148" spans="3:22" x14ac:dyDescent="0.3">
      <c r="C148" s="1">
        <v>1.4499999999999999E-3</v>
      </c>
      <c r="D148" s="1">
        <f t="shared" si="19"/>
        <v>0.45553093477051998</v>
      </c>
      <c r="E148" s="1" t="str">
        <f t="shared" si="20"/>
        <v>S1</v>
      </c>
      <c r="F148" s="1">
        <f t="shared" si="25"/>
        <v>0.45553093477051998</v>
      </c>
      <c r="G148" s="1">
        <f>$F$2*(((SQRT(3)*COS(Model!F148))-SIN(Model!F148))/2)</f>
        <v>0.44619608718375209</v>
      </c>
      <c r="H148" s="1">
        <f t="shared" si="21"/>
        <v>0.3519513358847321</v>
      </c>
      <c r="I148" s="1">
        <f t="shared" si="22"/>
        <v>0.79814742306848419</v>
      </c>
      <c r="J148" s="1" t="str">
        <f t="shared" si="23"/>
        <v>R2</v>
      </c>
      <c r="K148" t="str">
        <f t="shared" si="24"/>
        <v>S1R2</v>
      </c>
      <c r="L148" t="str">
        <f>VLOOKUP(K148,'Voltage Vector Region'!$M:$P,2,0)</f>
        <v>V1</v>
      </c>
      <c r="M148" t="str">
        <f>VLOOKUP(K148,'Voltage Vector Region'!$M:$P,3,0)</f>
        <v>V7</v>
      </c>
      <c r="N148" t="str">
        <f>VLOOKUP(K148,'Voltage Vector Region'!$M:$P,4,0)</f>
        <v>V2</v>
      </c>
      <c r="P148" t="str">
        <f>VLOOKUP(L148,'Voltage Vector Region'!$R:$S,2,0)</f>
        <v>POO</v>
      </c>
      <c r="Q148" t="str">
        <f>VLOOKUP(M148,'Voltage Vector Region'!$R:$S,2,0)</f>
        <v>PON</v>
      </c>
      <c r="R148" t="str">
        <f>VLOOKUP(N148,'Voltage Vector Region'!$R:$S,2,0)</f>
        <v>PPO</v>
      </c>
      <c r="S148">
        <f t="shared" si="18"/>
        <v>1.45</v>
      </c>
      <c r="T148" t="e">
        <f>VLOOKUP($K148,#REF!,2,0)</f>
        <v>#REF!</v>
      </c>
      <c r="U148" t="e">
        <f>VLOOKUP($K148,#REF!,3,0)</f>
        <v>#REF!</v>
      </c>
      <c r="V148" t="e">
        <f>VLOOKUP($K148,#REF!,4,0)</f>
        <v>#REF!</v>
      </c>
    </row>
    <row r="149" spans="3:22" x14ac:dyDescent="0.3">
      <c r="C149" s="1">
        <v>1.4599999999999999E-3</v>
      </c>
      <c r="D149" s="1">
        <f t="shared" si="19"/>
        <v>0.4586725274241098</v>
      </c>
      <c r="E149" s="1" t="str">
        <f t="shared" si="20"/>
        <v>S1</v>
      </c>
      <c r="F149" s="1">
        <f t="shared" si="25"/>
        <v>0.4586725274241098</v>
      </c>
      <c r="G149" s="1">
        <f>$F$2*(((SQRT(3)*COS(Model!F149))-SIN(Model!F149))/2)</f>
        <v>0.44410784032974465</v>
      </c>
      <c r="H149" s="1">
        <f t="shared" si="21"/>
        <v>0.35420658483112122</v>
      </c>
      <c r="I149" s="1">
        <f t="shared" si="22"/>
        <v>0.79831442516086581</v>
      </c>
      <c r="J149" s="1" t="str">
        <f t="shared" si="23"/>
        <v>R2</v>
      </c>
      <c r="K149" t="str">
        <f t="shared" si="24"/>
        <v>S1R2</v>
      </c>
      <c r="L149" t="str">
        <f>VLOOKUP(K149,'Voltage Vector Region'!$M:$P,2,0)</f>
        <v>V1</v>
      </c>
      <c r="M149" t="str">
        <f>VLOOKUP(K149,'Voltage Vector Region'!$M:$P,3,0)</f>
        <v>V7</v>
      </c>
      <c r="N149" t="str">
        <f>VLOOKUP(K149,'Voltage Vector Region'!$M:$P,4,0)</f>
        <v>V2</v>
      </c>
      <c r="P149" t="str">
        <f>VLOOKUP(L149,'Voltage Vector Region'!$R:$S,2,0)</f>
        <v>POO</v>
      </c>
      <c r="Q149" t="str">
        <f>VLOOKUP(M149,'Voltage Vector Region'!$R:$S,2,0)</f>
        <v>PON</v>
      </c>
      <c r="R149" t="str">
        <f>VLOOKUP(N149,'Voltage Vector Region'!$R:$S,2,0)</f>
        <v>PPO</v>
      </c>
      <c r="S149">
        <f t="shared" si="18"/>
        <v>1.46</v>
      </c>
      <c r="T149" t="e">
        <f>VLOOKUP($K149,#REF!,2,0)</f>
        <v>#REF!</v>
      </c>
      <c r="U149" t="e">
        <f>VLOOKUP($K149,#REF!,3,0)</f>
        <v>#REF!</v>
      </c>
      <c r="V149" t="e">
        <f>VLOOKUP($K149,#REF!,4,0)</f>
        <v>#REF!</v>
      </c>
    </row>
    <row r="150" spans="3:22" x14ac:dyDescent="0.3">
      <c r="C150" s="1">
        <v>1.47E-3</v>
      </c>
      <c r="D150" s="1">
        <f t="shared" si="19"/>
        <v>0.46181412007769962</v>
      </c>
      <c r="E150" s="1" t="str">
        <f t="shared" si="20"/>
        <v>S1</v>
      </c>
      <c r="F150" s="1">
        <f t="shared" si="25"/>
        <v>0.46181412007769962</v>
      </c>
      <c r="G150" s="1">
        <f>$F$2*(((SQRT(3)*COS(Model!F150))-SIN(Model!F150))/2)</f>
        <v>0.44201521031064672</v>
      </c>
      <c r="H150" s="1">
        <f t="shared" si="21"/>
        <v>0.35645833790151704</v>
      </c>
      <c r="I150" s="1">
        <f t="shared" si="22"/>
        <v>0.79847354821216376</v>
      </c>
      <c r="J150" s="1" t="str">
        <f t="shared" si="23"/>
        <v>R2</v>
      </c>
      <c r="K150" t="str">
        <f t="shared" si="24"/>
        <v>S1R2</v>
      </c>
      <c r="L150" t="str">
        <f>VLOOKUP(K150,'Voltage Vector Region'!$M:$P,2,0)</f>
        <v>V1</v>
      </c>
      <c r="M150" t="str">
        <f>VLOOKUP(K150,'Voltage Vector Region'!$M:$P,3,0)</f>
        <v>V7</v>
      </c>
      <c r="N150" t="str">
        <f>VLOOKUP(K150,'Voltage Vector Region'!$M:$P,4,0)</f>
        <v>V2</v>
      </c>
      <c r="P150" t="str">
        <f>VLOOKUP(L150,'Voltage Vector Region'!$R:$S,2,0)</f>
        <v>POO</v>
      </c>
      <c r="Q150" t="str">
        <f>VLOOKUP(M150,'Voltage Vector Region'!$R:$S,2,0)</f>
        <v>PON</v>
      </c>
      <c r="R150" t="str">
        <f>VLOOKUP(N150,'Voltage Vector Region'!$R:$S,2,0)</f>
        <v>PPO</v>
      </c>
      <c r="S150">
        <f t="shared" si="18"/>
        <v>1.47</v>
      </c>
      <c r="T150" t="e">
        <f>VLOOKUP($K150,#REF!,2,0)</f>
        <v>#REF!</v>
      </c>
      <c r="U150" t="e">
        <f>VLOOKUP($K150,#REF!,3,0)</f>
        <v>#REF!</v>
      </c>
      <c r="V150" t="e">
        <f>VLOOKUP($K150,#REF!,4,0)</f>
        <v>#REF!</v>
      </c>
    </row>
    <row r="151" spans="3:22" x14ac:dyDescent="0.3">
      <c r="C151" s="1">
        <v>1.48E-3</v>
      </c>
      <c r="D151" s="1">
        <f t="shared" si="19"/>
        <v>0.46495571273128938</v>
      </c>
      <c r="E151" s="1" t="str">
        <f t="shared" si="20"/>
        <v>S1</v>
      </c>
      <c r="F151" s="1">
        <f t="shared" si="25"/>
        <v>0.46495571273128938</v>
      </c>
      <c r="G151" s="1">
        <f>$F$2*(((SQRT(3)*COS(Model!F151))-SIN(Model!F151))/2)</f>
        <v>0.43991821777987178</v>
      </c>
      <c r="H151" s="1">
        <f t="shared" si="21"/>
        <v>0.35870657287202579</v>
      </c>
      <c r="I151" s="1">
        <f t="shared" si="22"/>
        <v>0.79862479065189751</v>
      </c>
      <c r="J151" s="1" t="str">
        <f t="shared" si="23"/>
        <v>R2</v>
      </c>
      <c r="K151" t="str">
        <f t="shared" si="24"/>
        <v>S1R2</v>
      </c>
      <c r="L151" t="str">
        <f>VLOOKUP(K151,'Voltage Vector Region'!$M:$P,2,0)</f>
        <v>V1</v>
      </c>
      <c r="M151" t="str">
        <f>VLOOKUP(K151,'Voltage Vector Region'!$M:$P,3,0)</f>
        <v>V7</v>
      </c>
      <c r="N151" t="str">
        <f>VLOOKUP(K151,'Voltage Vector Region'!$M:$P,4,0)</f>
        <v>V2</v>
      </c>
      <c r="P151" t="str">
        <f>VLOOKUP(L151,'Voltage Vector Region'!$R:$S,2,0)</f>
        <v>POO</v>
      </c>
      <c r="Q151" t="str">
        <f>VLOOKUP(M151,'Voltage Vector Region'!$R:$S,2,0)</f>
        <v>PON</v>
      </c>
      <c r="R151" t="str">
        <f>VLOOKUP(N151,'Voltage Vector Region'!$R:$S,2,0)</f>
        <v>PPO</v>
      </c>
      <c r="S151">
        <f t="shared" si="18"/>
        <v>1.48</v>
      </c>
      <c r="T151" t="e">
        <f>VLOOKUP($K151,#REF!,2,0)</f>
        <v>#REF!</v>
      </c>
      <c r="U151" t="e">
        <f>VLOOKUP($K151,#REF!,3,0)</f>
        <v>#REF!</v>
      </c>
      <c r="V151" t="e">
        <f>VLOOKUP($K151,#REF!,4,0)</f>
        <v>#REF!</v>
      </c>
    </row>
    <row r="152" spans="3:22" x14ac:dyDescent="0.3">
      <c r="C152" s="1">
        <v>1.49E-3</v>
      </c>
      <c r="D152" s="1">
        <f t="shared" si="19"/>
        <v>0.4680973053848792</v>
      </c>
      <c r="E152" s="1" t="str">
        <f t="shared" si="20"/>
        <v>S1</v>
      </c>
      <c r="F152" s="1">
        <f t="shared" si="25"/>
        <v>0.4680973053848792</v>
      </c>
      <c r="G152" s="1">
        <f>$F$2*(((SQRT(3)*COS(Model!F152))-SIN(Model!F152))/2)</f>
        <v>0.43781688343388958</v>
      </c>
      <c r="H152" s="1">
        <f t="shared" si="21"/>
        <v>0.36095126755347606</v>
      </c>
      <c r="I152" s="1">
        <f t="shared" si="22"/>
        <v>0.79876815098736564</v>
      </c>
      <c r="J152" s="1" t="str">
        <f t="shared" si="23"/>
        <v>R2</v>
      </c>
      <c r="K152" t="str">
        <f t="shared" si="24"/>
        <v>S1R2</v>
      </c>
      <c r="L152" t="str">
        <f>VLOOKUP(K152,'Voltage Vector Region'!$M:$P,2,0)</f>
        <v>V1</v>
      </c>
      <c r="M152" t="str">
        <f>VLOOKUP(K152,'Voltage Vector Region'!$M:$P,3,0)</f>
        <v>V7</v>
      </c>
      <c r="N152" t="str">
        <f>VLOOKUP(K152,'Voltage Vector Region'!$M:$P,4,0)</f>
        <v>V2</v>
      </c>
      <c r="P152" t="str">
        <f>VLOOKUP(L152,'Voltage Vector Region'!$R:$S,2,0)</f>
        <v>POO</v>
      </c>
      <c r="Q152" t="str">
        <f>VLOOKUP(M152,'Voltage Vector Region'!$R:$S,2,0)</f>
        <v>PON</v>
      </c>
      <c r="R152" t="str">
        <f>VLOOKUP(N152,'Voltage Vector Region'!$R:$S,2,0)</f>
        <v>PPO</v>
      </c>
      <c r="S152">
        <f t="shared" si="18"/>
        <v>1.49</v>
      </c>
      <c r="T152" t="e">
        <f>VLOOKUP($K152,#REF!,2,0)</f>
        <v>#REF!</v>
      </c>
      <c r="U152" t="e">
        <f>VLOOKUP($K152,#REF!,3,0)</f>
        <v>#REF!</v>
      </c>
      <c r="V152" t="e">
        <f>VLOOKUP($K152,#REF!,4,0)</f>
        <v>#REF!</v>
      </c>
    </row>
    <row r="153" spans="3:22" x14ac:dyDescent="0.3">
      <c r="C153" s="1">
        <v>1.5E-3</v>
      </c>
      <c r="D153" s="1">
        <f t="shared" si="19"/>
        <v>0.47123889803846902</v>
      </c>
      <c r="E153" s="1" t="str">
        <f t="shared" si="20"/>
        <v>S1</v>
      </c>
      <c r="F153" s="1">
        <f t="shared" si="25"/>
        <v>0.47123889803846902</v>
      </c>
      <c r="G153" s="1">
        <f>$F$2*(((SQRT(3)*COS(Model!F153))-SIN(Model!F153))/2)</f>
        <v>0.43571122801202167</v>
      </c>
      <c r="H153" s="1">
        <f t="shared" si="21"/>
        <v>0.36319239979163748</v>
      </c>
      <c r="I153" s="1">
        <f t="shared" si="22"/>
        <v>0.7989036278036592</v>
      </c>
      <c r="J153" s="1" t="str">
        <f t="shared" si="23"/>
        <v>R2</v>
      </c>
      <c r="K153" t="str">
        <f t="shared" si="24"/>
        <v>S1R2</v>
      </c>
      <c r="L153" t="str">
        <f>VLOOKUP(K153,'Voltage Vector Region'!$M:$P,2,0)</f>
        <v>V1</v>
      </c>
      <c r="M153" t="str">
        <f>VLOOKUP(K153,'Voltage Vector Region'!$M:$P,3,0)</f>
        <v>V7</v>
      </c>
      <c r="N153" t="str">
        <f>VLOOKUP(K153,'Voltage Vector Region'!$M:$P,4,0)</f>
        <v>V2</v>
      </c>
      <c r="P153" t="str">
        <f>VLOOKUP(L153,'Voltage Vector Region'!$R:$S,2,0)</f>
        <v>POO</v>
      </c>
      <c r="Q153" t="str">
        <f>VLOOKUP(M153,'Voltage Vector Region'!$R:$S,2,0)</f>
        <v>PON</v>
      </c>
      <c r="R153" t="str">
        <f>VLOOKUP(N153,'Voltage Vector Region'!$R:$S,2,0)</f>
        <v>PPO</v>
      </c>
      <c r="S153">
        <f t="shared" si="18"/>
        <v>1.5</v>
      </c>
      <c r="T153" t="e">
        <f>VLOOKUP($K153,#REF!,2,0)</f>
        <v>#REF!</v>
      </c>
      <c r="U153" t="e">
        <f>VLOOKUP($K153,#REF!,3,0)</f>
        <v>#REF!</v>
      </c>
      <c r="V153" t="e">
        <f>VLOOKUP($K153,#REF!,4,0)</f>
        <v>#REF!</v>
      </c>
    </row>
    <row r="154" spans="3:22" x14ac:dyDescent="0.3">
      <c r="C154" s="1">
        <v>1.5100000000000001E-3</v>
      </c>
      <c r="D154" s="1">
        <f t="shared" si="19"/>
        <v>0.47438049069205879</v>
      </c>
      <c r="E154" s="1" t="str">
        <f t="shared" si="20"/>
        <v>S1</v>
      </c>
      <c r="F154" s="1">
        <f t="shared" si="25"/>
        <v>0.47438049069205879</v>
      </c>
      <c r="G154" s="1">
        <f>$F$2*(((SQRT(3)*COS(Model!F154))-SIN(Model!F154))/2)</f>
        <v>0.43360127229623702</v>
      </c>
      <c r="H154" s="1">
        <f t="shared" si="21"/>
        <v>0.36542994746743962</v>
      </c>
      <c r="I154" s="1">
        <f t="shared" si="22"/>
        <v>0.79903121976367664</v>
      </c>
      <c r="J154" s="1" t="str">
        <f t="shared" si="23"/>
        <v>R2</v>
      </c>
      <c r="K154" t="str">
        <f t="shared" si="24"/>
        <v>S1R2</v>
      </c>
      <c r="L154" t="str">
        <f>VLOOKUP(K154,'Voltage Vector Region'!$M:$P,2,0)</f>
        <v>V1</v>
      </c>
      <c r="M154" t="str">
        <f>VLOOKUP(K154,'Voltage Vector Region'!$M:$P,3,0)</f>
        <v>V7</v>
      </c>
      <c r="N154" t="str">
        <f>VLOOKUP(K154,'Voltage Vector Region'!$M:$P,4,0)</f>
        <v>V2</v>
      </c>
      <c r="P154" t="str">
        <f>VLOOKUP(L154,'Voltage Vector Region'!$R:$S,2,0)</f>
        <v>POO</v>
      </c>
      <c r="Q154" t="str">
        <f>VLOOKUP(M154,'Voltage Vector Region'!$R:$S,2,0)</f>
        <v>PON</v>
      </c>
      <c r="R154" t="str">
        <f>VLOOKUP(N154,'Voltage Vector Region'!$R:$S,2,0)</f>
        <v>PPO</v>
      </c>
      <c r="S154">
        <f t="shared" si="18"/>
        <v>1.51</v>
      </c>
      <c r="T154" t="e">
        <f>VLOOKUP($K154,#REF!,2,0)</f>
        <v>#REF!</v>
      </c>
      <c r="U154" t="e">
        <f>VLOOKUP($K154,#REF!,3,0)</f>
        <v>#REF!</v>
      </c>
      <c r="V154" t="e">
        <f>VLOOKUP($K154,#REF!,4,0)</f>
        <v>#REF!</v>
      </c>
    </row>
    <row r="155" spans="3:22" x14ac:dyDescent="0.3">
      <c r="C155" s="1">
        <v>1.5200000000000001E-3</v>
      </c>
      <c r="D155" s="1">
        <f t="shared" si="19"/>
        <v>0.47752208334564861</v>
      </c>
      <c r="E155" s="1" t="str">
        <f t="shared" si="20"/>
        <v>S1</v>
      </c>
      <c r="F155" s="1">
        <f t="shared" si="25"/>
        <v>0.47752208334564861</v>
      </c>
      <c r="G155" s="1">
        <f>$F$2*(((SQRT(3)*COS(Model!F155))-SIN(Model!F155))/2)</f>
        <v>0.43148703711094671</v>
      </c>
      <c r="H155" s="1">
        <f t="shared" si="21"/>
        <v>0.36766388849719034</v>
      </c>
      <c r="I155" s="1">
        <f t="shared" si="22"/>
        <v>0.79915092560813705</v>
      </c>
      <c r="J155" s="1" t="str">
        <f t="shared" si="23"/>
        <v>R2</v>
      </c>
      <c r="K155" t="str">
        <f t="shared" si="24"/>
        <v>S1R2</v>
      </c>
      <c r="L155" t="str">
        <f>VLOOKUP(K155,'Voltage Vector Region'!$M:$P,2,0)</f>
        <v>V1</v>
      </c>
      <c r="M155" t="str">
        <f>VLOOKUP(K155,'Voltage Vector Region'!$M:$P,3,0)</f>
        <v>V7</v>
      </c>
      <c r="N155" t="str">
        <f>VLOOKUP(K155,'Voltage Vector Region'!$M:$P,4,0)</f>
        <v>V2</v>
      </c>
      <c r="P155" t="str">
        <f>VLOOKUP(L155,'Voltage Vector Region'!$R:$S,2,0)</f>
        <v>POO</v>
      </c>
      <c r="Q155" t="str">
        <f>VLOOKUP(M155,'Voltage Vector Region'!$R:$S,2,0)</f>
        <v>PON</v>
      </c>
      <c r="R155" t="str">
        <f>VLOOKUP(N155,'Voltage Vector Region'!$R:$S,2,0)</f>
        <v>PPO</v>
      </c>
      <c r="S155">
        <f t="shared" si="18"/>
        <v>1.52</v>
      </c>
      <c r="T155" t="e">
        <f>VLOOKUP($K155,#REF!,2,0)</f>
        <v>#REF!</v>
      </c>
      <c r="U155" t="e">
        <f>VLOOKUP($K155,#REF!,3,0)</f>
        <v>#REF!</v>
      </c>
      <c r="V155" t="e">
        <f>VLOOKUP($K155,#REF!,4,0)</f>
        <v>#REF!</v>
      </c>
    </row>
    <row r="156" spans="3:22" x14ac:dyDescent="0.3">
      <c r="C156" s="1">
        <v>1.5299999999999999E-3</v>
      </c>
      <c r="D156" s="1">
        <f t="shared" si="19"/>
        <v>0.48066367599923832</v>
      </c>
      <c r="E156" s="1" t="str">
        <f t="shared" si="20"/>
        <v>S1</v>
      </c>
      <c r="F156" s="1">
        <f t="shared" si="25"/>
        <v>0.48066367599923832</v>
      </c>
      <c r="G156" s="1">
        <f>$F$2*(((SQRT(3)*COS(Model!F156))-SIN(Model!F156))/2)</f>
        <v>0.4293685433227985</v>
      </c>
      <c r="H156" s="1">
        <f t="shared" si="21"/>
        <v>0.36989420083279345</v>
      </c>
      <c r="I156" s="1">
        <f t="shared" si="22"/>
        <v>0.79926274415559195</v>
      </c>
      <c r="J156" s="1" t="str">
        <f t="shared" si="23"/>
        <v>R2</v>
      </c>
      <c r="K156" t="str">
        <f t="shared" si="24"/>
        <v>S1R2</v>
      </c>
      <c r="L156" t="str">
        <f>VLOOKUP(K156,'Voltage Vector Region'!$M:$P,2,0)</f>
        <v>V1</v>
      </c>
      <c r="M156" t="str">
        <f>VLOOKUP(K156,'Voltage Vector Region'!$M:$P,3,0)</f>
        <v>V7</v>
      </c>
      <c r="N156" t="str">
        <f>VLOOKUP(K156,'Voltage Vector Region'!$M:$P,4,0)</f>
        <v>V2</v>
      </c>
      <c r="P156" t="str">
        <f>VLOOKUP(L156,'Voltage Vector Region'!$R:$S,2,0)</f>
        <v>POO</v>
      </c>
      <c r="Q156" t="str">
        <f>VLOOKUP(M156,'Voltage Vector Region'!$R:$S,2,0)</f>
        <v>PON</v>
      </c>
      <c r="R156" t="str">
        <f>VLOOKUP(N156,'Voltage Vector Region'!$R:$S,2,0)</f>
        <v>PPO</v>
      </c>
      <c r="S156">
        <f t="shared" si="18"/>
        <v>1.5299999999999998</v>
      </c>
      <c r="T156" t="e">
        <f>VLOOKUP($K156,#REF!,2,0)</f>
        <v>#REF!</v>
      </c>
      <c r="U156" t="e">
        <f>VLOOKUP($K156,#REF!,3,0)</f>
        <v>#REF!</v>
      </c>
      <c r="V156" t="e">
        <f>VLOOKUP($K156,#REF!,4,0)</f>
        <v>#REF!</v>
      </c>
    </row>
    <row r="157" spans="3:22" x14ac:dyDescent="0.3">
      <c r="C157" s="1">
        <v>1.5399999999999999E-3</v>
      </c>
      <c r="D157" s="1">
        <f t="shared" si="19"/>
        <v>0.48380526865282814</v>
      </c>
      <c r="E157" s="1" t="str">
        <f t="shared" si="20"/>
        <v>S1</v>
      </c>
      <c r="F157" s="1">
        <f t="shared" si="25"/>
        <v>0.48380526865282814</v>
      </c>
      <c r="G157" s="1">
        <f>$F$2*(((SQRT(3)*COS(Model!F157))-SIN(Model!F157))/2)</f>
        <v>0.42724581184047078</v>
      </c>
      <c r="H157" s="1">
        <f t="shared" si="21"/>
        <v>0.37212086246196668</v>
      </c>
      <c r="I157" s="1">
        <f t="shared" si="22"/>
        <v>0.79936667430243746</v>
      </c>
      <c r="J157" s="1" t="str">
        <f t="shared" si="23"/>
        <v>R2</v>
      </c>
      <c r="K157" t="str">
        <f t="shared" si="24"/>
        <v>S1R2</v>
      </c>
      <c r="L157" t="str">
        <f>VLOOKUP(K157,'Voltage Vector Region'!$M:$P,2,0)</f>
        <v>V1</v>
      </c>
      <c r="M157" t="str">
        <f>VLOOKUP(K157,'Voltage Vector Region'!$M:$P,3,0)</f>
        <v>V7</v>
      </c>
      <c r="N157" t="str">
        <f>VLOOKUP(K157,'Voltage Vector Region'!$M:$P,4,0)</f>
        <v>V2</v>
      </c>
      <c r="P157" t="str">
        <f>VLOOKUP(L157,'Voltage Vector Region'!$R:$S,2,0)</f>
        <v>POO</v>
      </c>
      <c r="Q157" t="str">
        <f>VLOOKUP(M157,'Voltage Vector Region'!$R:$S,2,0)</f>
        <v>PON</v>
      </c>
      <c r="R157" t="str">
        <f>VLOOKUP(N157,'Voltage Vector Region'!$R:$S,2,0)</f>
        <v>PPO</v>
      </c>
      <c r="S157">
        <f t="shared" si="18"/>
        <v>1.5399999999999998</v>
      </c>
      <c r="T157" t="e">
        <f>VLOOKUP($K157,#REF!,2,0)</f>
        <v>#REF!</v>
      </c>
      <c r="U157" t="e">
        <f>VLOOKUP($K157,#REF!,3,0)</f>
        <v>#REF!</v>
      </c>
      <c r="V157" t="e">
        <f>VLOOKUP($K157,#REF!,4,0)</f>
        <v>#REF!</v>
      </c>
    </row>
    <row r="158" spans="3:22" x14ac:dyDescent="0.3">
      <c r="C158" s="1">
        <v>1.5499999999999999E-3</v>
      </c>
      <c r="D158" s="1">
        <f t="shared" si="19"/>
        <v>0.48694686130641796</v>
      </c>
      <c r="E158" s="1" t="str">
        <f t="shared" si="20"/>
        <v>S1</v>
      </c>
      <c r="F158" s="1">
        <f t="shared" si="25"/>
        <v>0.48694686130641796</v>
      </c>
      <c r="G158" s="1">
        <f>$F$2*(((SQRT(3)*COS(Model!F158))-SIN(Model!F158))/2)</f>
        <v>0.42511886361446627</v>
      </c>
      <c r="H158" s="1">
        <f t="shared" si="21"/>
        <v>0.37434385140845872</v>
      </c>
      <c r="I158" s="1">
        <f t="shared" si="22"/>
        <v>0.79946271502292499</v>
      </c>
      <c r="J158" s="1" t="str">
        <f t="shared" si="23"/>
        <v>R2</v>
      </c>
      <c r="K158" t="str">
        <f t="shared" si="24"/>
        <v>S1R2</v>
      </c>
      <c r="L158" t="str">
        <f>VLOOKUP(K158,'Voltage Vector Region'!$M:$P,2,0)</f>
        <v>V1</v>
      </c>
      <c r="M158" t="str">
        <f>VLOOKUP(K158,'Voltage Vector Region'!$M:$P,3,0)</f>
        <v>V7</v>
      </c>
      <c r="N158" t="str">
        <f>VLOOKUP(K158,'Voltage Vector Region'!$M:$P,4,0)</f>
        <v>V2</v>
      </c>
      <c r="P158" t="str">
        <f>VLOOKUP(L158,'Voltage Vector Region'!$R:$S,2,0)</f>
        <v>POO</v>
      </c>
      <c r="Q158" t="str">
        <f>VLOOKUP(M158,'Voltage Vector Region'!$R:$S,2,0)</f>
        <v>PON</v>
      </c>
      <c r="R158" t="str">
        <f>VLOOKUP(N158,'Voltage Vector Region'!$R:$S,2,0)</f>
        <v>PPO</v>
      </c>
      <c r="S158">
        <f t="shared" si="18"/>
        <v>1.5499999999999998</v>
      </c>
      <c r="T158" t="e">
        <f>VLOOKUP($K158,#REF!,2,0)</f>
        <v>#REF!</v>
      </c>
      <c r="U158" t="e">
        <f>VLOOKUP($K158,#REF!,3,0)</f>
        <v>#REF!</v>
      </c>
      <c r="V158" t="e">
        <f>VLOOKUP($K158,#REF!,4,0)</f>
        <v>#REF!</v>
      </c>
    </row>
    <row r="159" spans="3:22" x14ac:dyDescent="0.3">
      <c r="C159" s="1">
        <v>1.56E-3</v>
      </c>
      <c r="D159" s="1">
        <f t="shared" si="19"/>
        <v>0.49008845396000772</v>
      </c>
      <c r="E159" s="1" t="str">
        <f t="shared" si="20"/>
        <v>S1</v>
      </c>
      <c r="F159" s="1">
        <f t="shared" si="25"/>
        <v>0.49008845396000772</v>
      </c>
      <c r="G159" s="1">
        <f>$F$2*(((SQRT(3)*COS(Model!F159))-SIN(Model!F159))/2)</f>
        <v>0.4229877196369054</v>
      </c>
      <c r="H159" s="1">
        <f t="shared" si="21"/>
        <v>0.37656314573226601</v>
      </c>
      <c r="I159" s="1">
        <f t="shared" si="22"/>
        <v>0.79955086536917142</v>
      </c>
      <c r="J159" s="1" t="str">
        <f t="shared" si="23"/>
        <v>R2</v>
      </c>
      <c r="K159" t="str">
        <f t="shared" si="24"/>
        <v>S1R2</v>
      </c>
      <c r="L159" t="str">
        <f>VLOOKUP(K159,'Voltage Vector Region'!$M:$P,2,0)</f>
        <v>V1</v>
      </c>
      <c r="M159" t="str">
        <f>VLOOKUP(K159,'Voltage Vector Region'!$M:$P,3,0)</f>
        <v>V7</v>
      </c>
      <c r="N159" t="str">
        <f>VLOOKUP(K159,'Voltage Vector Region'!$M:$P,4,0)</f>
        <v>V2</v>
      </c>
      <c r="P159" t="str">
        <f>VLOOKUP(L159,'Voltage Vector Region'!$R:$S,2,0)</f>
        <v>POO</v>
      </c>
      <c r="Q159" t="str">
        <f>VLOOKUP(M159,'Voltage Vector Region'!$R:$S,2,0)</f>
        <v>PON</v>
      </c>
      <c r="R159" t="str">
        <f>VLOOKUP(N159,'Voltage Vector Region'!$R:$S,2,0)</f>
        <v>PPO</v>
      </c>
      <c r="S159">
        <f t="shared" si="18"/>
        <v>1.5599999999999998</v>
      </c>
      <c r="T159" t="e">
        <f>VLOOKUP($K159,#REF!,2,0)</f>
        <v>#REF!</v>
      </c>
      <c r="U159" t="e">
        <f>VLOOKUP($K159,#REF!,3,0)</f>
        <v>#REF!</v>
      </c>
      <c r="V159" t="e">
        <f>VLOOKUP($K159,#REF!,4,0)</f>
        <v>#REF!</v>
      </c>
    </row>
    <row r="160" spans="3:22" x14ac:dyDescent="0.3">
      <c r="C160" s="1">
        <v>1.57E-3</v>
      </c>
      <c r="D160" s="1">
        <f t="shared" si="19"/>
        <v>0.49323004661359754</v>
      </c>
      <c r="E160" s="1" t="str">
        <f t="shared" si="20"/>
        <v>S1</v>
      </c>
      <c r="F160" s="1">
        <f t="shared" si="25"/>
        <v>0.49323004661359754</v>
      </c>
      <c r="G160" s="1">
        <f>$F$2*(((SQRT(3)*COS(Model!F160))-SIN(Model!F160))/2)</f>
        <v>0.42085240094131865</v>
      </c>
      <c r="H160" s="1">
        <f t="shared" si="21"/>
        <v>0.3787787235298497</v>
      </c>
      <c r="I160" s="1">
        <f t="shared" si="22"/>
        <v>0.79963112447116835</v>
      </c>
      <c r="J160" s="1" t="str">
        <f t="shared" si="23"/>
        <v>R2</v>
      </c>
      <c r="K160" t="str">
        <f t="shared" si="24"/>
        <v>S1R2</v>
      </c>
      <c r="L160" t="str">
        <f>VLOOKUP(K160,'Voltage Vector Region'!$M:$P,2,0)</f>
        <v>V1</v>
      </c>
      <c r="M160" t="str">
        <f>VLOOKUP(K160,'Voltage Vector Region'!$M:$P,3,0)</f>
        <v>V7</v>
      </c>
      <c r="N160" t="str">
        <f>VLOOKUP(K160,'Voltage Vector Region'!$M:$P,4,0)</f>
        <v>V2</v>
      </c>
      <c r="P160" t="str">
        <f>VLOOKUP(L160,'Voltage Vector Region'!$R:$S,2,0)</f>
        <v>POO</v>
      </c>
      <c r="Q160" t="str">
        <f>VLOOKUP(M160,'Voltage Vector Region'!$R:$S,2,0)</f>
        <v>PON</v>
      </c>
      <c r="R160" t="str">
        <f>VLOOKUP(N160,'Voltage Vector Region'!$R:$S,2,0)</f>
        <v>PPO</v>
      </c>
      <c r="S160">
        <f t="shared" si="18"/>
        <v>1.57</v>
      </c>
      <c r="T160" t="e">
        <f>VLOOKUP($K160,#REF!,2,0)</f>
        <v>#REF!</v>
      </c>
      <c r="U160" t="e">
        <f>VLOOKUP($K160,#REF!,3,0)</f>
        <v>#REF!</v>
      </c>
      <c r="V160" t="e">
        <f>VLOOKUP($K160,#REF!,4,0)</f>
        <v>#REF!</v>
      </c>
    </row>
    <row r="161" spans="3:22" x14ac:dyDescent="0.3">
      <c r="C161" s="1">
        <v>1.58E-3</v>
      </c>
      <c r="D161" s="1">
        <f t="shared" si="19"/>
        <v>0.49637163926718736</v>
      </c>
      <c r="E161" s="1" t="str">
        <f t="shared" si="20"/>
        <v>S1</v>
      </c>
      <c r="F161" s="1">
        <f t="shared" si="25"/>
        <v>0.49637163926718736</v>
      </c>
      <c r="G161" s="1">
        <f>$F$2*(((SQRT(3)*COS(Model!F161))-SIN(Model!F161))/2)</f>
        <v>0.41871292860243969</v>
      </c>
      <c r="H161" s="1">
        <f t="shared" si="21"/>
        <v>0.3809905629343513</v>
      </c>
      <c r="I161" s="1">
        <f t="shared" si="22"/>
        <v>0.79970349153679099</v>
      </c>
      <c r="J161" s="1" t="str">
        <f t="shared" si="23"/>
        <v>R2</v>
      </c>
      <c r="K161" t="str">
        <f t="shared" si="24"/>
        <v>S1R2</v>
      </c>
      <c r="L161" t="str">
        <f>VLOOKUP(K161,'Voltage Vector Region'!$M:$P,2,0)</f>
        <v>V1</v>
      </c>
      <c r="M161" t="str">
        <f>VLOOKUP(K161,'Voltage Vector Region'!$M:$P,3,0)</f>
        <v>V7</v>
      </c>
      <c r="N161" t="str">
        <f>VLOOKUP(K161,'Voltage Vector Region'!$M:$P,4,0)</f>
        <v>V2</v>
      </c>
      <c r="P161" t="str">
        <f>VLOOKUP(L161,'Voltage Vector Region'!$R:$S,2,0)</f>
        <v>POO</v>
      </c>
      <c r="Q161" t="str">
        <f>VLOOKUP(M161,'Voltage Vector Region'!$R:$S,2,0)</f>
        <v>PON</v>
      </c>
      <c r="R161" t="str">
        <f>VLOOKUP(N161,'Voltage Vector Region'!$R:$S,2,0)</f>
        <v>PPO</v>
      </c>
      <c r="S161">
        <f t="shared" si="18"/>
        <v>1.58</v>
      </c>
      <c r="T161" t="e">
        <f>VLOOKUP($K161,#REF!,2,0)</f>
        <v>#REF!</v>
      </c>
      <c r="U161" t="e">
        <f>VLOOKUP($K161,#REF!,3,0)</f>
        <v>#REF!</v>
      </c>
      <c r="V161" t="e">
        <f>VLOOKUP($K161,#REF!,4,0)</f>
        <v>#REF!</v>
      </c>
    </row>
    <row r="162" spans="3:22" x14ac:dyDescent="0.3">
      <c r="C162" s="1">
        <v>1.5900000000000001E-3</v>
      </c>
      <c r="D162" s="1">
        <f t="shared" si="19"/>
        <v>0.49951323192077712</v>
      </c>
      <c r="E162" s="1" t="str">
        <f t="shared" si="20"/>
        <v>S1</v>
      </c>
      <c r="F162" s="1">
        <f t="shared" si="25"/>
        <v>0.49951323192077712</v>
      </c>
      <c r="G162" s="1">
        <f>$F$2*(((SQRT(3)*COS(Model!F162))-SIN(Model!F162))/2)</f>
        <v>0.41656932373599664</v>
      </c>
      <c r="H162" s="1">
        <f t="shared" si="21"/>
        <v>0.38319864211580884</v>
      </c>
      <c r="I162" s="1">
        <f t="shared" si="22"/>
        <v>0.79976796585180554</v>
      </c>
      <c r="J162" s="1" t="str">
        <f t="shared" si="23"/>
        <v>R2</v>
      </c>
      <c r="K162" t="str">
        <f t="shared" si="24"/>
        <v>S1R2</v>
      </c>
      <c r="L162" t="str">
        <f>VLOOKUP(K162,'Voltage Vector Region'!$M:$P,2,0)</f>
        <v>V1</v>
      </c>
      <c r="M162" t="str">
        <f>VLOOKUP(K162,'Voltage Vector Region'!$M:$P,3,0)</f>
        <v>V7</v>
      </c>
      <c r="N162" t="str">
        <f>VLOOKUP(K162,'Voltage Vector Region'!$M:$P,4,0)</f>
        <v>V2</v>
      </c>
      <c r="P162" t="str">
        <f>VLOOKUP(L162,'Voltage Vector Region'!$R:$S,2,0)</f>
        <v>POO</v>
      </c>
      <c r="Q162" t="str">
        <f>VLOOKUP(M162,'Voltage Vector Region'!$R:$S,2,0)</f>
        <v>PON</v>
      </c>
      <c r="R162" t="str">
        <f>VLOOKUP(N162,'Voltage Vector Region'!$R:$S,2,0)</f>
        <v>PPO</v>
      </c>
      <c r="S162">
        <f t="shared" si="18"/>
        <v>1.59</v>
      </c>
      <c r="T162" t="e">
        <f>VLOOKUP($K162,#REF!,2,0)</f>
        <v>#REF!</v>
      </c>
      <c r="U162" t="e">
        <f>VLOOKUP($K162,#REF!,3,0)</f>
        <v>#REF!</v>
      </c>
      <c r="V162" t="e">
        <f>VLOOKUP($K162,#REF!,4,0)</f>
        <v>#REF!</v>
      </c>
    </row>
    <row r="163" spans="3:22" x14ac:dyDescent="0.3">
      <c r="C163" s="1">
        <v>1.6000000000000001E-3</v>
      </c>
      <c r="D163" s="1">
        <f t="shared" si="19"/>
        <v>0.50265482457436694</v>
      </c>
      <c r="E163" s="1" t="str">
        <f t="shared" si="20"/>
        <v>S1</v>
      </c>
      <c r="F163" s="1">
        <f t="shared" si="25"/>
        <v>0.50265482457436694</v>
      </c>
      <c r="G163" s="1">
        <f>$F$2*(((SQRT(3)*COS(Model!F163))-SIN(Model!F163))/2)</f>
        <v>0.4144216074985041</v>
      </c>
      <c r="H163" s="1">
        <f t="shared" si="21"/>
        <v>0.38540293928137226</v>
      </c>
      <c r="I163" s="1">
        <f t="shared" si="22"/>
        <v>0.79982454677987636</v>
      </c>
      <c r="J163" s="1" t="str">
        <f t="shared" si="23"/>
        <v>R2</v>
      </c>
      <c r="K163" t="str">
        <f t="shared" si="24"/>
        <v>S1R2</v>
      </c>
      <c r="L163" t="str">
        <f>VLOOKUP(K163,'Voltage Vector Region'!$M:$P,2,0)</f>
        <v>V1</v>
      </c>
      <c r="M163" t="str">
        <f>VLOOKUP(K163,'Voltage Vector Region'!$M:$P,3,0)</f>
        <v>V7</v>
      </c>
      <c r="N163" t="str">
        <f>VLOOKUP(K163,'Voltage Vector Region'!$M:$P,4,0)</f>
        <v>V2</v>
      </c>
      <c r="P163" t="str">
        <f>VLOOKUP(L163,'Voltage Vector Region'!$R:$S,2,0)</f>
        <v>POO</v>
      </c>
      <c r="Q163" t="str">
        <f>VLOOKUP(M163,'Voltage Vector Region'!$R:$S,2,0)</f>
        <v>PON</v>
      </c>
      <c r="R163" t="str">
        <f>VLOOKUP(N163,'Voltage Vector Region'!$R:$S,2,0)</f>
        <v>PPO</v>
      </c>
      <c r="S163">
        <f t="shared" si="18"/>
        <v>1.6</v>
      </c>
      <c r="T163" t="e">
        <f>VLOOKUP($K163,#REF!,2,0)</f>
        <v>#REF!</v>
      </c>
      <c r="U163" t="e">
        <f>VLOOKUP($K163,#REF!,3,0)</f>
        <v>#REF!</v>
      </c>
      <c r="V163" t="e">
        <f>VLOOKUP($K163,#REF!,4,0)</f>
        <v>#REF!</v>
      </c>
    </row>
    <row r="164" spans="3:22" x14ac:dyDescent="0.3">
      <c r="C164" s="1">
        <v>1.6100000000000001E-3</v>
      </c>
      <c r="D164" s="1">
        <f t="shared" si="19"/>
        <v>0.50579641722795676</v>
      </c>
      <c r="E164" s="1" t="str">
        <f t="shared" si="20"/>
        <v>S1</v>
      </c>
      <c r="F164" s="1">
        <f t="shared" si="25"/>
        <v>0.50579641722795676</v>
      </c>
      <c r="G164" s="1">
        <f>$F$2*(((SQRT(3)*COS(Model!F164))-SIN(Model!F164))/2)</f>
        <v>0.41226980108705447</v>
      </c>
      <c r="H164" s="1">
        <f t="shared" si="21"/>
        <v>0.38760343267551844</v>
      </c>
      <c r="I164" s="1">
        <f t="shared" si="22"/>
        <v>0.79987323376257291</v>
      </c>
      <c r="J164" s="1" t="str">
        <f t="shared" si="23"/>
        <v>R2</v>
      </c>
      <c r="K164" t="str">
        <f t="shared" si="24"/>
        <v>S1R2</v>
      </c>
      <c r="L164" t="str">
        <f>VLOOKUP(K164,'Voltage Vector Region'!$M:$P,2,0)</f>
        <v>V1</v>
      </c>
      <c r="M164" t="str">
        <f>VLOOKUP(K164,'Voltage Vector Region'!$M:$P,3,0)</f>
        <v>V7</v>
      </c>
      <c r="N164" t="str">
        <f>VLOOKUP(K164,'Voltage Vector Region'!$M:$P,4,0)</f>
        <v>V2</v>
      </c>
      <c r="P164" t="str">
        <f>VLOOKUP(L164,'Voltage Vector Region'!$R:$S,2,0)</f>
        <v>POO</v>
      </c>
      <c r="Q164" t="str">
        <f>VLOOKUP(M164,'Voltage Vector Region'!$R:$S,2,0)</f>
        <v>PON</v>
      </c>
      <c r="R164" t="str">
        <f>VLOOKUP(N164,'Voltage Vector Region'!$R:$S,2,0)</f>
        <v>PPO</v>
      </c>
      <c r="S164">
        <f t="shared" si="18"/>
        <v>1.61</v>
      </c>
      <c r="T164" t="e">
        <f>VLOOKUP($K164,#REF!,2,0)</f>
        <v>#REF!</v>
      </c>
      <c r="U164" t="e">
        <f>VLOOKUP($K164,#REF!,3,0)</f>
        <v>#REF!</v>
      </c>
      <c r="V164" t="e">
        <f>VLOOKUP($K164,#REF!,4,0)</f>
        <v>#REF!</v>
      </c>
    </row>
    <row r="165" spans="3:22" x14ac:dyDescent="0.3">
      <c r="C165" s="1">
        <v>1.6199999999999999E-3</v>
      </c>
      <c r="D165" s="1">
        <f t="shared" si="19"/>
        <v>0.50893800988154647</v>
      </c>
      <c r="E165" s="1" t="str">
        <f t="shared" si="20"/>
        <v>S1</v>
      </c>
      <c r="F165" s="1">
        <f t="shared" si="25"/>
        <v>0.50893800988154647</v>
      </c>
      <c r="G165" s="1">
        <f>$F$2*(((SQRT(3)*COS(Model!F165))-SIN(Model!F165))/2)</f>
        <v>0.41011392573910799</v>
      </c>
      <c r="H165" s="1">
        <f t="shared" si="21"/>
        <v>0.38980010058026582</v>
      </c>
      <c r="I165" s="1">
        <f t="shared" si="22"/>
        <v>0.79991402631937381</v>
      </c>
      <c r="J165" s="1" t="str">
        <f t="shared" si="23"/>
        <v>R2</v>
      </c>
      <c r="K165" t="str">
        <f t="shared" si="24"/>
        <v>S1R2</v>
      </c>
      <c r="L165" t="str">
        <f>VLOOKUP(K165,'Voltage Vector Region'!$M:$P,2,0)</f>
        <v>V1</v>
      </c>
      <c r="M165" t="str">
        <f>VLOOKUP(K165,'Voltage Vector Region'!$M:$P,3,0)</f>
        <v>V7</v>
      </c>
      <c r="N165" t="str">
        <f>VLOOKUP(K165,'Voltage Vector Region'!$M:$P,4,0)</f>
        <v>V2</v>
      </c>
      <c r="P165" t="str">
        <f>VLOOKUP(L165,'Voltage Vector Region'!$R:$S,2,0)</f>
        <v>POO</v>
      </c>
      <c r="Q165" t="str">
        <f>VLOOKUP(M165,'Voltage Vector Region'!$R:$S,2,0)</f>
        <v>PON</v>
      </c>
      <c r="R165" t="str">
        <f>VLOOKUP(N165,'Voltage Vector Region'!$R:$S,2,0)</f>
        <v>PPO</v>
      </c>
      <c r="S165">
        <f t="shared" si="18"/>
        <v>1.6199999999999999</v>
      </c>
      <c r="T165" t="e">
        <f>VLOOKUP($K165,#REF!,2,0)</f>
        <v>#REF!</v>
      </c>
      <c r="U165" t="e">
        <f>VLOOKUP($K165,#REF!,3,0)</f>
        <v>#REF!</v>
      </c>
      <c r="V165" t="e">
        <f>VLOOKUP($K165,#REF!,4,0)</f>
        <v>#REF!</v>
      </c>
    </row>
    <row r="166" spans="3:22" x14ac:dyDescent="0.3">
      <c r="C166" s="1">
        <v>1.6299999999999999E-3</v>
      </c>
      <c r="D166" s="1">
        <f t="shared" si="19"/>
        <v>0.51207960253513629</v>
      </c>
      <c r="E166" s="1" t="str">
        <f t="shared" si="20"/>
        <v>S1</v>
      </c>
      <c r="F166" s="1">
        <f t="shared" si="25"/>
        <v>0.51207960253513629</v>
      </c>
      <c r="G166" s="1">
        <f>$F$2*(((SQRT(3)*COS(Model!F166))-SIN(Model!F166))/2)</f>
        <v>0.40795400273228427</v>
      </c>
      <c r="H166" s="1">
        <f t="shared" si="21"/>
        <v>0.39199292131538926</v>
      </c>
      <c r="I166" s="1">
        <f t="shared" si="22"/>
        <v>0.79994692404767354</v>
      </c>
      <c r="J166" s="1" t="str">
        <f t="shared" si="23"/>
        <v>R2</v>
      </c>
      <c r="K166" t="str">
        <f t="shared" si="24"/>
        <v>S1R2</v>
      </c>
      <c r="L166" t="str">
        <f>VLOOKUP(K166,'Voltage Vector Region'!$M:$P,2,0)</f>
        <v>V1</v>
      </c>
      <c r="M166" t="str">
        <f>VLOOKUP(K166,'Voltage Vector Region'!$M:$P,3,0)</f>
        <v>V7</v>
      </c>
      <c r="N166" t="str">
        <f>VLOOKUP(K166,'Voltage Vector Region'!$M:$P,4,0)</f>
        <v>V2</v>
      </c>
      <c r="P166" t="str">
        <f>VLOOKUP(L166,'Voltage Vector Region'!$R:$S,2,0)</f>
        <v>POO</v>
      </c>
      <c r="Q166" t="str">
        <f>VLOOKUP(M166,'Voltage Vector Region'!$R:$S,2,0)</f>
        <v>PON</v>
      </c>
      <c r="R166" t="str">
        <f>VLOOKUP(N166,'Voltage Vector Region'!$R:$S,2,0)</f>
        <v>PPO</v>
      </c>
      <c r="S166">
        <f t="shared" si="18"/>
        <v>1.63</v>
      </c>
      <c r="T166" t="e">
        <f>VLOOKUP($K166,#REF!,2,0)</f>
        <v>#REF!</v>
      </c>
      <c r="U166" t="e">
        <f>VLOOKUP($K166,#REF!,3,0)</f>
        <v>#REF!</v>
      </c>
      <c r="V166" t="e">
        <f>VLOOKUP($K166,#REF!,4,0)</f>
        <v>#REF!</v>
      </c>
    </row>
    <row r="167" spans="3:22" x14ac:dyDescent="0.3">
      <c r="C167" s="1">
        <v>1.64E-3</v>
      </c>
      <c r="D167" s="1">
        <f t="shared" si="19"/>
        <v>0.51522119518872611</v>
      </c>
      <c r="E167" s="1" t="str">
        <f t="shared" si="20"/>
        <v>S1</v>
      </c>
      <c r="F167" s="1">
        <f t="shared" si="25"/>
        <v>0.51522119518872611</v>
      </c>
      <c r="G167" s="1">
        <f>$F$2*(((SQRT(3)*COS(Model!F167))-SIN(Model!F167))/2)</f>
        <v>0.40579005338415125</v>
      </c>
      <c r="H167" s="1">
        <f t="shared" si="21"/>
        <v>0.3941818732386333</v>
      </c>
      <c r="I167" s="1">
        <f t="shared" si="22"/>
        <v>0.79997192662278449</v>
      </c>
      <c r="J167" s="1" t="str">
        <f t="shared" si="23"/>
        <v>R2</v>
      </c>
      <c r="K167" t="str">
        <f t="shared" si="24"/>
        <v>S1R2</v>
      </c>
      <c r="L167" t="str">
        <f>VLOOKUP(K167,'Voltage Vector Region'!$M:$P,2,0)</f>
        <v>V1</v>
      </c>
      <c r="M167" t="str">
        <f>VLOOKUP(K167,'Voltage Vector Region'!$M:$P,3,0)</f>
        <v>V7</v>
      </c>
      <c r="N167" t="str">
        <f>VLOOKUP(K167,'Voltage Vector Region'!$M:$P,4,0)</f>
        <v>V2</v>
      </c>
      <c r="P167" t="str">
        <f>VLOOKUP(L167,'Voltage Vector Region'!$R:$S,2,0)</f>
        <v>POO</v>
      </c>
      <c r="Q167" t="str">
        <f>VLOOKUP(M167,'Voltage Vector Region'!$R:$S,2,0)</f>
        <v>PON</v>
      </c>
      <c r="R167" t="str">
        <f>VLOOKUP(N167,'Voltage Vector Region'!$R:$S,2,0)</f>
        <v>PPO</v>
      </c>
      <c r="S167">
        <f t="shared" si="18"/>
        <v>1.64</v>
      </c>
      <c r="T167" t="e">
        <f>VLOOKUP($K167,#REF!,2,0)</f>
        <v>#REF!</v>
      </c>
      <c r="U167" t="e">
        <f>VLOOKUP($K167,#REF!,3,0)</f>
        <v>#REF!</v>
      </c>
      <c r="V167" t="e">
        <f>VLOOKUP($K167,#REF!,4,0)</f>
        <v>#REF!</v>
      </c>
    </row>
    <row r="168" spans="3:22" x14ac:dyDescent="0.3">
      <c r="C168" s="1">
        <v>1.65E-3</v>
      </c>
      <c r="D168" s="1">
        <f t="shared" si="19"/>
        <v>0.51836278784231593</v>
      </c>
      <c r="E168" s="1" t="str">
        <f t="shared" si="20"/>
        <v>S1</v>
      </c>
      <c r="F168" s="1">
        <f t="shared" si="25"/>
        <v>0.51836278784231593</v>
      </c>
      <c r="G168" s="1">
        <f>$F$2*(((SQRT(3)*COS(Model!F168))-SIN(Model!F168))/2)</f>
        <v>0.40362209905201535</v>
      </c>
      <c r="H168" s="1">
        <f t="shared" si="21"/>
        <v>0.3963669347459261</v>
      </c>
      <c r="I168" s="1">
        <f t="shared" si="22"/>
        <v>0.7999890337979414</v>
      </c>
      <c r="J168" s="1" t="str">
        <f t="shared" si="23"/>
        <v>R2</v>
      </c>
      <c r="K168" t="str">
        <f t="shared" si="24"/>
        <v>S1R2</v>
      </c>
      <c r="L168" t="str">
        <f>VLOOKUP(K168,'Voltage Vector Region'!$M:$P,2,0)</f>
        <v>V1</v>
      </c>
      <c r="M168" t="str">
        <f>VLOOKUP(K168,'Voltage Vector Region'!$M:$P,3,0)</f>
        <v>V7</v>
      </c>
      <c r="N168" t="str">
        <f>VLOOKUP(K168,'Voltage Vector Region'!$M:$P,4,0)</f>
        <v>V2</v>
      </c>
      <c r="P168" t="str">
        <f>VLOOKUP(L168,'Voltage Vector Region'!$R:$S,2,0)</f>
        <v>POO</v>
      </c>
      <c r="Q168" t="str">
        <f>VLOOKUP(M168,'Voltage Vector Region'!$R:$S,2,0)</f>
        <v>PON</v>
      </c>
      <c r="R168" t="str">
        <f>VLOOKUP(N168,'Voltage Vector Region'!$R:$S,2,0)</f>
        <v>PPO</v>
      </c>
      <c r="S168">
        <f t="shared" si="18"/>
        <v>1.65</v>
      </c>
      <c r="T168" t="e">
        <f>VLOOKUP($K168,#REF!,2,0)</f>
        <v>#REF!</v>
      </c>
      <c r="U168" t="e">
        <f>VLOOKUP($K168,#REF!,3,0)</f>
        <v>#REF!</v>
      </c>
      <c r="V168" t="e">
        <f>VLOOKUP($K168,#REF!,4,0)</f>
        <v>#REF!</v>
      </c>
    </row>
    <row r="169" spans="3:22" x14ac:dyDescent="0.3">
      <c r="C169" s="1">
        <v>1.66E-3</v>
      </c>
      <c r="D169" s="1">
        <f t="shared" si="19"/>
        <v>0.52150438049590564</v>
      </c>
      <c r="E169" s="1" t="str">
        <f t="shared" si="20"/>
        <v>S1</v>
      </c>
      <c r="F169" s="1">
        <f t="shared" si="25"/>
        <v>0.52150438049590564</v>
      </c>
      <c r="G169" s="1">
        <f>$F$2*(((SQRT(3)*COS(Model!F169))-SIN(Model!F169))/2)</f>
        <v>0.40145016113271076</v>
      </c>
      <c r="H169" s="1">
        <f t="shared" si="21"/>
        <v>0.39854808427159266</v>
      </c>
      <c r="I169" s="1">
        <f t="shared" si="22"/>
        <v>0.79999824540430342</v>
      </c>
      <c r="J169" s="1" t="str">
        <f t="shared" si="23"/>
        <v>R2</v>
      </c>
      <c r="K169" t="str">
        <f t="shared" si="24"/>
        <v>S1R2</v>
      </c>
      <c r="L169" t="str">
        <f>VLOOKUP(K169,'Voltage Vector Region'!$M:$P,2,0)</f>
        <v>V1</v>
      </c>
      <c r="M169" t="str">
        <f>VLOOKUP(K169,'Voltage Vector Region'!$M:$P,3,0)</f>
        <v>V7</v>
      </c>
      <c r="N169" t="str">
        <f>VLOOKUP(K169,'Voltage Vector Region'!$M:$P,4,0)</f>
        <v>V2</v>
      </c>
      <c r="P169" t="str">
        <f>VLOOKUP(L169,'Voltage Vector Region'!$R:$S,2,0)</f>
        <v>POO</v>
      </c>
      <c r="Q169" t="str">
        <f>VLOOKUP(M169,'Voltage Vector Region'!$R:$S,2,0)</f>
        <v>PON</v>
      </c>
      <c r="R169" t="str">
        <f>VLOOKUP(N169,'Voltage Vector Region'!$R:$S,2,0)</f>
        <v>PPO</v>
      </c>
      <c r="S169">
        <f t="shared" si="18"/>
        <v>1.66</v>
      </c>
      <c r="T169" t="e">
        <f>VLOOKUP($K169,#REF!,2,0)</f>
        <v>#REF!</v>
      </c>
      <c r="U169" t="e">
        <f>VLOOKUP($K169,#REF!,3,0)</f>
        <v>#REF!</v>
      </c>
      <c r="V169" t="e">
        <f>VLOOKUP($K169,#REF!,4,0)</f>
        <v>#REF!</v>
      </c>
    </row>
    <row r="170" spans="3:22" x14ac:dyDescent="0.3">
      <c r="C170" s="1">
        <v>1.67E-3</v>
      </c>
      <c r="D170" s="1">
        <f t="shared" si="19"/>
        <v>0.52464597314949546</v>
      </c>
      <c r="E170" s="1" t="str">
        <f t="shared" si="20"/>
        <v>S1</v>
      </c>
      <c r="F170" s="1">
        <f>IF(AND((D170&lt;PI()/3),(D170&gt;=0)),D170,IF(AND((D170&lt;2*PI()/3),(D170&gt;=PI()/3)),D170-PI()/3,IF(AND((D170&lt;3*PI()/3),(D170&gt;=2*PI()/3)),D170-(2*PI()/3),IF(AND((D170&lt;4*PI()/3),(D170&gt;=PI())),D170-PI(),IF(AND((D170&lt;5*PI()/3),(D170&gt;=4*PI()/3)),D170-(4*PI()/3),IF(AND((D170&lt;2*PI()),(D170&gt;=5*PI()/3)),D170-(5*PI()/3),0))))))</f>
        <v>0.52464597314949546</v>
      </c>
      <c r="G170" s="1">
        <f>$F$2*(((SQRT(3)*COS(Model!F170))-SIN(Model!F170))/2)</f>
        <v>0.39927426106238773</v>
      </c>
      <c r="H170" s="1">
        <f t="shared" si="21"/>
        <v>0.4007253002885679</v>
      </c>
      <c r="I170" s="1">
        <f t="shared" si="22"/>
        <v>0.79999956135095562</v>
      </c>
      <c r="J170" s="1" t="str">
        <f t="shared" si="23"/>
        <v>R2</v>
      </c>
      <c r="K170" t="str">
        <f t="shared" si="24"/>
        <v>S1R2</v>
      </c>
      <c r="L170" t="str">
        <f>VLOOKUP(K170,'Voltage Vector Region'!$M:$P,2,0)</f>
        <v>V1</v>
      </c>
      <c r="M170" t="str">
        <f>VLOOKUP(K170,'Voltage Vector Region'!$M:$P,3,0)</f>
        <v>V7</v>
      </c>
      <c r="N170" t="str">
        <f>VLOOKUP(K170,'Voltage Vector Region'!$M:$P,4,0)</f>
        <v>V2</v>
      </c>
      <c r="P170" t="str">
        <f>VLOOKUP(L170,'Voltage Vector Region'!$R:$S,2,0)</f>
        <v>POO</v>
      </c>
      <c r="Q170" t="str">
        <f>VLOOKUP(M170,'Voltage Vector Region'!$R:$S,2,0)</f>
        <v>PON</v>
      </c>
      <c r="R170" t="str">
        <f>VLOOKUP(N170,'Voltage Vector Region'!$R:$S,2,0)</f>
        <v>PPO</v>
      </c>
      <c r="S170">
        <f t="shared" si="18"/>
        <v>1.67</v>
      </c>
      <c r="T170" t="e">
        <f>VLOOKUP($K170,#REF!,2,0)</f>
        <v>#REF!</v>
      </c>
      <c r="U170" t="e">
        <f>VLOOKUP($K170,#REF!,3,0)</f>
        <v>#REF!</v>
      </c>
      <c r="V170" t="e">
        <f>VLOOKUP($K170,#REF!,4,0)</f>
        <v>#REF!</v>
      </c>
    </row>
    <row r="171" spans="3:22" x14ac:dyDescent="0.3">
      <c r="C171" s="1">
        <v>1.6800000000000001E-3</v>
      </c>
      <c r="D171" s="1">
        <f t="shared" si="19"/>
        <v>0.52778756580308528</v>
      </c>
      <c r="E171" s="1" t="str">
        <f t="shared" si="20"/>
        <v>S1</v>
      </c>
      <c r="F171" s="1">
        <f t="shared" ref="F171:F234" si="26">IF(AND((D171&lt;PI()/3),(D171&gt;=0)),D171,IF(AND((D171&lt;2*PI()/3),(D171&gt;=PI()/3)),D171-PI()/3,IF(AND((D171&lt;3*PI()/3),(D171&gt;=2*PI()/3)),D171-(2*PI()/3),IF(AND((D171&lt;4*PI()/3),(D171&gt;=PI())),D171-PI(),IF(AND((D171&lt;5*PI()/3),(D171&gt;=4*PI()/3)),D171-(4*PI()/3),IF(AND((D171&lt;2*PI()),(D171&gt;=5*PI()/3)),D171-(5*PI()/3),0))))))</f>
        <v>0.52778756580308528</v>
      </c>
      <c r="G171" s="1">
        <f>$F$2*(((SQRT(3)*COS(Model!F171))-SIN(Model!F171))/2)</f>
        <v>0.39709442031630143</v>
      </c>
      <c r="H171" s="1">
        <f t="shared" si="21"/>
        <v>0.40289856130860868</v>
      </c>
      <c r="I171" s="1">
        <f t="shared" si="22"/>
        <v>0.79999298162491006</v>
      </c>
      <c r="J171" s="1" t="str">
        <f t="shared" si="23"/>
        <v>R2</v>
      </c>
      <c r="K171" t="str">
        <f t="shared" si="24"/>
        <v>S1R2</v>
      </c>
      <c r="L171" t="str">
        <f>VLOOKUP(K171,'Voltage Vector Region'!$M:$P,2,0)</f>
        <v>V1</v>
      </c>
      <c r="M171" t="str">
        <f>VLOOKUP(K171,'Voltage Vector Region'!$M:$P,3,0)</f>
        <v>V7</v>
      </c>
      <c r="N171" t="str">
        <f>VLOOKUP(K171,'Voltage Vector Region'!$M:$P,4,0)</f>
        <v>V2</v>
      </c>
      <c r="P171" t="str">
        <f>VLOOKUP(L171,'Voltage Vector Region'!$R:$S,2,0)</f>
        <v>POO</v>
      </c>
      <c r="Q171" t="str">
        <f>VLOOKUP(M171,'Voltage Vector Region'!$R:$S,2,0)</f>
        <v>PON</v>
      </c>
      <c r="R171" t="str">
        <f>VLOOKUP(N171,'Voltage Vector Region'!$R:$S,2,0)</f>
        <v>PPO</v>
      </c>
      <c r="S171">
        <f t="shared" si="18"/>
        <v>1.68</v>
      </c>
      <c r="T171" t="e">
        <f>VLOOKUP($K171,#REF!,2,0)</f>
        <v>#REF!</v>
      </c>
      <c r="U171" t="e">
        <f>VLOOKUP($K171,#REF!,3,0)</f>
        <v>#REF!</v>
      </c>
      <c r="V171" t="e">
        <f>VLOOKUP($K171,#REF!,4,0)</f>
        <v>#REF!</v>
      </c>
    </row>
    <row r="172" spans="3:22" x14ac:dyDescent="0.3">
      <c r="C172" s="1">
        <v>1.6900000000000001E-3</v>
      </c>
      <c r="D172" s="1">
        <f t="shared" si="19"/>
        <v>0.5309291584566751</v>
      </c>
      <c r="E172" s="1" t="str">
        <f t="shared" si="20"/>
        <v>S1</v>
      </c>
      <c r="F172" s="1">
        <f t="shared" si="26"/>
        <v>0.5309291584566751</v>
      </c>
      <c r="G172" s="1">
        <f>$F$2*(((SQRT(3)*COS(Model!F172))-SIN(Model!F172))/2)</f>
        <v>0.39491066040860029</v>
      </c>
      <c r="H172" s="1">
        <f t="shared" si="21"/>
        <v>0.40506784588250605</v>
      </c>
      <c r="I172" s="1">
        <f t="shared" si="22"/>
        <v>0.79997850629110634</v>
      </c>
      <c r="J172" s="1" t="str">
        <f t="shared" si="23"/>
        <v>R2</v>
      </c>
      <c r="K172" t="str">
        <f t="shared" si="24"/>
        <v>S1R2</v>
      </c>
      <c r="L172" t="str">
        <f>VLOOKUP(K172,'Voltage Vector Region'!$M:$P,2,0)</f>
        <v>V1</v>
      </c>
      <c r="M172" t="str">
        <f>VLOOKUP(K172,'Voltage Vector Region'!$M:$P,3,0)</f>
        <v>V7</v>
      </c>
      <c r="N172" t="str">
        <f>VLOOKUP(K172,'Voltage Vector Region'!$M:$P,4,0)</f>
        <v>V2</v>
      </c>
      <c r="P172" t="str">
        <f>VLOOKUP(L172,'Voltage Vector Region'!$R:$S,2,0)</f>
        <v>POO</v>
      </c>
      <c r="Q172" t="str">
        <f>VLOOKUP(M172,'Voltage Vector Region'!$R:$S,2,0)</f>
        <v>PON</v>
      </c>
      <c r="R172" t="str">
        <f>VLOOKUP(N172,'Voltage Vector Region'!$R:$S,2,0)</f>
        <v>PPO</v>
      </c>
      <c r="S172">
        <f t="shared" si="18"/>
        <v>1.6900000000000002</v>
      </c>
      <c r="T172" t="e">
        <f>VLOOKUP($K172,#REF!,2,0)</f>
        <v>#REF!</v>
      </c>
      <c r="U172" t="e">
        <f>VLOOKUP($K172,#REF!,3,0)</f>
        <v>#REF!</v>
      </c>
      <c r="V172" t="e">
        <f>VLOOKUP($K172,#REF!,4,0)</f>
        <v>#REF!</v>
      </c>
    </row>
    <row r="173" spans="3:22" x14ac:dyDescent="0.3">
      <c r="C173" s="1">
        <v>1.6999999999999999E-3</v>
      </c>
      <c r="D173" s="1">
        <f t="shared" si="19"/>
        <v>0.53407075111026481</v>
      </c>
      <c r="E173" s="1" t="str">
        <f t="shared" si="20"/>
        <v>S1</v>
      </c>
      <c r="F173" s="1">
        <f t="shared" si="26"/>
        <v>0.53407075111026481</v>
      </c>
      <c r="G173" s="1">
        <f>$F$2*(((SQRT(3)*COS(Model!F173))-SIN(Model!F173))/2)</f>
        <v>0.3927230028921127</v>
      </c>
      <c r="H173" s="1">
        <f t="shared" si="21"/>
        <v>0.40723313260029709</v>
      </c>
      <c r="I173" s="1">
        <f t="shared" si="22"/>
        <v>0.79995613549240985</v>
      </c>
      <c r="J173" s="1" t="str">
        <f t="shared" si="23"/>
        <v>R2</v>
      </c>
      <c r="K173" t="str">
        <f t="shared" si="24"/>
        <v>S1R2</v>
      </c>
      <c r="L173" t="str">
        <f>VLOOKUP(K173,'Voltage Vector Region'!$M:$P,2,0)</f>
        <v>V1</v>
      </c>
      <c r="M173" t="str">
        <f>VLOOKUP(K173,'Voltage Vector Region'!$M:$P,3,0)</f>
        <v>V7</v>
      </c>
      <c r="N173" t="str">
        <f>VLOOKUP(K173,'Voltage Vector Region'!$M:$P,4,0)</f>
        <v>V2</v>
      </c>
      <c r="P173" t="str">
        <f>VLOOKUP(L173,'Voltage Vector Region'!$R:$S,2,0)</f>
        <v>POO</v>
      </c>
      <c r="Q173" t="str">
        <f>VLOOKUP(M173,'Voltage Vector Region'!$R:$S,2,0)</f>
        <v>PON</v>
      </c>
      <c r="R173" t="str">
        <f>VLOOKUP(N173,'Voltage Vector Region'!$R:$S,2,0)</f>
        <v>PPO</v>
      </c>
      <c r="S173">
        <f t="shared" si="18"/>
        <v>1.7</v>
      </c>
      <c r="T173" t="e">
        <f>VLOOKUP($K173,#REF!,2,0)</f>
        <v>#REF!</v>
      </c>
      <c r="U173" t="e">
        <f>VLOOKUP($K173,#REF!,3,0)</f>
        <v>#REF!</v>
      </c>
      <c r="V173" t="e">
        <f>VLOOKUP($K173,#REF!,4,0)</f>
        <v>#REF!</v>
      </c>
    </row>
    <row r="174" spans="3:22" x14ac:dyDescent="0.3">
      <c r="C174" s="1">
        <v>1.7099999999999999E-3</v>
      </c>
      <c r="D174" s="1">
        <f t="shared" si="19"/>
        <v>0.53721234376385463</v>
      </c>
      <c r="E174" s="1" t="str">
        <f t="shared" si="20"/>
        <v>S1</v>
      </c>
      <c r="F174" s="1">
        <f t="shared" si="26"/>
        <v>0.53721234376385463</v>
      </c>
      <c r="G174" s="1">
        <f>$F$2*(((SQRT(3)*COS(Model!F174))-SIN(Model!F174))/2)</f>
        <v>0.39053146935813526</v>
      </c>
      <c r="H174" s="1">
        <f t="shared" si="21"/>
        <v>0.40939440009147599</v>
      </c>
      <c r="I174" s="1">
        <f t="shared" si="22"/>
        <v>0.79992586944961119</v>
      </c>
      <c r="J174" s="1" t="str">
        <f t="shared" si="23"/>
        <v>R2</v>
      </c>
      <c r="K174" t="str">
        <f t="shared" si="24"/>
        <v>S1R2</v>
      </c>
      <c r="L174" t="str">
        <f>VLOOKUP(K174,'Voltage Vector Region'!$M:$P,2,0)</f>
        <v>V1</v>
      </c>
      <c r="M174" t="str">
        <f>VLOOKUP(K174,'Voltage Vector Region'!$M:$P,3,0)</f>
        <v>V7</v>
      </c>
      <c r="N174" t="str">
        <f>VLOOKUP(K174,'Voltage Vector Region'!$M:$P,4,0)</f>
        <v>V2</v>
      </c>
      <c r="P174" t="str">
        <f>VLOOKUP(L174,'Voltage Vector Region'!$R:$S,2,0)</f>
        <v>POO</v>
      </c>
      <c r="Q174" t="str">
        <f>VLOOKUP(M174,'Voltage Vector Region'!$R:$S,2,0)</f>
        <v>PON</v>
      </c>
      <c r="R174" t="str">
        <f>VLOOKUP(N174,'Voltage Vector Region'!$R:$S,2,0)</f>
        <v>PPO</v>
      </c>
      <c r="S174">
        <f t="shared" si="18"/>
        <v>1.71</v>
      </c>
      <c r="T174" t="e">
        <f>VLOOKUP($K174,#REF!,2,0)</f>
        <v>#REF!</v>
      </c>
      <c r="U174" t="e">
        <f>VLOOKUP($K174,#REF!,3,0)</f>
        <v>#REF!</v>
      </c>
      <c r="V174" t="e">
        <f>VLOOKUP($K174,#REF!,4,0)</f>
        <v>#REF!</v>
      </c>
    </row>
    <row r="175" spans="3:22" x14ac:dyDescent="0.3">
      <c r="C175" s="1">
        <v>1.72E-3</v>
      </c>
      <c r="D175" s="1">
        <f t="shared" si="19"/>
        <v>0.54035393641744445</v>
      </c>
      <c r="E175" s="1" t="str">
        <f t="shared" si="20"/>
        <v>S1</v>
      </c>
      <c r="F175" s="1">
        <f t="shared" si="26"/>
        <v>0.54035393641744445</v>
      </c>
      <c r="G175" s="1">
        <f>$F$2*(((SQRT(3)*COS(Model!F175))-SIN(Model!F175))/2)</f>
        <v>0.38833608143621912</v>
      </c>
      <c r="H175" s="1">
        <f t="shared" si="21"/>
        <v>0.41155162702520515</v>
      </c>
      <c r="I175" s="1">
        <f t="shared" si="22"/>
        <v>0.79988770846142421</v>
      </c>
      <c r="J175" s="1" t="str">
        <f t="shared" si="23"/>
        <v>R2</v>
      </c>
      <c r="K175" t="str">
        <f t="shared" si="24"/>
        <v>S1R2</v>
      </c>
      <c r="L175" t="str">
        <f>VLOOKUP(K175,'Voltage Vector Region'!$M:$P,2,0)</f>
        <v>V1</v>
      </c>
      <c r="M175" t="str">
        <f>VLOOKUP(K175,'Voltage Vector Region'!$M:$P,3,0)</f>
        <v>V7</v>
      </c>
      <c r="N175" t="str">
        <f>VLOOKUP(K175,'Voltage Vector Region'!$M:$P,4,0)</f>
        <v>V2</v>
      </c>
      <c r="P175" t="str">
        <f>VLOOKUP(L175,'Voltage Vector Region'!$R:$S,2,0)</f>
        <v>POO</v>
      </c>
      <c r="Q175" t="str">
        <f>VLOOKUP(M175,'Voltage Vector Region'!$R:$S,2,0)</f>
        <v>PON</v>
      </c>
      <c r="R175" t="str">
        <f>VLOOKUP(N175,'Voltage Vector Region'!$R:$S,2,0)</f>
        <v>PPO</v>
      </c>
      <c r="S175">
        <f t="shared" si="18"/>
        <v>1.72</v>
      </c>
      <c r="T175" t="e">
        <f>VLOOKUP($K175,#REF!,2,0)</f>
        <v>#REF!</v>
      </c>
      <c r="U175" t="e">
        <f>VLOOKUP($K175,#REF!,3,0)</f>
        <v>#REF!</v>
      </c>
      <c r="V175" t="e">
        <f>VLOOKUP($K175,#REF!,4,0)</f>
        <v>#REF!</v>
      </c>
    </row>
    <row r="176" spans="3:22" x14ac:dyDescent="0.3">
      <c r="C176" s="1">
        <v>1.73E-3</v>
      </c>
      <c r="D176" s="1">
        <f t="shared" si="19"/>
        <v>0.54349552907103427</v>
      </c>
      <c r="E176" s="1" t="str">
        <f t="shared" si="20"/>
        <v>S1</v>
      </c>
      <c r="F176" s="1">
        <f t="shared" si="26"/>
        <v>0.54349552907103427</v>
      </c>
      <c r="G176" s="1">
        <f>$F$2*(((SQRT(3)*COS(Model!F176))-SIN(Model!F176))/2)</f>
        <v>0.38613686079395693</v>
      </c>
      <c r="H176" s="1">
        <f t="shared" si="21"/>
        <v>0.4137047921105258</v>
      </c>
      <c r="I176" s="1">
        <f t="shared" si="22"/>
        <v>0.79984165290448273</v>
      </c>
      <c r="J176" s="1" t="str">
        <f t="shared" si="23"/>
        <v>R2</v>
      </c>
      <c r="K176" t="str">
        <f t="shared" si="24"/>
        <v>S1R2</v>
      </c>
      <c r="L176" t="str">
        <f>VLOOKUP(K176,'Voltage Vector Region'!$M:$P,2,0)</f>
        <v>V1</v>
      </c>
      <c r="M176" t="str">
        <f>VLOOKUP(K176,'Voltage Vector Region'!$M:$P,3,0)</f>
        <v>V7</v>
      </c>
      <c r="N176" t="str">
        <f>VLOOKUP(K176,'Voltage Vector Region'!$M:$P,4,0)</f>
        <v>V2</v>
      </c>
      <c r="P176" t="str">
        <f>VLOOKUP(L176,'Voltage Vector Region'!$R:$S,2,0)</f>
        <v>POO</v>
      </c>
      <c r="Q176" t="str">
        <f>VLOOKUP(M176,'Voltage Vector Region'!$R:$S,2,0)</f>
        <v>PON</v>
      </c>
      <c r="R176" t="str">
        <f>VLOOKUP(N176,'Voltage Vector Region'!$R:$S,2,0)</f>
        <v>PPO</v>
      </c>
      <c r="S176">
        <f t="shared" si="18"/>
        <v>1.73</v>
      </c>
      <c r="T176" t="e">
        <f>VLOOKUP($K176,#REF!,2,0)</f>
        <v>#REF!</v>
      </c>
      <c r="U176" t="e">
        <f>VLOOKUP($K176,#REF!,3,0)</f>
        <v>#REF!</v>
      </c>
      <c r="V176" t="e">
        <f>VLOOKUP($K176,#REF!,4,0)</f>
        <v>#REF!</v>
      </c>
    </row>
    <row r="177" spans="3:22" x14ac:dyDescent="0.3">
      <c r="C177" s="1">
        <v>1.74E-3</v>
      </c>
      <c r="D177" s="1">
        <f t="shared" si="19"/>
        <v>0.54663712172462398</v>
      </c>
      <c r="E177" s="1" t="str">
        <f t="shared" si="20"/>
        <v>S1</v>
      </c>
      <c r="F177" s="1">
        <f t="shared" si="26"/>
        <v>0.54663712172462398</v>
      </c>
      <c r="G177" s="1">
        <f>$F$2*(((SQRT(3)*COS(Model!F177))-SIN(Model!F177))/2)</f>
        <v>0.38393382913676843</v>
      </c>
      <c r="H177" s="1">
        <f t="shared" si="21"/>
        <v>0.4158538740965676</v>
      </c>
      <c r="I177" s="1">
        <f t="shared" si="22"/>
        <v>0.79978770323333603</v>
      </c>
      <c r="J177" s="1" t="str">
        <f t="shared" si="23"/>
        <v>R2</v>
      </c>
      <c r="K177" t="str">
        <f t="shared" si="24"/>
        <v>S1R2</v>
      </c>
      <c r="L177" t="str">
        <f>VLOOKUP(K177,'Voltage Vector Region'!$M:$P,2,0)</f>
        <v>V1</v>
      </c>
      <c r="M177" t="str">
        <f>VLOOKUP(K177,'Voltage Vector Region'!$M:$P,3,0)</f>
        <v>V7</v>
      </c>
      <c r="N177" t="str">
        <f>VLOOKUP(K177,'Voltage Vector Region'!$M:$P,4,0)</f>
        <v>V2</v>
      </c>
      <c r="P177" t="str">
        <f>VLOOKUP(L177,'Voltage Vector Region'!$R:$S,2,0)</f>
        <v>POO</v>
      </c>
      <c r="Q177" t="str">
        <f>VLOOKUP(M177,'Voltage Vector Region'!$R:$S,2,0)</f>
        <v>PON</v>
      </c>
      <c r="R177" t="str">
        <f>VLOOKUP(N177,'Voltage Vector Region'!$R:$S,2,0)</f>
        <v>PPO</v>
      </c>
      <c r="S177">
        <f t="shared" si="18"/>
        <v>1.74</v>
      </c>
      <c r="T177" t="e">
        <f>VLOOKUP($K177,#REF!,2,0)</f>
        <v>#REF!</v>
      </c>
      <c r="U177" t="e">
        <f>VLOOKUP($K177,#REF!,3,0)</f>
        <v>#REF!</v>
      </c>
      <c r="V177" t="e">
        <f>VLOOKUP($K177,#REF!,4,0)</f>
        <v>#REF!</v>
      </c>
    </row>
    <row r="178" spans="3:22" x14ac:dyDescent="0.3">
      <c r="C178" s="1">
        <v>1.75E-3</v>
      </c>
      <c r="D178" s="1">
        <f t="shared" si="19"/>
        <v>0.5497787143782138</v>
      </c>
      <c r="E178" s="1" t="str">
        <f t="shared" si="20"/>
        <v>S1</v>
      </c>
      <c r="F178" s="1">
        <f t="shared" si="26"/>
        <v>0.5497787143782138</v>
      </c>
      <c r="G178" s="1">
        <f>$F$2*(((SQRT(3)*COS(Model!F178))-SIN(Model!F178))/2)</f>
        <v>0.38172700820768668</v>
      </c>
      <c r="H178" s="1">
        <f t="shared" si="21"/>
        <v>0.41799885177275908</v>
      </c>
      <c r="I178" s="1">
        <f t="shared" si="22"/>
        <v>0.79972585998044576</v>
      </c>
      <c r="J178" s="1" t="str">
        <f t="shared" si="23"/>
        <v>R2</v>
      </c>
      <c r="K178" t="str">
        <f t="shared" si="24"/>
        <v>S1R2</v>
      </c>
      <c r="L178" t="str">
        <f>VLOOKUP(K178,'Voltage Vector Region'!$M:$P,2,0)</f>
        <v>V1</v>
      </c>
      <c r="M178" t="str">
        <f>VLOOKUP(K178,'Voltage Vector Region'!$M:$P,3,0)</f>
        <v>V7</v>
      </c>
      <c r="N178" t="str">
        <f>VLOOKUP(K178,'Voltage Vector Region'!$M:$P,4,0)</f>
        <v>V2</v>
      </c>
      <c r="P178" t="str">
        <f>VLOOKUP(L178,'Voltage Vector Region'!$R:$S,2,0)</f>
        <v>POO</v>
      </c>
      <c r="Q178" t="str">
        <f>VLOOKUP(M178,'Voltage Vector Region'!$R:$S,2,0)</f>
        <v>PON</v>
      </c>
      <c r="R178" t="str">
        <f>VLOOKUP(N178,'Voltage Vector Region'!$R:$S,2,0)</f>
        <v>PPO</v>
      </c>
      <c r="S178">
        <f t="shared" si="18"/>
        <v>1.75</v>
      </c>
      <c r="T178" t="e">
        <f>VLOOKUP($K178,#REF!,2,0)</f>
        <v>#REF!</v>
      </c>
      <c r="U178" t="e">
        <f>VLOOKUP($K178,#REF!,3,0)</f>
        <v>#REF!</v>
      </c>
      <c r="V178" t="e">
        <f>VLOOKUP($K178,#REF!,4,0)</f>
        <v>#REF!</v>
      </c>
    </row>
    <row r="179" spans="3:22" x14ac:dyDescent="0.3">
      <c r="C179" s="1">
        <v>1.7600000000000001E-3</v>
      </c>
      <c r="D179" s="1">
        <f t="shared" si="19"/>
        <v>0.55292030703180362</v>
      </c>
      <c r="E179" s="1" t="str">
        <f t="shared" si="20"/>
        <v>S1</v>
      </c>
      <c r="F179" s="1">
        <f t="shared" si="26"/>
        <v>0.55292030703180362</v>
      </c>
      <c r="G179" s="1">
        <f>$F$2*(((SQRT(3)*COS(Model!F179))-SIN(Model!F179))/2)</f>
        <v>0.37951641978714346</v>
      </c>
      <c r="H179" s="1">
        <f t="shared" si="21"/>
        <v>0.4201397039690366</v>
      </c>
      <c r="I179" s="1">
        <f t="shared" si="22"/>
        <v>0.79965612375618011</v>
      </c>
      <c r="J179" s="1" t="str">
        <f t="shared" si="23"/>
        <v>R2</v>
      </c>
      <c r="K179" t="str">
        <f t="shared" si="24"/>
        <v>S1R2</v>
      </c>
      <c r="L179" t="str">
        <f>VLOOKUP(K179,'Voltage Vector Region'!$M:$P,2,0)</f>
        <v>V1</v>
      </c>
      <c r="M179" t="str">
        <f>VLOOKUP(K179,'Voltage Vector Region'!$M:$P,3,0)</f>
        <v>V7</v>
      </c>
      <c r="N179" t="str">
        <f>VLOOKUP(K179,'Voltage Vector Region'!$M:$P,4,0)</f>
        <v>V2</v>
      </c>
      <c r="P179" t="str">
        <f>VLOOKUP(L179,'Voltage Vector Region'!$R:$S,2,0)</f>
        <v>POO</v>
      </c>
      <c r="Q179" t="str">
        <f>VLOOKUP(M179,'Voltage Vector Region'!$R:$S,2,0)</f>
        <v>PON</v>
      </c>
      <c r="R179" t="str">
        <f>VLOOKUP(N179,'Voltage Vector Region'!$R:$S,2,0)</f>
        <v>PPO</v>
      </c>
      <c r="S179">
        <f t="shared" si="18"/>
        <v>1.76</v>
      </c>
      <c r="T179" t="e">
        <f>VLOOKUP($K179,#REF!,2,0)</f>
        <v>#REF!</v>
      </c>
      <c r="U179" t="e">
        <f>VLOOKUP($K179,#REF!,3,0)</f>
        <v>#REF!</v>
      </c>
      <c r="V179" t="e">
        <f>VLOOKUP($K179,#REF!,4,0)</f>
        <v>#REF!</v>
      </c>
    </row>
    <row r="180" spans="3:22" x14ac:dyDescent="0.3">
      <c r="C180" s="1">
        <v>1.7700000000000001E-3</v>
      </c>
      <c r="D180" s="1">
        <f t="shared" si="19"/>
        <v>0.55606189968539343</v>
      </c>
      <c r="E180" s="1" t="str">
        <f t="shared" si="20"/>
        <v>S1</v>
      </c>
      <c r="F180" s="1">
        <f t="shared" si="26"/>
        <v>0.55606189968539343</v>
      </c>
      <c r="G180" s="1">
        <f>$F$2*(((SQRT(3)*COS(Model!F180))-SIN(Model!F180))/2)</f>
        <v>0.37730208569275381</v>
      </c>
      <c r="H180" s="1">
        <f t="shared" si="21"/>
        <v>0.42227640955605317</v>
      </c>
      <c r="I180" s="1">
        <f t="shared" si="22"/>
        <v>0.79957849524880698</v>
      </c>
      <c r="J180" s="1" t="str">
        <f t="shared" si="23"/>
        <v>R2</v>
      </c>
      <c r="K180" t="str">
        <f t="shared" si="24"/>
        <v>S1R2</v>
      </c>
      <c r="L180" t="str">
        <f>VLOOKUP(K180,'Voltage Vector Region'!$M:$P,2,0)</f>
        <v>V1</v>
      </c>
      <c r="M180" t="str">
        <f>VLOOKUP(K180,'Voltage Vector Region'!$M:$P,3,0)</f>
        <v>V7</v>
      </c>
      <c r="N180" t="str">
        <f>VLOOKUP(K180,'Voltage Vector Region'!$M:$P,4,0)</f>
        <v>V2</v>
      </c>
      <c r="P180" t="str">
        <f>VLOOKUP(L180,'Voltage Vector Region'!$R:$S,2,0)</f>
        <v>POO</v>
      </c>
      <c r="Q180" t="str">
        <f>VLOOKUP(M180,'Voltage Vector Region'!$R:$S,2,0)</f>
        <v>PON</v>
      </c>
      <c r="R180" t="str">
        <f>VLOOKUP(N180,'Voltage Vector Region'!$R:$S,2,0)</f>
        <v>PPO</v>
      </c>
      <c r="S180">
        <f t="shared" si="18"/>
        <v>1.77</v>
      </c>
      <c r="T180" t="e">
        <f>VLOOKUP($K180,#REF!,2,0)</f>
        <v>#REF!</v>
      </c>
      <c r="U180" t="e">
        <f>VLOOKUP($K180,#REF!,3,0)</f>
        <v>#REF!</v>
      </c>
      <c r="V180" t="e">
        <f>VLOOKUP($K180,#REF!,4,0)</f>
        <v>#REF!</v>
      </c>
    </row>
    <row r="181" spans="3:22" x14ac:dyDescent="0.3">
      <c r="C181" s="1">
        <v>1.7799999999999999E-3</v>
      </c>
      <c r="D181" s="1">
        <f t="shared" si="19"/>
        <v>0.55920349233898314</v>
      </c>
      <c r="E181" s="1" t="str">
        <f t="shared" si="20"/>
        <v>S1</v>
      </c>
      <c r="F181" s="1">
        <f t="shared" si="26"/>
        <v>0.55920349233898314</v>
      </c>
      <c r="G181" s="1">
        <f>$F$2*(((SQRT(3)*COS(Model!F181))-SIN(Model!F181))/2)</f>
        <v>0.37508402777910138</v>
      </c>
      <c r="H181" s="1">
        <f t="shared" si="21"/>
        <v>0.42440894744538726</v>
      </c>
      <c r="I181" s="1">
        <f t="shared" si="22"/>
        <v>0.79949297522448859</v>
      </c>
      <c r="J181" s="1" t="str">
        <f t="shared" si="23"/>
        <v>R2</v>
      </c>
      <c r="K181" t="str">
        <f t="shared" si="24"/>
        <v>S1R2</v>
      </c>
      <c r="L181" t="str">
        <f>VLOOKUP(K181,'Voltage Vector Region'!$M:$P,2,0)</f>
        <v>V1</v>
      </c>
      <c r="M181" t="str">
        <f>VLOOKUP(K181,'Voltage Vector Region'!$M:$P,3,0)</f>
        <v>V7</v>
      </c>
      <c r="N181" t="str">
        <f>VLOOKUP(K181,'Voltage Vector Region'!$M:$P,4,0)</f>
        <v>V2</v>
      </c>
      <c r="P181" t="str">
        <f>VLOOKUP(L181,'Voltage Vector Region'!$R:$S,2,0)</f>
        <v>POO</v>
      </c>
      <c r="Q181" t="str">
        <f>VLOOKUP(M181,'Voltage Vector Region'!$R:$S,2,0)</f>
        <v>PON</v>
      </c>
      <c r="R181" t="str">
        <f>VLOOKUP(N181,'Voltage Vector Region'!$R:$S,2,0)</f>
        <v>PPO</v>
      </c>
      <c r="S181">
        <f t="shared" si="18"/>
        <v>1.7799999999999998</v>
      </c>
      <c r="T181" t="e">
        <f>VLOOKUP($K181,#REF!,2,0)</f>
        <v>#REF!</v>
      </c>
      <c r="U181" t="e">
        <f>VLOOKUP($K181,#REF!,3,0)</f>
        <v>#REF!</v>
      </c>
      <c r="V181" t="e">
        <f>VLOOKUP($K181,#REF!,4,0)</f>
        <v>#REF!</v>
      </c>
    </row>
    <row r="182" spans="3:22" x14ac:dyDescent="0.3">
      <c r="C182" s="1">
        <v>1.7899999999999999E-3</v>
      </c>
      <c r="D182" s="1">
        <f t="shared" si="19"/>
        <v>0.56234508499257296</v>
      </c>
      <c r="E182" s="1" t="str">
        <f t="shared" si="20"/>
        <v>S1</v>
      </c>
      <c r="F182" s="1">
        <f t="shared" si="26"/>
        <v>0.56234508499257296</v>
      </c>
      <c r="G182" s="1">
        <f>$F$2*(((SQRT(3)*COS(Model!F182))-SIN(Model!F182))/2)</f>
        <v>0.37286226793752236</v>
      </c>
      <c r="H182" s="1">
        <f t="shared" si="21"/>
        <v>0.42653729658975092</v>
      </c>
      <c r="I182" s="1">
        <f t="shared" si="22"/>
        <v>0.79939956452727334</v>
      </c>
      <c r="J182" s="1" t="str">
        <f t="shared" si="23"/>
        <v>R2</v>
      </c>
      <c r="K182" t="str">
        <f t="shared" si="24"/>
        <v>S1R2</v>
      </c>
      <c r="L182" t="str">
        <f>VLOOKUP(K182,'Voltage Vector Region'!$M:$P,2,0)</f>
        <v>V1</v>
      </c>
      <c r="M182" t="str">
        <f>VLOOKUP(K182,'Voltage Vector Region'!$M:$P,3,0)</f>
        <v>V7</v>
      </c>
      <c r="N182" t="str">
        <f>VLOOKUP(K182,'Voltage Vector Region'!$M:$P,4,0)</f>
        <v>V2</v>
      </c>
      <c r="P182" t="str">
        <f>VLOOKUP(L182,'Voltage Vector Region'!$R:$S,2,0)</f>
        <v>POO</v>
      </c>
      <c r="Q182" t="str">
        <f>VLOOKUP(M182,'Voltage Vector Region'!$R:$S,2,0)</f>
        <v>PON</v>
      </c>
      <c r="R182" t="str">
        <f>VLOOKUP(N182,'Voltage Vector Region'!$R:$S,2,0)</f>
        <v>PPO</v>
      </c>
      <c r="S182">
        <f t="shared" si="18"/>
        <v>1.7899999999999998</v>
      </c>
      <c r="T182" t="e">
        <f>VLOOKUP($K182,#REF!,2,0)</f>
        <v>#REF!</v>
      </c>
      <c r="U182" t="e">
        <f>VLOOKUP($K182,#REF!,3,0)</f>
        <v>#REF!</v>
      </c>
      <c r="V182" t="e">
        <f>VLOOKUP($K182,#REF!,4,0)</f>
        <v>#REF!</v>
      </c>
    </row>
    <row r="183" spans="3:22" x14ac:dyDescent="0.3">
      <c r="C183" s="1">
        <v>1.8E-3</v>
      </c>
      <c r="D183" s="1">
        <f t="shared" si="19"/>
        <v>0.56548667764616278</v>
      </c>
      <c r="E183" s="1" t="str">
        <f t="shared" si="20"/>
        <v>S1</v>
      </c>
      <c r="F183" s="1">
        <f t="shared" si="26"/>
        <v>0.56548667764616278</v>
      </c>
      <c r="G183" s="1">
        <f>$F$2*(((SQRT(3)*COS(Model!F183))-SIN(Model!F183))/2)</f>
        <v>0.37063682809588938</v>
      </c>
      <c r="H183" s="1">
        <f t="shared" si="21"/>
        <v>0.42866143598319734</v>
      </c>
      <c r="I183" s="1">
        <f t="shared" si="22"/>
        <v>0.79929826407908666</v>
      </c>
      <c r="J183" s="1" t="str">
        <f t="shared" si="23"/>
        <v>R2</v>
      </c>
      <c r="K183" t="str">
        <f t="shared" si="24"/>
        <v>S1R2</v>
      </c>
      <c r="L183" t="str">
        <f>VLOOKUP(K183,'Voltage Vector Region'!$M:$P,2,0)</f>
        <v>V1</v>
      </c>
      <c r="M183" t="str">
        <f>VLOOKUP(K183,'Voltage Vector Region'!$M:$P,3,0)</f>
        <v>V7</v>
      </c>
      <c r="N183" t="str">
        <f>VLOOKUP(K183,'Voltage Vector Region'!$M:$P,4,0)</f>
        <v>V2</v>
      </c>
      <c r="P183" t="str">
        <f>VLOOKUP(L183,'Voltage Vector Region'!$R:$S,2,0)</f>
        <v>POO</v>
      </c>
      <c r="Q183" t="str">
        <f>VLOOKUP(M183,'Voltage Vector Region'!$R:$S,2,0)</f>
        <v>PON</v>
      </c>
      <c r="R183" t="str">
        <f>VLOOKUP(N183,'Voltage Vector Region'!$R:$S,2,0)</f>
        <v>PPO</v>
      </c>
      <c r="S183">
        <f t="shared" si="18"/>
        <v>1.7999999999999998</v>
      </c>
      <c r="T183" t="e">
        <f>VLOOKUP($K183,#REF!,2,0)</f>
        <v>#REF!</v>
      </c>
      <c r="U183" t="e">
        <f>VLOOKUP($K183,#REF!,3,0)</f>
        <v>#REF!</v>
      </c>
      <c r="V183" t="e">
        <f>VLOOKUP($K183,#REF!,4,0)</f>
        <v>#REF!</v>
      </c>
    </row>
    <row r="184" spans="3:22" x14ac:dyDescent="0.3">
      <c r="C184" s="1">
        <v>1.81E-3</v>
      </c>
      <c r="D184" s="1">
        <f t="shared" si="19"/>
        <v>0.5686282702997526</v>
      </c>
      <c r="E184" s="1" t="str">
        <f t="shared" si="20"/>
        <v>S1</v>
      </c>
      <c r="F184" s="1">
        <f t="shared" si="26"/>
        <v>0.5686282702997526</v>
      </c>
      <c r="G184" s="1">
        <f>$F$2*(((SQRT(3)*COS(Model!F184))-SIN(Model!F184))/2)</f>
        <v>0.36840773021839518</v>
      </c>
      <c r="H184" s="1">
        <f t="shared" si="21"/>
        <v>0.43078134466132822</v>
      </c>
      <c r="I184" s="1">
        <f t="shared" si="22"/>
        <v>0.79918907487972346</v>
      </c>
      <c r="J184" s="1" t="str">
        <f t="shared" si="23"/>
        <v>R2</v>
      </c>
      <c r="K184" t="str">
        <f t="shared" si="24"/>
        <v>S1R2</v>
      </c>
      <c r="L184" t="str">
        <f>VLOOKUP(K184,'Voltage Vector Region'!$M:$P,2,0)</f>
        <v>V1</v>
      </c>
      <c r="M184" t="str">
        <f>VLOOKUP(K184,'Voltage Vector Region'!$M:$P,3,0)</f>
        <v>V7</v>
      </c>
      <c r="N184" t="str">
        <f>VLOOKUP(K184,'Voltage Vector Region'!$M:$P,4,0)</f>
        <v>V2</v>
      </c>
      <c r="P184" t="str">
        <f>VLOOKUP(L184,'Voltage Vector Region'!$R:$S,2,0)</f>
        <v>POO</v>
      </c>
      <c r="Q184" t="str">
        <f>VLOOKUP(M184,'Voltage Vector Region'!$R:$S,2,0)</f>
        <v>PON</v>
      </c>
      <c r="R184" t="str">
        <f>VLOOKUP(N184,'Voltage Vector Region'!$R:$S,2,0)</f>
        <v>PPO</v>
      </c>
      <c r="S184">
        <f t="shared" si="18"/>
        <v>1.8099999999999998</v>
      </c>
      <c r="T184" t="e">
        <f>VLOOKUP($K184,#REF!,2,0)</f>
        <v>#REF!</v>
      </c>
      <c r="U184" t="e">
        <f>VLOOKUP($K184,#REF!,3,0)</f>
        <v>#REF!</v>
      </c>
      <c r="V184" t="e">
        <f>VLOOKUP($K184,#REF!,4,0)</f>
        <v>#REF!</v>
      </c>
    </row>
    <row r="185" spans="3:22" x14ac:dyDescent="0.3">
      <c r="C185" s="1">
        <v>1.82E-3</v>
      </c>
      <c r="D185" s="1">
        <f t="shared" si="19"/>
        <v>0.57176986295334242</v>
      </c>
      <c r="E185" s="1" t="str">
        <f t="shared" si="20"/>
        <v>S1</v>
      </c>
      <c r="F185" s="1">
        <f t="shared" si="26"/>
        <v>0.57176986295334242</v>
      </c>
      <c r="G185" s="1">
        <f>$F$2*(((SQRT(3)*COS(Model!F185))-SIN(Model!F185))/2)</f>
        <v>0.36617499630533601</v>
      </c>
      <c r="H185" s="1">
        <f t="shared" si="21"/>
        <v>0.43289700170150075</v>
      </c>
      <c r="I185" s="1">
        <f t="shared" si="22"/>
        <v>0.79907199800683681</v>
      </c>
      <c r="J185" s="1" t="str">
        <f t="shared" si="23"/>
        <v>R2</v>
      </c>
      <c r="K185" t="str">
        <f t="shared" si="24"/>
        <v>S1R2</v>
      </c>
      <c r="L185" t="str">
        <f>VLOOKUP(K185,'Voltage Vector Region'!$M:$P,2,0)</f>
        <v>V1</v>
      </c>
      <c r="M185" t="str">
        <f>VLOOKUP(K185,'Voltage Vector Region'!$M:$P,3,0)</f>
        <v>V7</v>
      </c>
      <c r="N185" t="str">
        <f>VLOOKUP(K185,'Voltage Vector Region'!$M:$P,4,0)</f>
        <v>V2</v>
      </c>
      <c r="P185" t="str">
        <f>VLOOKUP(L185,'Voltage Vector Region'!$R:$S,2,0)</f>
        <v>POO</v>
      </c>
      <c r="Q185" t="str">
        <f>VLOOKUP(M185,'Voltage Vector Region'!$R:$S,2,0)</f>
        <v>PON</v>
      </c>
      <c r="R185" t="str">
        <f>VLOOKUP(N185,'Voltage Vector Region'!$R:$S,2,0)</f>
        <v>PPO</v>
      </c>
      <c r="S185">
        <f t="shared" si="18"/>
        <v>1.82</v>
      </c>
      <c r="T185" t="e">
        <f>VLOOKUP($K185,#REF!,2,0)</f>
        <v>#REF!</v>
      </c>
      <c r="U185" t="e">
        <f>VLOOKUP($K185,#REF!,3,0)</f>
        <v>#REF!</v>
      </c>
      <c r="V185" t="e">
        <f>VLOOKUP($K185,#REF!,4,0)</f>
        <v>#REF!</v>
      </c>
    </row>
    <row r="186" spans="3:22" x14ac:dyDescent="0.3">
      <c r="C186" s="1">
        <v>1.83E-3</v>
      </c>
      <c r="D186" s="1">
        <f t="shared" si="19"/>
        <v>0.57491145560693213</v>
      </c>
      <c r="E186" s="1" t="str">
        <f t="shared" si="20"/>
        <v>S1</v>
      </c>
      <c r="F186" s="1">
        <f t="shared" si="26"/>
        <v>0.57491145560693213</v>
      </c>
      <c r="G186" s="1">
        <f>$F$2*(((SQRT(3)*COS(Model!F186))-SIN(Model!F186))/2)</f>
        <v>0.36393864839289414</v>
      </c>
      <c r="H186" s="1">
        <f t="shared" si="21"/>
        <v>0.43500838622303395</v>
      </c>
      <c r="I186" s="1">
        <f t="shared" si="22"/>
        <v>0.79894703461592809</v>
      </c>
      <c r="J186" s="1" t="str">
        <f t="shared" si="23"/>
        <v>R2</v>
      </c>
      <c r="K186" t="str">
        <f t="shared" si="24"/>
        <v>S1R2</v>
      </c>
      <c r="L186" t="str">
        <f>VLOOKUP(K186,'Voltage Vector Region'!$M:$P,2,0)</f>
        <v>V1</v>
      </c>
      <c r="M186" t="str">
        <f>VLOOKUP(K186,'Voltage Vector Region'!$M:$P,3,0)</f>
        <v>V7</v>
      </c>
      <c r="N186" t="str">
        <f>VLOOKUP(K186,'Voltage Vector Region'!$M:$P,4,0)</f>
        <v>V2</v>
      </c>
      <c r="P186" t="str">
        <f>VLOOKUP(L186,'Voltage Vector Region'!$R:$S,2,0)</f>
        <v>POO</v>
      </c>
      <c r="Q186" t="str">
        <f>VLOOKUP(M186,'Voltage Vector Region'!$R:$S,2,0)</f>
        <v>PON</v>
      </c>
      <c r="R186" t="str">
        <f>VLOOKUP(N186,'Voltage Vector Region'!$R:$S,2,0)</f>
        <v>PPO</v>
      </c>
      <c r="S186">
        <f t="shared" si="18"/>
        <v>1.83</v>
      </c>
      <c r="T186" t="e">
        <f>VLOOKUP($K186,#REF!,2,0)</f>
        <v>#REF!</v>
      </c>
      <c r="U186" t="e">
        <f>VLOOKUP($K186,#REF!,3,0)</f>
        <v>#REF!</v>
      </c>
      <c r="V186" t="e">
        <f>VLOOKUP($K186,#REF!,4,0)</f>
        <v>#REF!</v>
      </c>
    </row>
    <row r="187" spans="3:22" x14ac:dyDescent="0.3">
      <c r="C187" s="1">
        <v>1.8400000000000001E-3</v>
      </c>
      <c r="D187" s="1">
        <f t="shared" si="19"/>
        <v>0.57805304826052195</v>
      </c>
      <c r="E187" s="1" t="str">
        <f t="shared" si="20"/>
        <v>S1</v>
      </c>
      <c r="F187" s="1">
        <f t="shared" si="26"/>
        <v>0.57805304826052195</v>
      </c>
      <c r="G187" s="1">
        <f>$F$2*(((SQRT(3)*COS(Model!F187))-SIN(Model!F187))/2)</f>
        <v>0.36169870855292063</v>
      </c>
      <c r="H187" s="1">
        <f t="shared" si="21"/>
        <v>0.4371154773874153</v>
      </c>
      <c r="I187" s="1">
        <f t="shared" si="22"/>
        <v>0.79881418594033593</v>
      </c>
      <c r="J187" s="1" t="str">
        <f t="shared" si="23"/>
        <v>R2</v>
      </c>
      <c r="K187" t="str">
        <f t="shared" si="24"/>
        <v>S1R2</v>
      </c>
      <c r="L187" t="str">
        <f>VLOOKUP(K187,'Voltage Vector Region'!$M:$P,2,0)</f>
        <v>V1</v>
      </c>
      <c r="M187" t="str">
        <f>VLOOKUP(K187,'Voltage Vector Region'!$M:$P,3,0)</f>
        <v>V7</v>
      </c>
      <c r="N187" t="str">
        <f>VLOOKUP(K187,'Voltage Vector Region'!$M:$P,4,0)</f>
        <v>V2</v>
      </c>
      <c r="P187" t="str">
        <f>VLOOKUP(L187,'Voltage Vector Region'!$R:$S,2,0)</f>
        <v>POO</v>
      </c>
      <c r="Q187" t="str">
        <f>VLOOKUP(M187,'Voltage Vector Region'!$R:$S,2,0)</f>
        <v>PON</v>
      </c>
      <c r="R187" t="str">
        <f>VLOOKUP(N187,'Voltage Vector Region'!$R:$S,2,0)</f>
        <v>PPO</v>
      </c>
      <c r="S187">
        <f t="shared" si="18"/>
        <v>1.84</v>
      </c>
      <c r="T187" t="e">
        <f>VLOOKUP($K187,#REF!,2,0)</f>
        <v>#REF!</v>
      </c>
      <c r="U187" t="e">
        <f>VLOOKUP($K187,#REF!,3,0)</f>
        <v>#REF!</v>
      </c>
      <c r="V187" t="e">
        <f>VLOOKUP($K187,#REF!,4,0)</f>
        <v>#REF!</v>
      </c>
    </row>
    <row r="188" spans="3:22" x14ac:dyDescent="0.3">
      <c r="C188" s="1">
        <v>1.8500000000000001E-3</v>
      </c>
      <c r="D188" s="1">
        <f t="shared" si="19"/>
        <v>0.58119464091411177</v>
      </c>
      <c r="E188" s="1" t="str">
        <f t="shared" si="20"/>
        <v>S1</v>
      </c>
      <c r="F188" s="1">
        <f t="shared" si="26"/>
        <v>0.58119464091411177</v>
      </c>
      <c r="G188" s="1">
        <f>$F$2*(((SQRT(3)*COS(Model!F188))-SIN(Model!F188))/2)</f>
        <v>0.35945519889271726</v>
      </c>
      <c r="H188" s="1">
        <f t="shared" si="21"/>
        <v>0.43921825439850548</v>
      </c>
      <c r="I188" s="1">
        <f t="shared" si="22"/>
        <v>0.79867345329122275</v>
      </c>
      <c r="J188" s="1" t="str">
        <f t="shared" si="23"/>
        <v>R2</v>
      </c>
      <c r="K188" t="str">
        <f t="shared" si="24"/>
        <v>S1R2</v>
      </c>
      <c r="L188" t="str">
        <f>VLOOKUP(K188,'Voltage Vector Region'!$M:$P,2,0)</f>
        <v>V1</v>
      </c>
      <c r="M188" t="str">
        <f>VLOOKUP(K188,'Voltage Vector Region'!$M:$P,3,0)</f>
        <v>V7</v>
      </c>
      <c r="N188" t="str">
        <f>VLOOKUP(K188,'Voltage Vector Region'!$M:$P,4,0)</f>
        <v>V2</v>
      </c>
      <c r="P188" t="str">
        <f>VLOOKUP(L188,'Voltage Vector Region'!$R:$S,2,0)</f>
        <v>POO</v>
      </c>
      <c r="Q188" t="str">
        <f>VLOOKUP(M188,'Voltage Vector Region'!$R:$S,2,0)</f>
        <v>PON</v>
      </c>
      <c r="R188" t="str">
        <f>VLOOKUP(N188,'Voltage Vector Region'!$R:$S,2,0)</f>
        <v>PPO</v>
      </c>
      <c r="S188">
        <f t="shared" si="18"/>
        <v>1.85</v>
      </c>
      <c r="T188" t="e">
        <f>VLOOKUP($K188,#REF!,2,0)</f>
        <v>#REF!</v>
      </c>
      <c r="U188" t="e">
        <f>VLOOKUP($K188,#REF!,3,0)</f>
        <v>#REF!</v>
      </c>
      <c r="V188" t="e">
        <f>VLOOKUP($K188,#REF!,4,0)</f>
        <v>#REF!</v>
      </c>
    </row>
    <row r="189" spans="3:22" x14ac:dyDescent="0.3">
      <c r="C189" s="1">
        <v>1.8600000000000001E-3</v>
      </c>
      <c r="D189" s="1">
        <f t="shared" si="19"/>
        <v>0.58433623356770159</v>
      </c>
      <c r="E189" s="1" t="str">
        <f t="shared" si="20"/>
        <v>S1</v>
      </c>
      <c r="F189" s="1">
        <f t="shared" si="26"/>
        <v>0.58433623356770159</v>
      </c>
      <c r="G189" s="1">
        <f>$F$2*(((SQRT(3)*COS(Model!F189))-SIN(Model!F189))/2)</f>
        <v>0.35720814155481873</v>
      </c>
      <c r="H189" s="1">
        <f t="shared" si="21"/>
        <v>0.44131669650274424</v>
      </c>
      <c r="I189" s="1">
        <f t="shared" si="22"/>
        <v>0.79852483805756291</v>
      </c>
      <c r="J189" s="1" t="str">
        <f t="shared" si="23"/>
        <v>R2</v>
      </c>
      <c r="K189" t="str">
        <f t="shared" si="24"/>
        <v>S1R2</v>
      </c>
      <c r="L189" t="str">
        <f>VLOOKUP(K189,'Voltage Vector Region'!$M:$P,2,0)</f>
        <v>V1</v>
      </c>
      <c r="M189" t="str">
        <f>VLOOKUP(K189,'Voltage Vector Region'!$M:$P,3,0)</f>
        <v>V7</v>
      </c>
      <c r="N189" t="str">
        <f>VLOOKUP(K189,'Voltage Vector Region'!$M:$P,4,0)</f>
        <v>V2</v>
      </c>
      <c r="P189" t="str">
        <f>VLOOKUP(L189,'Voltage Vector Region'!$R:$S,2,0)</f>
        <v>POO</v>
      </c>
      <c r="Q189" t="str">
        <f>VLOOKUP(M189,'Voltage Vector Region'!$R:$S,2,0)</f>
        <v>PON</v>
      </c>
      <c r="R189" t="str">
        <f>VLOOKUP(N189,'Voltage Vector Region'!$R:$S,2,0)</f>
        <v>PPO</v>
      </c>
      <c r="S189">
        <f t="shared" si="18"/>
        <v>1.86</v>
      </c>
      <c r="T189" t="e">
        <f>VLOOKUP($K189,#REF!,2,0)</f>
        <v>#REF!</v>
      </c>
      <c r="U189" t="e">
        <f>VLOOKUP($K189,#REF!,3,0)</f>
        <v>#REF!</v>
      </c>
      <c r="V189" t="e">
        <f>VLOOKUP($K189,#REF!,4,0)</f>
        <v>#REF!</v>
      </c>
    </row>
    <row r="190" spans="3:22" x14ac:dyDescent="0.3">
      <c r="C190" s="1">
        <v>1.8699999999999999E-3</v>
      </c>
      <c r="D190" s="1">
        <f t="shared" si="19"/>
        <v>0.5874778262212913</v>
      </c>
      <c r="E190" s="1" t="str">
        <f t="shared" si="20"/>
        <v>S1</v>
      </c>
      <c r="F190" s="1">
        <f t="shared" si="26"/>
        <v>0.5874778262212913</v>
      </c>
      <c r="G190" s="1">
        <f>$F$2*(((SQRT(3)*COS(Model!F190))-SIN(Model!F190))/2)</f>
        <v>0.35495755871677404</v>
      </c>
      <c r="H190" s="1">
        <f t="shared" si="21"/>
        <v>0.44341078298935521</v>
      </c>
      <c r="I190" s="1">
        <f t="shared" si="22"/>
        <v>0.79836834170612925</v>
      </c>
      <c r="J190" s="1" t="str">
        <f t="shared" si="23"/>
        <v>R2</v>
      </c>
      <c r="K190" t="str">
        <f t="shared" si="24"/>
        <v>S1R2</v>
      </c>
      <c r="L190" t="str">
        <f>VLOOKUP(K190,'Voltage Vector Region'!$M:$P,2,0)</f>
        <v>V1</v>
      </c>
      <c r="M190" t="str">
        <f>VLOOKUP(K190,'Voltage Vector Region'!$M:$P,3,0)</f>
        <v>V7</v>
      </c>
      <c r="N190" t="str">
        <f>VLOOKUP(K190,'Voltage Vector Region'!$M:$P,4,0)</f>
        <v>V2</v>
      </c>
      <c r="P190" t="str">
        <f>VLOOKUP(L190,'Voltage Vector Region'!$R:$S,2,0)</f>
        <v>POO</v>
      </c>
      <c r="Q190" t="str">
        <f>VLOOKUP(M190,'Voltage Vector Region'!$R:$S,2,0)</f>
        <v>PON</v>
      </c>
      <c r="R190" t="str">
        <f>VLOOKUP(N190,'Voltage Vector Region'!$R:$S,2,0)</f>
        <v>PPO</v>
      </c>
      <c r="S190">
        <f t="shared" si="18"/>
        <v>1.8699999999999999</v>
      </c>
      <c r="T190" t="e">
        <f>VLOOKUP($K190,#REF!,2,0)</f>
        <v>#REF!</v>
      </c>
      <c r="U190" t="e">
        <f>VLOOKUP($K190,#REF!,3,0)</f>
        <v>#REF!</v>
      </c>
      <c r="V190" t="e">
        <f>VLOOKUP($K190,#REF!,4,0)</f>
        <v>#REF!</v>
      </c>
    </row>
    <row r="191" spans="3:22" x14ac:dyDescent="0.3">
      <c r="C191" s="1">
        <v>1.8799999999999999E-3</v>
      </c>
      <c r="D191" s="1">
        <f t="shared" si="19"/>
        <v>0.59061941887488112</v>
      </c>
      <c r="E191" s="1" t="str">
        <f t="shared" si="20"/>
        <v>S1</v>
      </c>
      <c r="F191" s="1">
        <f t="shared" si="26"/>
        <v>0.59061941887488112</v>
      </c>
      <c r="G191" s="1">
        <f>$F$2*(((SQRT(3)*COS(Model!F191))-SIN(Model!F191))/2)</f>
        <v>0.35270347259092688</v>
      </c>
      <c r="H191" s="1">
        <f t="shared" si="21"/>
        <v>0.44550049319055041</v>
      </c>
      <c r="I191" s="1">
        <f t="shared" si="22"/>
        <v>0.79820396578147723</v>
      </c>
      <c r="J191" s="1" t="str">
        <f t="shared" si="23"/>
        <v>R2</v>
      </c>
      <c r="K191" t="str">
        <f t="shared" si="24"/>
        <v>S1R2</v>
      </c>
      <c r="L191" t="str">
        <f>VLOOKUP(K191,'Voltage Vector Region'!$M:$P,2,0)</f>
        <v>V1</v>
      </c>
      <c r="M191" t="str">
        <f>VLOOKUP(K191,'Voltage Vector Region'!$M:$P,3,0)</f>
        <v>V7</v>
      </c>
      <c r="N191" t="str">
        <f>VLOOKUP(K191,'Voltage Vector Region'!$M:$P,4,0)</f>
        <v>V2</v>
      </c>
      <c r="P191" t="str">
        <f>VLOOKUP(L191,'Voltage Vector Region'!$R:$S,2,0)</f>
        <v>POO</v>
      </c>
      <c r="Q191" t="str">
        <f>VLOOKUP(M191,'Voltage Vector Region'!$R:$S,2,0)</f>
        <v>PON</v>
      </c>
      <c r="R191" t="str">
        <f>VLOOKUP(N191,'Voltage Vector Region'!$R:$S,2,0)</f>
        <v>PPO</v>
      </c>
      <c r="S191">
        <f t="shared" si="18"/>
        <v>1.88</v>
      </c>
      <c r="T191" t="e">
        <f>VLOOKUP($K191,#REF!,2,0)</f>
        <v>#REF!</v>
      </c>
      <c r="U191" t="e">
        <f>VLOOKUP($K191,#REF!,3,0)</f>
        <v>#REF!</v>
      </c>
      <c r="V191" t="e">
        <f>VLOOKUP($K191,#REF!,4,0)</f>
        <v>#REF!</v>
      </c>
    </row>
    <row r="192" spans="3:22" x14ac:dyDescent="0.3">
      <c r="C192" s="1">
        <v>1.89E-3</v>
      </c>
      <c r="D192" s="1">
        <f t="shared" si="19"/>
        <v>0.59376101152847094</v>
      </c>
      <c r="E192" s="1" t="str">
        <f t="shared" si="20"/>
        <v>S1</v>
      </c>
      <c r="F192" s="1">
        <f t="shared" si="26"/>
        <v>0.59376101152847094</v>
      </c>
      <c r="G192" s="1">
        <f>$F$2*(((SQRT(3)*COS(Model!F192))-SIN(Model!F192))/2)</f>
        <v>0.35044590542419729</v>
      </c>
      <c r="H192" s="1">
        <f t="shared" si="21"/>
        <v>0.44758580648173363</v>
      </c>
      <c r="I192" s="1">
        <f t="shared" si="22"/>
        <v>0.79803171190593092</v>
      </c>
      <c r="J192" s="1" t="str">
        <f t="shared" si="23"/>
        <v>R2</v>
      </c>
      <c r="K192" t="str">
        <f t="shared" si="24"/>
        <v>S1R2</v>
      </c>
      <c r="L192" t="str">
        <f>VLOOKUP(K192,'Voltage Vector Region'!$M:$P,2,0)</f>
        <v>V1</v>
      </c>
      <c r="M192" t="str">
        <f>VLOOKUP(K192,'Voltage Vector Region'!$M:$P,3,0)</f>
        <v>V7</v>
      </c>
      <c r="N192" t="str">
        <f>VLOOKUP(K192,'Voltage Vector Region'!$M:$P,4,0)</f>
        <v>V2</v>
      </c>
      <c r="P192" t="str">
        <f>VLOOKUP(L192,'Voltage Vector Region'!$R:$S,2,0)</f>
        <v>POO</v>
      </c>
      <c r="Q192" t="str">
        <f>VLOOKUP(M192,'Voltage Vector Region'!$R:$S,2,0)</f>
        <v>PON</v>
      </c>
      <c r="R192" t="str">
        <f>VLOOKUP(N192,'Voltage Vector Region'!$R:$S,2,0)</f>
        <v>PPO</v>
      </c>
      <c r="S192">
        <f t="shared" si="18"/>
        <v>1.89</v>
      </c>
      <c r="T192" t="e">
        <f>VLOOKUP($K192,#REF!,2,0)</f>
        <v>#REF!</v>
      </c>
      <c r="U192" t="e">
        <f>VLOOKUP($K192,#REF!,3,0)</f>
        <v>#REF!</v>
      </c>
      <c r="V192" t="e">
        <f>VLOOKUP($K192,#REF!,4,0)</f>
        <v>#REF!</v>
      </c>
    </row>
    <row r="193" spans="3:22" x14ac:dyDescent="0.3">
      <c r="C193" s="1">
        <v>1.9E-3</v>
      </c>
      <c r="D193" s="1">
        <f t="shared" si="19"/>
        <v>0.59690260418206076</v>
      </c>
      <c r="E193" s="1" t="str">
        <f t="shared" si="20"/>
        <v>S1</v>
      </c>
      <c r="F193" s="1">
        <f t="shared" si="26"/>
        <v>0.59690260418206076</v>
      </c>
      <c r="G193" s="1">
        <f>$F$2*(((SQRT(3)*COS(Model!F193))-SIN(Model!F193))/2)</f>
        <v>0.34818487949786203</v>
      </c>
      <c r="H193" s="1">
        <f t="shared" si="21"/>
        <v>0.44966670228170447</v>
      </c>
      <c r="I193" s="1">
        <f t="shared" si="22"/>
        <v>0.7978515817795665</v>
      </c>
      <c r="J193" s="1" t="str">
        <f t="shared" si="23"/>
        <v>R2</v>
      </c>
      <c r="K193" t="str">
        <f t="shared" si="24"/>
        <v>S1R2</v>
      </c>
      <c r="L193" t="str">
        <f>VLOOKUP(K193,'Voltage Vector Region'!$M:$P,2,0)</f>
        <v>V1</v>
      </c>
      <c r="M193" t="str">
        <f>VLOOKUP(K193,'Voltage Vector Region'!$M:$P,3,0)</f>
        <v>V7</v>
      </c>
      <c r="N193" t="str">
        <f>VLOOKUP(K193,'Voltage Vector Region'!$M:$P,4,0)</f>
        <v>V2</v>
      </c>
      <c r="P193" t="str">
        <f>VLOOKUP(L193,'Voltage Vector Region'!$R:$S,2,0)</f>
        <v>POO</v>
      </c>
      <c r="Q193" t="str">
        <f>VLOOKUP(M193,'Voltage Vector Region'!$R:$S,2,0)</f>
        <v>PON</v>
      </c>
      <c r="R193" t="str">
        <f>VLOOKUP(N193,'Voltage Vector Region'!$R:$S,2,0)</f>
        <v>PPO</v>
      </c>
      <c r="S193">
        <f t="shared" si="18"/>
        <v>1.9</v>
      </c>
      <c r="T193" t="e">
        <f>VLOOKUP($K193,#REF!,2,0)</f>
        <v>#REF!</v>
      </c>
      <c r="U193" t="e">
        <f>VLOOKUP($K193,#REF!,3,0)</f>
        <v>#REF!</v>
      </c>
      <c r="V193" t="e">
        <f>VLOOKUP($K193,#REF!,4,0)</f>
        <v>#REF!</v>
      </c>
    </row>
    <row r="194" spans="3:22" x14ac:dyDescent="0.3">
      <c r="C194" s="1">
        <v>1.91E-3</v>
      </c>
      <c r="D194" s="1">
        <f t="shared" si="19"/>
        <v>0.60004419683565047</v>
      </c>
      <c r="E194" s="1" t="str">
        <f t="shared" si="20"/>
        <v>S1</v>
      </c>
      <c r="F194" s="1">
        <f t="shared" si="26"/>
        <v>0.60004419683565047</v>
      </c>
      <c r="G194" s="1">
        <f>$F$2*(((SQRT(3)*COS(Model!F194))-SIN(Model!F194))/2)</f>
        <v>0.34592041712733401</v>
      </c>
      <c r="H194" s="1">
        <f t="shared" si="21"/>
        <v>0.45174316005286164</v>
      </c>
      <c r="I194" s="1">
        <f t="shared" si="22"/>
        <v>0.79766357718019565</v>
      </c>
      <c r="J194" s="1" t="str">
        <f t="shared" si="23"/>
        <v>R2</v>
      </c>
      <c r="K194" t="str">
        <f t="shared" si="24"/>
        <v>S1R2</v>
      </c>
      <c r="L194" t="str">
        <f>VLOOKUP(K194,'Voltage Vector Region'!$M:$P,2,0)</f>
        <v>V1</v>
      </c>
      <c r="M194" t="str">
        <f>VLOOKUP(K194,'Voltage Vector Region'!$M:$P,3,0)</f>
        <v>V7</v>
      </c>
      <c r="N194" t="str">
        <f>VLOOKUP(K194,'Voltage Vector Region'!$M:$P,4,0)</f>
        <v>V2</v>
      </c>
      <c r="P194" t="str">
        <f>VLOOKUP(L194,'Voltage Vector Region'!$R:$S,2,0)</f>
        <v>POO</v>
      </c>
      <c r="Q194" t="str">
        <f>VLOOKUP(M194,'Voltage Vector Region'!$R:$S,2,0)</f>
        <v>PON</v>
      </c>
      <c r="R194" t="str">
        <f>VLOOKUP(N194,'Voltage Vector Region'!$R:$S,2,0)</f>
        <v>PPO</v>
      </c>
      <c r="S194">
        <f t="shared" si="18"/>
        <v>1.91</v>
      </c>
      <c r="T194" t="e">
        <f>VLOOKUP($K194,#REF!,2,0)</f>
        <v>#REF!</v>
      </c>
      <c r="U194" t="e">
        <f>VLOOKUP($K194,#REF!,3,0)</f>
        <v>#REF!</v>
      </c>
      <c r="V194" t="e">
        <f>VLOOKUP($K194,#REF!,4,0)</f>
        <v>#REF!</v>
      </c>
    </row>
    <row r="195" spans="3:22" x14ac:dyDescent="0.3">
      <c r="C195" s="1">
        <v>1.92E-3</v>
      </c>
      <c r="D195" s="1">
        <f t="shared" si="19"/>
        <v>0.60318578948924029</v>
      </c>
      <c r="E195" s="1" t="str">
        <f t="shared" si="20"/>
        <v>S1</v>
      </c>
      <c r="F195" s="1">
        <f t="shared" si="26"/>
        <v>0.60318578948924029</v>
      </c>
      <c r="G195" s="1">
        <f>$F$2*(((SQRT(3)*COS(Model!F195))-SIN(Model!F195))/2)</f>
        <v>0.34365254066194262</v>
      </c>
      <c r="H195" s="1">
        <f t="shared" si="21"/>
        <v>0.45381515930140526</v>
      </c>
      <c r="I195" s="1">
        <f t="shared" si="22"/>
        <v>0.79746769996334788</v>
      </c>
      <c r="J195" s="1" t="str">
        <f t="shared" si="23"/>
        <v>R2</v>
      </c>
      <c r="K195" t="str">
        <f t="shared" si="24"/>
        <v>S1R2</v>
      </c>
      <c r="L195" t="str">
        <f>VLOOKUP(K195,'Voltage Vector Region'!$M:$P,2,0)</f>
        <v>V1</v>
      </c>
      <c r="M195" t="str">
        <f>VLOOKUP(K195,'Voltage Vector Region'!$M:$P,3,0)</f>
        <v>V7</v>
      </c>
      <c r="N195" t="str">
        <f>VLOOKUP(K195,'Voltage Vector Region'!$M:$P,4,0)</f>
        <v>V2</v>
      </c>
      <c r="P195" t="str">
        <f>VLOOKUP(L195,'Voltage Vector Region'!$R:$S,2,0)</f>
        <v>POO</v>
      </c>
      <c r="Q195" t="str">
        <f>VLOOKUP(M195,'Voltage Vector Region'!$R:$S,2,0)</f>
        <v>PON</v>
      </c>
      <c r="R195" t="str">
        <f>VLOOKUP(N195,'Voltage Vector Region'!$R:$S,2,0)</f>
        <v>PPO</v>
      </c>
      <c r="S195">
        <f t="shared" ref="S195:S258" si="27">C195/$S$1</f>
        <v>1.92</v>
      </c>
      <c r="T195" t="e">
        <f>VLOOKUP($K195,#REF!,2,0)</f>
        <v>#REF!</v>
      </c>
      <c r="U195" t="e">
        <f>VLOOKUP($K195,#REF!,3,0)</f>
        <v>#REF!</v>
      </c>
      <c r="V195" t="e">
        <f>VLOOKUP($K195,#REF!,4,0)</f>
        <v>#REF!</v>
      </c>
    </row>
    <row r="196" spans="3:22" x14ac:dyDescent="0.3">
      <c r="C196" s="1">
        <v>1.9300000000000001E-3</v>
      </c>
      <c r="D196" s="1">
        <f t="shared" ref="D196:D259" si="28">C196*$B$3</f>
        <v>0.60632738214283011</v>
      </c>
      <c r="E196" s="1" t="str">
        <f t="shared" ref="E196:E259" si="29">IF(AND((D196&lt;PI()/3),(D196&gt;=0)),"S1",IF(AND((D196&lt;2*PI()/3),(D196&gt;=PI()/3)),"S2",IF(AND((D196&lt;3*PI()/3),(D196&gt;=2*PI()/3)),"S3",IF(AND((D196&lt;4*PI()/3),(D196&gt;=PI())),"S4",IF(AND((D196&lt;5*PI()/3),(D196&gt;=4*PI()/3)),"S5",IF(AND((D196&lt;2*PI()),(D196&gt;=5*PI()/3)),"S6",0))))))</f>
        <v>S1</v>
      </c>
      <c r="F196" s="1">
        <f t="shared" si="26"/>
        <v>0.60632738214283011</v>
      </c>
      <c r="G196" s="1">
        <f>$F$2*(((SQRT(3)*COS(Model!F196))-SIN(Model!F196))/2)</f>
        <v>0.34138127248471301</v>
      </c>
      <c r="H196" s="1">
        <f t="shared" ref="H196:H203" si="30">$F$2*SIN(F196)</f>
        <v>0.45588267957753903</v>
      </c>
      <c r="I196" s="1">
        <f t="shared" ref="I196:I203" si="31">G196+H196</f>
        <v>0.79726395206225198</v>
      </c>
      <c r="J196" s="1" t="str">
        <f t="shared" ref="J196:J203" si="32">IF(G196&gt;0.5,"R3",IF(H196&gt;0.5,"R4",IF(I196&lt;0.5,"R1","R2")))</f>
        <v>R2</v>
      </c>
      <c r="K196" t="str">
        <f t="shared" ref="K196:K203" si="33">E196&amp;J196</f>
        <v>S1R2</v>
      </c>
      <c r="L196" t="str">
        <f>VLOOKUP(K196,'Voltage Vector Region'!$M:$P,2,0)</f>
        <v>V1</v>
      </c>
      <c r="M196" t="str">
        <f>VLOOKUP(K196,'Voltage Vector Region'!$M:$P,3,0)</f>
        <v>V7</v>
      </c>
      <c r="N196" t="str">
        <f>VLOOKUP(K196,'Voltage Vector Region'!$M:$P,4,0)</f>
        <v>V2</v>
      </c>
      <c r="P196" t="str">
        <f>VLOOKUP(L196,'Voltage Vector Region'!$R:$S,2,0)</f>
        <v>POO</v>
      </c>
      <c r="Q196" t="str">
        <f>VLOOKUP(M196,'Voltage Vector Region'!$R:$S,2,0)</f>
        <v>PON</v>
      </c>
      <c r="R196" t="str">
        <f>VLOOKUP(N196,'Voltage Vector Region'!$R:$S,2,0)</f>
        <v>PPO</v>
      </c>
      <c r="S196">
        <f t="shared" si="27"/>
        <v>1.93</v>
      </c>
      <c r="T196" t="e">
        <f>VLOOKUP($K196,#REF!,2,0)</f>
        <v>#REF!</v>
      </c>
      <c r="U196" t="e">
        <f>VLOOKUP($K196,#REF!,3,0)</f>
        <v>#REF!</v>
      </c>
      <c r="V196" t="e">
        <f>VLOOKUP($K196,#REF!,4,0)</f>
        <v>#REF!</v>
      </c>
    </row>
    <row r="197" spans="3:22" x14ac:dyDescent="0.3">
      <c r="C197" s="1">
        <v>1.9400000000000001E-3</v>
      </c>
      <c r="D197" s="1">
        <f t="shared" si="28"/>
        <v>0.60946897479641993</v>
      </c>
      <c r="E197" s="1" t="str">
        <f t="shared" si="29"/>
        <v>S1</v>
      </c>
      <c r="F197" s="1">
        <f t="shared" si="26"/>
        <v>0.60946897479641993</v>
      </c>
      <c r="G197" s="1">
        <f>$F$2*(((SQRT(3)*COS(Model!F197))-SIN(Model!F197))/2)</f>
        <v>0.33910663501214522</v>
      </c>
      <c r="H197" s="1">
        <f t="shared" si="30"/>
        <v>0.45794570047567273</v>
      </c>
      <c r="I197" s="1">
        <f t="shared" si="31"/>
        <v>0.79705233548781795</v>
      </c>
      <c r="J197" s="1" t="str">
        <f t="shared" si="32"/>
        <v>R2</v>
      </c>
      <c r="K197" t="str">
        <f t="shared" si="33"/>
        <v>S1R2</v>
      </c>
      <c r="L197" t="str">
        <f>VLOOKUP(K197,'Voltage Vector Region'!$M:$P,2,0)</f>
        <v>V1</v>
      </c>
      <c r="M197" t="str">
        <f>VLOOKUP(K197,'Voltage Vector Region'!$M:$P,3,0)</f>
        <v>V7</v>
      </c>
      <c r="N197" t="str">
        <f>VLOOKUP(K197,'Voltage Vector Region'!$M:$P,4,0)</f>
        <v>V2</v>
      </c>
      <c r="P197" t="str">
        <f>VLOOKUP(L197,'Voltage Vector Region'!$R:$S,2,0)</f>
        <v>POO</v>
      </c>
      <c r="Q197" t="str">
        <f>VLOOKUP(M197,'Voltage Vector Region'!$R:$S,2,0)</f>
        <v>PON</v>
      </c>
      <c r="R197" t="str">
        <f>VLOOKUP(N197,'Voltage Vector Region'!$R:$S,2,0)</f>
        <v>PPO</v>
      </c>
      <c r="S197">
        <f t="shared" si="27"/>
        <v>1.9400000000000002</v>
      </c>
      <c r="T197" t="e">
        <f>VLOOKUP($K197,#REF!,2,0)</f>
        <v>#REF!</v>
      </c>
      <c r="U197" t="e">
        <f>VLOOKUP($K197,#REF!,3,0)</f>
        <v>#REF!</v>
      </c>
      <c r="V197" t="e">
        <f>VLOOKUP($K197,#REF!,4,0)</f>
        <v>#REF!</v>
      </c>
    </row>
    <row r="198" spans="3:22" x14ac:dyDescent="0.3">
      <c r="C198" s="1">
        <v>1.9499999999999999E-3</v>
      </c>
      <c r="D198" s="1">
        <f t="shared" si="28"/>
        <v>0.61261056745000964</v>
      </c>
      <c r="E198" s="1" t="str">
        <f t="shared" si="29"/>
        <v>S1</v>
      </c>
      <c r="F198" s="1">
        <f t="shared" si="26"/>
        <v>0.61261056745000964</v>
      </c>
      <c r="G198" s="1">
        <f>$F$2*(((SQRT(3)*COS(Model!F198))-SIN(Model!F198))/2)</f>
        <v>0.33682865069399276</v>
      </c>
      <c r="H198" s="1">
        <f t="shared" si="30"/>
        <v>0.46000420163462286</v>
      </c>
      <c r="I198" s="1">
        <f t="shared" si="31"/>
        <v>0.79683285232861567</v>
      </c>
      <c r="J198" s="1" t="str">
        <f t="shared" si="32"/>
        <v>R2</v>
      </c>
      <c r="K198" t="str">
        <f t="shared" si="33"/>
        <v>S1R2</v>
      </c>
      <c r="L198" t="str">
        <f>VLOOKUP(K198,'Voltage Vector Region'!$M:$P,2,0)</f>
        <v>V1</v>
      </c>
      <c r="M198" t="str">
        <f>VLOOKUP(K198,'Voltage Vector Region'!$M:$P,3,0)</f>
        <v>V7</v>
      </c>
      <c r="N198" t="str">
        <f>VLOOKUP(K198,'Voltage Vector Region'!$M:$P,4,0)</f>
        <v>V2</v>
      </c>
      <c r="P198" t="str">
        <f>VLOOKUP(L198,'Voltage Vector Region'!$R:$S,2,0)</f>
        <v>POO</v>
      </c>
      <c r="Q198" t="str">
        <f>VLOOKUP(M198,'Voltage Vector Region'!$R:$S,2,0)</f>
        <v>PON</v>
      </c>
      <c r="R198" t="str">
        <f>VLOOKUP(N198,'Voltage Vector Region'!$R:$S,2,0)</f>
        <v>PPO</v>
      </c>
      <c r="S198">
        <f t="shared" si="27"/>
        <v>1.95</v>
      </c>
      <c r="T198" t="e">
        <f>VLOOKUP($K198,#REF!,2,0)</f>
        <v>#REF!</v>
      </c>
      <c r="U198" t="e">
        <f>VLOOKUP($K198,#REF!,3,0)</f>
        <v>#REF!</v>
      </c>
      <c r="V198" t="e">
        <f>VLOOKUP($K198,#REF!,4,0)</f>
        <v>#REF!</v>
      </c>
    </row>
    <row r="199" spans="3:22" x14ac:dyDescent="0.3">
      <c r="C199" s="1">
        <v>1.9599999999999999E-3</v>
      </c>
      <c r="D199" s="1">
        <f t="shared" si="28"/>
        <v>0.61575216010359946</v>
      </c>
      <c r="E199" s="1" t="str">
        <f t="shared" si="29"/>
        <v>S1</v>
      </c>
      <c r="F199" s="1">
        <f t="shared" si="26"/>
        <v>0.61575216010359946</v>
      </c>
      <c r="G199" s="1">
        <f>$F$2*(((SQRT(3)*COS(Model!F199))-SIN(Model!F199))/2)</f>
        <v>0.3345473420130412</v>
      </c>
      <c r="H199" s="1">
        <f t="shared" si="30"/>
        <v>0.46205816273781414</v>
      </c>
      <c r="I199" s="1">
        <f t="shared" si="31"/>
        <v>0.79660550475085534</v>
      </c>
      <c r="J199" s="1" t="str">
        <f t="shared" si="32"/>
        <v>R2</v>
      </c>
      <c r="K199" t="str">
        <f t="shared" si="33"/>
        <v>S1R2</v>
      </c>
      <c r="L199" t="str">
        <f>VLOOKUP(K199,'Voltage Vector Region'!$M:$P,2,0)</f>
        <v>V1</v>
      </c>
      <c r="M199" t="str">
        <f>VLOOKUP(K199,'Voltage Vector Region'!$M:$P,3,0)</f>
        <v>V7</v>
      </c>
      <c r="N199" t="str">
        <f>VLOOKUP(K199,'Voltage Vector Region'!$M:$P,4,0)</f>
        <v>V2</v>
      </c>
      <c r="P199" t="str">
        <f>VLOOKUP(L199,'Voltage Vector Region'!$R:$S,2,0)</f>
        <v>POO</v>
      </c>
      <c r="Q199" t="str">
        <f>VLOOKUP(M199,'Voltage Vector Region'!$R:$S,2,0)</f>
        <v>PON</v>
      </c>
      <c r="R199" t="str">
        <f>VLOOKUP(N199,'Voltage Vector Region'!$R:$S,2,0)</f>
        <v>PPO</v>
      </c>
      <c r="S199">
        <f t="shared" si="27"/>
        <v>1.96</v>
      </c>
      <c r="T199" t="e">
        <f>VLOOKUP($K199,#REF!,2,0)</f>
        <v>#REF!</v>
      </c>
      <c r="U199" t="e">
        <f>VLOOKUP($K199,#REF!,3,0)</f>
        <v>#REF!</v>
      </c>
      <c r="V199" t="e">
        <f>VLOOKUP($K199,#REF!,4,0)</f>
        <v>#REF!</v>
      </c>
    </row>
    <row r="200" spans="3:22" x14ac:dyDescent="0.3">
      <c r="C200" s="1">
        <v>1.97E-3</v>
      </c>
      <c r="D200" s="1">
        <f t="shared" si="28"/>
        <v>0.61889375275718927</v>
      </c>
      <c r="E200" s="1" t="str">
        <f t="shared" si="29"/>
        <v>S1</v>
      </c>
      <c r="F200" s="1">
        <f t="shared" si="26"/>
        <v>0.61889375275718927</v>
      </c>
      <c r="G200" s="1">
        <f>$F$2*(((SQRT(3)*COS(Model!F200))-SIN(Model!F200))/2)</f>
        <v>0.33226273148488616</v>
      </c>
      <c r="H200" s="1">
        <f t="shared" si="30"/>
        <v>0.46410756351347954</v>
      </c>
      <c r="I200" s="1">
        <f t="shared" si="31"/>
        <v>0.79637029499836576</v>
      </c>
      <c r="J200" s="1" t="str">
        <f t="shared" si="32"/>
        <v>R2</v>
      </c>
      <c r="K200" t="str">
        <f t="shared" si="33"/>
        <v>S1R2</v>
      </c>
      <c r="L200" t="str">
        <f>VLOOKUP(K200,'Voltage Vector Region'!$M:$P,2,0)</f>
        <v>V1</v>
      </c>
      <c r="M200" t="str">
        <f>VLOOKUP(K200,'Voltage Vector Region'!$M:$P,3,0)</f>
        <v>V7</v>
      </c>
      <c r="N200" t="str">
        <f>VLOOKUP(K200,'Voltage Vector Region'!$M:$P,4,0)</f>
        <v>V2</v>
      </c>
      <c r="P200" t="str">
        <f>VLOOKUP(L200,'Voltage Vector Region'!$R:$S,2,0)</f>
        <v>POO</v>
      </c>
      <c r="Q200" t="str">
        <f>VLOOKUP(M200,'Voltage Vector Region'!$R:$S,2,0)</f>
        <v>PON</v>
      </c>
      <c r="R200" t="str">
        <f>VLOOKUP(N200,'Voltage Vector Region'!$R:$S,2,0)</f>
        <v>PPO</v>
      </c>
      <c r="S200">
        <f t="shared" si="27"/>
        <v>1.97</v>
      </c>
      <c r="T200" t="e">
        <f>VLOOKUP($K200,#REF!,2,0)</f>
        <v>#REF!</v>
      </c>
      <c r="U200" t="e">
        <f>VLOOKUP($K200,#REF!,3,0)</f>
        <v>#REF!</v>
      </c>
      <c r="V200" t="e">
        <f>VLOOKUP($K200,#REF!,4,0)</f>
        <v>#REF!</v>
      </c>
    </row>
    <row r="201" spans="3:22" x14ac:dyDescent="0.3">
      <c r="C201" s="1">
        <v>1.98E-3</v>
      </c>
      <c r="D201" s="1">
        <f t="shared" si="28"/>
        <v>0.62203534541077909</v>
      </c>
      <c r="E201" s="1" t="str">
        <f t="shared" si="29"/>
        <v>S1</v>
      </c>
      <c r="F201" s="1">
        <f t="shared" si="26"/>
        <v>0.62203534541077909</v>
      </c>
      <c r="G201" s="1">
        <f>$F$2*(((SQRT(3)*COS(Model!F201))-SIN(Model!F201))/2)</f>
        <v>0.32997484165771129</v>
      </c>
      <c r="H201" s="1">
        <f t="shared" si="30"/>
        <v>0.4661523837348609</v>
      </c>
      <c r="I201" s="1">
        <f t="shared" si="31"/>
        <v>0.79612722539257219</v>
      </c>
      <c r="J201" s="1" t="str">
        <f t="shared" si="32"/>
        <v>R2</v>
      </c>
      <c r="K201" t="str">
        <f t="shared" si="33"/>
        <v>S1R2</v>
      </c>
      <c r="L201" t="str">
        <f>VLOOKUP(K201,'Voltage Vector Region'!$M:$P,2,0)</f>
        <v>V1</v>
      </c>
      <c r="M201" t="str">
        <f>VLOOKUP(K201,'Voltage Vector Region'!$M:$P,3,0)</f>
        <v>V7</v>
      </c>
      <c r="N201" t="str">
        <f>VLOOKUP(K201,'Voltage Vector Region'!$M:$P,4,0)</f>
        <v>V2</v>
      </c>
      <c r="P201" t="str">
        <f>VLOOKUP(L201,'Voltage Vector Region'!$R:$S,2,0)</f>
        <v>POO</v>
      </c>
      <c r="Q201" t="str">
        <f>VLOOKUP(M201,'Voltage Vector Region'!$R:$S,2,0)</f>
        <v>PON</v>
      </c>
      <c r="R201" t="str">
        <f>VLOOKUP(N201,'Voltage Vector Region'!$R:$S,2,0)</f>
        <v>PPO</v>
      </c>
      <c r="S201">
        <f t="shared" si="27"/>
        <v>1.98</v>
      </c>
      <c r="T201" t="e">
        <f>VLOOKUP($K201,#REF!,2,0)</f>
        <v>#REF!</v>
      </c>
      <c r="U201" t="e">
        <f>VLOOKUP($K201,#REF!,3,0)</f>
        <v>#REF!</v>
      </c>
      <c r="V201" t="e">
        <f>VLOOKUP($K201,#REF!,4,0)</f>
        <v>#REF!</v>
      </c>
    </row>
    <row r="202" spans="3:22" x14ac:dyDescent="0.3">
      <c r="C202" s="1">
        <v>1.99E-3</v>
      </c>
      <c r="D202" s="1">
        <f t="shared" si="28"/>
        <v>0.62517693806436891</v>
      </c>
      <c r="E202" s="1" t="str">
        <f t="shared" si="29"/>
        <v>S1</v>
      </c>
      <c r="F202" s="1">
        <f t="shared" si="26"/>
        <v>0.62517693806436891</v>
      </c>
      <c r="G202" s="1">
        <f>$F$2*(((SQRT(3)*COS(Model!F202))-SIN(Model!F202))/2)</f>
        <v>0.32768369511206541</v>
      </c>
      <c r="H202" s="1">
        <f t="shared" si="30"/>
        <v>0.46819260322040812</v>
      </c>
      <c r="I202" s="1">
        <f t="shared" si="31"/>
        <v>0.79587629833247353</v>
      </c>
      <c r="J202" s="1" t="str">
        <f t="shared" si="32"/>
        <v>R2</v>
      </c>
      <c r="K202" t="str">
        <f t="shared" si="33"/>
        <v>S1R2</v>
      </c>
      <c r="L202" t="str">
        <f>VLOOKUP(K202,'Voltage Vector Region'!$M:$P,2,0)</f>
        <v>V1</v>
      </c>
      <c r="M202" t="str">
        <f>VLOOKUP(K202,'Voltage Vector Region'!$M:$P,3,0)</f>
        <v>V7</v>
      </c>
      <c r="N202" t="str">
        <f>VLOOKUP(K202,'Voltage Vector Region'!$M:$P,4,0)</f>
        <v>V2</v>
      </c>
      <c r="P202" t="str">
        <f>VLOOKUP(L202,'Voltage Vector Region'!$R:$S,2,0)</f>
        <v>POO</v>
      </c>
      <c r="Q202" t="str">
        <f>VLOOKUP(M202,'Voltage Vector Region'!$R:$S,2,0)</f>
        <v>PON</v>
      </c>
      <c r="R202" t="str">
        <f>VLOOKUP(N202,'Voltage Vector Region'!$R:$S,2,0)</f>
        <v>PPO</v>
      </c>
      <c r="S202">
        <f t="shared" si="27"/>
        <v>1.99</v>
      </c>
      <c r="T202" t="e">
        <f>VLOOKUP($K202,#REF!,2,0)</f>
        <v>#REF!</v>
      </c>
      <c r="U202" t="e">
        <f>VLOOKUP($K202,#REF!,3,0)</f>
        <v>#REF!</v>
      </c>
      <c r="V202" t="e">
        <f>VLOOKUP($K202,#REF!,4,0)</f>
        <v>#REF!</v>
      </c>
    </row>
    <row r="203" spans="3:22" x14ac:dyDescent="0.3">
      <c r="C203" s="28">
        <v>2E-3</v>
      </c>
      <c r="D203" s="28">
        <f t="shared" si="28"/>
        <v>0.62831853071795862</v>
      </c>
      <c r="E203" s="28" t="str">
        <f t="shared" si="29"/>
        <v>S1</v>
      </c>
      <c r="F203" s="28">
        <f t="shared" si="26"/>
        <v>0.62831853071795862</v>
      </c>
      <c r="G203" s="28">
        <f>$F$2*(((SQRT(3)*COS(Model!F203))-SIN(Model!F203))/2)</f>
        <v>0.32538931446064012</v>
      </c>
      <c r="H203" s="28">
        <f t="shared" si="30"/>
        <v>0.47022820183397851</v>
      </c>
      <c r="I203" s="28">
        <f t="shared" si="31"/>
        <v>0.79561751629461863</v>
      </c>
      <c r="J203" s="28" t="str">
        <f t="shared" si="32"/>
        <v>R2</v>
      </c>
      <c r="K203" s="29" t="str">
        <f t="shared" si="33"/>
        <v>S1R2</v>
      </c>
      <c r="L203" s="29" t="str">
        <f>VLOOKUP(K203,'Voltage Vector Region'!$M:$P,2,0)</f>
        <v>V1</v>
      </c>
      <c r="M203" s="29" t="str">
        <f>VLOOKUP(K203,'Voltage Vector Region'!$M:$P,3,0)</f>
        <v>V7</v>
      </c>
      <c r="N203" s="29" t="str">
        <f>VLOOKUP(K203,'Voltage Vector Region'!$M:$P,4,0)</f>
        <v>V2</v>
      </c>
      <c r="O203" s="29"/>
      <c r="P203" s="29" t="str">
        <f>VLOOKUP(L203,'Voltage Vector Region'!$R:$S,2,0)</f>
        <v>POO</v>
      </c>
      <c r="Q203" s="29" t="str">
        <f>VLOOKUP(M203,'Voltage Vector Region'!$R:$S,2,0)</f>
        <v>PON</v>
      </c>
      <c r="R203" s="29" t="str">
        <f>VLOOKUP(N203,'Voltage Vector Region'!$R:$S,2,0)</f>
        <v>PPO</v>
      </c>
      <c r="S203" s="29">
        <f t="shared" si="27"/>
        <v>2</v>
      </c>
      <c r="T203" t="e">
        <f>VLOOKUP($K203,#REF!,2,0)</f>
        <v>#REF!</v>
      </c>
      <c r="U203" t="e">
        <f>VLOOKUP($K203,#REF!,3,0)</f>
        <v>#REF!</v>
      </c>
      <c r="V203" t="e">
        <f>VLOOKUP($K203,#REF!,4,0)</f>
        <v>#REF!</v>
      </c>
    </row>
    <row r="204" spans="3:22" x14ac:dyDescent="0.3">
      <c r="C204" s="1">
        <v>2.0100000000000001E-3</v>
      </c>
      <c r="D204" s="1">
        <f t="shared" si="28"/>
        <v>0.63146012337154844</v>
      </c>
      <c r="E204" s="1" t="str">
        <f t="shared" si="29"/>
        <v>S1</v>
      </c>
      <c r="F204" s="1">
        <f t="shared" si="26"/>
        <v>0.63146012337154844</v>
      </c>
      <c r="G204" s="1">
        <f>$F$2*(((SQRT(3)*COS(Model!F204))-SIN(Model!F204))/2)</f>
        <v>0.32309172234804612</v>
      </c>
      <c r="H204" s="1">
        <f t="shared" ref="H204:H267" si="34">$F$2*SIN(F204)</f>
        <v>0.47225915948503561</v>
      </c>
      <c r="I204" s="1">
        <f t="shared" ref="I204:I267" si="35">G204+H204</f>
        <v>0.79535088183308167</v>
      </c>
      <c r="J204" s="1" t="str">
        <f t="shared" ref="J204:J267" si="36">IF(G204&gt;0.5,"R3",IF(H204&gt;0.5,"R4",IF(I204&lt;0.5,"R1","R2")))</f>
        <v>R2</v>
      </c>
      <c r="K204" t="str">
        <f t="shared" ref="K204:K267" si="37">E204&amp;J204</f>
        <v>S1R2</v>
      </c>
      <c r="L204" t="str">
        <f>VLOOKUP(K204,'Voltage Vector Region'!$M:$P,2,0)</f>
        <v>V1</v>
      </c>
      <c r="M204" t="str">
        <f>VLOOKUP(K204,'Voltage Vector Region'!$M:$P,3,0)</f>
        <v>V7</v>
      </c>
      <c r="N204" t="str">
        <f>VLOOKUP(K204,'Voltage Vector Region'!$M:$P,4,0)</f>
        <v>V2</v>
      </c>
      <c r="P204" t="str">
        <f>VLOOKUP(L204,'Voltage Vector Region'!$R:$S,2,0)</f>
        <v>POO</v>
      </c>
      <c r="Q204" t="str">
        <f>VLOOKUP(M204,'Voltage Vector Region'!$R:$S,2,0)</f>
        <v>PON</v>
      </c>
      <c r="R204" t="str">
        <f>VLOOKUP(N204,'Voltage Vector Region'!$R:$S,2,0)</f>
        <v>PPO</v>
      </c>
      <c r="S204">
        <f t="shared" si="27"/>
        <v>2.0100000000000002</v>
      </c>
      <c r="T204" t="e">
        <f>VLOOKUP($K204,#REF!,2,0)</f>
        <v>#REF!</v>
      </c>
      <c r="U204" t="e">
        <f>VLOOKUP($K204,#REF!,3,0)</f>
        <v>#REF!</v>
      </c>
      <c r="V204" t="e">
        <f>VLOOKUP($K204,#REF!,4,0)</f>
        <v>#REF!</v>
      </c>
    </row>
    <row r="205" spans="3:22" x14ac:dyDescent="0.3">
      <c r="C205" s="1">
        <v>2.0200000000000001E-3</v>
      </c>
      <c r="D205" s="1">
        <f t="shared" si="28"/>
        <v>0.63460171602513826</v>
      </c>
      <c r="E205" s="1" t="str">
        <f t="shared" si="29"/>
        <v>S1</v>
      </c>
      <c r="F205" s="1">
        <f t="shared" si="26"/>
        <v>0.63460171602513826</v>
      </c>
      <c r="G205" s="1">
        <f>$F$2*(((SQRT(3)*COS(Model!F205))-SIN(Model!F205))/2)</f>
        <v>0.32079094145058984</v>
      </c>
      <c r="H205" s="1">
        <f t="shared" si="34"/>
        <v>0.47428545612884743</v>
      </c>
      <c r="I205" s="1">
        <f t="shared" si="35"/>
        <v>0.79507639757943727</v>
      </c>
      <c r="J205" s="1" t="str">
        <f t="shared" si="36"/>
        <v>R2</v>
      </c>
      <c r="K205" t="str">
        <f t="shared" si="37"/>
        <v>S1R2</v>
      </c>
      <c r="L205" t="str">
        <f>VLOOKUP(K205,'Voltage Vector Region'!$M:$P,2,0)</f>
        <v>V1</v>
      </c>
      <c r="M205" t="str">
        <f>VLOOKUP(K205,'Voltage Vector Region'!$M:$P,3,0)</f>
        <v>V7</v>
      </c>
      <c r="N205" t="str">
        <f>VLOOKUP(K205,'Voltage Vector Region'!$M:$P,4,0)</f>
        <v>V2</v>
      </c>
      <c r="P205" t="str">
        <f>VLOOKUP(L205,'Voltage Vector Region'!$R:$S,2,0)</f>
        <v>POO</v>
      </c>
      <c r="Q205" t="str">
        <f>VLOOKUP(M205,'Voltage Vector Region'!$R:$S,2,0)</f>
        <v>PON</v>
      </c>
      <c r="R205" t="str">
        <f>VLOOKUP(N205,'Voltage Vector Region'!$R:$S,2,0)</f>
        <v>PPO</v>
      </c>
      <c r="S205">
        <f t="shared" si="27"/>
        <v>2.02</v>
      </c>
      <c r="T205" t="e">
        <f>VLOOKUP($K205,#REF!,2,0)</f>
        <v>#REF!</v>
      </c>
      <c r="U205" t="e">
        <f>VLOOKUP($K205,#REF!,3,0)</f>
        <v>#REF!</v>
      </c>
      <c r="V205" t="e">
        <f>VLOOKUP($K205,#REF!,4,0)</f>
        <v>#REF!</v>
      </c>
    </row>
    <row r="206" spans="3:22" x14ac:dyDescent="0.3">
      <c r="C206" s="1">
        <v>2.0300000000000001E-3</v>
      </c>
      <c r="D206" s="1">
        <f t="shared" si="28"/>
        <v>0.63774330867872808</v>
      </c>
      <c r="E206" s="1" t="str">
        <f t="shared" si="29"/>
        <v>S1</v>
      </c>
      <c r="F206" s="1">
        <f t="shared" si="26"/>
        <v>0.63774330867872808</v>
      </c>
      <c r="G206" s="1">
        <f>$F$2*(((SQRT(3)*COS(Model!F206))-SIN(Model!F206))/2)</f>
        <v>0.31848699447605006</v>
      </c>
      <c r="H206" s="1">
        <f t="shared" si="34"/>
        <v>0.47630707176668396</v>
      </c>
      <c r="I206" s="1">
        <f t="shared" si="35"/>
        <v>0.79479406624273397</v>
      </c>
      <c r="J206" s="1" t="str">
        <f t="shared" si="36"/>
        <v>R2</v>
      </c>
      <c r="K206" t="str">
        <f t="shared" si="37"/>
        <v>S1R2</v>
      </c>
      <c r="L206" t="str">
        <f>VLOOKUP(K206,'Voltage Vector Region'!$M:$P,2,0)</f>
        <v>V1</v>
      </c>
      <c r="M206" t="str">
        <f>VLOOKUP(K206,'Voltage Vector Region'!$M:$P,3,0)</f>
        <v>V7</v>
      </c>
      <c r="N206" t="str">
        <f>VLOOKUP(K206,'Voltage Vector Region'!$M:$P,4,0)</f>
        <v>V2</v>
      </c>
      <c r="P206" t="str">
        <f>VLOOKUP(L206,'Voltage Vector Region'!$R:$S,2,0)</f>
        <v>POO</v>
      </c>
      <c r="Q206" t="str">
        <f>VLOOKUP(M206,'Voltage Vector Region'!$R:$S,2,0)</f>
        <v>PON</v>
      </c>
      <c r="R206" t="str">
        <f>VLOOKUP(N206,'Voltage Vector Region'!$R:$S,2,0)</f>
        <v>PPO</v>
      </c>
      <c r="S206">
        <f t="shared" si="27"/>
        <v>2.0300000000000002</v>
      </c>
      <c r="T206" t="e">
        <f>VLOOKUP($K206,#REF!,2,0)</f>
        <v>#REF!</v>
      </c>
      <c r="U206" t="e">
        <f>VLOOKUP($K206,#REF!,3,0)</f>
        <v>#REF!</v>
      </c>
      <c r="V206" t="e">
        <f>VLOOKUP($K206,#REF!,4,0)</f>
        <v>#REF!</v>
      </c>
    </row>
    <row r="207" spans="3:22" x14ac:dyDescent="0.3">
      <c r="C207" s="1">
        <v>2.0400000000000001E-3</v>
      </c>
      <c r="D207" s="1">
        <f t="shared" si="28"/>
        <v>0.6408849013323179</v>
      </c>
      <c r="E207" s="1" t="str">
        <f t="shared" si="29"/>
        <v>S1</v>
      </c>
      <c r="F207" s="1">
        <f t="shared" si="26"/>
        <v>0.6408849013323179</v>
      </c>
      <c r="G207" s="1">
        <f>$F$2*(((SQRT(3)*COS(Model!F207))-SIN(Model!F207))/2)</f>
        <v>0.3161799041634531</v>
      </c>
      <c r="H207" s="1">
        <f t="shared" si="34"/>
        <v>0.47832398644601515</v>
      </c>
      <c r="I207" s="1">
        <f t="shared" si="35"/>
        <v>0.79450389060946824</v>
      </c>
      <c r="J207" s="1" t="str">
        <f t="shared" si="36"/>
        <v>R2</v>
      </c>
      <c r="K207" t="str">
        <f t="shared" si="37"/>
        <v>S1R2</v>
      </c>
      <c r="L207" t="str">
        <f>VLOOKUP(K207,'Voltage Vector Region'!$M:$P,2,0)</f>
        <v>V1</v>
      </c>
      <c r="M207" t="str">
        <f>VLOOKUP(K207,'Voltage Vector Region'!$M:$P,3,0)</f>
        <v>V7</v>
      </c>
      <c r="N207" t="str">
        <f>VLOOKUP(K207,'Voltage Vector Region'!$M:$P,4,0)</f>
        <v>V2</v>
      </c>
      <c r="P207" t="str">
        <f>VLOOKUP(L207,'Voltage Vector Region'!$R:$S,2,0)</f>
        <v>POO</v>
      </c>
      <c r="Q207" t="str">
        <f>VLOOKUP(M207,'Voltage Vector Region'!$R:$S,2,0)</f>
        <v>PON</v>
      </c>
      <c r="R207" t="str">
        <f>VLOOKUP(N207,'Voltage Vector Region'!$R:$S,2,0)</f>
        <v>PPO</v>
      </c>
      <c r="S207">
        <f t="shared" si="27"/>
        <v>2.04</v>
      </c>
      <c r="T207" t="e">
        <f>VLOOKUP($K207,#REF!,2,0)</f>
        <v>#REF!</v>
      </c>
      <c r="U207" t="e">
        <f>VLOOKUP($K207,#REF!,3,0)</f>
        <v>#REF!</v>
      </c>
      <c r="V207" t="e">
        <f>VLOOKUP($K207,#REF!,4,0)</f>
        <v>#REF!</v>
      </c>
    </row>
    <row r="208" spans="3:22" x14ac:dyDescent="0.3">
      <c r="C208" s="1">
        <v>2.0500000000000002E-3</v>
      </c>
      <c r="D208" s="1">
        <f t="shared" si="28"/>
        <v>0.64402649398590772</v>
      </c>
      <c r="E208" s="1" t="str">
        <f t="shared" si="29"/>
        <v>S1</v>
      </c>
      <c r="F208" s="1">
        <f t="shared" si="26"/>
        <v>0.64402649398590772</v>
      </c>
      <c r="G208" s="1">
        <f>$F$2*(((SQRT(3)*COS(Model!F208))-SIN(Model!F208))/2)</f>
        <v>0.31386969328284908</v>
      </c>
      <c r="H208" s="1">
        <f t="shared" si="34"/>
        <v>0.48033618026070735</v>
      </c>
      <c r="I208" s="1">
        <f t="shared" si="35"/>
        <v>0.79420587354355643</v>
      </c>
      <c r="J208" s="1" t="str">
        <f t="shared" si="36"/>
        <v>R2</v>
      </c>
      <c r="K208" t="str">
        <f t="shared" si="37"/>
        <v>S1R2</v>
      </c>
      <c r="L208" t="str">
        <f>VLOOKUP(K208,'Voltage Vector Region'!$M:$P,2,0)</f>
        <v>V1</v>
      </c>
      <c r="M208" t="str">
        <f>VLOOKUP(K208,'Voltage Vector Region'!$M:$P,3,0)</f>
        <v>V7</v>
      </c>
      <c r="N208" t="str">
        <f>VLOOKUP(K208,'Voltage Vector Region'!$M:$P,4,0)</f>
        <v>V2</v>
      </c>
      <c r="P208" t="str">
        <f>VLOOKUP(L208,'Voltage Vector Region'!$R:$S,2,0)</f>
        <v>POO</v>
      </c>
      <c r="Q208" t="str">
        <f>VLOOKUP(M208,'Voltage Vector Region'!$R:$S,2,0)</f>
        <v>PON</v>
      </c>
      <c r="R208" t="str">
        <f>VLOOKUP(N208,'Voltage Vector Region'!$R:$S,2,0)</f>
        <v>PPO</v>
      </c>
      <c r="S208">
        <f t="shared" si="27"/>
        <v>2.0500000000000003</v>
      </c>
      <c r="T208" t="e">
        <f>VLOOKUP($K208,#REF!,2,0)</f>
        <v>#REF!</v>
      </c>
      <c r="U208" t="e">
        <f>VLOOKUP($K208,#REF!,3,0)</f>
        <v>#REF!</v>
      </c>
      <c r="V208" t="e">
        <f>VLOOKUP($K208,#REF!,4,0)</f>
        <v>#REF!</v>
      </c>
    </row>
    <row r="209" spans="3:22" x14ac:dyDescent="0.3">
      <c r="C209" s="1">
        <v>2.0600000000000002E-3</v>
      </c>
      <c r="D209" s="1">
        <f t="shared" si="28"/>
        <v>0.64716808663949743</v>
      </c>
      <c r="E209" s="1" t="str">
        <f t="shared" si="29"/>
        <v>S1</v>
      </c>
      <c r="F209" s="1">
        <f t="shared" si="26"/>
        <v>0.64716808663949743</v>
      </c>
      <c r="G209" s="1">
        <f>$F$2*(((SQRT(3)*COS(Model!F209))-SIN(Model!F209))/2)</f>
        <v>0.31155638463508684</v>
      </c>
      <c r="H209" s="1">
        <f t="shared" si="34"/>
        <v>0.48234363335121977</v>
      </c>
      <c r="I209" s="1">
        <f t="shared" si="35"/>
        <v>0.79390001798630661</v>
      </c>
      <c r="J209" s="1" t="str">
        <f t="shared" si="36"/>
        <v>R2</v>
      </c>
      <c r="K209" t="str">
        <f t="shared" si="37"/>
        <v>S1R2</v>
      </c>
      <c r="L209" t="str">
        <f>VLOOKUP(K209,'Voltage Vector Region'!$M:$P,2,0)</f>
        <v>V1</v>
      </c>
      <c r="M209" t="str">
        <f>VLOOKUP(K209,'Voltage Vector Region'!$M:$P,3,0)</f>
        <v>V7</v>
      </c>
      <c r="N209" t="str">
        <f>VLOOKUP(K209,'Voltage Vector Region'!$M:$P,4,0)</f>
        <v>V2</v>
      </c>
      <c r="P209" t="str">
        <f>VLOOKUP(L209,'Voltage Vector Region'!$R:$S,2,0)</f>
        <v>POO</v>
      </c>
      <c r="Q209" t="str">
        <f>VLOOKUP(M209,'Voltage Vector Region'!$R:$S,2,0)</f>
        <v>PON</v>
      </c>
      <c r="R209" t="str">
        <f>VLOOKUP(N209,'Voltage Vector Region'!$R:$S,2,0)</f>
        <v>PPO</v>
      </c>
      <c r="S209">
        <f t="shared" si="27"/>
        <v>2.06</v>
      </c>
      <c r="T209" t="e">
        <f>VLOOKUP($K209,#REF!,2,0)</f>
        <v>#REF!</v>
      </c>
      <c r="U209" t="e">
        <f>VLOOKUP($K209,#REF!,3,0)</f>
        <v>#REF!</v>
      </c>
      <c r="V209" t="e">
        <f>VLOOKUP($K209,#REF!,4,0)</f>
        <v>#REF!</v>
      </c>
    </row>
    <row r="210" spans="3:22" x14ac:dyDescent="0.3">
      <c r="C210" s="1">
        <v>2.0699999999999998E-3</v>
      </c>
      <c r="D210" s="1">
        <f t="shared" si="28"/>
        <v>0.65030967929308714</v>
      </c>
      <c r="E210" s="1" t="str">
        <f t="shared" si="29"/>
        <v>S1</v>
      </c>
      <c r="F210" s="1">
        <f t="shared" si="26"/>
        <v>0.65030967929308714</v>
      </c>
      <c r="G210" s="1">
        <f>$F$2*(((SQRT(3)*COS(Model!F210))-SIN(Model!F210))/2)</f>
        <v>0.30924000105158861</v>
      </c>
      <c r="H210" s="1">
        <f t="shared" si="34"/>
        <v>0.48434632590480109</v>
      </c>
      <c r="I210" s="1">
        <f t="shared" si="35"/>
        <v>0.79358632695638964</v>
      </c>
      <c r="J210" s="1" t="str">
        <f t="shared" si="36"/>
        <v>R2</v>
      </c>
      <c r="K210" t="str">
        <f t="shared" si="37"/>
        <v>S1R2</v>
      </c>
      <c r="L210" t="str">
        <f>VLOOKUP(K210,'Voltage Vector Region'!$M:$P,2,0)</f>
        <v>V1</v>
      </c>
      <c r="M210" t="str">
        <f>VLOOKUP(K210,'Voltage Vector Region'!$M:$P,3,0)</f>
        <v>V7</v>
      </c>
      <c r="N210" t="str">
        <f>VLOOKUP(K210,'Voltage Vector Region'!$M:$P,4,0)</f>
        <v>V2</v>
      </c>
      <c r="P210" t="str">
        <f>VLOOKUP(L210,'Voltage Vector Region'!$R:$S,2,0)</f>
        <v>POO</v>
      </c>
      <c r="Q210" t="str">
        <f>VLOOKUP(M210,'Voltage Vector Region'!$R:$S,2,0)</f>
        <v>PON</v>
      </c>
      <c r="R210" t="str">
        <f>VLOOKUP(N210,'Voltage Vector Region'!$R:$S,2,0)</f>
        <v>PPO</v>
      </c>
      <c r="S210">
        <f t="shared" si="27"/>
        <v>2.0699999999999998</v>
      </c>
      <c r="T210" t="e">
        <f>VLOOKUP($K210,#REF!,2,0)</f>
        <v>#REF!</v>
      </c>
      <c r="U210" t="e">
        <f>VLOOKUP($K210,#REF!,3,0)</f>
        <v>#REF!</v>
      </c>
      <c r="V210" t="e">
        <f>VLOOKUP($K210,#REF!,4,0)</f>
        <v>#REF!</v>
      </c>
    </row>
    <row r="211" spans="3:22" x14ac:dyDescent="0.3">
      <c r="C211" s="1">
        <v>2.0799999999999998E-3</v>
      </c>
      <c r="D211" s="1">
        <f t="shared" si="28"/>
        <v>0.65345127194667696</v>
      </c>
      <c r="E211" s="1" t="str">
        <f t="shared" si="29"/>
        <v>S1</v>
      </c>
      <c r="F211" s="1">
        <f t="shared" si="26"/>
        <v>0.65345127194667696</v>
      </c>
      <c r="G211" s="1">
        <f>$F$2*(((SQRT(3)*COS(Model!F211))-SIN(Model!F211))/2)</f>
        <v>0.30692056539412504</v>
      </c>
      <c r="H211" s="1">
        <f t="shared" si="34"/>
        <v>0.48634423815568434</v>
      </c>
      <c r="I211" s="1">
        <f t="shared" si="35"/>
        <v>0.79326480354980933</v>
      </c>
      <c r="J211" s="1" t="str">
        <f t="shared" si="36"/>
        <v>R2</v>
      </c>
      <c r="K211" t="str">
        <f t="shared" si="37"/>
        <v>S1R2</v>
      </c>
      <c r="L211" t="str">
        <f>VLOOKUP(K211,'Voltage Vector Region'!$M:$P,2,0)</f>
        <v>V1</v>
      </c>
      <c r="M211" t="str">
        <f>VLOOKUP(K211,'Voltage Vector Region'!$M:$P,3,0)</f>
        <v>V7</v>
      </c>
      <c r="N211" t="str">
        <f>VLOOKUP(K211,'Voltage Vector Region'!$M:$P,4,0)</f>
        <v>V2</v>
      </c>
      <c r="P211" t="str">
        <f>VLOOKUP(L211,'Voltage Vector Region'!$R:$S,2,0)</f>
        <v>POO</v>
      </c>
      <c r="Q211" t="str">
        <f>VLOOKUP(M211,'Voltage Vector Region'!$R:$S,2,0)</f>
        <v>PON</v>
      </c>
      <c r="R211" t="str">
        <f>VLOOKUP(N211,'Voltage Vector Region'!$R:$S,2,0)</f>
        <v>PPO</v>
      </c>
      <c r="S211">
        <f t="shared" si="27"/>
        <v>2.0799999999999996</v>
      </c>
      <c r="T211" t="e">
        <f>VLOOKUP($K211,#REF!,2,0)</f>
        <v>#REF!</v>
      </c>
      <c r="U211" t="e">
        <f>VLOOKUP($K211,#REF!,3,0)</f>
        <v>#REF!</v>
      </c>
      <c r="V211" t="e">
        <f>VLOOKUP($K211,#REF!,4,0)</f>
        <v>#REF!</v>
      </c>
    </row>
    <row r="212" spans="3:22" x14ac:dyDescent="0.3">
      <c r="C212" s="1">
        <v>2.0899999999999998E-3</v>
      </c>
      <c r="D212" s="1">
        <f t="shared" si="28"/>
        <v>0.65659286460026678</v>
      </c>
      <c r="E212" s="1" t="str">
        <f t="shared" si="29"/>
        <v>S1</v>
      </c>
      <c r="F212" s="1">
        <f t="shared" si="26"/>
        <v>0.65659286460026678</v>
      </c>
      <c r="G212" s="1">
        <f>$F$2*(((SQRT(3)*COS(Model!F212))-SIN(Model!F212))/2)</f>
        <v>0.30459810055458997</v>
      </c>
      <c r="H212" s="1">
        <f t="shared" si="34"/>
        <v>0.48833735038528209</v>
      </c>
      <c r="I212" s="1">
        <f t="shared" si="35"/>
        <v>0.79293545093987206</v>
      </c>
      <c r="J212" s="1" t="str">
        <f t="shared" si="36"/>
        <v>R2</v>
      </c>
      <c r="K212" t="str">
        <f t="shared" si="37"/>
        <v>S1R2</v>
      </c>
      <c r="L212" t="str">
        <f>VLOOKUP(K212,'Voltage Vector Region'!$M:$P,2,0)</f>
        <v>V1</v>
      </c>
      <c r="M212" t="str">
        <f>VLOOKUP(K212,'Voltage Vector Region'!$M:$P,3,0)</f>
        <v>V7</v>
      </c>
      <c r="N212" t="str">
        <f>VLOOKUP(K212,'Voltage Vector Region'!$M:$P,4,0)</f>
        <v>V2</v>
      </c>
      <c r="P212" t="str">
        <f>VLOOKUP(L212,'Voltage Vector Region'!$R:$S,2,0)</f>
        <v>POO</v>
      </c>
      <c r="Q212" t="str">
        <f>VLOOKUP(M212,'Voltage Vector Region'!$R:$S,2,0)</f>
        <v>PON</v>
      </c>
      <c r="R212" t="str">
        <f>VLOOKUP(N212,'Voltage Vector Region'!$R:$S,2,0)</f>
        <v>PPO</v>
      </c>
      <c r="S212">
        <f t="shared" si="27"/>
        <v>2.09</v>
      </c>
      <c r="T212" t="e">
        <f>VLOOKUP($K212,#REF!,2,0)</f>
        <v>#REF!</v>
      </c>
      <c r="U212" t="e">
        <f>VLOOKUP($K212,#REF!,3,0)</f>
        <v>#REF!</v>
      </c>
      <c r="V212" t="e">
        <f>VLOOKUP($K212,#REF!,4,0)</f>
        <v>#REF!</v>
      </c>
    </row>
    <row r="213" spans="3:22" x14ac:dyDescent="0.3">
      <c r="C213" s="1">
        <v>2.0999999999999999E-3</v>
      </c>
      <c r="D213" s="1">
        <f t="shared" si="28"/>
        <v>0.6597344572538566</v>
      </c>
      <c r="E213" s="1" t="str">
        <f t="shared" si="29"/>
        <v>S1</v>
      </c>
      <c r="F213" s="1">
        <f t="shared" si="26"/>
        <v>0.6597344572538566</v>
      </c>
      <c r="G213" s="1">
        <f>$F$2*(((SQRT(3)*COS(Model!F213))-SIN(Model!F213))/2)</f>
        <v>0.30227262945477368</v>
      </c>
      <c r="H213" s="1">
        <f t="shared" si="34"/>
        <v>0.49032564292238123</v>
      </c>
      <c r="I213" s="1">
        <f t="shared" si="35"/>
        <v>0.79259827237715497</v>
      </c>
      <c r="J213" s="1" t="str">
        <f t="shared" si="36"/>
        <v>R2</v>
      </c>
      <c r="K213" t="str">
        <f t="shared" si="37"/>
        <v>S1R2</v>
      </c>
      <c r="L213" t="str">
        <f>VLOOKUP(K213,'Voltage Vector Region'!$M:$P,2,0)</f>
        <v>V1</v>
      </c>
      <c r="M213" t="str">
        <f>VLOOKUP(K213,'Voltage Vector Region'!$M:$P,3,0)</f>
        <v>V7</v>
      </c>
      <c r="N213" t="str">
        <f>VLOOKUP(K213,'Voltage Vector Region'!$M:$P,4,0)</f>
        <v>V2</v>
      </c>
      <c r="P213" t="str">
        <f>VLOOKUP(L213,'Voltage Vector Region'!$R:$S,2,0)</f>
        <v>POO</v>
      </c>
      <c r="Q213" t="str">
        <f>VLOOKUP(M213,'Voltage Vector Region'!$R:$S,2,0)</f>
        <v>PON</v>
      </c>
      <c r="R213" t="str">
        <f>VLOOKUP(N213,'Voltage Vector Region'!$R:$S,2,0)</f>
        <v>PPO</v>
      </c>
      <c r="S213">
        <f t="shared" si="27"/>
        <v>2.0999999999999996</v>
      </c>
      <c r="T213" t="e">
        <f>VLOOKUP($K213,#REF!,2,0)</f>
        <v>#REF!</v>
      </c>
      <c r="U213" t="e">
        <f>VLOOKUP($K213,#REF!,3,0)</f>
        <v>#REF!</v>
      </c>
      <c r="V213" t="e">
        <f>VLOOKUP($K213,#REF!,4,0)</f>
        <v>#REF!</v>
      </c>
    </row>
    <row r="214" spans="3:22" x14ac:dyDescent="0.3">
      <c r="C214" s="1">
        <v>2.1099999999999999E-3</v>
      </c>
      <c r="D214" s="1">
        <f t="shared" si="28"/>
        <v>0.66287604990744631</v>
      </c>
      <c r="E214" s="1" t="str">
        <f t="shared" si="29"/>
        <v>S1</v>
      </c>
      <c r="F214" s="1">
        <f t="shared" si="26"/>
        <v>0.66287604990744631</v>
      </c>
      <c r="G214" s="1">
        <f>$F$2*(((SQRT(3)*COS(Model!F214))-SIN(Model!F214))/2)</f>
        <v>0.29994417504613713</v>
      </c>
      <c r="H214" s="1">
        <f t="shared" si="34"/>
        <v>0.49230909614333718</v>
      </c>
      <c r="I214" s="1">
        <f t="shared" si="35"/>
        <v>0.79225327118947431</v>
      </c>
      <c r="J214" s="1" t="str">
        <f t="shared" si="36"/>
        <v>R2</v>
      </c>
      <c r="K214" t="str">
        <f t="shared" si="37"/>
        <v>S1R2</v>
      </c>
      <c r="L214" t="str">
        <f>VLOOKUP(K214,'Voltage Vector Region'!$M:$P,2,0)</f>
        <v>V1</v>
      </c>
      <c r="M214" t="str">
        <f>VLOOKUP(K214,'Voltage Vector Region'!$M:$P,3,0)</f>
        <v>V7</v>
      </c>
      <c r="N214" t="str">
        <f>VLOOKUP(K214,'Voltage Vector Region'!$M:$P,4,0)</f>
        <v>V2</v>
      </c>
      <c r="P214" t="str">
        <f>VLOOKUP(L214,'Voltage Vector Region'!$R:$S,2,0)</f>
        <v>POO</v>
      </c>
      <c r="Q214" t="str">
        <f>VLOOKUP(M214,'Voltage Vector Region'!$R:$S,2,0)</f>
        <v>PON</v>
      </c>
      <c r="R214" t="str">
        <f>VLOOKUP(N214,'Voltage Vector Region'!$R:$S,2,0)</f>
        <v>PPO</v>
      </c>
      <c r="S214">
        <f t="shared" si="27"/>
        <v>2.11</v>
      </c>
      <c r="T214" t="e">
        <f>VLOOKUP($K214,#REF!,2,0)</f>
        <v>#REF!</v>
      </c>
      <c r="U214" t="e">
        <f>VLOOKUP($K214,#REF!,3,0)</f>
        <v>#REF!</v>
      </c>
      <c r="V214" t="e">
        <f>VLOOKUP($K214,#REF!,4,0)</f>
        <v>#REF!</v>
      </c>
    </row>
    <row r="215" spans="3:22" x14ac:dyDescent="0.3">
      <c r="C215" s="1">
        <v>2.1199999999999999E-3</v>
      </c>
      <c r="D215" s="1">
        <f t="shared" si="28"/>
        <v>0.66601764256103613</v>
      </c>
      <c r="E215" s="1" t="str">
        <f t="shared" si="29"/>
        <v>S1</v>
      </c>
      <c r="F215" s="1">
        <f t="shared" si="26"/>
        <v>0.66601764256103613</v>
      </c>
      <c r="G215" s="1">
        <f>$F$2*(((SQRT(3)*COS(Model!F215))-SIN(Model!F215))/2)</f>
        <v>0.29761276030958511</v>
      </c>
      <c r="H215" s="1">
        <f t="shared" si="34"/>
        <v>0.4942876904722675</v>
      </c>
      <c r="I215" s="1">
        <f t="shared" si="35"/>
        <v>0.79190045078185256</v>
      </c>
      <c r="J215" s="1" t="str">
        <f t="shared" si="36"/>
        <v>R2</v>
      </c>
      <c r="K215" t="str">
        <f t="shared" si="37"/>
        <v>S1R2</v>
      </c>
      <c r="L215" t="str">
        <f>VLOOKUP(K215,'Voltage Vector Region'!$M:$P,2,0)</f>
        <v>V1</v>
      </c>
      <c r="M215" t="str">
        <f>VLOOKUP(K215,'Voltage Vector Region'!$M:$P,3,0)</f>
        <v>V7</v>
      </c>
      <c r="N215" t="str">
        <f>VLOOKUP(K215,'Voltage Vector Region'!$M:$P,4,0)</f>
        <v>V2</v>
      </c>
      <c r="P215" t="str">
        <f>VLOOKUP(L215,'Voltage Vector Region'!$R:$S,2,0)</f>
        <v>POO</v>
      </c>
      <c r="Q215" t="str">
        <f>VLOOKUP(M215,'Voltage Vector Region'!$R:$S,2,0)</f>
        <v>PON</v>
      </c>
      <c r="R215" t="str">
        <f>VLOOKUP(N215,'Voltage Vector Region'!$R:$S,2,0)</f>
        <v>PPO</v>
      </c>
      <c r="S215">
        <f t="shared" si="27"/>
        <v>2.1199999999999997</v>
      </c>
      <c r="T215" t="e">
        <f>VLOOKUP($K215,#REF!,2,0)</f>
        <v>#REF!</v>
      </c>
      <c r="U215" t="e">
        <f>VLOOKUP($K215,#REF!,3,0)</f>
        <v>#REF!</v>
      </c>
      <c r="V215" t="e">
        <f>VLOOKUP($K215,#REF!,4,0)</f>
        <v>#REF!</v>
      </c>
    </row>
    <row r="216" spans="3:22" x14ac:dyDescent="0.3">
      <c r="C216" s="1">
        <v>2.1299999999999999E-3</v>
      </c>
      <c r="D216" s="1">
        <f t="shared" si="28"/>
        <v>0.66915923521462595</v>
      </c>
      <c r="E216" s="1" t="str">
        <f t="shared" si="29"/>
        <v>S1</v>
      </c>
      <c r="F216" s="1">
        <f t="shared" si="26"/>
        <v>0.66915923521462595</v>
      </c>
      <c r="G216" s="1">
        <f>$F$2*(((SQRT(3)*COS(Model!F216))-SIN(Model!F216))/2)</f>
        <v>0.29527840825523993</v>
      </c>
      <c r="H216" s="1">
        <f t="shared" si="34"/>
        <v>0.49626140638124483</v>
      </c>
      <c r="I216" s="1">
        <f t="shared" si="35"/>
        <v>0.79153981463648471</v>
      </c>
      <c r="J216" s="1" t="str">
        <f t="shared" si="36"/>
        <v>R2</v>
      </c>
      <c r="K216" t="str">
        <f t="shared" si="37"/>
        <v>S1R2</v>
      </c>
      <c r="L216" t="str">
        <f>VLOOKUP(K216,'Voltage Vector Region'!$M:$P,2,0)</f>
        <v>V1</v>
      </c>
      <c r="M216" t="str">
        <f>VLOOKUP(K216,'Voltage Vector Region'!$M:$P,3,0)</f>
        <v>V7</v>
      </c>
      <c r="N216" t="str">
        <f>VLOOKUP(K216,'Voltage Vector Region'!$M:$P,4,0)</f>
        <v>V2</v>
      </c>
      <c r="P216" t="str">
        <f>VLOOKUP(L216,'Voltage Vector Region'!$R:$S,2,0)</f>
        <v>POO</v>
      </c>
      <c r="Q216" t="str">
        <f>VLOOKUP(M216,'Voltage Vector Region'!$R:$S,2,0)</f>
        <v>PON</v>
      </c>
      <c r="R216" t="str">
        <f>VLOOKUP(N216,'Voltage Vector Region'!$R:$S,2,0)</f>
        <v>PPO</v>
      </c>
      <c r="S216">
        <f t="shared" si="27"/>
        <v>2.13</v>
      </c>
      <c r="T216" t="e">
        <f>VLOOKUP($K216,#REF!,2,0)</f>
        <v>#REF!</v>
      </c>
      <c r="U216" t="e">
        <f>VLOOKUP($K216,#REF!,3,0)</f>
        <v>#REF!</v>
      </c>
      <c r="V216" t="e">
        <f>VLOOKUP($K216,#REF!,4,0)</f>
        <v>#REF!</v>
      </c>
    </row>
    <row r="217" spans="3:22" x14ac:dyDescent="0.3">
      <c r="C217" s="1">
        <v>2.14E-3</v>
      </c>
      <c r="D217" s="1">
        <f t="shared" si="28"/>
        <v>0.67230082786821577</v>
      </c>
      <c r="E217" s="1" t="str">
        <f t="shared" si="29"/>
        <v>S1</v>
      </c>
      <c r="F217" s="1">
        <f t="shared" si="26"/>
        <v>0.67230082786821577</v>
      </c>
      <c r="G217" s="1">
        <f>$F$2*(((SQRT(3)*COS(Model!F217))-SIN(Model!F217))/2)</f>
        <v>0.29294114192221415</v>
      </c>
      <c r="H217" s="1">
        <f t="shared" si="34"/>
        <v>0.49823022439049008</v>
      </c>
      <c r="I217" s="1">
        <f t="shared" si="35"/>
        <v>0.79117136631270424</v>
      </c>
      <c r="J217" s="1" t="str">
        <f t="shared" si="36"/>
        <v>R2</v>
      </c>
      <c r="K217" t="str">
        <f t="shared" si="37"/>
        <v>S1R2</v>
      </c>
      <c r="L217" t="str">
        <f>VLOOKUP(K217,'Voltage Vector Region'!$M:$P,2,0)</f>
        <v>V1</v>
      </c>
      <c r="M217" t="str">
        <f>VLOOKUP(K217,'Voltage Vector Region'!$M:$P,3,0)</f>
        <v>V7</v>
      </c>
      <c r="N217" t="str">
        <f>VLOOKUP(K217,'Voltage Vector Region'!$M:$P,4,0)</f>
        <v>V2</v>
      </c>
      <c r="P217" t="str">
        <f>VLOOKUP(L217,'Voltage Vector Region'!$R:$S,2,0)</f>
        <v>POO</v>
      </c>
      <c r="Q217" t="str">
        <f>VLOOKUP(M217,'Voltage Vector Region'!$R:$S,2,0)</f>
        <v>PON</v>
      </c>
      <c r="R217" t="str">
        <f>VLOOKUP(N217,'Voltage Vector Region'!$R:$S,2,0)</f>
        <v>PPO</v>
      </c>
      <c r="S217">
        <f t="shared" si="27"/>
        <v>2.14</v>
      </c>
      <c r="T217" t="e">
        <f>VLOOKUP($K217,#REF!,2,0)</f>
        <v>#REF!</v>
      </c>
      <c r="U217" t="e">
        <f>VLOOKUP($K217,#REF!,3,0)</f>
        <v>#REF!</v>
      </c>
      <c r="V217" t="e">
        <f>VLOOKUP($K217,#REF!,4,0)</f>
        <v>#REF!</v>
      </c>
    </row>
    <row r="218" spans="3:22" x14ac:dyDescent="0.3">
      <c r="C218" s="1">
        <v>2.15E-3</v>
      </c>
      <c r="D218" s="1">
        <f t="shared" si="28"/>
        <v>0.67544242052180559</v>
      </c>
      <c r="E218" s="1" t="str">
        <f t="shared" si="29"/>
        <v>S1</v>
      </c>
      <c r="F218" s="1">
        <f t="shared" si="26"/>
        <v>0.67544242052180559</v>
      </c>
      <c r="G218" s="1">
        <f>$F$2*(((SQRT(3)*COS(Model!F218))-SIN(Model!F218))/2)</f>
        <v>0.29060098437838261</v>
      </c>
      <c r="H218" s="1">
        <f t="shared" si="34"/>
        <v>0.5001941250685642</v>
      </c>
      <c r="I218" s="1">
        <f t="shared" si="35"/>
        <v>0.79079510944694675</v>
      </c>
      <c r="J218" s="1" t="str">
        <f t="shared" si="36"/>
        <v>R4</v>
      </c>
      <c r="K218" t="str">
        <f t="shared" si="37"/>
        <v>S1R4</v>
      </c>
      <c r="L218" t="str">
        <f>VLOOKUP(K218,'Voltage Vector Region'!$M:$P,2,0)</f>
        <v>V14</v>
      </c>
      <c r="M218" t="str">
        <f>VLOOKUP(K218,'Voltage Vector Region'!$M:$P,3,0)</f>
        <v>V7</v>
      </c>
      <c r="N218" t="str">
        <f>VLOOKUP(K218,'Voltage Vector Region'!$M:$P,4,0)</f>
        <v>V2</v>
      </c>
      <c r="P218" t="str">
        <f>VLOOKUP(L218,'Voltage Vector Region'!$R:$S,2,0)</f>
        <v>PPN</v>
      </c>
      <c r="Q218" t="str">
        <f>VLOOKUP(M218,'Voltage Vector Region'!$R:$S,2,0)</f>
        <v>PON</v>
      </c>
      <c r="R218" t="str">
        <f>VLOOKUP(N218,'Voltage Vector Region'!$R:$S,2,0)</f>
        <v>PPO</v>
      </c>
      <c r="S218">
        <f t="shared" si="27"/>
        <v>2.15</v>
      </c>
      <c r="T218" t="e">
        <f>VLOOKUP($K218,#REF!,2,0)</f>
        <v>#REF!</v>
      </c>
      <c r="U218" t="e">
        <f>VLOOKUP($K218,#REF!,3,0)</f>
        <v>#REF!</v>
      </c>
      <c r="V218" t="e">
        <f>VLOOKUP($K218,#REF!,4,0)</f>
        <v>#REF!</v>
      </c>
    </row>
    <row r="219" spans="3:22" x14ac:dyDescent="0.3">
      <c r="C219" s="1">
        <v>2.16E-3</v>
      </c>
      <c r="D219" s="1">
        <f t="shared" si="28"/>
        <v>0.67858401317539541</v>
      </c>
      <c r="E219" s="1" t="str">
        <f t="shared" si="29"/>
        <v>S1</v>
      </c>
      <c r="F219" s="1">
        <f t="shared" si="26"/>
        <v>0.67858401317539541</v>
      </c>
      <c r="G219" s="1">
        <f>$F$2*(((SQRT(3)*COS(Model!F219))-SIN(Model!F219))/2)</f>
        <v>0.28825795872015564</v>
      </c>
      <c r="H219" s="1">
        <f t="shared" si="34"/>
        <v>0.50215308903256051</v>
      </c>
      <c r="I219" s="1">
        <f t="shared" si="35"/>
        <v>0.7904110477527162</v>
      </c>
      <c r="J219" s="1" t="str">
        <f t="shared" si="36"/>
        <v>R4</v>
      </c>
      <c r="K219" t="str">
        <f t="shared" si="37"/>
        <v>S1R4</v>
      </c>
      <c r="L219" t="str">
        <f>VLOOKUP(K219,'Voltage Vector Region'!$M:$P,2,0)</f>
        <v>V14</v>
      </c>
      <c r="M219" t="str">
        <f>VLOOKUP(K219,'Voltage Vector Region'!$M:$P,3,0)</f>
        <v>V7</v>
      </c>
      <c r="N219" t="str">
        <f>VLOOKUP(K219,'Voltage Vector Region'!$M:$P,4,0)</f>
        <v>V2</v>
      </c>
      <c r="P219" t="str">
        <f>VLOOKUP(L219,'Voltage Vector Region'!$R:$S,2,0)</f>
        <v>PPN</v>
      </c>
      <c r="Q219" t="str">
        <f>VLOOKUP(M219,'Voltage Vector Region'!$R:$S,2,0)</f>
        <v>PON</v>
      </c>
      <c r="R219" t="str">
        <f>VLOOKUP(N219,'Voltage Vector Region'!$R:$S,2,0)</f>
        <v>PPO</v>
      </c>
      <c r="S219">
        <f t="shared" si="27"/>
        <v>2.16</v>
      </c>
      <c r="T219" t="e">
        <f>VLOOKUP($K219,#REF!,2,0)</f>
        <v>#REF!</v>
      </c>
      <c r="U219" t="e">
        <f>VLOOKUP($K219,#REF!,3,0)</f>
        <v>#REF!</v>
      </c>
      <c r="V219" t="e">
        <f>VLOOKUP($K219,#REF!,4,0)</f>
        <v>#REF!</v>
      </c>
    </row>
    <row r="220" spans="3:22" x14ac:dyDescent="0.3">
      <c r="C220" s="1">
        <v>2.1700000000000001E-3</v>
      </c>
      <c r="D220" s="1">
        <f t="shared" si="28"/>
        <v>0.68172560582898512</v>
      </c>
      <c r="E220" s="1" t="str">
        <f t="shared" si="29"/>
        <v>S1</v>
      </c>
      <c r="F220" s="1">
        <f t="shared" si="26"/>
        <v>0.68172560582898512</v>
      </c>
      <c r="G220" s="1">
        <f>$F$2*(((SQRT(3)*COS(Model!F220))-SIN(Model!F220))/2)</f>
        <v>0.2859120880722506</v>
      </c>
      <c r="H220" s="1">
        <f t="shared" si="34"/>
        <v>0.50410709694829536</v>
      </c>
      <c r="I220" s="1">
        <f t="shared" si="35"/>
        <v>0.79001918502054602</v>
      </c>
      <c r="J220" s="1" t="str">
        <f t="shared" si="36"/>
        <v>R4</v>
      </c>
      <c r="K220" t="str">
        <f t="shared" si="37"/>
        <v>S1R4</v>
      </c>
      <c r="L220" t="str">
        <f>VLOOKUP(K220,'Voltage Vector Region'!$M:$P,2,0)</f>
        <v>V14</v>
      </c>
      <c r="M220" t="str">
        <f>VLOOKUP(K220,'Voltage Vector Region'!$M:$P,3,0)</f>
        <v>V7</v>
      </c>
      <c r="N220" t="str">
        <f>VLOOKUP(K220,'Voltage Vector Region'!$M:$P,4,0)</f>
        <v>V2</v>
      </c>
      <c r="P220" t="str">
        <f>VLOOKUP(L220,'Voltage Vector Region'!$R:$S,2,0)</f>
        <v>PPN</v>
      </c>
      <c r="Q220" t="str">
        <f>VLOOKUP(M220,'Voltage Vector Region'!$R:$S,2,0)</f>
        <v>PON</v>
      </c>
      <c r="R220" t="str">
        <f>VLOOKUP(N220,'Voltage Vector Region'!$R:$S,2,0)</f>
        <v>PPO</v>
      </c>
      <c r="S220">
        <f t="shared" si="27"/>
        <v>2.17</v>
      </c>
      <c r="T220" t="e">
        <f>VLOOKUP($K220,#REF!,2,0)</f>
        <v>#REF!</v>
      </c>
      <c r="U220" t="e">
        <f>VLOOKUP($K220,#REF!,3,0)</f>
        <v>#REF!</v>
      </c>
      <c r="V220" t="e">
        <f>VLOOKUP($K220,#REF!,4,0)</f>
        <v>#REF!</v>
      </c>
    </row>
    <row r="221" spans="3:22" x14ac:dyDescent="0.3">
      <c r="C221" s="1">
        <v>2.1800000000000001E-3</v>
      </c>
      <c r="D221" s="1">
        <f t="shared" si="28"/>
        <v>0.68486719848257493</v>
      </c>
      <c r="E221" s="1" t="str">
        <f t="shared" si="29"/>
        <v>S1</v>
      </c>
      <c r="F221" s="1">
        <f t="shared" si="26"/>
        <v>0.68486719848257493</v>
      </c>
      <c r="G221" s="1">
        <f>$F$2*(((SQRT(3)*COS(Model!F221))-SIN(Model!F221))/2)</f>
        <v>0.28356339558746363</v>
      </c>
      <c r="H221" s="1">
        <f t="shared" si="34"/>
        <v>0.50605612953049961</v>
      </c>
      <c r="I221" s="1">
        <f t="shared" si="35"/>
        <v>0.78961952511796318</v>
      </c>
      <c r="J221" s="1" t="str">
        <f t="shared" si="36"/>
        <v>R4</v>
      </c>
      <c r="K221" t="str">
        <f t="shared" si="37"/>
        <v>S1R4</v>
      </c>
      <c r="L221" t="str">
        <f>VLOOKUP(K221,'Voltage Vector Region'!$M:$P,2,0)</f>
        <v>V14</v>
      </c>
      <c r="M221" t="str">
        <f>VLOOKUP(K221,'Voltage Vector Region'!$M:$P,3,0)</f>
        <v>V7</v>
      </c>
      <c r="N221" t="str">
        <f>VLOOKUP(K221,'Voltage Vector Region'!$M:$P,4,0)</f>
        <v>V2</v>
      </c>
      <c r="P221" t="str">
        <f>VLOOKUP(L221,'Voltage Vector Region'!$R:$S,2,0)</f>
        <v>PPN</v>
      </c>
      <c r="Q221" t="str">
        <f>VLOOKUP(M221,'Voltage Vector Region'!$R:$S,2,0)</f>
        <v>PON</v>
      </c>
      <c r="R221" t="str">
        <f>VLOOKUP(N221,'Voltage Vector Region'!$R:$S,2,0)</f>
        <v>PPO</v>
      </c>
      <c r="S221">
        <f t="shared" si="27"/>
        <v>2.1800000000000002</v>
      </c>
      <c r="T221" t="e">
        <f>VLOOKUP($K221,#REF!,2,0)</f>
        <v>#REF!</v>
      </c>
      <c r="U221" t="e">
        <f>VLOOKUP($K221,#REF!,3,0)</f>
        <v>#REF!</v>
      </c>
      <c r="V221" t="e">
        <f>VLOOKUP($K221,#REF!,4,0)</f>
        <v>#REF!</v>
      </c>
    </row>
    <row r="222" spans="3:22" x14ac:dyDescent="0.3">
      <c r="C222" s="1">
        <v>2.1900000000000001E-3</v>
      </c>
      <c r="D222" s="1">
        <f t="shared" si="28"/>
        <v>0.68800879113616475</v>
      </c>
      <c r="E222" s="1" t="str">
        <f t="shared" si="29"/>
        <v>S1</v>
      </c>
      <c r="F222" s="1">
        <f t="shared" si="26"/>
        <v>0.68800879113616475</v>
      </c>
      <c r="G222" s="1">
        <f>$F$2*(((SQRT(3)*COS(Model!F222))-SIN(Model!F222))/2)</f>
        <v>0.2812119044464414</v>
      </c>
      <c r="H222" s="1">
        <f t="shared" si="34"/>
        <v>0.50800016754300859</v>
      </c>
      <c r="I222" s="1">
        <f t="shared" si="35"/>
        <v>0.78921207198944998</v>
      </c>
      <c r="J222" s="1" t="str">
        <f t="shared" si="36"/>
        <v>R4</v>
      </c>
      <c r="K222" t="str">
        <f t="shared" si="37"/>
        <v>S1R4</v>
      </c>
      <c r="L222" t="str">
        <f>VLOOKUP(K222,'Voltage Vector Region'!$M:$P,2,0)</f>
        <v>V14</v>
      </c>
      <c r="M222" t="str">
        <f>VLOOKUP(K222,'Voltage Vector Region'!$M:$P,3,0)</f>
        <v>V7</v>
      </c>
      <c r="N222" t="str">
        <f>VLOOKUP(K222,'Voltage Vector Region'!$M:$P,4,0)</f>
        <v>V2</v>
      </c>
      <c r="P222" t="str">
        <f>VLOOKUP(L222,'Voltage Vector Region'!$R:$S,2,0)</f>
        <v>PPN</v>
      </c>
      <c r="Q222" t="str">
        <f>VLOOKUP(M222,'Voltage Vector Region'!$R:$S,2,0)</f>
        <v>PON</v>
      </c>
      <c r="R222" t="str">
        <f>VLOOKUP(N222,'Voltage Vector Region'!$R:$S,2,0)</f>
        <v>PPO</v>
      </c>
      <c r="S222">
        <f t="shared" si="27"/>
        <v>2.19</v>
      </c>
      <c r="T222" t="e">
        <f>VLOOKUP($K222,#REF!,2,0)</f>
        <v>#REF!</v>
      </c>
      <c r="U222" t="e">
        <f>VLOOKUP($K222,#REF!,3,0)</f>
        <v>#REF!</v>
      </c>
      <c r="V222" t="e">
        <f>VLOOKUP($K222,#REF!,4,0)</f>
        <v>#REF!</v>
      </c>
    </row>
    <row r="223" spans="3:22" x14ac:dyDescent="0.3">
      <c r="C223" s="1">
        <v>2.2000000000000001E-3</v>
      </c>
      <c r="D223" s="1">
        <f t="shared" si="28"/>
        <v>0.69115038378975457</v>
      </c>
      <c r="E223" s="1" t="str">
        <f t="shared" si="29"/>
        <v>S1</v>
      </c>
      <c r="F223" s="1">
        <f t="shared" si="26"/>
        <v>0.69115038378975457</v>
      </c>
      <c r="G223" s="1">
        <f>$F$2*(((SQRT(3)*COS(Model!F223))-SIN(Model!F223))/2)</f>
        <v>0.2788576378574521</v>
      </c>
      <c r="H223" s="1">
        <f t="shared" si="34"/>
        <v>0.50993919179895186</v>
      </c>
      <c r="I223" s="1">
        <f t="shared" si="35"/>
        <v>0.78879682965640396</v>
      </c>
      <c r="J223" s="1" t="str">
        <f t="shared" si="36"/>
        <v>R4</v>
      </c>
      <c r="K223" t="str">
        <f t="shared" si="37"/>
        <v>S1R4</v>
      </c>
      <c r="L223" t="str">
        <f>VLOOKUP(K223,'Voltage Vector Region'!$M:$P,2,0)</f>
        <v>V14</v>
      </c>
      <c r="M223" t="str">
        <f>VLOOKUP(K223,'Voltage Vector Region'!$M:$P,3,0)</f>
        <v>V7</v>
      </c>
      <c r="N223" t="str">
        <f>VLOOKUP(K223,'Voltage Vector Region'!$M:$P,4,0)</f>
        <v>V2</v>
      </c>
      <c r="P223" t="str">
        <f>VLOOKUP(L223,'Voltage Vector Region'!$R:$S,2,0)</f>
        <v>PPN</v>
      </c>
      <c r="Q223" t="str">
        <f>VLOOKUP(M223,'Voltage Vector Region'!$R:$S,2,0)</f>
        <v>PON</v>
      </c>
      <c r="R223" t="str">
        <f>VLOOKUP(N223,'Voltage Vector Region'!$R:$S,2,0)</f>
        <v>PPO</v>
      </c>
      <c r="S223">
        <f t="shared" si="27"/>
        <v>2.2000000000000002</v>
      </c>
      <c r="T223" t="e">
        <f>VLOOKUP($K223,#REF!,2,0)</f>
        <v>#REF!</v>
      </c>
      <c r="U223" t="e">
        <f>VLOOKUP($K223,#REF!,3,0)</f>
        <v>#REF!</v>
      </c>
      <c r="V223" t="e">
        <f>VLOOKUP($K223,#REF!,4,0)</f>
        <v>#REF!</v>
      </c>
    </row>
    <row r="224" spans="3:22" x14ac:dyDescent="0.3">
      <c r="C224" s="1">
        <v>2.2100000000000002E-3</v>
      </c>
      <c r="D224" s="1">
        <f t="shared" si="28"/>
        <v>0.69429197644334439</v>
      </c>
      <c r="E224" s="1" t="str">
        <f t="shared" si="29"/>
        <v>S1</v>
      </c>
      <c r="F224" s="1">
        <f t="shared" si="26"/>
        <v>0.69429197644334439</v>
      </c>
      <c r="G224" s="1">
        <f>$F$2*(((SQRT(3)*COS(Model!F224))-SIN(Model!F224))/2)</f>
        <v>0.27650061905615658</v>
      </c>
      <c r="H224" s="1">
        <f t="shared" si="34"/>
        <v>0.51187318316094277</v>
      </c>
      <c r="I224" s="1">
        <f t="shared" si="35"/>
        <v>0.78837380221709941</v>
      </c>
      <c r="J224" s="1" t="str">
        <f t="shared" si="36"/>
        <v>R4</v>
      </c>
      <c r="K224" t="str">
        <f t="shared" si="37"/>
        <v>S1R4</v>
      </c>
      <c r="L224" t="str">
        <f>VLOOKUP(K224,'Voltage Vector Region'!$M:$P,2,0)</f>
        <v>V14</v>
      </c>
      <c r="M224" t="str">
        <f>VLOOKUP(K224,'Voltage Vector Region'!$M:$P,3,0)</f>
        <v>V7</v>
      </c>
      <c r="N224" t="str">
        <f>VLOOKUP(K224,'Voltage Vector Region'!$M:$P,4,0)</f>
        <v>V2</v>
      </c>
      <c r="P224" t="str">
        <f>VLOOKUP(L224,'Voltage Vector Region'!$R:$S,2,0)</f>
        <v>PPN</v>
      </c>
      <c r="Q224" t="str">
        <f>VLOOKUP(M224,'Voltage Vector Region'!$R:$S,2,0)</f>
        <v>PON</v>
      </c>
      <c r="R224" t="str">
        <f>VLOOKUP(N224,'Voltage Vector Region'!$R:$S,2,0)</f>
        <v>PPO</v>
      </c>
      <c r="S224">
        <f t="shared" si="27"/>
        <v>2.21</v>
      </c>
      <c r="T224" t="e">
        <f>VLOOKUP($K224,#REF!,2,0)</f>
        <v>#REF!</v>
      </c>
      <c r="U224" t="e">
        <f>VLOOKUP($K224,#REF!,3,0)</f>
        <v>#REF!</v>
      </c>
      <c r="V224" t="e">
        <f>VLOOKUP($K224,#REF!,4,0)</f>
        <v>#REF!</v>
      </c>
    </row>
    <row r="225" spans="3:22" x14ac:dyDescent="0.3">
      <c r="C225" s="1">
        <v>2.2200000000000002E-3</v>
      </c>
      <c r="D225" s="1">
        <f t="shared" si="28"/>
        <v>0.69743356909693421</v>
      </c>
      <c r="E225" s="1" t="str">
        <f t="shared" si="29"/>
        <v>S1</v>
      </c>
      <c r="F225" s="1">
        <f t="shared" si="26"/>
        <v>0.69743356909693421</v>
      </c>
      <c r="G225" s="1">
        <f>$F$2*(((SQRT(3)*COS(Model!F225))-SIN(Model!F225))/2)</f>
        <v>0.27414087130537867</v>
      </c>
      <c r="H225" s="1">
        <f t="shared" si="34"/>
        <v>0.51380212254126756</v>
      </c>
      <c r="I225" s="1">
        <f t="shared" si="35"/>
        <v>0.78794299384664623</v>
      </c>
      <c r="J225" s="1" t="str">
        <f t="shared" si="36"/>
        <v>R4</v>
      </c>
      <c r="K225" t="str">
        <f t="shared" si="37"/>
        <v>S1R4</v>
      </c>
      <c r="L225" t="str">
        <f>VLOOKUP(K225,'Voltage Vector Region'!$M:$P,2,0)</f>
        <v>V14</v>
      </c>
      <c r="M225" t="str">
        <f>VLOOKUP(K225,'Voltage Vector Region'!$M:$P,3,0)</f>
        <v>V7</v>
      </c>
      <c r="N225" t="str">
        <f>VLOOKUP(K225,'Voltage Vector Region'!$M:$P,4,0)</f>
        <v>V2</v>
      </c>
      <c r="P225" t="str">
        <f>VLOOKUP(L225,'Voltage Vector Region'!$R:$S,2,0)</f>
        <v>PPN</v>
      </c>
      <c r="Q225" t="str">
        <f>VLOOKUP(M225,'Voltage Vector Region'!$R:$S,2,0)</f>
        <v>PON</v>
      </c>
      <c r="R225" t="str">
        <f>VLOOKUP(N225,'Voltage Vector Region'!$R:$S,2,0)</f>
        <v>PPO</v>
      </c>
      <c r="S225">
        <f t="shared" si="27"/>
        <v>2.2200000000000002</v>
      </c>
      <c r="T225" t="e">
        <f>VLOOKUP($K225,#REF!,2,0)</f>
        <v>#REF!</v>
      </c>
      <c r="U225" t="e">
        <f>VLOOKUP($K225,#REF!,3,0)</f>
        <v>#REF!</v>
      </c>
      <c r="V225" t="e">
        <f>VLOOKUP($K225,#REF!,4,0)</f>
        <v>#REF!</v>
      </c>
    </row>
    <row r="226" spans="3:22" x14ac:dyDescent="0.3">
      <c r="C226" s="1">
        <v>2.2300000000000002E-3</v>
      </c>
      <c r="D226" s="1">
        <f t="shared" si="28"/>
        <v>0.70057516175052392</v>
      </c>
      <c r="E226" s="1" t="str">
        <f t="shared" si="29"/>
        <v>S1</v>
      </c>
      <c r="F226" s="1">
        <f t="shared" si="26"/>
        <v>0.70057516175052392</v>
      </c>
      <c r="G226" s="1">
        <f>$F$2*(((SQRT(3)*COS(Model!F226))-SIN(Model!F226))/2)</f>
        <v>0.27177841789487628</v>
      </c>
      <c r="H226" s="1">
        <f t="shared" si="34"/>
        <v>0.51572599090207305</v>
      </c>
      <c r="I226" s="1">
        <f t="shared" si="35"/>
        <v>0.78750440879694938</v>
      </c>
      <c r="J226" s="1" t="str">
        <f t="shared" si="36"/>
        <v>R4</v>
      </c>
      <c r="K226" t="str">
        <f t="shared" si="37"/>
        <v>S1R4</v>
      </c>
      <c r="L226" t="str">
        <f>VLOOKUP(K226,'Voltage Vector Region'!$M:$P,2,0)</f>
        <v>V14</v>
      </c>
      <c r="M226" t="str">
        <f>VLOOKUP(K226,'Voltage Vector Region'!$M:$P,3,0)</f>
        <v>V7</v>
      </c>
      <c r="N226" t="str">
        <f>VLOOKUP(K226,'Voltage Vector Region'!$M:$P,4,0)</f>
        <v>V2</v>
      </c>
      <c r="P226" t="str">
        <f>VLOOKUP(L226,'Voltage Vector Region'!$R:$S,2,0)</f>
        <v>PPN</v>
      </c>
      <c r="Q226" t="str">
        <f>VLOOKUP(M226,'Voltage Vector Region'!$R:$S,2,0)</f>
        <v>PON</v>
      </c>
      <c r="R226" t="str">
        <f>VLOOKUP(N226,'Voltage Vector Region'!$R:$S,2,0)</f>
        <v>PPO</v>
      </c>
      <c r="S226">
        <f t="shared" si="27"/>
        <v>2.23</v>
      </c>
      <c r="T226" t="e">
        <f>VLOOKUP($K226,#REF!,2,0)</f>
        <v>#REF!</v>
      </c>
      <c r="U226" t="e">
        <f>VLOOKUP($K226,#REF!,3,0)</f>
        <v>#REF!</v>
      </c>
      <c r="V226" t="e">
        <f>VLOOKUP($K226,#REF!,4,0)</f>
        <v>#REF!</v>
      </c>
    </row>
    <row r="227" spans="3:22" x14ac:dyDescent="0.3">
      <c r="C227" s="1">
        <v>2.2399999999999998E-3</v>
      </c>
      <c r="D227" s="1">
        <f t="shared" si="28"/>
        <v>0.70371675440411363</v>
      </c>
      <c r="E227" s="1" t="str">
        <f t="shared" si="29"/>
        <v>S1</v>
      </c>
      <c r="F227" s="1">
        <f t="shared" si="26"/>
        <v>0.70371675440411363</v>
      </c>
      <c r="G227" s="1">
        <f>$F$2*(((SQRT(3)*COS(Model!F227))-SIN(Model!F227))/2)</f>
        <v>0.26941328214111071</v>
      </c>
      <c r="H227" s="1">
        <f t="shared" si="34"/>
        <v>0.51764476925555536</v>
      </c>
      <c r="I227" s="1">
        <f t="shared" si="35"/>
        <v>0.78705805139666607</v>
      </c>
      <c r="J227" s="1" t="str">
        <f t="shared" si="36"/>
        <v>R4</v>
      </c>
      <c r="K227" t="str">
        <f t="shared" si="37"/>
        <v>S1R4</v>
      </c>
      <c r="L227" t="str">
        <f>VLOOKUP(K227,'Voltage Vector Region'!$M:$P,2,0)</f>
        <v>V14</v>
      </c>
      <c r="M227" t="str">
        <f>VLOOKUP(K227,'Voltage Vector Region'!$M:$P,3,0)</f>
        <v>V7</v>
      </c>
      <c r="N227" t="str">
        <f>VLOOKUP(K227,'Voltage Vector Region'!$M:$P,4,0)</f>
        <v>V2</v>
      </c>
      <c r="P227" t="str">
        <f>VLOOKUP(L227,'Voltage Vector Region'!$R:$S,2,0)</f>
        <v>PPN</v>
      </c>
      <c r="Q227" t="str">
        <f>VLOOKUP(M227,'Voltage Vector Region'!$R:$S,2,0)</f>
        <v>PON</v>
      </c>
      <c r="R227" t="str">
        <f>VLOOKUP(N227,'Voltage Vector Region'!$R:$S,2,0)</f>
        <v>PPO</v>
      </c>
      <c r="S227">
        <f t="shared" si="27"/>
        <v>2.2399999999999998</v>
      </c>
      <c r="T227" t="e">
        <f>VLOOKUP($K227,#REF!,2,0)</f>
        <v>#REF!</v>
      </c>
      <c r="U227" t="e">
        <f>VLOOKUP($K227,#REF!,3,0)</f>
        <v>#REF!</v>
      </c>
      <c r="V227" t="e">
        <f>VLOOKUP($K227,#REF!,4,0)</f>
        <v>#REF!</v>
      </c>
    </row>
    <row r="228" spans="3:22" x14ac:dyDescent="0.3">
      <c r="C228" s="1">
        <v>2.2499999999999998E-3</v>
      </c>
      <c r="D228" s="1">
        <f t="shared" si="28"/>
        <v>0.70685834705770345</v>
      </c>
      <c r="E228" s="1" t="str">
        <f t="shared" si="29"/>
        <v>S1</v>
      </c>
      <c r="F228" s="1">
        <f t="shared" si="26"/>
        <v>0.70685834705770345</v>
      </c>
      <c r="G228" s="1">
        <f>$F$2*(((SQRT(3)*COS(Model!F228))-SIN(Model!F228))/2)</f>
        <v>0.26704548738701667</v>
      </c>
      <c r="H228" s="1">
        <f t="shared" si="34"/>
        <v>0.51955843866414697</v>
      </c>
      <c r="I228" s="1">
        <f t="shared" si="35"/>
        <v>0.78660392605116369</v>
      </c>
      <c r="J228" s="1" t="str">
        <f t="shared" si="36"/>
        <v>R4</v>
      </c>
      <c r="K228" t="str">
        <f t="shared" si="37"/>
        <v>S1R4</v>
      </c>
      <c r="L228" t="str">
        <f>VLOOKUP(K228,'Voltage Vector Region'!$M:$P,2,0)</f>
        <v>V14</v>
      </c>
      <c r="M228" t="str">
        <f>VLOOKUP(K228,'Voltage Vector Region'!$M:$P,3,0)</f>
        <v>V7</v>
      </c>
      <c r="N228" t="str">
        <f>VLOOKUP(K228,'Voltage Vector Region'!$M:$P,4,0)</f>
        <v>V2</v>
      </c>
      <c r="P228" t="str">
        <f>VLOOKUP(L228,'Voltage Vector Region'!$R:$S,2,0)</f>
        <v>PPN</v>
      </c>
      <c r="Q228" t="str">
        <f>VLOOKUP(M228,'Voltage Vector Region'!$R:$S,2,0)</f>
        <v>PON</v>
      </c>
      <c r="R228" t="str">
        <f>VLOOKUP(N228,'Voltage Vector Region'!$R:$S,2,0)</f>
        <v>PPO</v>
      </c>
      <c r="S228">
        <f t="shared" si="27"/>
        <v>2.25</v>
      </c>
      <c r="T228" t="e">
        <f>VLOOKUP($K228,#REF!,2,0)</f>
        <v>#REF!</v>
      </c>
      <c r="U228" t="e">
        <f>VLOOKUP($K228,#REF!,3,0)</f>
        <v>#REF!</v>
      </c>
      <c r="V228" t="e">
        <f>VLOOKUP($K228,#REF!,4,0)</f>
        <v>#REF!</v>
      </c>
    </row>
    <row r="229" spans="3:22" x14ac:dyDescent="0.3">
      <c r="C229" s="1">
        <v>2.2599999999999999E-3</v>
      </c>
      <c r="D229" s="1">
        <f t="shared" si="28"/>
        <v>0.70999993971129327</v>
      </c>
      <c r="E229" s="1" t="str">
        <f t="shared" si="29"/>
        <v>S1</v>
      </c>
      <c r="F229" s="1">
        <f t="shared" si="26"/>
        <v>0.70999993971129327</v>
      </c>
      <c r="G229" s="1">
        <f>$F$2*(((SQRT(3)*COS(Model!F229))-SIN(Model!F229))/2)</f>
        <v>0.26467505700177302</v>
      </c>
      <c r="H229" s="1">
        <f t="shared" si="34"/>
        <v>0.52146698024070304</v>
      </c>
      <c r="I229" s="1">
        <f t="shared" si="35"/>
        <v>0.78614203724247611</v>
      </c>
      <c r="J229" s="1" t="str">
        <f t="shared" si="36"/>
        <v>R4</v>
      </c>
      <c r="K229" t="str">
        <f t="shared" si="37"/>
        <v>S1R4</v>
      </c>
      <c r="L229" t="str">
        <f>VLOOKUP(K229,'Voltage Vector Region'!$M:$P,2,0)</f>
        <v>V14</v>
      </c>
      <c r="M229" t="str">
        <f>VLOOKUP(K229,'Voltage Vector Region'!$M:$P,3,0)</f>
        <v>V7</v>
      </c>
      <c r="N229" t="str">
        <f>VLOOKUP(K229,'Voltage Vector Region'!$M:$P,4,0)</f>
        <v>V2</v>
      </c>
      <c r="P229" t="str">
        <f>VLOOKUP(L229,'Voltage Vector Region'!$R:$S,2,0)</f>
        <v>PPN</v>
      </c>
      <c r="Q229" t="str">
        <f>VLOOKUP(M229,'Voltage Vector Region'!$R:$S,2,0)</f>
        <v>PON</v>
      </c>
      <c r="R229" t="str">
        <f>VLOOKUP(N229,'Voltage Vector Region'!$R:$S,2,0)</f>
        <v>PPO</v>
      </c>
      <c r="S229">
        <f t="shared" si="27"/>
        <v>2.2599999999999998</v>
      </c>
      <c r="T229" t="e">
        <f>VLOOKUP($K229,#REF!,2,0)</f>
        <v>#REF!</v>
      </c>
      <c r="U229" t="e">
        <f>VLOOKUP($K229,#REF!,3,0)</f>
        <v>#REF!</v>
      </c>
      <c r="V229" t="e">
        <f>VLOOKUP($K229,#REF!,4,0)</f>
        <v>#REF!</v>
      </c>
    </row>
    <row r="230" spans="3:22" x14ac:dyDescent="0.3">
      <c r="C230" s="1">
        <v>2.2699999999999999E-3</v>
      </c>
      <c r="D230" s="1">
        <f t="shared" si="28"/>
        <v>0.71314153236488298</v>
      </c>
      <c r="E230" s="1" t="str">
        <f t="shared" si="29"/>
        <v>S1</v>
      </c>
      <c r="F230" s="1">
        <f t="shared" si="26"/>
        <v>0.71314153236488298</v>
      </c>
      <c r="G230" s="1">
        <f>$F$2*(((SQRT(3)*COS(Model!F230))-SIN(Model!F230))/2)</f>
        <v>0.26230201438057027</v>
      </c>
      <c r="H230" s="1">
        <f t="shared" si="34"/>
        <v>0.52337037514868878</v>
      </c>
      <c r="I230" s="1">
        <f t="shared" si="35"/>
        <v>0.785672389529259</v>
      </c>
      <c r="J230" s="1" t="str">
        <f t="shared" si="36"/>
        <v>R4</v>
      </c>
      <c r="K230" t="str">
        <f t="shared" si="37"/>
        <v>S1R4</v>
      </c>
      <c r="L230" t="str">
        <f>VLOOKUP(K230,'Voltage Vector Region'!$M:$P,2,0)</f>
        <v>V14</v>
      </c>
      <c r="M230" t="str">
        <f>VLOOKUP(K230,'Voltage Vector Region'!$M:$P,3,0)</f>
        <v>V7</v>
      </c>
      <c r="N230" t="str">
        <f>VLOOKUP(K230,'Voltage Vector Region'!$M:$P,4,0)</f>
        <v>V2</v>
      </c>
      <c r="P230" t="str">
        <f>VLOOKUP(L230,'Voltage Vector Region'!$R:$S,2,0)</f>
        <v>PPN</v>
      </c>
      <c r="Q230" t="str">
        <f>VLOOKUP(M230,'Voltage Vector Region'!$R:$S,2,0)</f>
        <v>PON</v>
      </c>
      <c r="R230" t="str">
        <f>VLOOKUP(N230,'Voltage Vector Region'!$R:$S,2,0)</f>
        <v>PPO</v>
      </c>
      <c r="S230">
        <f t="shared" si="27"/>
        <v>2.27</v>
      </c>
      <c r="T230" t="e">
        <f>VLOOKUP($K230,#REF!,2,0)</f>
        <v>#REF!</v>
      </c>
      <c r="U230" t="e">
        <f>VLOOKUP($K230,#REF!,3,0)</f>
        <v>#REF!</v>
      </c>
      <c r="V230" t="e">
        <f>VLOOKUP($K230,#REF!,4,0)</f>
        <v>#REF!</v>
      </c>
    </row>
    <row r="231" spans="3:22" x14ac:dyDescent="0.3">
      <c r="C231" s="1">
        <v>2.2799999999999999E-3</v>
      </c>
      <c r="D231" s="1">
        <f t="shared" si="28"/>
        <v>0.7162831250184728</v>
      </c>
      <c r="E231" s="1" t="str">
        <f t="shared" si="29"/>
        <v>S1</v>
      </c>
      <c r="F231" s="1">
        <f t="shared" si="26"/>
        <v>0.7162831250184728</v>
      </c>
      <c r="G231" s="1">
        <f>$F$2*(((SQRT(3)*COS(Model!F231))-SIN(Model!F231))/2)</f>
        <v>0.2599263829443812</v>
      </c>
      <c r="H231" s="1">
        <f t="shared" si="34"/>
        <v>0.52526860460236513</v>
      </c>
      <c r="I231" s="1">
        <f t="shared" si="35"/>
        <v>0.78519498754674633</v>
      </c>
      <c r="J231" s="1" t="str">
        <f t="shared" si="36"/>
        <v>R4</v>
      </c>
      <c r="K231" t="str">
        <f t="shared" si="37"/>
        <v>S1R4</v>
      </c>
      <c r="L231" t="str">
        <f>VLOOKUP(K231,'Voltage Vector Region'!$M:$P,2,0)</f>
        <v>V14</v>
      </c>
      <c r="M231" t="str">
        <f>VLOOKUP(K231,'Voltage Vector Region'!$M:$P,3,0)</f>
        <v>V7</v>
      </c>
      <c r="N231" t="str">
        <f>VLOOKUP(K231,'Voltage Vector Region'!$M:$P,4,0)</f>
        <v>V2</v>
      </c>
      <c r="P231" t="str">
        <f>VLOOKUP(L231,'Voltage Vector Region'!$R:$S,2,0)</f>
        <v>PPN</v>
      </c>
      <c r="Q231" t="str">
        <f>VLOOKUP(M231,'Voltage Vector Region'!$R:$S,2,0)</f>
        <v>PON</v>
      </c>
      <c r="R231" t="str">
        <f>VLOOKUP(N231,'Voltage Vector Region'!$R:$S,2,0)</f>
        <v>PPO</v>
      </c>
      <c r="S231">
        <f t="shared" si="27"/>
        <v>2.2799999999999998</v>
      </c>
      <c r="T231" t="e">
        <f>VLOOKUP($K231,#REF!,2,0)</f>
        <v>#REF!</v>
      </c>
      <c r="U231" t="e">
        <f>VLOOKUP($K231,#REF!,3,0)</f>
        <v>#REF!</v>
      </c>
      <c r="V231" t="e">
        <f>VLOOKUP($K231,#REF!,4,0)</f>
        <v>#REF!</v>
      </c>
    </row>
    <row r="232" spans="3:22" x14ac:dyDescent="0.3">
      <c r="C232" s="1">
        <v>2.2899999999999999E-3</v>
      </c>
      <c r="D232" s="1">
        <f t="shared" si="28"/>
        <v>0.71942471767206262</v>
      </c>
      <c r="E232" s="1" t="str">
        <f t="shared" si="29"/>
        <v>S1</v>
      </c>
      <c r="F232" s="1">
        <f t="shared" si="26"/>
        <v>0.71942471767206262</v>
      </c>
      <c r="G232" s="1">
        <f>$F$2*(((SQRT(3)*COS(Model!F232))-SIN(Model!F232))/2)</f>
        <v>0.25754818613972902</v>
      </c>
      <c r="H232" s="1">
        <f t="shared" si="34"/>
        <v>0.52716164986697356</v>
      </c>
      <c r="I232" s="1">
        <f t="shared" si="35"/>
        <v>0.78470983600670263</v>
      </c>
      <c r="J232" s="1" t="str">
        <f t="shared" si="36"/>
        <v>R4</v>
      </c>
      <c r="K232" t="str">
        <f t="shared" si="37"/>
        <v>S1R4</v>
      </c>
      <c r="L232" t="str">
        <f>VLOOKUP(K232,'Voltage Vector Region'!$M:$P,2,0)</f>
        <v>V14</v>
      </c>
      <c r="M232" t="str">
        <f>VLOOKUP(K232,'Voltage Vector Region'!$M:$P,3,0)</f>
        <v>V7</v>
      </c>
      <c r="N232" t="str">
        <f>VLOOKUP(K232,'Voltage Vector Region'!$M:$P,4,0)</f>
        <v>V2</v>
      </c>
      <c r="P232" t="str">
        <f>VLOOKUP(L232,'Voltage Vector Region'!$R:$S,2,0)</f>
        <v>PPN</v>
      </c>
      <c r="Q232" t="str">
        <f>VLOOKUP(M232,'Voltage Vector Region'!$R:$S,2,0)</f>
        <v>PON</v>
      </c>
      <c r="R232" t="str">
        <f>VLOOKUP(N232,'Voltage Vector Region'!$R:$S,2,0)</f>
        <v>PPO</v>
      </c>
      <c r="S232">
        <f t="shared" si="27"/>
        <v>2.29</v>
      </c>
      <c r="T232" t="e">
        <f>VLOOKUP($K232,#REF!,2,0)</f>
        <v>#REF!</v>
      </c>
      <c r="U232" t="e">
        <f>VLOOKUP($K232,#REF!,3,0)</f>
        <v>#REF!</v>
      </c>
      <c r="V232" t="e">
        <f>VLOOKUP($K232,#REF!,4,0)</f>
        <v>#REF!</v>
      </c>
    </row>
    <row r="233" spans="3:22" x14ac:dyDescent="0.3">
      <c r="C233" s="1">
        <v>2.3E-3</v>
      </c>
      <c r="D233" s="1">
        <f t="shared" si="28"/>
        <v>0.72256631032565244</v>
      </c>
      <c r="E233" s="1" t="str">
        <f t="shared" si="29"/>
        <v>S1</v>
      </c>
      <c r="F233" s="1">
        <f t="shared" si="26"/>
        <v>0.72256631032565244</v>
      </c>
      <c r="G233" s="1">
        <f>$F$2*(((SQRT(3)*COS(Model!F233))-SIN(Model!F233))/2)</f>
        <v>0.25516744743845604</v>
      </c>
      <c r="H233" s="1">
        <f t="shared" si="34"/>
        <v>0.52904949225892151</v>
      </c>
      <c r="I233" s="1">
        <f t="shared" si="35"/>
        <v>0.78421693969737749</v>
      </c>
      <c r="J233" s="1" t="str">
        <f t="shared" si="36"/>
        <v>R4</v>
      </c>
      <c r="K233" t="str">
        <f t="shared" si="37"/>
        <v>S1R4</v>
      </c>
      <c r="L233" t="str">
        <f>VLOOKUP(K233,'Voltage Vector Region'!$M:$P,2,0)</f>
        <v>V14</v>
      </c>
      <c r="M233" t="str">
        <f>VLOOKUP(K233,'Voltage Vector Region'!$M:$P,3,0)</f>
        <v>V7</v>
      </c>
      <c r="N233" t="str">
        <f>VLOOKUP(K233,'Voltage Vector Region'!$M:$P,4,0)</f>
        <v>V2</v>
      </c>
      <c r="P233" t="str">
        <f>VLOOKUP(L233,'Voltage Vector Region'!$R:$S,2,0)</f>
        <v>PPN</v>
      </c>
      <c r="Q233" t="str">
        <f>VLOOKUP(M233,'Voltage Vector Region'!$R:$S,2,0)</f>
        <v>PON</v>
      </c>
      <c r="R233" t="str">
        <f>VLOOKUP(N233,'Voltage Vector Region'!$R:$S,2,0)</f>
        <v>PPO</v>
      </c>
      <c r="S233">
        <f t="shared" si="27"/>
        <v>2.2999999999999998</v>
      </c>
      <c r="T233" t="e">
        <f>VLOOKUP($K233,#REF!,2,0)</f>
        <v>#REF!</v>
      </c>
      <c r="U233" t="e">
        <f>VLOOKUP($K233,#REF!,3,0)</f>
        <v>#REF!</v>
      </c>
      <c r="V233" t="e">
        <f>VLOOKUP($K233,#REF!,4,0)</f>
        <v>#REF!</v>
      </c>
    </row>
    <row r="234" spans="3:22" x14ac:dyDescent="0.3">
      <c r="C234" s="1">
        <v>2.31E-3</v>
      </c>
      <c r="D234" s="1">
        <f t="shared" si="28"/>
        <v>0.72570790297924226</v>
      </c>
      <c r="E234" s="1" t="str">
        <f t="shared" si="29"/>
        <v>S1</v>
      </c>
      <c r="F234" s="1">
        <f t="shared" si="26"/>
        <v>0.72570790297924226</v>
      </c>
      <c r="G234" s="1">
        <f>$F$2*(((SQRT(3)*COS(Model!F234))-SIN(Model!F234))/2)</f>
        <v>0.252784190337492</v>
      </c>
      <c r="H234" s="1">
        <f t="shared" si="34"/>
        <v>0.53093211314596678</v>
      </c>
      <c r="I234" s="1">
        <f t="shared" si="35"/>
        <v>0.78371630348345878</v>
      </c>
      <c r="J234" s="1" t="str">
        <f t="shared" si="36"/>
        <v>R4</v>
      </c>
      <c r="K234" t="str">
        <f t="shared" si="37"/>
        <v>S1R4</v>
      </c>
      <c r="L234" t="str">
        <f>VLOOKUP(K234,'Voltage Vector Region'!$M:$P,2,0)</f>
        <v>V14</v>
      </c>
      <c r="M234" t="str">
        <f>VLOOKUP(K234,'Voltage Vector Region'!$M:$P,3,0)</f>
        <v>V7</v>
      </c>
      <c r="N234" t="str">
        <f>VLOOKUP(K234,'Voltage Vector Region'!$M:$P,4,0)</f>
        <v>V2</v>
      </c>
      <c r="P234" t="str">
        <f>VLOOKUP(L234,'Voltage Vector Region'!$R:$S,2,0)</f>
        <v>PPN</v>
      </c>
      <c r="Q234" t="str">
        <f>VLOOKUP(M234,'Voltage Vector Region'!$R:$S,2,0)</f>
        <v>PON</v>
      </c>
      <c r="R234" t="str">
        <f>VLOOKUP(N234,'Voltage Vector Region'!$R:$S,2,0)</f>
        <v>PPO</v>
      </c>
      <c r="S234">
        <f t="shared" si="27"/>
        <v>2.31</v>
      </c>
      <c r="T234" t="e">
        <f>VLOOKUP($K234,#REF!,2,0)</f>
        <v>#REF!</v>
      </c>
      <c r="U234" t="e">
        <f>VLOOKUP($K234,#REF!,3,0)</f>
        <v>#REF!</v>
      </c>
      <c r="V234" t="e">
        <f>VLOOKUP($K234,#REF!,4,0)</f>
        <v>#REF!</v>
      </c>
    </row>
    <row r="235" spans="3:22" x14ac:dyDescent="0.3">
      <c r="C235" s="1">
        <v>2.32E-3</v>
      </c>
      <c r="D235" s="1">
        <f t="shared" si="28"/>
        <v>0.72884949563283208</v>
      </c>
      <c r="E235" s="1" t="str">
        <f t="shared" si="29"/>
        <v>S1</v>
      </c>
      <c r="F235" s="1">
        <f t="shared" ref="F235:F298" si="38">IF(AND((D235&lt;PI()/3),(D235&gt;=0)),D235,IF(AND((D235&lt;2*PI()/3),(D235&gt;=PI()/3)),D235-PI()/3,IF(AND((D235&lt;3*PI()/3),(D235&gt;=2*PI()/3)),D235-(2*PI()/3),IF(AND((D235&lt;4*PI()/3),(D235&gt;=PI())),D235-PI(),IF(AND((D235&lt;5*PI()/3),(D235&gt;=4*PI()/3)),D235-(4*PI()/3),IF(AND((D235&lt;2*PI()),(D235&gt;=5*PI()/3)),D235-(5*PI()/3),0))))))</f>
        <v>0.72884949563283208</v>
      </c>
      <c r="G235" s="1">
        <f>$F$2*(((SQRT(3)*COS(Model!F235))-SIN(Model!F235))/2)</f>
        <v>0.25039843835862252</v>
      </c>
      <c r="H235" s="1">
        <f t="shared" si="34"/>
        <v>0.5328094939474014</v>
      </c>
      <c r="I235" s="1">
        <f t="shared" si="35"/>
        <v>0.78320793230602392</v>
      </c>
      <c r="J235" s="1" t="str">
        <f t="shared" si="36"/>
        <v>R4</v>
      </c>
      <c r="K235" t="str">
        <f t="shared" si="37"/>
        <v>S1R4</v>
      </c>
      <c r="L235" t="str">
        <f>VLOOKUP(K235,'Voltage Vector Region'!$M:$P,2,0)</f>
        <v>V14</v>
      </c>
      <c r="M235" t="str">
        <f>VLOOKUP(K235,'Voltage Vector Region'!$M:$P,3,0)</f>
        <v>V7</v>
      </c>
      <c r="N235" t="str">
        <f>VLOOKUP(K235,'Voltage Vector Region'!$M:$P,4,0)</f>
        <v>V2</v>
      </c>
      <c r="P235" t="str">
        <f>VLOOKUP(L235,'Voltage Vector Region'!$R:$S,2,0)</f>
        <v>PPN</v>
      </c>
      <c r="Q235" t="str">
        <f>VLOOKUP(M235,'Voltage Vector Region'!$R:$S,2,0)</f>
        <v>PON</v>
      </c>
      <c r="R235" t="str">
        <f>VLOOKUP(N235,'Voltage Vector Region'!$R:$S,2,0)</f>
        <v>PPO</v>
      </c>
      <c r="S235">
        <f t="shared" si="27"/>
        <v>2.3199999999999998</v>
      </c>
      <c r="T235" t="e">
        <f>VLOOKUP($K235,#REF!,2,0)</f>
        <v>#REF!</v>
      </c>
      <c r="U235" t="e">
        <f>VLOOKUP($K235,#REF!,3,0)</f>
        <v>#REF!</v>
      </c>
      <c r="V235" t="e">
        <f>VLOOKUP($K235,#REF!,4,0)</f>
        <v>#REF!</v>
      </c>
    </row>
    <row r="236" spans="3:22" x14ac:dyDescent="0.3">
      <c r="C236" s="1">
        <v>2.33E-3</v>
      </c>
      <c r="D236" s="1">
        <f t="shared" si="28"/>
        <v>0.73199108828642179</v>
      </c>
      <c r="E236" s="1" t="str">
        <f t="shared" si="29"/>
        <v>S1</v>
      </c>
      <c r="F236" s="1">
        <f t="shared" si="38"/>
        <v>0.73199108828642179</v>
      </c>
      <c r="G236" s="1">
        <f>$F$2*(((SQRT(3)*COS(Model!F236))-SIN(Model!F236))/2)</f>
        <v>0.24801021504825649</v>
      </c>
      <c r="H236" s="1">
        <f t="shared" si="34"/>
        <v>0.53468161613423448</v>
      </c>
      <c r="I236" s="1">
        <f t="shared" si="35"/>
        <v>0.78269183118249097</v>
      </c>
      <c r="J236" s="1" t="str">
        <f t="shared" si="36"/>
        <v>R4</v>
      </c>
      <c r="K236" t="str">
        <f t="shared" si="37"/>
        <v>S1R4</v>
      </c>
      <c r="L236" t="str">
        <f>VLOOKUP(K236,'Voltage Vector Region'!$M:$P,2,0)</f>
        <v>V14</v>
      </c>
      <c r="M236" t="str">
        <f>VLOOKUP(K236,'Voltage Vector Region'!$M:$P,3,0)</f>
        <v>V7</v>
      </c>
      <c r="N236" t="str">
        <f>VLOOKUP(K236,'Voltage Vector Region'!$M:$P,4,0)</f>
        <v>V2</v>
      </c>
      <c r="P236" t="str">
        <f>VLOOKUP(L236,'Voltage Vector Region'!$R:$S,2,0)</f>
        <v>PPN</v>
      </c>
      <c r="Q236" t="str">
        <f>VLOOKUP(M236,'Voltage Vector Region'!$R:$S,2,0)</f>
        <v>PON</v>
      </c>
      <c r="R236" t="str">
        <f>VLOOKUP(N236,'Voltage Vector Region'!$R:$S,2,0)</f>
        <v>PPO</v>
      </c>
      <c r="S236">
        <f t="shared" si="27"/>
        <v>2.33</v>
      </c>
      <c r="T236" t="e">
        <f>VLOOKUP($K236,#REF!,2,0)</f>
        <v>#REF!</v>
      </c>
      <c r="U236" t="e">
        <f>VLOOKUP($K236,#REF!,3,0)</f>
        <v>#REF!</v>
      </c>
      <c r="V236" t="e">
        <f>VLOOKUP($K236,#REF!,4,0)</f>
        <v>#REF!</v>
      </c>
    </row>
    <row r="237" spans="3:22" x14ac:dyDescent="0.3">
      <c r="C237" s="1">
        <v>2.3400000000000001E-3</v>
      </c>
      <c r="D237" s="1">
        <f t="shared" si="28"/>
        <v>0.73513268094001161</v>
      </c>
      <c r="E237" s="1" t="str">
        <f t="shared" si="29"/>
        <v>S1</v>
      </c>
      <c r="F237" s="1">
        <f t="shared" si="38"/>
        <v>0.73513268094001161</v>
      </c>
      <c r="G237" s="1">
        <f>$F$2*(((SQRT(3)*COS(Model!F237))-SIN(Model!F237))/2)</f>
        <v>0.24561954397719352</v>
      </c>
      <c r="H237" s="1">
        <f t="shared" si="34"/>
        <v>0.53654846122937605</v>
      </c>
      <c r="I237" s="1">
        <f t="shared" si="35"/>
        <v>0.78216800520656959</v>
      </c>
      <c r="J237" s="1" t="str">
        <f t="shared" si="36"/>
        <v>R4</v>
      </c>
      <c r="K237" t="str">
        <f t="shared" si="37"/>
        <v>S1R4</v>
      </c>
      <c r="L237" t="str">
        <f>VLOOKUP(K237,'Voltage Vector Region'!$M:$P,2,0)</f>
        <v>V14</v>
      </c>
      <c r="M237" t="str">
        <f>VLOOKUP(K237,'Voltage Vector Region'!$M:$P,3,0)</f>
        <v>V7</v>
      </c>
      <c r="N237" t="str">
        <f>VLOOKUP(K237,'Voltage Vector Region'!$M:$P,4,0)</f>
        <v>V2</v>
      </c>
      <c r="P237" t="str">
        <f>VLOOKUP(L237,'Voltage Vector Region'!$R:$S,2,0)</f>
        <v>PPN</v>
      </c>
      <c r="Q237" t="str">
        <f>VLOOKUP(M237,'Voltage Vector Region'!$R:$S,2,0)</f>
        <v>PON</v>
      </c>
      <c r="R237" t="str">
        <f>VLOOKUP(N237,'Voltage Vector Region'!$R:$S,2,0)</f>
        <v>PPO</v>
      </c>
      <c r="S237">
        <f t="shared" si="27"/>
        <v>2.34</v>
      </c>
      <c r="T237" t="e">
        <f>VLOOKUP($K237,#REF!,2,0)</f>
        <v>#REF!</v>
      </c>
      <c r="U237" t="e">
        <f>VLOOKUP($K237,#REF!,3,0)</f>
        <v>#REF!</v>
      </c>
      <c r="V237" t="e">
        <f>VLOOKUP($K237,#REF!,4,0)</f>
        <v>#REF!</v>
      </c>
    </row>
    <row r="238" spans="3:22" x14ac:dyDescent="0.3">
      <c r="C238" s="1">
        <v>2.3500000000000001E-3</v>
      </c>
      <c r="D238" s="1">
        <f t="shared" si="28"/>
        <v>0.73827427359360143</v>
      </c>
      <c r="E238" s="1" t="str">
        <f t="shared" si="29"/>
        <v>S1</v>
      </c>
      <c r="F238" s="1">
        <f t="shared" si="38"/>
        <v>0.73827427359360143</v>
      </c>
      <c r="G238" s="1">
        <f>$F$2*(((SQRT(3)*COS(Model!F238))-SIN(Model!F238))/2)</f>
        <v>0.24322644874039218</v>
      </c>
      <c r="H238" s="1">
        <f t="shared" si="34"/>
        <v>0.5384100108078187</v>
      </c>
      <c r="I238" s="1">
        <f t="shared" si="35"/>
        <v>0.78163645954821082</v>
      </c>
      <c r="J238" s="1" t="str">
        <f t="shared" si="36"/>
        <v>R4</v>
      </c>
      <c r="K238" t="str">
        <f t="shared" si="37"/>
        <v>S1R4</v>
      </c>
      <c r="L238" t="str">
        <f>VLOOKUP(K238,'Voltage Vector Region'!$M:$P,2,0)</f>
        <v>V14</v>
      </c>
      <c r="M238" t="str">
        <f>VLOOKUP(K238,'Voltage Vector Region'!$M:$P,3,0)</f>
        <v>V7</v>
      </c>
      <c r="N238" t="str">
        <f>VLOOKUP(K238,'Voltage Vector Region'!$M:$P,4,0)</f>
        <v>V2</v>
      </c>
      <c r="P238" t="str">
        <f>VLOOKUP(L238,'Voltage Vector Region'!$R:$S,2,0)</f>
        <v>PPN</v>
      </c>
      <c r="Q238" t="str">
        <f>VLOOKUP(M238,'Voltage Vector Region'!$R:$S,2,0)</f>
        <v>PON</v>
      </c>
      <c r="R238" t="str">
        <f>VLOOKUP(N238,'Voltage Vector Region'!$R:$S,2,0)</f>
        <v>PPO</v>
      </c>
      <c r="S238">
        <f t="shared" si="27"/>
        <v>2.35</v>
      </c>
      <c r="T238" t="e">
        <f>VLOOKUP($K238,#REF!,2,0)</f>
        <v>#REF!</v>
      </c>
      <c r="U238" t="e">
        <f>VLOOKUP($K238,#REF!,3,0)</f>
        <v>#REF!</v>
      </c>
      <c r="V238" t="e">
        <f>VLOOKUP($K238,#REF!,4,0)</f>
        <v>#REF!</v>
      </c>
    </row>
    <row r="239" spans="3:22" x14ac:dyDescent="0.3">
      <c r="C239" s="1">
        <v>2.3600000000000001E-3</v>
      </c>
      <c r="D239" s="1">
        <f t="shared" si="28"/>
        <v>0.74141586624719125</v>
      </c>
      <c r="E239" s="1" t="str">
        <f t="shared" si="29"/>
        <v>S1</v>
      </c>
      <c r="F239" s="1">
        <f t="shared" si="38"/>
        <v>0.74141586624719125</v>
      </c>
      <c r="G239" s="1">
        <f>$F$2*(((SQRT(3)*COS(Model!F239))-SIN(Model!F239))/2)</f>
        <v>0.24083095295673621</v>
      </c>
      <c r="H239" s="1">
        <f t="shared" si="34"/>
        <v>0.54026624649681965</v>
      </c>
      <c r="I239" s="1">
        <f t="shared" si="35"/>
        <v>0.78109719945355582</v>
      </c>
      <c r="J239" s="1" t="str">
        <f t="shared" si="36"/>
        <v>R4</v>
      </c>
      <c r="K239" t="str">
        <f t="shared" si="37"/>
        <v>S1R4</v>
      </c>
      <c r="L239" t="str">
        <f>VLOOKUP(K239,'Voltage Vector Region'!$M:$P,2,0)</f>
        <v>V14</v>
      </c>
      <c r="M239" t="str">
        <f>VLOOKUP(K239,'Voltage Vector Region'!$M:$P,3,0)</f>
        <v>V7</v>
      </c>
      <c r="N239" t="str">
        <f>VLOOKUP(K239,'Voltage Vector Region'!$M:$P,4,0)</f>
        <v>V2</v>
      </c>
      <c r="P239" t="str">
        <f>VLOOKUP(L239,'Voltage Vector Region'!$R:$S,2,0)</f>
        <v>PPN</v>
      </c>
      <c r="Q239" t="str">
        <f>VLOOKUP(M239,'Voltage Vector Region'!$R:$S,2,0)</f>
        <v>PON</v>
      </c>
      <c r="R239" t="str">
        <f>VLOOKUP(N239,'Voltage Vector Region'!$R:$S,2,0)</f>
        <v>PPO</v>
      </c>
      <c r="S239">
        <f t="shared" si="27"/>
        <v>2.36</v>
      </c>
      <c r="T239" t="e">
        <f>VLOOKUP($K239,#REF!,2,0)</f>
        <v>#REF!</v>
      </c>
      <c r="U239" t="e">
        <f>VLOOKUP($K239,#REF!,3,0)</f>
        <v>#REF!</v>
      </c>
      <c r="V239" t="e">
        <f>VLOOKUP($K239,#REF!,4,0)</f>
        <v>#REF!</v>
      </c>
    </row>
    <row r="240" spans="3:22" x14ac:dyDescent="0.3">
      <c r="C240" s="1">
        <v>2.3700000000000001E-3</v>
      </c>
      <c r="D240" s="1">
        <f t="shared" si="28"/>
        <v>0.74455745890078107</v>
      </c>
      <c r="E240" s="1" t="str">
        <f t="shared" si="29"/>
        <v>S1</v>
      </c>
      <c r="F240" s="1">
        <f t="shared" si="38"/>
        <v>0.74455745890078107</v>
      </c>
      <c r="G240" s="1">
        <f>$F$2*(((SQRT(3)*COS(Model!F240))-SIN(Model!F240))/2)</f>
        <v>0.23843308026880206</v>
      </c>
      <c r="H240" s="1">
        <f t="shared" si="34"/>
        <v>0.54211714997608185</v>
      </c>
      <c r="I240" s="1">
        <f t="shared" si="35"/>
        <v>0.7805502302448839</v>
      </c>
      <c r="J240" s="1" t="str">
        <f t="shared" si="36"/>
        <v>R4</v>
      </c>
      <c r="K240" t="str">
        <f t="shared" si="37"/>
        <v>S1R4</v>
      </c>
      <c r="L240" t="str">
        <f>VLOOKUP(K240,'Voltage Vector Region'!$M:$P,2,0)</f>
        <v>V14</v>
      </c>
      <c r="M240" t="str">
        <f>VLOOKUP(K240,'Voltage Vector Region'!$M:$P,3,0)</f>
        <v>V7</v>
      </c>
      <c r="N240" t="str">
        <f>VLOOKUP(K240,'Voltage Vector Region'!$M:$P,4,0)</f>
        <v>V2</v>
      </c>
      <c r="P240" t="str">
        <f>VLOOKUP(L240,'Voltage Vector Region'!$R:$S,2,0)</f>
        <v>PPN</v>
      </c>
      <c r="Q240" t="str">
        <f>VLOOKUP(M240,'Voltage Vector Region'!$R:$S,2,0)</f>
        <v>PON</v>
      </c>
      <c r="R240" t="str">
        <f>VLOOKUP(N240,'Voltage Vector Region'!$R:$S,2,0)</f>
        <v>PPO</v>
      </c>
      <c r="S240">
        <f t="shared" si="27"/>
        <v>2.37</v>
      </c>
      <c r="T240" t="e">
        <f>VLOOKUP($K240,#REF!,2,0)</f>
        <v>#REF!</v>
      </c>
      <c r="U240" t="e">
        <f>VLOOKUP($K240,#REF!,3,0)</f>
        <v>#REF!</v>
      </c>
      <c r="V240" t="e">
        <f>VLOOKUP($K240,#REF!,4,0)</f>
        <v>#REF!</v>
      </c>
    </row>
    <row r="241" spans="3:22" x14ac:dyDescent="0.3">
      <c r="C241" s="1">
        <v>2.3800000000000002E-3</v>
      </c>
      <c r="D241" s="1">
        <f t="shared" si="28"/>
        <v>0.74769905155437089</v>
      </c>
      <c r="E241" s="1" t="str">
        <f t="shared" si="29"/>
        <v>S1</v>
      </c>
      <c r="F241" s="1">
        <f t="shared" si="38"/>
        <v>0.74769905155437089</v>
      </c>
      <c r="G241" s="1">
        <f>$F$2*(((SQRT(3)*COS(Model!F241))-SIN(Model!F241))/2)</f>
        <v>0.236032854342625</v>
      </c>
      <c r="H241" s="1">
        <f t="shared" si="34"/>
        <v>0.54396270297793536</v>
      </c>
      <c r="I241" s="1">
        <f t="shared" si="35"/>
        <v>0.77999555732056036</v>
      </c>
      <c r="J241" s="1" t="str">
        <f t="shared" si="36"/>
        <v>R4</v>
      </c>
      <c r="K241" t="str">
        <f t="shared" si="37"/>
        <v>S1R4</v>
      </c>
      <c r="L241" t="str">
        <f>VLOOKUP(K241,'Voltage Vector Region'!$M:$P,2,0)</f>
        <v>V14</v>
      </c>
      <c r="M241" t="str">
        <f>VLOOKUP(K241,'Voltage Vector Region'!$M:$P,3,0)</f>
        <v>V7</v>
      </c>
      <c r="N241" t="str">
        <f>VLOOKUP(K241,'Voltage Vector Region'!$M:$P,4,0)</f>
        <v>V2</v>
      </c>
      <c r="P241" t="str">
        <f>VLOOKUP(L241,'Voltage Vector Region'!$R:$S,2,0)</f>
        <v>PPN</v>
      </c>
      <c r="Q241" t="str">
        <f>VLOOKUP(M241,'Voltage Vector Region'!$R:$S,2,0)</f>
        <v>PON</v>
      </c>
      <c r="R241" t="str">
        <f>VLOOKUP(N241,'Voltage Vector Region'!$R:$S,2,0)</f>
        <v>PPO</v>
      </c>
      <c r="S241">
        <f t="shared" si="27"/>
        <v>2.3800000000000003</v>
      </c>
      <c r="T241" t="e">
        <f>VLOOKUP($K241,#REF!,2,0)</f>
        <v>#REF!</v>
      </c>
      <c r="U241" t="e">
        <f>VLOOKUP($K241,#REF!,3,0)</f>
        <v>#REF!</v>
      </c>
      <c r="V241" t="e">
        <f>VLOOKUP($K241,#REF!,4,0)</f>
        <v>#REF!</v>
      </c>
    </row>
    <row r="242" spans="3:22" x14ac:dyDescent="0.3">
      <c r="C242" s="1">
        <v>2.3900000000000002E-3</v>
      </c>
      <c r="D242" s="1">
        <f t="shared" si="28"/>
        <v>0.75084064420796071</v>
      </c>
      <c r="E242" s="1" t="str">
        <f t="shared" si="29"/>
        <v>S1</v>
      </c>
      <c r="F242" s="1">
        <f t="shared" si="38"/>
        <v>0.75084064420796071</v>
      </c>
      <c r="G242" s="1">
        <f>$F$2*(((SQRT(3)*COS(Model!F242))-SIN(Model!F242))/2)</f>
        <v>0.23363029886746578</v>
      </c>
      <c r="H242" s="1">
        <f t="shared" si="34"/>
        <v>0.54580288728751725</v>
      </c>
      <c r="I242" s="1">
        <f t="shared" si="35"/>
        <v>0.77943318615498303</v>
      </c>
      <c r="J242" s="1" t="str">
        <f t="shared" si="36"/>
        <v>R4</v>
      </c>
      <c r="K242" t="str">
        <f t="shared" si="37"/>
        <v>S1R4</v>
      </c>
      <c r="L242" t="str">
        <f>VLOOKUP(K242,'Voltage Vector Region'!$M:$P,2,0)</f>
        <v>V14</v>
      </c>
      <c r="M242" t="str">
        <f>VLOOKUP(K242,'Voltage Vector Region'!$M:$P,3,0)</f>
        <v>V7</v>
      </c>
      <c r="N242" t="str">
        <f>VLOOKUP(K242,'Voltage Vector Region'!$M:$P,4,0)</f>
        <v>V2</v>
      </c>
      <c r="P242" t="str">
        <f>VLOOKUP(L242,'Voltage Vector Region'!$R:$S,2,0)</f>
        <v>PPN</v>
      </c>
      <c r="Q242" t="str">
        <f>VLOOKUP(M242,'Voltage Vector Region'!$R:$S,2,0)</f>
        <v>PON</v>
      </c>
      <c r="R242" t="str">
        <f>VLOOKUP(N242,'Voltage Vector Region'!$R:$S,2,0)</f>
        <v>PPO</v>
      </c>
      <c r="S242">
        <f t="shared" si="27"/>
        <v>2.39</v>
      </c>
      <c r="T242" t="e">
        <f>VLOOKUP($K242,#REF!,2,0)</f>
        <v>#REF!</v>
      </c>
      <c r="U242" t="e">
        <f>VLOOKUP($K242,#REF!,3,0)</f>
        <v>#REF!</v>
      </c>
      <c r="V242" t="e">
        <f>VLOOKUP($K242,#REF!,4,0)</f>
        <v>#REF!</v>
      </c>
    </row>
    <row r="243" spans="3:22" x14ac:dyDescent="0.3">
      <c r="C243" s="1">
        <v>2.3999999999999998E-3</v>
      </c>
      <c r="D243" s="1">
        <f t="shared" si="28"/>
        <v>0.7539822368615503</v>
      </c>
      <c r="E243" s="1" t="str">
        <f t="shared" si="29"/>
        <v>S1</v>
      </c>
      <c r="F243" s="1">
        <f t="shared" si="38"/>
        <v>0.7539822368615503</v>
      </c>
      <c r="G243" s="1">
        <f>$F$2*(((SQRT(3)*COS(Model!F243))-SIN(Model!F243))/2)</f>
        <v>0.23122543755557731</v>
      </c>
      <c r="H243" s="1">
        <f t="shared" si="34"/>
        <v>0.54763768474295094</v>
      </c>
      <c r="I243" s="1">
        <f t="shared" si="35"/>
        <v>0.77886312229852828</v>
      </c>
      <c r="J243" s="1" t="str">
        <f t="shared" si="36"/>
        <v>R4</v>
      </c>
      <c r="K243" t="str">
        <f t="shared" si="37"/>
        <v>S1R4</v>
      </c>
      <c r="L243" t="str">
        <f>VLOOKUP(K243,'Voltage Vector Region'!$M:$P,2,0)</f>
        <v>V14</v>
      </c>
      <c r="M243" t="str">
        <f>VLOOKUP(K243,'Voltage Vector Region'!$M:$P,3,0)</f>
        <v>V7</v>
      </c>
      <c r="N243" t="str">
        <f>VLOOKUP(K243,'Voltage Vector Region'!$M:$P,4,0)</f>
        <v>V2</v>
      </c>
      <c r="P243" t="str">
        <f>VLOOKUP(L243,'Voltage Vector Region'!$R:$S,2,0)</f>
        <v>PPN</v>
      </c>
      <c r="Q243" t="str">
        <f>VLOOKUP(M243,'Voltage Vector Region'!$R:$S,2,0)</f>
        <v>PON</v>
      </c>
      <c r="R243" t="str">
        <f>VLOOKUP(N243,'Voltage Vector Region'!$R:$S,2,0)</f>
        <v>PPO</v>
      </c>
      <c r="S243">
        <f t="shared" si="27"/>
        <v>2.4</v>
      </c>
      <c r="T243" t="e">
        <f>VLOOKUP($K243,#REF!,2,0)</f>
        <v>#REF!</v>
      </c>
      <c r="U243" t="e">
        <f>VLOOKUP($K243,#REF!,3,0)</f>
        <v>#REF!</v>
      </c>
      <c r="V243" t="e">
        <f>VLOOKUP($K243,#REF!,4,0)</f>
        <v>#REF!</v>
      </c>
    </row>
    <row r="244" spans="3:22" x14ac:dyDescent="0.3">
      <c r="C244" s="1">
        <v>2.4099999999999998E-3</v>
      </c>
      <c r="D244" s="1">
        <f t="shared" si="28"/>
        <v>0.75712382951514012</v>
      </c>
      <c r="E244" s="1" t="str">
        <f t="shared" si="29"/>
        <v>S1</v>
      </c>
      <c r="F244" s="1">
        <f t="shared" si="38"/>
        <v>0.75712382951514012</v>
      </c>
      <c r="G244" s="1">
        <f>$F$2*(((SQRT(3)*COS(Model!F244))-SIN(Model!F244))/2)</f>
        <v>0.22881829414196947</v>
      </c>
      <c r="H244" s="1">
        <f t="shared" si="34"/>
        <v>0.54946707723552668</v>
      </c>
      <c r="I244" s="1">
        <f t="shared" si="35"/>
        <v>0.7782853713774962</v>
      </c>
      <c r="J244" s="1" t="str">
        <f t="shared" si="36"/>
        <v>R4</v>
      </c>
      <c r="K244" t="str">
        <f t="shared" si="37"/>
        <v>S1R4</v>
      </c>
      <c r="L244" t="str">
        <f>VLOOKUP(K244,'Voltage Vector Region'!$M:$P,2,0)</f>
        <v>V14</v>
      </c>
      <c r="M244" t="str">
        <f>VLOOKUP(K244,'Voltage Vector Region'!$M:$P,3,0)</f>
        <v>V7</v>
      </c>
      <c r="N244" t="str">
        <f>VLOOKUP(K244,'Voltage Vector Region'!$M:$P,4,0)</f>
        <v>V2</v>
      </c>
      <c r="P244" t="str">
        <f>VLOOKUP(L244,'Voltage Vector Region'!$R:$S,2,0)</f>
        <v>PPN</v>
      </c>
      <c r="Q244" t="str">
        <f>VLOOKUP(M244,'Voltage Vector Region'!$R:$S,2,0)</f>
        <v>PON</v>
      </c>
      <c r="R244" t="str">
        <f>VLOOKUP(N244,'Voltage Vector Region'!$R:$S,2,0)</f>
        <v>PPO</v>
      </c>
      <c r="S244">
        <f t="shared" si="27"/>
        <v>2.4099999999999997</v>
      </c>
      <c r="T244" t="e">
        <f>VLOOKUP($K244,#REF!,2,0)</f>
        <v>#REF!</v>
      </c>
      <c r="U244" t="e">
        <f>VLOOKUP($K244,#REF!,3,0)</f>
        <v>#REF!</v>
      </c>
      <c r="V244" t="e">
        <f>VLOOKUP($K244,#REF!,4,0)</f>
        <v>#REF!</v>
      </c>
    </row>
    <row r="245" spans="3:22" x14ac:dyDescent="0.3">
      <c r="C245" s="1">
        <v>2.4199999999999998E-3</v>
      </c>
      <c r="D245" s="1">
        <f t="shared" si="28"/>
        <v>0.76026542216872994</v>
      </c>
      <c r="E245" s="1" t="str">
        <f t="shared" si="29"/>
        <v>S1</v>
      </c>
      <c r="F245" s="1">
        <f t="shared" si="38"/>
        <v>0.76026542216872994</v>
      </c>
      <c r="G245" s="1">
        <f>$F$2*(((SQRT(3)*COS(Model!F245))-SIN(Model!F245))/2)</f>
        <v>0.22640889238417616</v>
      </c>
      <c r="H245" s="1">
        <f t="shared" si="34"/>
        <v>0.55129104670987883</v>
      </c>
      <c r="I245" s="1">
        <f t="shared" si="35"/>
        <v>0.77769993909405499</v>
      </c>
      <c r="J245" s="1" t="str">
        <f t="shared" si="36"/>
        <v>R4</v>
      </c>
      <c r="K245" t="str">
        <f t="shared" si="37"/>
        <v>S1R4</v>
      </c>
      <c r="L245" t="str">
        <f>VLOOKUP(K245,'Voltage Vector Region'!$M:$P,2,0)</f>
        <v>V14</v>
      </c>
      <c r="M245" t="str">
        <f>VLOOKUP(K245,'Voltage Vector Region'!$M:$P,3,0)</f>
        <v>V7</v>
      </c>
      <c r="N245" t="str">
        <f>VLOOKUP(K245,'Voltage Vector Region'!$M:$P,4,0)</f>
        <v>V2</v>
      </c>
      <c r="P245" t="str">
        <f>VLOOKUP(L245,'Voltage Vector Region'!$R:$S,2,0)</f>
        <v>PPN</v>
      </c>
      <c r="Q245" t="str">
        <f>VLOOKUP(M245,'Voltage Vector Region'!$R:$S,2,0)</f>
        <v>PON</v>
      </c>
      <c r="R245" t="str">
        <f>VLOOKUP(N245,'Voltage Vector Region'!$R:$S,2,0)</f>
        <v>PPO</v>
      </c>
      <c r="S245">
        <f t="shared" si="27"/>
        <v>2.42</v>
      </c>
      <c r="T245" t="e">
        <f>VLOOKUP($K245,#REF!,2,0)</f>
        <v>#REF!</v>
      </c>
      <c r="U245" t="e">
        <f>VLOOKUP($K245,#REF!,3,0)</f>
        <v>#REF!</v>
      </c>
      <c r="V245" t="e">
        <f>VLOOKUP($K245,#REF!,4,0)</f>
        <v>#REF!</v>
      </c>
    </row>
    <row r="246" spans="3:22" x14ac:dyDescent="0.3">
      <c r="C246" s="1">
        <v>2.4299999999999999E-3</v>
      </c>
      <c r="D246" s="1">
        <f t="shared" si="28"/>
        <v>0.76340701482231976</v>
      </c>
      <c r="E246" s="1" t="str">
        <f t="shared" si="29"/>
        <v>S1</v>
      </c>
      <c r="F246" s="1">
        <f t="shared" si="38"/>
        <v>0.76340701482231976</v>
      </c>
      <c r="G246" s="1">
        <f>$F$2*(((SQRT(3)*COS(Model!F246))-SIN(Model!F246))/2)</f>
        <v>0.22399725606201995</v>
      </c>
      <c r="H246" s="1">
        <f t="shared" si="34"/>
        <v>0.55310957516416515</v>
      </c>
      <c r="I246" s="1">
        <f t="shared" si="35"/>
        <v>0.77710683122618507</v>
      </c>
      <c r="J246" s="1" t="str">
        <f t="shared" si="36"/>
        <v>R4</v>
      </c>
      <c r="K246" t="str">
        <f t="shared" si="37"/>
        <v>S1R4</v>
      </c>
      <c r="L246" t="str">
        <f>VLOOKUP(K246,'Voltage Vector Region'!$M:$P,2,0)</f>
        <v>V14</v>
      </c>
      <c r="M246" t="str">
        <f>VLOOKUP(K246,'Voltage Vector Region'!$M:$P,3,0)</f>
        <v>V7</v>
      </c>
      <c r="N246" t="str">
        <f>VLOOKUP(K246,'Voltage Vector Region'!$M:$P,4,0)</f>
        <v>V2</v>
      </c>
      <c r="P246" t="str">
        <f>VLOOKUP(L246,'Voltage Vector Region'!$R:$S,2,0)</f>
        <v>PPN</v>
      </c>
      <c r="Q246" t="str">
        <f>VLOOKUP(M246,'Voltage Vector Region'!$R:$S,2,0)</f>
        <v>PON</v>
      </c>
      <c r="R246" t="str">
        <f>VLOOKUP(N246,'Voltage Vector Region'!$R:$S,2,0)</f>
        <v>PPO</v>
      </c>
      <c r="S246">
        <f t="shared" si="27"/>
        <v>2.4299999999999997</v>
      </c>
      <c r="T246" t="e">
        <f>VLOOKUP($K246,#REF!,2,0)</f>
        <v>#REF!</v>
      </c>
      <c r="U246" t="e">
        <f>VLOOKUP($K246,#REF!,3,0)</f>
        <v>#REF!</v>
      </c>
      <c r="V246" t="e">
        <f>VLOOKUP($K246,#REF!,4,0)</f>
        <v>#REF!</v>
      </c>
    </row>
    <row r="247" spans="3:22" x14ac:dyDescent="0.3">
      <c r="C247" s="1">
        <v>2.4399999999999999E-3</v>
      </c>
      <c r="D247" s="1">
        <f t="shared" si="28"/>
        <v>0.76654860747590947</v>
      </c>
      <c r="E247" s="1" t="str">
        <f t="shared" si="29"/>
        <v>S1</v>
      </c>
      <c r="F247" s="1">
        <f t="shared" si="38"/>
        <v>0.76654860747590947</v>
      </c>
      <c r="G247" s="1">
        <f>$F$2*(((SQRT(3)*COS(Model!F247))-SIN(Model!F247))/2)</f>
        <v>0.22158340897737788</v>
      </c>
      <c r="H247" s="1">
        <f t="shared" si="34"/>
        <v>0.55492264465024399</v>
      </c>
      <c r="I247" s="1">
        <f t="shared" si="35"/>
        <v>0.77650605362762182</v>
      </c>
      <c r="J247" s="1" t="str">
        <f t="shared" si="36"/>
        <v>R4</v>
      </c>
      <c r="K247" t="str">
        <f t="shared" si="37"/>
        <v>S1R4</v>
      </c>
      <c r="L247" t="str">
        <f>VLOOKUP(K247,'Voltage Vector Region'!$M:$P,2,0)</f>
        <v>V14</v>
      </c>
      <c r="M247" t="str">
        <f>VLOOKUP(K247,'Voltage Vector Region'!$M:$P,3,0)</f>
        <v>V7</v>
      </c>
      <c r="N247" t="str">
        <f>VLOOKUP(K247,'Voltage Vector Region'!$M:$P,4,0)</f>
        <v>V2</v>
      </c>
      <c r="P247" t="str">
        <f>VLOOKUP(L247,'Voltage Vector Region'!$R:$S,2,0)</f>
        <v>PPN</v>
      </c>
      <c r="Q247" t="str">
        <f>VLOOKUP(M247,'Voltage Vector Region'!$R:$S,2,0)</f>
        <v>PON</v>
      </c>
      <c r="R247" t="str">
        <f>VLOOKUP(N247,'Voltage Vector Region'!$R:$S,2,0)</f>
        <v>PPO</v>
      </c>
      <c r="S247">
        <f t="shared" si="27"/>
        <v>2.44</v>
      </c>
      <c r="T247" t="e">
        <f>VLOOKUP($K247,#REF!,2,0)</f>
        <v>#REF!</v>
      </c>
      <c r="U247" t="e">
        <f>VLOOKUP($K247,#REF!,3,0)</f>
        <v>#REF!</v>
      </c>
      <c r="V247" t="e">
        <f>VLOOKUP($K247,#REF!,4,0)</f>
        <v>#REF!</v>
      </c>
    </row>
    <row r="248" spans="3:22" x14ac:dyDescent="0.3">
      <c r="C248" s="1">
        <v>2.4499999999999999E-3</v>
      </c>
      <c r="D248" s="1">
        <f t="shared" si="28"/>
        <v>0.76969020012949929</v>
      </c>
      <c r="E248" s="1" t="str">
        <f t="shared" si="29"/>
        <v>S1</v>
      </c>
      <c r="F248" s="1">
        <f t="shared" si="38"/>
        <v>0.76969020012949929</v>
      </c>
      <c r="G248" s="1">
        <f>$F$2*(((SQRT(3)*COS(Model!F248))-SIN(Model!F248))/2)</f>
        <v>0.21916737495394592</v>
      </c>
      <c r="H248" s="1">
        <f t="shared" si="34"/>
        <v>0.55673023727385151</v>
      </c>
      <c r="I248" s="1">
        <f t="shared" si="35"/>
        <v>0.77589761222779741</v>
      </c>
      <c r="J248" s="1" t="str">
        <f t="shared" si="36"/>
        <v>R4</v>
      </c>
      <c r="K248" t="str">
        <f t="shared" si="37"/>
        <v>S1R4</v>
      </c>
      <c r="L248" t="str">
        <f>VLOOKUP(K248,'Voltage Vector Region'!$M:$P,2,0)</f>
        <v>V14</v>
      </c>
      <c r="M248" t="str">
        <f>VLOOKUP(K248,'Voltage Vector Region'!$M:$P,3,0)</f>
        <v>V7</v>
      </c>
      <c r="N248" t="str">
        <f>VLOOKUP(K248,'Voltage Vector Region'!$M:$P,4,0)</f>
        <v>V2</v>
      </c>
      <c r="P248" t="str">
        <f>VLOOKUP(L248,'Voltage Vector Region'!$R:$S,2,0)</f>
        <v>PPN</v>
      </c>
      <c r="Q248" t="str">
        <f>VLOOKUP(M248,'Voltage Vector Region'!$R:$S,2,0)</f>
        <v>PON</v>
      </c>
      <c r="R248" t="str">
        <f>VLOOKUP(N248,'Voltage Vector Region'!$R:$S,2,0)</f>
        <v>PPO</v>
      </c>
      <c r="S248">
        <f t="shared" si="27"/>
        <v>2.4499999999999997</v>
      </c>
      <c r="T248" t="e">
        <f>VLOOKUP($K248,#REF!,2,0)</f>
        <v>#REF!</v>
      </c>
      <c r="U248" t="e">
        <f>VLOOKUP($K248,#REF!,3,0)</f>
        <v>#REF!</v>
      </c>
      <c r="V248" t="e">
        <f>VLOOKUP($K248,#REF!,4,0)</f>
        <v>#REF!</v>
      </c>
    </row>
    <row r="249" spans="3:22" x14ac:dyDescent="0.3">
      <c r="C249" s="1">
        <v>2.4599999999999999E-3</v>
      </c>
      <c r="D249" s="1">
        <f t="shared" si="28"/>
        <v>0.77283179278308911</v>
      </c>
      <c r="E249" s="1" t="str">
        <f t="shared" si="29"/>
        <v>S1</v>
      </c>
      <c r="F249" s="1">
        <f t="shared" si="38"/>
        <v>0.77283179278308911</v>
      </c>
      <c r="G249" s="1">
        <f>$F$2*(((SQRT(3)*COS(Model!F249))-SIN(Model!F249))/2)</f>
        <v>0.21674917783700473</v>
      </c>
      <c r="H249" s="1">
        <f t="shared" si="34"/>
        <v>0.55853233519477807</v>
      </c>
      <c r="I249" s="1">
        <f t="shared" si="35"/>
        <v>0.77528151303178283</v>
      </c>
      <c r="J249" s="1" t="str">
        <f t="shared" si="36"/>
        <v>R4</v>
      </c>
      <c r="K249" t="str">
        <f t="shared" si="37"/>
        <v>S1R4</v>
      </c>
      <c r="L249" t="str">
        <f>VLOOKUP(K249,'Voltage Vector Region'!$M:$P,2,0)</f>
        <v>V14</v>
      </c>
      <c r="M249" t="str">
        <f>VLOOKUP(K249,'Voltage Vector Region'!$M:$P,3,0)</f>
        <v>V7</v>
      </c>
      <c r="N249" t="str">
        <f>VLOOKUP(K249,'Voltage Vector Region'!$M:$P,4,0)</f>
        <v>V2</v>
      </c>
      <c r="P249" t="str">
        <f>VLOOKUP(L249,'Voltage Vector Region'!$R:$S,2,0)</f>
        <v>PPN</v>
      </c>
      <c r="Q249" t="str">
        <f>VLOOKUP(M249,'Voltage Vector Region'!$R:$S,2,0)</f>
        <v>PON</v>
      </c>
      <c r="R249" t="str">
        <f>VLOOKUP(N249,'Voltage Vector Region'!$R:$S,2,0)</f>
        <v>PPO</v>
      </c>
      <c r="S249">
        <f t="shared" si="27"/>
        <v>2.46</v>
      </c>
      <c r="T249" t="e">
        <f>VLOOKUP($K249,#REF!,2,0)</f>
        <v>#REF!</v>
      </c>
      <c r="U249" t="e">
        <f>VLOOKUP($K249,#REF!,3,0)</f>
        <v>#REF!</v>
      </c>
      <c r="V249" t="e">
        <f>VLOOKUP($K249,#REF!,4,0)</f>
        <v>#REF!</v>
      </c>
    </row>
    <row r="250" spans="3:22" x14ac:dyDescent="0.3">
      <c r="C250" s="1">
        <v>2.47E-3</v>
      </c>
      <c r="D250" s="1">
        <f t="shared" si="28"/>
        <v>0.77597338543667893</v>
      </c>
      <c r="E250" s="1" t="str">
        <f t="shared" si="29"/>
        <v>S1</v>
      </c>
      <c r="F250" s="1">
        <f t="shared" si="38"/>
        <v>0.77597338543667893</v>
      </c>
      <c r="G250" s="1">
        <f>$F$2*(((SQRT(3)*COS(Model!F250))-SIN(Model!F250))/2)</f>
        <v>0.21432884149318335</v>
      </c>
      <c r="H250" s="1">
        <f t="shared" si="34"/>
        <v>0.56032892062704509</v>
      </c>
      <c r="I250" s="1">
        <f t="shared" si="35"/>
        <v>0.77465776212022841</v>
      </c>
      <c r="J250" s="1" t="str">
        <f t="shared" si="36"/>
        <v>R4</v>
      </c>
      <c r="K250" t="str">
        <f t="shared" si="37"/>
        <v>S1R4</v>
      </c>
      <c r="L250" t="str">
        <f>VLOOKUP(K250,'Voltage Vector Region'!$M:$P,2,0)</f>
        <v>V14</v>
      </c>
      <c r="M250" t="str">
        <f>VLOOKUP(K250,'Voltage Vector Region'!$M:$P,3,0)</f>
        <v>V7</v>
      </c>
      <c r="N250" t="str">
        <f>VLOOKUP(K250,'Voltage Vector Region'!$M:$P,4,0)</f>
        <v>V2</v>
      </c>
      <c r="P250" t="str">
        <f>VLOOKUP(L250,'Voltage Vector Region'!$R:$S,2,0)</f>
        <v>PPN</v>
      </c>
      <c r="Q250" t="str">
        <f>VLOOKUP(M250,'Voltage Vector Region'!$R:$S,2,0)</f>
        <v>PON</v>
      </c>
      <c r="R250" t="str">
        <f>VLOOKUP(N250,'Voltage Vector Region'!$R:$S,2,0)</f>
        <v>PPO</v>
      </c>
      <c r="S250">
        <f t="shared" si="27"/>
        <v>2.4699999999999998</v>
      </c>
      <c r="T250" t="e">
        <f>VLOOKUP($K250,#REF!,2,0)</f>
        <v>#REF!</v>
      </c>
      <c r="U250" t="e">
        <f>VLOOKUP($K250,#REF!,3,0)</f>
        <v>#REF!</v>
      </c>
      <c r="V250" t="e">
        <f>VLOOKUP($K250,#REF!,4,0)</f>
        <v>#REF!</v>
      </c>
    </row>
    <row r="251" spans="3:22" x14ac:dyDescent="0.3">
      <c r="C251" s="1">
        <v>2.48E-3</v>
      </c>
      <c r="D251" s="1">
        <f t="shared" si="28"/>
        <v>0.77911497809026875</v>
      </c>
      <c r="E251" s="1" t="str">
        <f t="shared" si="29"/>
        <v>S1</v>
      </c>
      <c r="F251" s="1">
        <f t="shared" si="38"/>
        <v>0.77911497809026875</v>
      </c>
      <c r="G251" s="1">
        <f>$F$2*(((SQRT(3)*COS(Model!F251))-SIN(Model!F251))/2)</f>
        <v>0.21190638981022461</v>
      </c>
      <c r="H251" s="1">
        <f t="shared" si="34"/>
        <v>0.56211997583907936</v>
      </c>
      <c r="I251" s="1">
        <f t="shared" si="35"/>
        <v>0.77402636564930394</v>
      </c>
      <c r="J251" s="1" t="str">
        <f t="shared" si="36"/>
        <v>R4</v>
      </c>
      <c r="K251" t="str">
        <f t="shared" si="37"/>
        <v>S1R4</v>
      </c>
      <c r="L251" t="str">
        <f>VLOOKUP(K251,'Voltage Vector Region'!$M:$P,2,0)</f>
        <v>V14</v>
      </c>
      <c r="M251" t="str">
        <f>VLOOKUP(K251,'Voltage Vector Region'!$M:$P,3,0)</f>
        <v>V7</v>
      </c>
      <c r="N251" t="str">
        <f>VLOOKUP(K251,'Voltage Vector Region'!$M:$P,4,0)</f>
        <v>V2</v>
      </c>
      <c r="P251" t="str">
        <f>VLOOKUP(L251,'Voltage Vector Region'!$R:$S,2,0)</f>
        <v>PPN</v>
      </c>
      <c r="Q251" t="str">
        <f>VLOOKUP(M251,'Voltage Vector Region'!$R:$S,2,0)</f>
        <v>PON</v>
      </c>
      <c r="R251" t="str">
        <f>VLOOKUP(N251,'Voltage Vector Region'!$R:$S,2,0)</f>
        <v>PPO</v>
      </c>
      <c r="S251">
        <f t="shared" si="27"/>
        <v>2.48</v>
      </c>
      <c r="T251" t="e">
        <f>VLOOKUP($K251,#REF!,2,0)</f>
        <v>#REF!</v>
      </c>
      <c r="U251" t="e">
        <f>VLOOKUP($K251,#REF!,3,0)</f>
        <v>#REF!</v>
      </c>
      <c r="V251" t="e">
        <f>VLOOKUP($K251,#REF!,4,0)</f>
        <v>#REF!</v>
      </c>
    </row>
    <row r="252" spans="3:22" x14ac:dyDescent="0.3">
      <c r="C252" s="1">
        <v>2.49E-3</v>
      </c>
      <c r="D252" s="1">
        <f t="shared" si="28"/>
        <v>0.78225657074385857</v>
      </c>
      <c r="E252" s="1" t="str">
        <f t="shared" si="29"/>
        <v>S1</v>
      </c>
      <c r="F252" s="1">
        <f t="shared" si="38"/>
        <v>0.78225657074385857</v>
      </c>
      <c r="G252" s="1">
        <f>$F$2*(((SQRT(3)*COS(Model!F252))-SIN(Model!F252))/2)</f>
        <v>0.20948184669674841</v>
      </c>
      <c r="H252" s="1">
        <f t="shared" si="34"/>
        <v>0.56390548315388922</v>
      </c>
      <c r="I252" s="1">
        <f t="shared" si="35"/>
        <v>0.77338732985063763</v>
      </c>
      <c r="J252" s="1" t="str">
        <f t="shared" si="36"/>
        <v>R4</v>
      </c>
      <c r="K252" t="str">
        <f t="shared" si="37"/>
        <v>S1R4</v>
      </c>
      <c r="L252" t="str">
        <f>VLOOKUP(K252,'Voltage Vector Region'!$M:$P,2,0)</f>
        <v>V14</v>
      </c>
      <c r="M252" t="str">
        <f>VLOOKUP(K252,'Voltage Vector Region'!$M:$P,3,0)</f>
        <v>V7</v>
      </c>
      <c r="N252" t="str">
        <f>VLOOKUP(K252,'Voltage Vector Region'!$M:$P,4,0)</f>
        <v>V2</v>
      </c>
      <c r="P252" t="str">
        <f>VLOOKUP(L252,'Voltage Vector Region'!$R:$S,2,0)</f>
        <v>PPN</v>
      </c>
      <c r="Q252" t="str">
        <f>VLOOKUP(M252,'Voltage Vector Region'!$R:$S,2,0)</f>
        <v>PON</v>
      </c>
      <c r="R252" t="str">
        <f>VLOOKUP(N252,'Voltage Vector Region'!$R:$S,2,0)</f>
        <v>PPO</v>
      </c>
      <c r="S252">
        <f t="shared" si="27"/>
        <v>2.4899999999999998</v>
      </c>
      <c r="T252" t="e">
        <f>VLOOKUP($K252,#REF!,2,0)</f>
        <v>#REF!</v>
      </c>
      <c r="U252" t="e">
        <f>VLOOKUP($K252,#REF!,3,0)</f>
        <v>#REF!</v>
      </c>
      <c r="V252" t="e">
        <f>VLOOKUP($K252,#REF!,4,0)</f>
        <v>#REF!</v>
      </c>
    </row>
    <row r="253" spans="3:22" x14ac:dyDescent="0.3">
      <c r="C253" s="1">
        <v>2.5000000000000001E-3</v>
      </c>
      <c r="D253" s="1">
        <f t="shared" si="28"/>
        <v>0.78539816339744828</v>
      </c>
      <c r="E253" s="1" t="str">
        <f t="shared" si="29"/>
        <v>S1</v>
      </c>
      <c r="F253" s="1">
        <f t="shared" si="38"/>
        <v>0.78539816339744828</v>
      </c>
      <c r="G253" s="1">
        <f>$F$2*(((SQRT(3)*COS(Model!F253))-SIN(Model!F253))/2)</f>
        <v>0.2070552360820167</v>
      </c>
      <c r="H253" s="1">
        <f t="shared" si="34"/>
        <v>0.56568542494923801</v>
      </c>
      <c r="I253" s="1">
        <f t="shared" si="35"/>
        <v>0.77274066103125472</v>
      </c>
      <c r="J253" s="1" t="str">
        <f t="shared" si="36"/>
        <v>R4</v>
      </c>
      <c r="K253" t="str">
        <f t="shared" si="37"/>
        <v>S1R4</v>
      </c>
      <c r="L253" t="str">
        <f>VLOOKUP(K253,'Voltage Vector Region'!$M:$P,2,0)</f>
        <v>V14</v>
      </c>
      <c r="M253" t="str">
        <f>VLOOKUP(K253,'Voltage Vector Region'!$M:$P,3,0)</f>
        <v>V7</v>
      </c>
      <c r="N253" t="str">
        <f>VLOOKUP(K253,'Voltage Vector Region'!$M:$P,4,0)</f>
        <v>V2</v>
      </c>
      <c r="P253" t="str">
        <f>VLOOKUP(L253,'Voltage Vector Region'!$R:$S,2,0)</f>
        <v>PPN</v>
      </c>
      <c r="Q253" t="str">
        <f>VLOOKUP(M253,'Voltage Vector Region'!$R:$S,2,0)</f>
        <v>PON</v>
      </c>
      <c r="R253" t="str">
        <f>VLOOKUP(N253,'Voltage Vector Region'!$R:$S,2,0)</f>
        <v>PPO</v>
      </c>
      <c r="S253">
        <f t="shared" si="27"/>
        <v>2.5</v>
      </c>
      <c r="T253" t="e">
        <f>VLOOKUP($K253,#REF!,2,0)</f>
        <v>#REF!</v>
      </c>
      <c r="U253" t="e">
        <f>VLOOKUP($K253,#REF!,3,0)</f>
        <v>#REF!</v>
      </c>
      <c r="V253" t="e">
        <f>VLOOKUP($K253,#REF!,4,0)</f>
        <v>#REF!</v>
      </c>
    </row>
    <row r="254" spans="3:22" x14ac:dyDescent="0.3">
      <c r="C254" s="1">
        <v>2.5100000000000001E-3</v>
      </c>
      <c r="D254" s="1">
        <f t="shared" si="28"/>
        <v>0.7885397560510381</v>
      </c>
      <c r="E254" s="1" t="str">
        <f t="shared" si="29"/>
        <v>S1</v>
      </c>
      <c r="F254" s="1">
        <f t="shared" si="38"/>
        <v>0.7885397560510381</v>
      </c>
      <c r="G254" s="1">
        <f>$F$2*(((SQRT(3)*COS(Model!F254))-SIN(Model!F254))/2)</f>
        <v>0.20462658191569616</v>
      </c>
      <c r="H254" s="1">
        <f t="shared" si="34"/>
        <v>0.56745978365781913</v>
      </c>
      <c r="I254" s="1">
        <f t="shared" si="35"/>
        <v>0.77208636557351529</v>
      </c>
      <c r="J254" s="1" t="str">
        <f t="shared" si="36"/>
        <v>R4</v>
      </c>
      <c r="K254" t="str">
        <f t="shared" si="37"/>
        <v>S1R4</v>
      </c>
      <c r="L254" t="str">
        <f>VLOOKUP(K254,'Voltage Vector Region'!$M:$P,2,0)</f>
        <v>V14</v>
      </c>
      <c r="M254" t="str">
        <f>VLOOKUP(K254,'Voltage Vector Region'!$M:$P,3,0)</f>
        <v>V7</v>
      </c>
      <c r="N254" t="str">
        <f>VLOOKUP(K254,'Voltage Vector Region'!$M:$P,4,0)</f>
        <v>V2</v>
      </c>
      <c r="P254" t="str">
        <f>VLOOKUP(L254,'Voltage Vector Region'!$R:$S,2,0)</f>
        <v>PPN</v>
      </c>
      <c r="Q254" t="str">
        <f>VLOOKUP(M254,'Voltage Vector Region'!$R:$S,2,0)</f>
        <v>PON</v>
      </c>
      <c r="R254" t="str">
        <f>VLOOKUP(N254,'Voltage Vector Region'!$R:$S,2,0)</f>
        <v>PPO</v>
      </c>
      <c r="S254">
        <f t="shared" si="27"/>
        <v>2.5100000000000002</v>
      </c>
      <c r="T254" t="e">
        <f>VLOOKUP($K254,#REF!,2,0)</f>
        <v>#REF!</v>
      </c>
      <c r="U254" t="e">
        <f>VLOOKUP($K254,#REF!,3,0)</f>
        <v>#REF!</v>
      </c>
      <c r="V254" t="e">
        <f>VLOOKUP($K254,#REF!,4,0)</f>
        <v>#REF!</v>
      </c>
    </row>
    <row r="255" spans="3:22" x14ac:dyDescent="0.3">
      <c r="C255" s="1">
        <v>2.5200000000000001E-3</v>
      </c>
      <c r="D255" s="1">
        <f t="shared" si="28"/>
        <v>0.79168134870462792</v>
      </c>
      <c r="E255" s="1" t="str">
        <f t="shared" si="29"/>
        <v>S1</v>
      </c>
      <c r="F255" s="1">
        <f t="shared" si="38"/>
        <v>0.79168134870462792</v>
      </c>
      <c r="G255" s="1">
        <f>$F$2*(((SQRT(3)*COS(Model!F255))-SIN(Model!F255))/2)</f>
        <v>0.20219590816762345</v>
      </c>
      <c r="H255" s="1">
        <f t="shared" si="34"/>
        <v>0.56922854176742832</v>
      </c>
      <c r="I255" s="1">
        <f t="shared" si="35"/>
        <v>0.77142444993505177</v>
      </c>
      <c r="J255" s="1" t="str">
        <f t="shared" si="36"/>
        <v>R4</v>
      </c>
      <c r="K255" t="str">
        <f t="shared" si="37"/>
        <v>S1R4</v>
      </c>
      <c r="L255" t="str">
        <f>VLOOKUP(K255,'Voltage Vector Region'!$M:$P,2,0)</f>
        <v>V14</v>
      </c>
      <c r="M255" t="str">
        <f>VLOOKUP(K255,'Voltage Vector Region'!$M:$P,3,0)</f>
        <v>V7</v>
      </c>
      <c r="N255" t="str">
        <f>VLOOKUP(K255,'Voltage Vector Region'!$M:$P,4,0)</f>
        <v>V2</v>
      </c>
      <c r="P255" t="str">
        <f>VLOOKUP(L255,'Voltage Vector Region'!$R:$S,2,0)</f>
        <v>PPN</v>
      </c>
      <c r="Q255" t="str">
        <f>VLOOKUP(M255,'Voltage Vector Region'!$R:$S,2,0)</f>
        <v>PON</v>
      </c>
      <c r="R255" t="str">
        <f>VLOOKUP(N255,'Voltage Vector Region'!$R:$S,2,0)</f>
        <v>PPO</v>
      </c>
      <c r="S255">
        <f t="shared" si="27"/>
        <v>2.52</v>
      </c>
      <c r="T255" t="e">
        <f>VLOOKUP($K255,#REF!,2,0)</f>
        <v>#REF!</v>
      </c>
      <c r="U255" t="e">
        <f>VLOOKUP($K255,#REF!,3,0)</f>
        <v>#REF!</v>
      </c>
      <c r="V255" t="e">
        <f>VLOOKUP($K255,#REF!,4,0)</f>
        <v>#REF!</v>
      </c>
    </row>
    <row r="256" spans="3:22" x14ac:dyDescent="0.3">
      <c r="C256" s="1">
        <v>2.5300000000000001E-3</v>
      </c>
      <c r="D256" s="1">
        <f t="shared" si="28"/>
        <v>0.79482294135821774</v>
      </c>
      <c r="E256" s="1" t="str">
        <f t="shared" si="29"/>
        <v>S1</v>
      </c>
      <c r="F256" s="1">
        <f t="shared" si="38"/>
        <v>0.79482294135821774</v>
      </c>
      <c r="G256" s="1">
        <f>$F$2*(((SQRT(3)*COS(Model!F256))-SIN(Model!F256))/2)</f>
        <v>0.1997632388275668</v>
      </c>
      <c r="H256" s="1">
        <f t="shared" si="34"/>
        <v>0.57099168182113702</v>
      </c>
      <c r="I256" s="1">
        <f t="shared" si="35"/>
        <v>0.77075492064870388</v>
      </c>
      <c r="J256" s="1" t="str">
        <f t="shared" si="36"/>
        <v>R4</v>
      </c>
      <c r="K256" t="str">
        <f t="shared" si="37"/>
        <v>S1R4</v>
      </c>
      <c r="L256" t="str">
        <f>VLOOKUP(K256,'Voltage Vector Region'!$M:$P,2,0)</f>
        <v>V14</v>
      </c>
      <c r="M256" t="str">
        <f>VLOOKUP(K256,'Voltage Vector Region'!$M:$P,3,0)</f>
        <v>V7</v>
      </c>
      <c r="N256" t="str">
        <f>VLOOKUP(K256,'Voltage Vector Region'!$M:$P,4,0)</f>
        <v>V2</v>
      </c>
      <c r="P256" t="str">
        <f>VLOOKUP(L256,'Voltage Vector Region'!$R:$S,2,0)</f>
        <v>PPN</v>
      </c>
      <c r="Q256" t="str">
        <f>VLOOKUP(M256,'Voltage Vector Region'!$R:$S,2,0)</f>
        <v>PON</v>
      </c>
      <c r="R256" t="str">
        <f>VLOOKUP(N256,'Voltage Vector Region'!$R:$S,2,0)</f>
        <v>PPO</v>
      </c>
      <c r="S256">
        <f t="shared" si="27"/>
        <v>2.5300000000000002</v>
      </c>
      <c r="T256" t="e">
        <f>VLOOKUP($K256,#REF!,2,0)</f>
        <v>#REF!</v>
      </c>
      <c r="U256" t="e">
        <f>VLOOKUP($K256,#REF!,3,0)</f>
        <v>#REF!</v>
      </c>
      <c r="V256" t="e">
        <f>VLOOKUP($K256,#REF!,4,0)</f>
        <v>#REF!</v>
      </c>
    </row>
    <row r="257" spans="3:22" x14ac:dyDescent="0.3">
      <c r="C257" s="1">
        <v>2.5400000000000002E-3</v>
      </c>
      <c r="D257" s="1">
        <f t="shared" si="28"/>
        <v>0.79796453401180756</v>
      </c>
      <c r="E257" s="1" t="str">
        <f t="shared" si="29"/>
        <v>S1</v>
      </c>
      <c r="F257" s="1">
        <f t="shared" si="38"/>
        <v>0.79796453401180756</v>
      </c>
      <c r="G257" s="1">
        <f>$F$2*(((SQRT(3)*COS(Model!F257))-SIN(Model!F257))/2)</f>
        <v>0.19732859790499063</v>
      </c>
      <c r="H257" s="1">
        <f t="shared" si="34"/>
        <v>0.57274918641746497</v>
      </c>
      <c r="I257" s="1">
        <f t="shared" si="35"/>
        <v>0.77007778432245555</v>
      </c>
      <c r="J257" s="1" t="str">
        <f t="shared" si="36"/>
        <v>R4</v>
      </c>
      <c r="K257" t="str">
        <f t="shared" si="37"/>
        <v>S1R4</v>
      </c>
      <c r="L257" t="str">
        <f>VLOOKUP(K257,'Voltage Vector Region'!$M:$P,2,0)</f>
        <v>V14</v>
      </c>
      <c r="M257" t="str">
        <f>VLOOKUP(K257,'Voltage Vector Region'!$M:$P,3,0)</f>
        <v>V7</v>
      </c>
      <c r="N257" t="str">
        <f>VLOOKUP(K257,'Voltage Vector Region'!$M:$P,4,0)</f>
        <v>V2</v>
      </c>
      <c r="P257" t="str">
        <f>VLOOKUP(L257,'Voltage Vector Region'!$R:$S,2,0)</f>
        <v>PPN</v>
      </c>
      <c r="Q257" t="str">
        <f>VLOOKUP(M257,'Voltage Vector Region'!$R:$S,2,0)</f>
        <v>PON</v>
      </c>
      <c r="R257" t="str">
        <f>VLOOKUP(N257,'Voltage Vector Region'!$R:$S,2,0)</f>
        <v>PPO</v>
      </c>
      <c r="S257">
        <f t="shared" si="27"/>
        <v>2.54</v>
      </c>
      <c r="T257" t="e">
        <f>VLOOKUP($K257,#REF!,2,0)</f>
        <v>#REF!</v>
      </c>
      <c r="U257" t="e">
        <f>VLOOKUP($K257,#REF!,3,0)</f>
        <v>#REF!</v>
      </c>
      <c r="V257" t="e">
        <f>VLOOKUP($K257,#REF!,4,0)</f>
        <v>#REF!</v>
      </c>
    </row>
    <row r="258" spans="3:22" x14ac:dyDescent="0.3">
      <c r="C258" s="1">
        <v>2.5500000000000002E-3</v>
      </c>
      <c r="D258" s="1">
        <f t="shared" si="28"/>
        <v>0.80110612666539738</v>
      </c>
      <c r="E258" s="1" t="str">
        <f t="shared" si="29"/>
        <v>S1</v>
      </c>
      <c r="F258" s="1">
        <f t="shared" si="38"/>
        <v>0.80110612666539738</v>
      </c>
      <c r="G258" s="1">
        <f>$F$2*(((SQRT(3)*COS(Model!F258))-SIN(Model!F258))/2)</f>
        <v>0.1948920094288179</v>
      </c>
      <c r="H258" s="1">
        <f t="shared" si="34"/>
        <v>0.57450103821055121</v>
      </c>
      <c r="I258" s="1">
        <f t="shared" si="35"/>
        <v>0.76939304763936911</v>
      </c>
      <c r="J258" s="1" t="str">
        <f t="shared" si="36"/>
        <v>R4</v>
      </c>
      <c r="K258" t="str">
        <f t="shared" si="37"/>
        <v>S1R4</v>
      </c>
      <c r="L258" t="str">
        <f>VLOOKUP(K258,'Voltage Vector Region'!$M:$P,2,0)</f>
        <v>V14</v>
      </c>
      <c r="M258" t="str">
        <f>VLOOKUP(K258,'Voltage Vector Region'!$M:$P,3,0)</f>
        <v>V7</v>
      </c>
      <c r="N258" t="str">
        <f>VLOOKUP(K258,'Voltage Vector Region'!$M:$P,4,0)</f>
        <v>V2</v>
      </c>
      <c r="P258" t="str">
        <f>VLOOKUP(L258,'Voltage Vector Region'!$R:$S,2,0)</f>
        <v>PPN</v>
      </c>
      <c r="Q258" t="str">
        <f>VLOOKUP(M258,'Voltage Vector Region'!$R:$S,2,0)</f>
        <v>PON</v>
      </c>
      <c r="R258" t="str">
        <f>VLOOKUP(N258,'Voltage Vector Region'!$R:$S,2,0)</f>
        <v>PPO</v>
      </c>
      <c r="S258">
        <f t="shared" si="27"/>
        <v>2.5500000000000003</v>
      </c>
      <c r="T258" t="e">
        <f>VLOOKUP($K258,#REF!,2,0)</f>
        <v>#REF!</v>
      </c>
      <c r="U258" t="e">
        <f>VLOOKUP($K258,#REF!,3,0)</f>
        <v>#REF!</v>
      </c>
      <c r="V258" t="e">
        <f>VLOOKUP($K258,#REF!,4,0)</f>
        <v>#REF!</v>
      </c>
    </row>
    <row r="259" spans="3:22" x14ac:dyDescent="0.3">
      <c r="C259" s="1">
        <v>2.5600000000000002E-3</v>
      </c>
      <c r="D259" s="1">
        <f t="shared" si="28"/>
        <v>0.80424771931898709</v>
      </c>
      <c r="E259" s="1" t="str">
        <f t="shared" si="29"/>
        <v>S1</v>
      </c>
      <c r="F259" s="1">
        <f t="shared" si="38"/>
        <v>0.80424771931898709</v>
      </c>
      <c r="G259" s="1">
        <f>$F$2*(((SQRT(3)*COS(Model!F259))-SIN(Model!F259))/2)</f>
        <v>0.19245349744719331</v>
      </c>
      <c r="H259" s="1">
        <f t="shared" si="34"/>
        <v>0.57624721991032557</v>
      </c>
      <c r="I259" s="1">
        <f t="shared" si="35"/>
        <v>0.76870071735751888</v>
      </c>
      <c r="J259" s="1" t="str">
        <f t="shared" si="36"/>
        <v>R4</v>
      </c>
      <c r="K259" t="str">
        <f t="shared" si="37"/>
        <v>S1R4</v>
      </c>
      <c r="L259" t="str">
        <f>VLOOKUP(K259,'Voltage Vector Region'!$M:$P,2,0)</f>
        <v>V14</v>
      </c>
      <c r="M259" t="str">
        <f>VLOOKUP(K259,'Voltage Vector Region'!$M:$P,3,0)</f>
        <v>V7</v>
      </c>
      <c r="N259" t="str">
        <f>VLOOKUP(K259,'Voltage Vector Region'!$M:$P,4,0)</f>
        <v>V2</v>
      </c>
      <c r="P259" t="str">
        <f>VLOOKUP(L259,'Voltage Vector Region'!$R:$S,2,0)</f>
        <v>PPN</v>
      </c>
      <c r="Q259" t="str">
        <f>VLOOKUP(M259,'Voltage Vector Region'!$R:$S,2,0)</f>
        <v>PON</v>
      </c>
      <c r="R259" t="str">
        <f>VLOOKUP(N259,'Voltage Vector Region'!$R:$S,2,0)</f>
        <v>PPO</v>
      </c>
      <c r="S259">
        <f t="shared" ref="S259:S322" si="39">C259/$S$1</f>
        <v>2.56</v>
      </c>
      <c r="T259" t="e">
        <f>VLOOKUP($K259,#REF!,2,0)</f>
        <v>#REF!</v>
      </c>
      <c r="U259" t="e">
        <f>VLOOKUP($K259,#REF!,3,0)</f>
        <v>#REF!</v>
      </c>
      <c r="V259" t="e">
        <f>VLOOKUP($K259,#REF!,4,0)</f>
        <v>#REF!</v>
      </c>
    </row>
    <row r="260" spans="3:22" x14ac:dyDescent="0.3">
      <c r="C260" s="1">
        <v>2.5699999999999998E-3</v>
      </c>
      <c r="D260" s="1">
        <f t="shared" ref="D260:D323" si="40">C260*$B$3</f>
        <v>0.8073893119725768</v>
      </c>
      <c r="E260" s="1" t="str">
        <f t="shared" ref="E260:E323" si="41">IF(AND((D260&lt;PI()/3),(D260&gt;=0)),"S1",IF(AND((D260&lt;2*PI()/3),(D260&gt;=PI()/3)),"S2",IF(AND((D260&lt;3*PI()/3),(D260&gt;=2*PI()/3)),"S3",IF(AND((D260&lt;4*PI()/3),(D260&gt;=PI())),"S4",IF(AND((D260&lt;5*PI()/3),(D260&gt;=4*PI()/3)),"S5",IF(AND((D260&lt;2*PI()),(D260&gt;=5*PI()/3)),"S6",0))))))</f>
        <v>S1</v>
      </c>
      <c r="F260" s="1">
        <f t="shared" si="38"/>
        <v>0.8073893119725768</v>
      </c>
      <c r="G260" s="1">
        <f>$F$2*(((SQRT(3)*COS(Model!F260))-SIN(Model!F260))/2)</f>
        <v>0.19001308602724551</v>
      </c>
      <c r="H260" s="1">
        <f t="shared" si="34"/>
        <v>0.57798771428267981</v>
      </c>
      <c r="I260" s="1">
        <f t="shared" si="35"/>
        <v>0.76800080030992535</v>
      </c>
      <c r="J260" s="1" t="str">
        <f t="shared" si="36"/>
        <v>R4</v>
      </c>
      <c r="K260" t="str">
        <f t="shared" si="37"/>
        <v>S1R4</v>
      </c>
      <c r="L260" t="str">
        <f>VLOOKUP(K260,'Voltage Vector Region'!$M:$P,2,0)</f>
        <v>V14</v>
      </c>
      <c r="M260" t="str">
        <f>VLOOKUP(K260,'Voltage Vector Region'!$M:$P,3,0)</f>
        <v>V7</v>
      </c>
      <c r="N260" t="str">
        <f>VLOOKUP(K260,'Voltage Vector Region'!$M:$P,4,0)</f>
        <v>V2</v>
      </c>
      <c r="P260" t="str">
        <f>VLOOKUP(L260,'Voltage Vector Region'!$R:$S,2,0)</f>
        <v>PPN</v>
      </c>
      <c r="Q260" t="str">
        <f>VLOOKUP(M260,'Voltage Vector Region'!$R:$S,2,0)</f>
        <v>PON</v>
      </c>
      <c r="R260" t="str">
        <f>VLOOKUP(N260,'Voltage Vector Region'!$R:$S,2,0)</f>
        <v>PPO</v>
      </c>
      <c r="S260">
        <f t="shared" si="39"/>
        <v>2.57</v>
      </c>
      <c r="T260" t="e">
        <f>VLOOKUP($K260,#REF!,2,0)</f>
        <v>#REF!</v>
      </c>
      <c r="U260" t="e">
        <f>VLOOKUP($K260,#REF!,3,0)</f>
        <v>#REF!</v>
      </c>
      <c r="V260" t="e">
        <f>VLOOKUP($K260,#REF!,4,0)</f>
        <v>#REF!</v>
      </c>
    </row>
    <row r="261" spans="3:22" x14ac:dyDescent="0.3">
      <c r="C261" s="1">
        <v>2.5799999999999998E-3</v>
      </c>
      <c r="D261" s="1">
        <f t="shared" si="40"/>
        <v>0.81053090462616662</v>
      </c>
      <c r="E261" s="1" t="str">
        <f t="shared" si="41"/>
        <v>S1</v>
      </c>
      <c r="F261" s="1">
        <f t="shared" si="38"/>
        <v>0.81053090462616662</v>
      </c>
      <c r="G261" s="1">
        <f>$F$2*(((SQRT(3)*COS(Model!F261))-SIN(Model!F261))/2)</f>
        <v>0.18757079925484993</v>
      </c>
      <c r="H261" s="1">
        <f t="shared" si="34"/>
        <v>0.57972250414963733</v>
      </c>
      <c r="I261" s="1">
        <f t="shared" si="35"/>
        <v>0.76729330340448731</v>
      </c>
      <c r="J261" s="1" t="str">
        <f t="shared" si="36"/>
        <v>R4</v>
      </c>
      <c r="K261" t="str">
        <f t="shared" si="37"/>
        <v>S1R4</v>
      </c>
      <c r="L261" t="str">
        <f>VLOOKUP(K261,'Voltage Vector Region'!$M:$P,2,0)</f>
        <v>V14</v>
      </c>
      <c r="M261" t="str">
        <f>VLOOKUP(K261,'Voltage Vector Region'!$M:$P,3,0)</f>
        <v>V7</v>
      </c>
      <c r="N261" t="str">
        <f>VLOOKUP(K261,'Voltage Vector Region'!$M:$P,4,0)</f>
        <v>V2</v>
      </c>
      <c r="P261" t="str">
        <f>VLOOKUP(L261,'Voltage Vector Region'!$R:$S,2,0)</f>
        <v>PPN</v>
      </c>
      <c r="Q261" t="str">
        <f>VLOOKUP(M261,'Voltage Vector Region'!$R:$S,2,0)</f>
        <v>PON</v>
      </c>
      <c r="R261" t="str">
        <f>VLOOKUP(N261,'Voltage Vector Region'!$R:$S,2,0)</f>
        <v>PPO</v>
      </c>
      <c r="S261">
        <f t="shared" si="39"/>
        <v>2.5799999999999996</v>
      </c>
      <c r="T261" t="e">
        <f>VLOOKUP($K261,#REF!,2,0)</f>
        <v>#REF!</v>
      </c>
      <c r="U261" t="e">
        <f>VLOOKUP($K261,#REF!,3,0)</f>
        <v>#REF!</v>
      </c>
      <c r="V261" t="e">
        <f>VLOOKUP($K261,#REF!,4,0)</f>
        <v>#REF!</v>
      </c>
    </row>
    <row r="262" spans="3:22" x14ac:dyDescent="0.3">
      <c r="C262" s="1">
        <v>2.5899999999999999E-3</v>
      </c>
      <c r="D262" s="1">
        <f t="shared" si="40"/>
        <v>0.81367249727975643</v>
      </c>
      <c r="E262" s="1" t="str">
        <f t="shared" si="41"/>
        <v>S1</v>
      </c>
      <c r="F262" s="1">
        <f t="shared" si="38"/>
        <v>0.81367249727975643</v>
      </c>
      <c r="G262" s="1">
        <f>$F$2*(((SQRT(3)*COS(Model!F262))-SIN(Model!F262))/2)</f>
        <v>0.18512666123439106</v>
      </c>
      <c r="H262" s="1">
        <f t="shared" si="34"/>
        <v>0.58145157238952228</v>
      </c>
      <c r="I262" s="1">
        <f t="shared" si="35"/>
        <v>0.76657823362391331</v>
      </c>
      <c r="J262" s="1" t="str">
        <f t="shared" si="36"/>
        <v>R4</v>
      </c>
      <c r="K262" t="str">
        <f t="shared" si="37"/>
        <v>S1R4</v>
      </c>
      <c r="L262" t="str">
        <f>VLOOKUP(K262,'Voltage Vector Region'!$M:$P,2,0)</f>
        <v>V14</v>
      </c>
      <c r="M262" t="str">
        <f>VLOOKUP(K262,'Voltage Vector Region'!$M:$P,3,0)</f>
        <v>V7</v>
      </c>
      <c r="N262" t="str">
        <f>VLOOKUP(K262,'Voltage Vector Region'!$M:$P,4,0)</f>
        <v>V2</v>
      </c>
      <c r="P262" t="str">
        <f>VLOOKUP(L262,'Voltage Vector Region'!$R:$S,2,0)</f>
        <v>PPN</v>
      </c>
      <c r="Q262" t="str">
        <f>VLOOKUP(M262,'Voltage Vector Region'!$R:$S,2,0)</f>
        <v>PON</v>
      </c>
      <c r="R262" t="str">
        <f>VLOOKUP(N262,'Voltage Vector Region'!$R:$S,2,0)</f>
        <v>PPO</v>
      </c>
      <c r="S262">
        <f t="shared" si="39"/>
        <v>2.59</v>
      </c>
      <c r="T262" t="e">
        <f>VLOOKUP($K262,#REF!,2,0)</f>
        <v>#REF!</v>
      </c>
      <c r="U262" t="e">
        <f>VLOOKUP($K262,#REF!,3,0)</f>
        <v>#REF!</v>
      </c>
      <c r="V262" t="e">
        <f>VLOOKUP($K262,#REF!,4,0)</f>
        <v>#REF!</v>
      </c>
    </row>
    <row r="263" spans="3:22" x14ac:dyDescent="0.3">
      <c r="C263" s="1">
        <v>2.5999999999999999E-3</v>
      </c>
      <c r="D263" s="1">
        <f t="shared" si="40"/>
        <v>0.81681408993334625</v>
      </c>
      <c r="E263" s="1" t="str">
        <f t="shared" si="41"/>
        <v>S1</v>
      </c>
      <c r="F263" s="1">
        <f t="shared" si="38"/>
        <v>0.81681408993334625</v>
      </c>
      <c r="G263" s="1">
        <f>$F$2*(((SQRT(3)*COS(Model!F263))-SIN(Model!F263))/2)</f>
        <v>0.18268069608852455</v>
      </c>
      <c r="H263" s="1">
        <f t="shared" si="34"/>
        <v>0.58317490193712929</v>
      </c>
      <c r="I263" s="1">
        <f t="shared" si="35"/>
        <v>0.76585559802565384</v>
      </c>
      <c r="J263" s="1" t="str">
        <f t="shared" si="36"/>
        <v>R4</v>
      </c>
      <c r="K263" t="str">
        <f t="shared" si="37"/>
        <v>S1R4</v>
      </c>
      <c r="L263" t="str">
        <f>VLOOKUP(K263,'Voltage Vector Region'!$M:$P,2,0)</f>
        <v>V14</v>
      </c>
      <c r="M263" t="str">
        <f>VLOOKUP(K263,'Voltage Vector Region'!$M:$P,3,0)</f>
        <v>V7</v>
      </c>
      <c r="N263" t="str">
        <f>VLOOKUP(K263,'Voltage Vector Region'!$M:$P,4,0)</f>
        <v>V2</v>
      </c>
      <c r="P263" t="str">
        <f>VLOOKUP(L263,'Voltage Vector Region'!$R:$S,2,0)</f>
        <v>PPN</v>
      </c>
      <c r="Q263" t="str">
        <f>VLOOKUP(M263,'Voltage Vector Region'!$R:$S,2,0)</f>
        <v>PON</v>
      </c>
      <c r="R263" t="str">
        <f>VLOOKUP(N263,'Voltage Vector Region'!$R:$S,2,0)</f>
        <v>PPO</v>
      </c>
      <c r="S263">
        <f t="shared" si="39"/>
        <v>2.5999999999999996</v>
      </c>
      <c r="T263" t="e">
        <f>VLOOKUP($K263,#REF!,2,0)</f>
        <v>#REF!</v>
      </c>
      <c r="U263" t="e">
        <f>VLOOKUP($K263,#REF!,3,0)</f>
        <v>#REF!</v>
      </c>
      <c r="V263" t="e">
        <f>VLOOKUP($K263,#REF!,4,0)</f>
        <v>#REF!</v>
      </c>
    </row>
    <row r="264" spans="3:22" x14ac:dyDescent="0.3">
      <c r="C264" s="1">
        <v>2.6099999999999999E-3</v>
      </c>
      <c r="D264" s="1">
        <f t="shared" si="40"/>
        <v>0.81995568258693596</v>
      </c>
      <c r="E264" s="1" t="str">
        <f t="shared" si="41"/>
        <v>S1</v>
      </c>
      <c r="F264" s="1">
        <f t="shared" si="38"/>
        <v>0.81995568258693596</v>
      </c>
      <c r="G264" s="1">
        <f>$F$2*(((SQRT(3)*COS(Model!F264))-SIN(Model!F264))/2)</f>
        <v>0.18023292795793888</v>
      </c>
      <c r="H264" s="1">
        <f t="shared" si="34"/>
        <v>0.58489247578389125</v>
      </c>
      <c r="I264" s="1">
        <f t="shared" si="35"/>
        <v>0.76512540374183013</v>
      </c>
      <c r="J264" s="1" t="str">
        <f t="shared" si="36"/>
        <v>R4</v>
      </c>
      <c r="K264" t="str">
        <f t="shared" si="37"/>
        <v>S1R4</v>
      </c>
      <c r="L264" t="str">
        <f>VLOOKUP(K264,'Voltage Vector Region'!$M:$P,2,0)</f>
        <v>V14</v>
      </c>
      <c r="M264" t="str">
        <f>VLOOKUP(K264,'Voltage Vector Region'!$M:$P,3,0)</f>
        <v>V7</v>
      </c>
      <c r="N264" t="str">
        <f>VLOOKUP(K264,'Voltage Vector Region'!$M:$P,4,0)</f>
        <v>V2</v>
      </c>
      <c r="P264" t="str">
        <f>VLOOKUP(L264,'Voltage Vector Region'!$R:$S,2,0)</f>
        <v>PPN</v>
      </c>
      <c r="Q264" t="str">
        <f>VLOOKUP(M264,'Voltage Vector Region'!$R:$S,2,0)</f>
        <v>PON</v>
      </c>
      <c r="R264" t="str">
        <f>VLOOKUP(N264,'Voltage Vector Region'!$R:$S,2,0)</f>
        <v>PPO</v>
      </c>
      <c r="S264">
        <f t="shared" si="39"/>
        <v>2.61</v>
      </c>
      <c r="T264" t="e">
        <f>VLOOKUP($K264,#REF!,2,0)</f>
        <v>#REF!</v>
      </c>
      <c r="U264" t="e">
        <f>VLOOKUP($K264,#REF!,3,0)</f>
        <v>#REF!</v>
      </c>
      <c r="V264" t="e">
        <f>VLOOKUP($K264,#REF!,4,0)</f>
        <v>#REF!</v>
      </c>
    </row>
    <row r="265" spans="3:22" x14ac:dyDescent="0.3">
      <c r="C265" s="1">
        <v>2.6199999999999999E-3</v>
      </c>
      <c r="D265" s="1">
        <f t="shared" si="40"/>
        <v>0.82309727524052578</v>
      </c>
      <c r="E265" s="1" t="str">
        <f t="shared" si="41"/>
        <v>S1</v>
      </c>
      <c r="F265" s="1">
        <f t="shared" si="38"/>
        <v>0.82309727524052578</v>
      </c>
      <c r="G265" s="1">
        <f>$F$2*(((SQRT(3)*COS(Model!F265))-SIN(Model!F265))/2)</f>
        <v>0.17778338100111712</v>
      </c>
      <c r="H265" s="1">
        <f t="shared" si="34"/>
        <v>0.58660427697804796</v>
      </c>
      <c r="I265" s="1">
        <f t="shared" si="35"/>
        <v>0.76438765797916508</v>
      </c>
      <c r="J265" s="1" t="str">
        <f t="shared" si="36"/>
        <v>R4</v>
      </c>
      <c r="K265" t="str">
        <f t="shared" si="37"/>
        <v>S1R4</v>
      </c>
      <c r="L265" t="str">
        <f>VLOOKUP(K265,'Voltage Vector Region'!$M:$P,2,0)</f>
        <v>V14</v>
      </c>
      <c r="M265" t="str">
        <f>VLOOKUP(K265,'Voltage Vector Region'!$M:$P,3,0)</f>
        <v>V7</v>
      </c>
      <c r="N265" t="str">
        <f>VLOOKUP(K265,'Voltage Vector Region'!$M:$P,4,0)</f>
        <v>V2</v>
      </c>
      <c r="P265" t="str">
        <f>VLOOKUP(L265,'Voltage Vector Region'!$R:$S,2,0)</f>
        <v>PPN</v>
      </c>
      <c r="Q265" t="str">
        <f>VLOOKUP(M265,'Voltage Vector Region'!$R:$S,2,0)</f>
        <v>PON</v>
      </c>
      <c r="R265" t="str">
        <f>VLOOKUP(N265,'Voltage Vector Region'!$R:$S,2,0)</f>
        <v>PPO</v>
      </c>
      <c r="S265">
        <f t="shared" si="39"/>
        <v>2.6199999999999997</v>
      </c>
      <c r="T265" t="e">
        <f>VLOOKUP($K265,#REF!,2,0)</f>
        <v>#REF!</v>
      </c>
      <c r="U265" t="e">
        <f>VLOOKUP($K265,#REF!,3,0)</f>
        <v>#REF!</v>
      </c>
      <c r="V265" t="e">
        <f>VLOOKUP($K265,#REF!,4,0)</f>
        <v>#REF!</v>
      </c>
    </row>
    <row r="266" spans="3:22" x14ac:dyDescent="0.3">
      <c r="C266" s="1">
        <v>2.63E-3</v>
      </c>
      <c r="D266" s="1">
        <f t="shared" si="40"/>
        <v>0.8262388678941156</v>
      </c>
      <c r="E266" s="1" t="str">
        <f t="shared" si="41"/>
        <v>S1</v>
      </c>
      <c r="F266" s="1">
        <f t="shared" si="38"/>
        <v>0.8262388678941156</v>
      </c>
      <c r="G266" s="1">
        <f>$F$2*(((SQRT(3)*COS(Model!F266))-SIN(Model!F266))/2)</f>
        <v>0.17533207939409909</v>
      </c>
      <c r="H266" s="1">
        <f t="shared" si="34"/>
        <v>0.58831028862481272</v>
      </c>
      <c r="I266" s="1">
        <f t="shared" si="35"/>
        <v>0.76364236801891183</v>
      </c>
      <c r="J266" s="1" t="str">
        <f t="shared" si="36"/>
        <v>R4</v>
      </c>
      <c r="K266" t="str">
        <f t="shared" si="37"/>
        <v>S1R4</v>
      </c>
      <c r="L266" t="str">
        <f>VLOOKUP(K266,'Voltage Vector Region'!$M:$P,2,0)</f>
        <v>V14</v>
      </c>
      <c r="M266" t="str">
        <f>VLOOKUP(K266,'Voltage Vector Region'!$M:$P,3,0)</f>
        <v>V7</v>
      </c>
      <c r="N266" t="str">
        <f>VLOOKUP(K266,'Voltage Vector Region'!$M:$P,4,0)</f>
        <v>V2</v>
      </c>
      <c r="P266" t="str">
        <f>VLOOKUP(L266,'Voltage Vector Region'!$R:$S,2,0)</f>
        <v>PPN</v>
      </c>
      <c r="Q266" t="str">
        <f>VLOOKUP(M266,'Voltage Vector Region'!$R:$S,2,0)</f>
        <v>PON</v>
      </c>
      <c r="R266" t="str">
        <f>VLOOKUP(N266,'Voltage Vector Region'!$R:$S,2,0)</f>
        <v>PPO</v>
      </c>
      <c r="S266">
        <f t="shared" si="39"/>
        <v>2.63</v>
      </c>
      <c r="T266" t="e">
        <f>VLOOKUP($K266,#REF!,2,0)</f>
        <v>#REF!</v>
      </c>
      <c r="U266" t="e">
        <f>VLOOKUP($K266,#REF!,3,0)</f>
        <v>#REF!</v>
      </c>
      <c r="V266" t="e">
        <f>VLOOKUP($K266,#REF!,4,0)</f>
        <v>#REF!</v>
      </c>
    </row>
    <row r="267" spans="3:22" x14ac:dyDescent="0.3">
      <c r="C267" s="1">
        <v>2.64E-3</v>
      </c>
      <c r="D267" s="1">
        <f t="shared" si="40"/>
        <v>0.82938046054770542</v>
      </c>
      <c r="E267" s="1" t="str">
        <f t="shared" si="41"/>
        <v>S1</v>
      </c>
      <c r="F267" s="1">
        <f t="shared" si="38"/>
        <v>0.82938046054770542</v>
      </c>
      <c r="G267" s="1">
        <f>$F$2*(((SQRT(3)*COS(Model!F267))-SIN(Model!F267))/2)</f>
        <v>0.17287904733024162</v>
      </c>
      <c r="H267" s="1">
        <f t="shared" si="34"/>
        <v>0.59001049388653914</v>
      </c>
      <c r="I267" s="1">
        <f t="shared" si="35"/>
        <v>0.76288954121678076</v>
      </c>
      <c r="J267" s="1" t="str">
        <f t="shared" si="36"/>
        <v>R4</v>
      </c>
      <c r="K267" t="str">
        <f t="shared" si="37"/>
        <v>S1R4</v>
      </c>
      <c r="L267" t="str">
        <f>VLOOKUP(K267,'Voltage Vector Region'!$M:$P,2,0)</f>
        <v>V14</v>
      </c>
      <c r="M267" t="str">
        <f>VLOOKUP(K267,'Voltage Vector Region'!$M:$P,3,0)</f>
        <v>V7</v>
      </c>
      <c r="N267" t="str">
        <f>VLOOKUP(K267,'Voltage Vector Region'!$M:$P,4,0)</f>
        <v>V2</v>
      </c>
      <c r="P267" t="str">
        <f>VLOOKUP(L267,'Voltage Vector Region'!$R:$S,2,0)</f>
        <v>PPN</v>
      </c>
      <c r="Q267" t="str">
        <f>VLOOKUP(M267,'Voltage Vector Region'!$R:$S,2,0)</f>
        <v>PON</v>
      </c>
      <c r="R267" t="str">
        <f>VLOOKUP(N267,'Voltage Vector Region'!$R:$S,2,0)</f>
        <v>PPO</v>
      </c>
      <c r="S267">
        <f t="shared" si="39"/>
        <v>2.64</v>
      </c>
      <c r="T267" t="e">
        <f>VLOOKUP($K267,#REF!,2,0)</f>
        <v>#REF!</v>
      </c>
      <c r="U267" t="e">
        <f>VLOOKUP($K267,#REF!,3,0)</f>
        <v>#REF!</v>
      </c>
      <c r="V267" t="e">
        <f>VLOOKUP($K267,#REF!,4,0)</f>
        <v>#REF!</v>
      </c>
    </row>
    <row r="268" spans="3:22" x14ac:dyDescent="0.3">
      <c r="C268" s="1">
        <v>2.65E-3</v>
      </c>
      <c r="D268" s="1">
        <f t="shared" si="40"/>
        <v>0.83252205320129524</v>
      </c>
      <c r="E268" s="1" t="str">
        <f t="shared" si="41"/>
        <v>S1</v>
      </c>
      <c r="F268" s="1">
        <f t="shared" si="38"/>
        <v>0.83252205320129524</v>
      </c>
      <c r="G268" s="1">
        <f>$F$2*(((SQRT(3)*COS(Model!F268))-SIN(Model!F268))/2)</f>
        <v>0.17042430901998126</v>
      </c>
      <c r="H268" s="1">
        <f t="shared" ref="H268:H331" si="42">$F$2*SIN(F268)</f>
        <v>0.59170487598288779</v>
      </c>
      <c r="I268" s="1">
        <f t="shared" ref="I268:I331" si="43">G268+H268</f>
        <v>0.76212918500286908</v>
      </c>
      <c r="J268" s="1" t="str">
        <f t="shared" ref="J268:J331" si="44">IF(G268&gt;0.5,"R3",IF(H268&gt;0.5,"R4",IF(I268&lt;0.5,"R1","R2")))</f>
        <v>R4</v>
      </c>
      <c r="K268" t="str">
        <f t="shared" ref="K268:K331" si="45">E268&amp;J268</f>
        <v>S1R4</v>
      </c>
      <c r="L268" t="str">
        <f>VLOOKUP(K268,'Voltage Vector Region'!$M:$P,2,0)</f>
        <v>V14</v>
      </c>
      <c r="M268" t="str">
        <f>VLOOKUP(K268,'Voltage Vector Region'!$M:$P,3,0)</f>
        <v>V7</v>
      </c>
      <c r="N268" t="str">
        <f>VLOOKUP(K268,'Voltage Vector Region'!$M:$P,4,0)</f>
        <v>V2</v>
      </c>
      <c r="P268" t="str">
        <f>VLOOKUP(L268,'Voltage Vector Region'!$R:$S,2,0)</f>
        <v>PPN</v>
      </c>
      <c r="Q268" t="str">
        <f>VLOOKUP(M268,'Voltage Vector Region'!$R:$S,2,0)</f>
        <v>PON</v>
      </c>
      <c r="R268" t="str">
        <f>VLOOKUP(N268,'Voltage Vector Region'!$R:$S,2,0)</f>
        <v>PPO</v>
      </c>
      <c r="S268">
        <f t="shared" si="39"/>
        <v>2.65</v>
      </c>
      <c r="T268" t="e">
        <f>VLOOKUP($K268,#REF!,2,0)</f>
        <v>#REF!</v>
      </c>
      <c r="U268" t="e">
        <f>VLOOKUP($K268,#REF!,3,0)</f>
        <v>#REF!</v>
      </c>
      <c r="V268" t="e">
        <f>VLOOKUP($K268,#REF!,4,0)</f>
        <v>#REF!</v>
      </c>
    </row>
    <row r="269" spans="3:22" x14ac:dyDescent="0.3">
      <c r="C269" s="1">
        <v>2.66E-3</v>
      </c>
      <c r="D269" s="1">
        <f t="shared" si="40"/>
        <v>0.83566364585488506</v>
      </c>
      <c r="E269" s="1" t="str">
        <f t="shared" si="41"/>
        <v>S1</v>
      </c>
      <c r="F269" s="1">
        <f t="shared" si="38"/>
        <v>0.83566364585488506</v>
      </c>
      <c r="G269" s="1">
        <f>$F$2*(((SQRT(3)*COS(Model!F269))-SIN(Model!F269))/2)</f>
        <v>0.1679678886905939</v>
      </c>
      <c r="H269" s="1">
        <f t="shared" si="42"/>
        <v>0.59339341819099134</v>
      </c>
      <c r="I269" s="1">
        <f t="shared" si="43"/>
        <v>0.76136130688158521</v>
      </c>
      <c r="J269" s="1" t="str">
        <f t="shared" si="44"/>
        <v>R4</v>
      </c>
      <c r="K269" t="str">
        <f t="shared" si="45"/>
        <v>S1R4</v>
      </c>
      <c r="L269" t="str">
        <f>VLOOKUP(K269,'Voltage Vector Region'!$M:$P,2,0)</f>
        <v>V14</v>
      </c>
      <c r="M269" t="str">
        <f>VLOOKUP(K269,'Voltage Vector Region'!$M:$P,3,0)</f>
        <v>V7</v>
      </c>
      <c r="N269" t="str">
        <f>VLOOKUP(K269,'Voltage Vector Region'!$M:$P,4,0)</f>
        <v>V2</v>
      </c>
      <c r="P269" t="str">
        <f>VLOOKUP(L269,'Voltage Vector Region'!$R:$S,2,0)</f>
        <v>PPN</v>
      </c>
      <c r="Q269" t="str">
        <f>VLOOKUP(M269,'Voltage Vector Region'!$R:$S,2,0)</f>
        <v>PON</v>
      </c>
      <c r="R269" t="str">
        <f>VLOOKUP(N269,'Voltage Vector Region'!$R:$S,2,0)</f>
        <v>PPO</v>
      </c>
      <c r="S269">
        <f t="shared" si="39"/>
        <v>2.66</v>
      </c>
      <c r="T269" t="e">
        <f>VLOOKUP($K269,#REF!,2,0)</f>
        <v>#REF!</v>
      </c>
      <c r="U269" t="e">
        <f>VLOOKUP($K269,#REF!,3,0)</f>
        <v>#REF!</v>
      </c>
      <c r="V269" t="e">
        <f>VLOOKUP($K269,#REF!,4,0)</f>
        <v>#REF!</v>
      </c>
    </row>
    <row r="270" spans="3:22" x14ac:dyDescent="0.3">
      <c r="C270" s="1">
        <v>2.6700000000000001E-3</v>
      </c>
      <c r="D270" s="1">
        <f t="shared" si="40"/>
        <v>0.83880523850847477</v>
      </c>
      <c r="E270" s="1" t="str">
        <f t="shared" si="41"/>
        <v>S1</v>
      </c>
      <c r="F270" s="1">
        <f t="shared" si="38"/>
        <v>0.83880523850847477</v>
      </c>
      <c r="G270" s="1">
        <f>$F$2*(((SQRT(3)*COS(Model!F270))-SIN(Model!F270))/2)</f>
        <v>0.16550981058595662</v>
      </c>
      <c r="H270" s="1">
        <f t="shared" si="42"/>
        <v>0.59507610384562004</v>
      </c>
      <c r="I270" s="1">
        <f t="shared" si="43"/>
        <v>0.76058591443157664</v>
      </c>
      <c r="J270" s="1" t="str">
        <f t="shared" si="44"/>
        <v>R4</v>
      </c>
      <c r="K270" t="str">
        <f t="shared" si="45"/>
        <v>S1R4</v>
      </c>
      <c r="L270" t="str">
        <f>VLOOKUP(K270,'Voltage Vector Region'!$M:$P,2,0)</f>
        <v>V14</v>
      </c>
      <c r="M270" t="str">
        <f>VLOOKUP(K270,'Voltage Vector Region'!$M:$P,3,0)</f>
        <v>V7</v>
      </c>
      <c r="N270" t="str">
        <f>VLOOKUP(K270,'Voltage Vector Region'!$M:$P,4,0)</f>
        <v>V2</v>
      </c>
      <c r="P270" t="str">
        <f>VLOOKUP(L270,'Voltage Vector Region'!$R:$S,2,0)</f>
        <v>PPN</v>
      </c>
      <c r="Q270" t="str">
        <f>VLOOKUP(M270,'Voltage Vector Region'!$R:$S,2,0)</f>
        <v>PON</v>
      </c>
      <c r="R270" t="str">
        <f>VLOOKUP(N270,'Voltage Vector Region'!$R:$S,2,0)</f>
        <v>PPO</v>
      </c>
      <c r="S270">
        <f t="shared" si="39"/>
        <v>2.67</v>
      </c>
      <c r="T270" t="e">
        <f>VLOOKUP($K270,#REF!,2,0)</f>
        <v>#REF!</v>
      </c>
      <c r="U270" t="e">
        <f>VLOOKUP($K270,#REF!,3,0)</f>
        <v>#REF!</v>
      </c>
      <c r="V270" t="e">
        <f>VLOOKUP($K270,#REF!,4,0)</f>
        <v>#REF!</v>
      </c>
    </row>
    <row r="271" spans="3:22" x14ac:dyDescent="0.3">
      <c r="C271" s="1">
        <v>2.6800000000000001E-3</v>
      </c>
      <c r="D271" s="1">
        <f t="shared" si="40"/>
        <v>0.84194683116206459</v>
      </c>
      <c r="E271" s="1" t="str">
        <f t="shared" si="41"/>
        <v>S1</v>
      </c>
      <c r="F271" s="1">
        <f t="shared" si="38"/>
        <v>0.84194683116206459</v>
      </c>
      <c r="G271" s="1">
        <f>$F$2*(((SQRT(3)*COS(Model!F271))-SIN(Model!F271))/2)</f>
        <v>0.16305009896630779</v>
      </c>
      <c r="H271" s="1">
        <f t="shared" si="42"/>
        <v>0.59675291633934568</v>
      </c>
      <c r="I271" s="1">
        <f t="shared" si="43"/>
        <v>0.75980301530565342</v>
      </c>
      <c r="J271" s="1" t="str">
        <f t="shared" si="44"/>
        <v>R4</v>
      </c>
      <c r="K271" t="str">
        <f t="shared" si="45"/>
        <v>S1R4</v>
      </c>
      <c r="L271" t="str">
        <f>VLOOKUP(K271,'Voltage Vector Region'!$M:$P,2,0)</f>
        <v>V14</v>
      </c>
      <c r="M271" t="str">
        <f>VLOOKUP(K271,'Voltage Vector Region'!$M:$P,3,0)</f>
        <v>V7</v>
      </c>
      <c r="N271" t="str">
        <f>VLOOKUP(K271,'Voltage Vector Region'!$M:$P,4,0)</f>
        <v>V2</v>
      </c>
      <c r="P271" t="str">
        <f>VLOOKUP(L271,'Voltage Vector Region'!$R:$S,2,0)</f>
        <v>PPN</v>
      </c>
      <c r="Q271" t="str">
        <f>VLOOKUP(M271,'Voltage Vector Region'!$R:$S,2,0)</f>
        <v>PON</v>
      </c>
      <c r="R271" t="str">
        <f>VLOOKUP(N271,'Voltage Vector Region'!$R:$S,2,0)</f>
        <v>PPO</v>
      </c>
      <c r="S271">
        <f t="shared" si="39"/>
        <v>2.68</v>
      </c>
      <c r="T271" t="e">
        <f>VLOOKUP($K271,#REF!,2,0)</f>
        <v>#REF!</v>
      </c>
      <c r="U271" t="e">
        <f>VLOOKUP($K271,#REF!,3,0)</f>
        <v>#REF!</v>
      </c>
      <c r="V271" t="e">
        <f>VLOOKUP($K271,#REF!,4,0)</f>
        <v>#REF!</v>
      </c>
    </row>
    <row r="272" spans="3:22" x14ac:dyDescent="0.3">
      <c r="C272" s="1">
        <v>2.6900000000000001E-3</v>
      </c>
      <c r="D272" s="1">
        <f t="shared" si="40"/>
        <v>0.84508842381565441</v>
      </c>
      <c r="E272" s="1" t="str">
        <f t="shared" si="41"/>
        <v>S1</v>
      </c>
      <c r="F272" s="1">
        <f t="shared" si="38"/>
        <v>0.84508842381565441</v>
      </c>
      <c r="G272" s="1">
        <f>$F$2*(((SQRT(3)*COS(Model!F272))-SIN(Model!F272))/2)</f>
        <v>0.16058877810800812</v>
      </c>
      <c r="H272" s="1">
        <f t="shared" si="42"/>
        <v>0.59842383912270602</v>
      </c>
      <c r="I272" s="1">
        <f t="shared" si="43"/>
        <v>0.75901261723071412</v>
      </c>
      <c r="J272" s="1" t="str">
        <f t="shared" si="44"/>
        <v>R4</v>
      </c>
      <c r="K272" t="str">
        <f t="shared" si="45"/>
        <v>S1R4</v>
      </c>
      <c r="L272" t="str">
        <f>VLOOKUP(K272,'Voltage Vector Region'!$M:$P,2,0)</f>
        <v>V14</v>
      </c>
      <c r="M272" t="str">
        <f>VLOOKUP(K272,'Voltage Vector Region'!$M:$P,3,0)</f>
        <v>V7</v>
      </c>
      <c r="N272" t="str">
        <f>VLOOKUP(K272,'Voltage Vector Region'!$M:$P,4,0)</f>
        <v>V2</v>
      </c>
      <c r="P272" t="str">
        <f>VLOOKUP(L272,'Voltage Vector Region'!$R:$S,2,0)</f>
        <v>PPN</v>
      </c>
      <c r="Q272" t="str">
        <f>VLOOKUP(M272,'Voltage Vector Region'!$R:$S,2,0)</f>
        <v>PON</v>
      </c>
      <c r="R272" t="str">
        <f>VLOOKUP(N272,'Voltage Vector Region'!$R:$S,2,0)</f>
        <v>PPO</v>
      </c>
      <c r="S272">
        <f t="shared" si="39"/>
        <v>2.69</v>
      </c>
      <c r="T272" t="e">
        <f>VLOOKUP($K272,#REF!,2,0)</f>
        <v>#REF!</v>
      </c>
      <c r="U272" t="e">
        <f>VLOOKUP($K272,#REF!,3,0)</f>
        <v>#REF!</v>
      </c>
      <c r="V272" t="e">
        <f>VLOOKUP($K272,#REF!,4,0)</f>
        <v>#REF!</v>
      </c>
    </row>
    <row r="273" spans="3:22" x14ac:dyDescent="0.3">
      <c r="C273" s="1">
        <v>2.7000000000000001E-3</v>
      </c>
      <c r="D273" s="1">
        <f t="shared" si="40"/>
        <v>0.84823001646924423</v>
      </c>
      <c r="E273" s="1" t="str">
        <f t="shared" si="41"/>
        <v>S1</v>
      </c>
      <c r="F273" s="1">
        <f t="shared" si="38"/>
        <v>0.84823001646924423</v>
      </c>
      <c r="G273" s="1">
        <f>$F$2*(((SQRT(3)*COS(Model!F273))-SIN(Model!F273))/2)</f>
        <v>0.15812587230330089</v>
      </c>
      <c r="H273" s="1">
        <f t="shared" si="42"/>
        <v>0.60008885570436776</v>
      </c>
      <c r="I273" s="1">
        <f t="shared" si="43"/>
        <v>0.75821472800766865</v>
      </c>
      <c r="J273" s="1" t="str">
        <f t="shared" si="44"/>
        <v>R4</v>
      </c>
      <c r="K273" t="str">
        <f t="shared" si="45"/>
        <v>S1R4</v>
      </c>
      <c r="L273" t="str">
        <f>VLOOKUP(K273,'Voltage Vector Region'!$M:$P,2,0)</f>
        <v>V14</v>
      </c>
      <c r="M273" t="str">
        <f>VLOOKUP(K273,'Voltage Vector Region'!$M:$P,3,0)</f>
        <v>V7</v>
      </c>
      <c r="N273" t="str">
        <f>VLOOKUP(K273,'Voltage Vector Region'!$M:$P,4,0)</f>
        <v>V2</v>
      </c>
      <c r="P273" t="str">
        <f>VLOOKUP(L273,'Voltage Vector Region'!$R:$S,2,0)</f>
        <v>PPN</v>
      </c>
      <c r="Q273" t="str">
        <f>VLOOKUP(M273,'Voltage Vector Region'!$R:$S,2,0)</f>
        <v>PON</v>
      </c>
      <c r="R273" t="str">
        <f>VLOOKUP(N273,'Voltage Vector Region'!$R:$S,2,0)</f>
        <v>PPO</v>
      </c>
      <c r="S273">
        <f t="shared" si="39"/>
        <v>2.7</v>
      </c>
      <c r="T273" t="e">
        <f>VLOOKUP($K273,#REF!,2,0)</f>
        <v>#REF!</v>
      </c>
      <c r="U273" t="e">
        <f>VLOOKUP($K273,#REF!,3,0)</f>
        <v>#REF!</v>
      </c>
      <c r="V273" t="e">
        <f>VLOOKUP($K273,#REF!,4,0)</f>
        <v>#REF!</v>
      </c>
    </row>
    <row r="274" spans="3:22" x14ac:dyDescent="0.3">
      <c r="C274" s="1">
        <v>2.7100000000000002E-3</v>
      </c>
      <c r="D274" s="1">
        <f t="shared" si="40"/>
        <v>0.85137160912283405</v>
      </c>
      <c r="E274" s="1" t="str">
        <f t="shared" si="41"/>
        <v>S1</v>
      </c>
      <c r="F274" s="1">
        <f t="shared" si="38"/>
        <v>0.85137160912283405</v>
      </c>
      <c r="G274" s="1">
        <f>$F$2*(((SQRT(3)*COS(Model!F274))-SIN(Model!F274))/2)</f>
        <v>0.15566140586007193</v>
      </c>
      <c r="H274" s="1">
        <f t="shared" si="42"/>
        <v>0.60174794965128919</v>
      </c>
      <c r="I274" s="1">
        <f t="shared" si="43"/>
        <v>0.75740935551136113</v>
      </c>
      <c r="J274" s="1" t="str">
        <f t="shared" si="44"/>
        <v>R4</v>
      </c>
      <c r="K274" t="str">
        <f t="shared" si="45"/>
        <v>S1R4</v>
      </c>
      <c r="L274" t="str">
        <f>VLOOKUP(K274,'Voltage Vector Region'!$M:$P,2,0)</f>
        <v>V14</v>
      </c>
      <c r="M274" t="str">
        <f>VLOOKUP(K274,'Voltage Vector Region'!$M:$P,3,0)</f>
        <v>V7</v>
      </c>
      <c r="N274" t="str">
        <f>VLOOKUP(K274,'Voltage Vector Region'!$M:$P,4,0)</f>
        <v>V2</v>
      </c>
      <c r="P274" t="str">
        <f>VLOOKUP(L274,'Voltage Vector Region'!$R:$S,2,0)</f>
        <v>PPN</v>
      </c>
      <c r="Q274" t="str">
        <f>VLOOKUP(M274,'Voltage Vector Region'!$R:$S,2,0)</f>
        <v>PON</v>
      </c>
      <c r="R274" t="str">
        <f>VLOOKUP(N274,'Voltage Vector Region'!$R:$S,2,0)</f>
        <v>PPO</v>
      </c>
      <c r="S274">
        <f t="shared" si="39"/>
        <v>2.71</v>
      </c>
      <c r="T274" t="e">
        <f>VLOOKUP($K274,#REF!,2,0)</f>
        <v>#REF!</v>
      </c>
      <c r="U274" t="e">
        <f>VLOOKUP($K274,#REF!,3,0)</f>
        <v>#REF!</v>
      </c>
      <c r="V274" t="e">
        <f>VLOOKUP($K274,#REF!,4,0)</f>
        <v>#REF!</v>
      </c>
    </row>
    <row r="275" spans="3:22" x14ac:dyDescent="0.3">
      <c r="C275" s="1">
        <v>2.7200000000000002E-3</v>
      </c>
      <c r="D275" s="1">
        <f t="shared" si="40"/>
        <v>0.85451320177642387</v>
      </c>
      <c r="E275" s="1" t="str">
        <f t="shared" si="41"/>
        <v>S1</v>
      </c>
      <c r="F275" s="1">
        <f t="shared" si="38"/>
        <v>0.85451320177642387</v>
      </c>
      <c r="G275" s="1">
        <f>$F$2*(((SQRT(3)*COS(Model!F275))-SIN(Model!F275))/2)</f>
        <v>0.15319540310161028</v>
      </c>
      <c r="H275" s="1">
        <f t="shared" si="42"/>
        <v>0.60340110458888319</v>
      </c>
      <c r="I275" s="1">
        <f t="shared" si="43"/>
        <v>0.75659650769049347</v>
      </c>
      <c r="J275" s="1" t="str">
        <f t="shared" si="44"/>
        <v>R4</v>
      </c>
      <c r="K275" t="str">
        <f t="shared" si="45"/>
        <v>S1R4</v>
      </c>
      <c r="L275" t="str">
        <f>VLOOKUP(K275,'Voltage Vector Region'!$M:$P,2,0)</f>
        <v>V14</v>
      </c>
      <c r="M275" t="str">
        <f>VLOOKUP(K275,'Voltage Vector Region'!$M:$P,3,0)</f>
        <v>V7</v>
      </c>
      <c r="N275" t="str">
        <f>VLOOKUP(K275,'Voltage Vector Region'!$M:$P,4,0)</f>
        <v>V2</v>
      </c>
      <c r="P275" t="str">
        <f>VLOOKUP(L275,'Voltage Vector Region'!$R:$S,2,0)</f>
        <v>PPN</v>
      </c>
      <c r="Q275" t="str">
        <f>VLOOKUP(M275,'Voltage Vector Region'!$R:$S,2,0)</f>
        <v>PON</v>
      </c>
      <c r="R275" t="str">
        <f>VLOOKUP(N275,'Voltage Vector Region'!$R:$S,2,0)</f>
        <v>PPO</v>
      </c>
      <c r="S275">
        <f t="shared" si="39"/>
        <v>2.72</v>
      </c>
      <c r="T275" t="e">
        <f>VLOOKUP($K275,#REF!,2,0)</f>
        <v>#REF!</v>
      </c>
      <c r="U275" t="e">
        <f>VLOOKUP($K275,#REF!,3,0)</f>
        <v>#REF!</v>
      </c>
      <c r="V275" t="e">
        <f>VLOOKUP($K275,#REF!,4,0)</f>
        <v>#REF!</v>
      </c>
    </row>
    <row r="276" spans="3:22" x14ac:dyDescent="0.3">
      <c r="C276" s="1">
        <v>2.7299999999999998E-3</v>
      </c>
      <c r="D276" s="1">
        <f t="shared" si="40"/>
        <v>0.85765479443001347</v>
      </c>
      <c r="E276" s="1" t="str">
        <f t="shared" si="41"/>
        <v>S1</v>
      </c>
      <c r="F276" s="1">
        <f t="shared" si="38"/>
        <v>0.85765479443001347</v>
      </c>
      <c r="G276" s="1">
        <f>$F$2*(((SQRT(3)*COS(Model!F276))-SIN(Model!F276))/2)</f>
        <v>0.15072788836636769</v>
      </c>
      <c r="H276" s="1">
        <f t="shared" si="42"/>
        <v>0.60504830420117761</v>
      </c>
      <c r="I276" s="1">
        <f t="shared" si="43"/>
        <v>0.75577619256754525</v>
      </c>
      <c r="J276" s="1" t="str">
        <f t="shared" si="44"/>
        <v>R4</v>
      </c>
      <c r="K276" t="str">
        <f t="shared" si="45"/>
        <v>S1R4</v>
      </c>
      <c r="L276" t="str">
        <f>VLOOKUP(K276,'Voltage Vector Region'!$M:$P,2,0)</f>
        <v>V14</v>
      </c>
      <c r="M276" t="str">
        <f>VLOOKUP(K276,'Voltage Vector Region'!$M:$P,3,0)</f>
        <v>V7</v>
      </c>
      <c r="N276" t="str">
        <f>VLOOKUP(K276,'Voltage Vector Region'!$M:$P,4,0)</f>
        <v>V2</v>
      </c>
      <c r="P276" t="str">
        <f>VLOOKUP(L276,'Voltage Vector Region'!$R:$S,2,0)</f>
        <v>PPN</v>
      </c>
      <c r="Q276" t="str">
        <f>VLOOKUP(M276,'Voltage Vector Region'!$R:$S,2,0)</f>
        <v>PON</v>
      </c>
      <c r="R276" t="str">
        <f>VLOOKUP(N276,'Voltage Vector Region'!$R:$S,2,0)</f>
        <v>PPO</v>
      </c>
      <c r="S276">
        <f t="shared" si="39"/>
        <v>2.7299999999999995</v>
      </c>
      <c r="T276" t="e">
        <f>VLOOKUP($K276,#REF!,2,0)</f>
        <v>#REF!</v>
      </c>
      <c r="U276" t="e">
        <f>VLOOKUP($K276,#REF!,3,0)</f>
        <v>#REF!</v>
      </c>
      <c r="V276" t="e">
        <f>VLOOKUP($K276,#REF!,4,0)</f>
        <v>#REF!</v>
      </c>
    </row>
    <row r="277" spans="3:22" x14ac:dyDescent="0.3">
      <c r="C277" s="1">
        <v>2.7399999999999998E-3</v>
      </c>
      <c r="D277" s="1">
        <f t="shared" si="40"/>
        <v>0.86079638708360329</v>
      </c>
      <c r="E277" s="1" t="str">
        <f t="shared" si="41"/>
        <v>S1</v>
      </c>
      <c r="F277" s="1">
        <f t="shared" si="38"/>
        <v>0.86079638708360329</v>
      </c>
      <c r="G277" s="1">
        <f>$F$2*(((SQRT(3)*COS(Model!F277))-SIN(Model!F277))/2)</f>
        <v>0.148258886007718</v>
      </c>
      <c r="H277" s="1">
        <f t="shared" si="42"/>
        <v>0.60668953223097744</v>
      </c>
      <c r="I277" s="1">
        <f t="shared" si="43"/>
        <v>0.75494841823869541</v>
      </c>
      <c r="J277" s="1" t="str">
        <f t="shared" si="44"/>
        <v>R4</v>
      </c>
      <c r="K277" t="str">
        <f t="shared" si="45"/>
        <v>S1R4</v>
      </c>
      <c r="L277" t="str">
        <f>VLOOKUP(K277,'Voltage Vector Region'!$M:$P,2,0)</f>
        <v>V14</v>
      </c>
      <c r="M277" t="str">
        <f>VLOOKUP(K277,'Voltage Vector Region'!$M:$P,3,0)</f>
        <v>V7</v>
      </c>
      <c r="N277" t="str">
        <f>VLOOKUP(K277,'Voltage Vector Region'!$M:$P,4,0)</f>
        <v>V2</v>
      </c>
      <c r="P277" t="str">
        <f>VLOOKUP(L277,'Voltage Vector Region'!$R:$S,2,0)</f>
        <v>PPN</v>
      </c>
      <c r="Q277" t="str">
        <f>VLOOKUP(M277,'Voltage Vector Region'!$R:$S,2,0)</f>
        <v>PON</v>
      </c>
      <c r="R277" t="str">
        <f>VLOOKUP(N277,'Voltage Vector Region'!$R:$S,2,0)</f>
        <v>PPO</v>
      </c>
      <c r="S277">
        <f t="shared" si="39"/>
        <v>2.7399999999999998</v>
      </c>
      <c r="T277" t="e">
        <f>VLOOKUP($K277,#REF!,2,0)</f>
        <v>#REF!</v>
      </c>
      <c r="U277" t="e">
        <f>VLOOKUP($K277,#REF!,3,0)</f>
        <v>#REF!</v>
      </c>
      <c r="V277" t="e">
        <f>VLOOKUP($K277,#REF!,4,0)</f>
        <v>#REF!</v>
      </c>
    </row>
    <row r="278" spans="3:22" x14ac:dyDescent="0.3">
      <c r="C278" s="1">
        <v>2.7499999999999998E-3</v>
      </c>
      <c r="D278" s="1">
        <f t="shared" si="40"/>
        <v>0.86393797973719311</v>
      </c>
      <c r="E278" s="1" t="str">
        <f t="shared" si="41"/>
        <v>S1</v>
      </c>
      <c r="F278" s="1">
        <f t="shared" si="38"/>
        <v>0.86393797973719311</v>
      </c>
      <c r="G278" s="1">
        <f>$F$2*(((SQRT(3)*COS(Model!F278))-SIN(Model!F278))/2)</f>
        <v>0.14578842039371795</v>
      </c>
      <c r="H278" s="1">
        <f t="shared" si="42"/>
        <v>0.60832477248002481</v>
      </c>
      <c r="I278" s="1">
        <f t="shared" si="43"/>
        <v>0.75411319287374279</v>
      </c>
      <c r="J278" s="1" t="str">
        <f t="shared" si="44"/>
        <v>R4</v>
      </c>
      <c r="K278" t="str">
        <f t="shared" si="45"/>
        <v>S1R4</v>
      </c>
      <c r="L278" t="str">
        <f>VLOOKUP(K278,'Voltage Vector Region'!$M:$P,2,0)</f>
        <v>V14</v>
      </c>
      <c r="M278" t="str">
        <f>VLOOKUP(K278,'Voltage Vector Region'!$M:$P,3,0)</f>
        <v>V7</v>
      </c>
      <c r="N278" t="str">
        <f>VLOOKUP(K278,'Voltage Vector Region'!$M:$P,4,0)</f>
        <v>V2</v>
      </c>
      <c r="P278" t="str">
        <f>VLOOKUP(L278,'Voltage Vector Region'!$R:$S,2,0)</f>
        <v>PPN</v>
      </c>
      <c r="Q278" t="str">
        <f>VLOOKUP(M278,'Voltage Vector Region'!$R:$S,2,0)</f>
        <v>PON</v>
      </c>
      <c r="R278" t="str">
        <f>VLOOKUP(N278,'Voltage Vector Region'!$R:$S,2,0)</f>
        <v>PPO</v>
      </c>
      <c r="S278">
        <f t="shared" si="39"/>
        <v>2.75</v>
      </c>
      <c r="T278" t="e">
        <f>VLOOKUP($K278,#REF!,2,0)</f>
        <v>#REF!</v>
      </c>
      <c r="U278" t="e">
        <f>VLOOKUP($K278,#REF!,3,0)</f>
        <v>#REF!</v>
      </c>
      <c r="V278" t="e">
        <f>VLOOKUP($K278,#REF!,4,0)</f>
        <v>#REF!</v>
      </c>
    </row>
    <row r="279" spans="3:22" x14ac:dyDescent="0.3">
      <c r="C279" s="1">
        <v>2.7599999999999999E-3</v>
      </c>
      <c r="D279" s="1">
        <f t="shared" si="40"/>
        <v>0.86707957239078293</v>
      </c>
      <c r="E279" s="1" t="str">
        <f t="shared" si="41"/>
        <v>S1</v>
      </c>
      <c r="F279" s="1">
        <f t="shared" si="38"/>
        <v>0.86707957239078293</v>
      </c>
      <c r="G279" s="1">
        <f>$F$2*(((SQRT(3)*COS(Model!F279))-SIN(Model!F279))/2)</f>
        <v>0.14331651590686587</v>
      </c>
      <c r="H279" s="1">
        <f t="shared" si="42"/>
        <v>0.6099540088091584</v>
      </c>
      <c r="I279" s="1">
        <f t="shared" si="43"/>
        <v>0.75327052471602429</v>
      </c>
      <c r="J279" s="1" t="str">
        <f t="shared" si="44"/>
        <v>R4</v>
      </c>
      <c r="K279" t="str">
        <f t="shared" si="45"/>
        <v>S1R4</v>
      </c>
      <c r="L279" t="str">
        <f>VLOOKUP(K279,'Voltage Vector Region'!$M:$P,2,0)</f>
        <v>V14</v>
      </c>
      <c r="M279" t="str">
        <f>VLOOKUP(K279,'Voltage Vector Region'!$M:$P,3,0)</f>
        <v>V7</v>
      </c>
      <c r="N279" t="str">
        <f>VLOOKUP(K279,'Voltage Vector Region'!$M:$P,4,0)</f>
        <v>V2</v>
      </c>
      <c r="P279" t="str">
        <f>VLOOKUP(L279,'Voltage Vector Region'!$R:$S,2,0)</f>
        <v>PPN</v>
      </c>
      <c r="Q279" t="str">
        <f>VLOOKUP(M279,'Voltage Vector Region'!$R:$S,2,0)</f>
        <v>PON</v>
      </c>
      <c r="R279" t="str">
        <f>VLOOKUP(N279,'Voltage Vector Region'!$R:$S,2,0)</f>
        <v>PPO</v>
      </c>
      <c r="S279">
        <f t="shared" si="39"/>
        <v>2.76</v>
      </c>
      <c r="T279" t="e">
        <f>VLOOKUP($K279,#REF!,2,0)</f>
        <v>#REF!</v>
      </c>
      <c r="U279" t="e">
        <f>VLOOKUP($K279,#REF!,3,0)</f>
        <v>#REF!</v>
      </c>
      <c r="V279" t="e">
        <f>VLOOKUP($K279,#REF!,4,0)</f>
        <v>#REF!</v>
      </c>
    </row>
    <row r="280" spans="3:22" x14ac:dyDescent="0.3">
      <c r="C280" s="1">
        <v>2.7699999999999999E-3</v>
      </c>
      <c r="D280" s="1">
        <f t="shared" si="40"/>
        <v>0.87022116504437275</v>
      </c>
      <c r="E280" s="1" t="str">
        <f t="shared" si="41"/>
        <v>S1</v>
      </c>
      <c r="F280" s="1">
        <f t="shared" si="38"/>
        <v>0.87022116504437275</v>
      </c>
      <c r="G280" s="1">
        <f>$F$2*(((SQRT(3)*COS(Model!F280))-SIN(Model!F280))/2)</f>
        <v>0.14084319694386088</v>
      </c>
      <c r="H280" s="1">
        <f t="shared" si="42"/>
        <v>0.61157722513847335</v>
      </c>
      <c r="I280" s="1">
        <f t="shared" si="43"/>
        <v>0.75242042208233428</v>
      </c>
      <c r="J280" s="1" t="str">
        <f t="shared" si="44"/>
        <v>R4</v>
      </c>
      <c r="K280" t="str">
        <f t="shared" si="45"/>
        <v>S1R4</v>
      </c>
      <c r="L280" t="str">
        <f>VLOOKUP(K280,'Voltage Vector Region'!$M:$P,2,0)</f>
        <v>V14</v>
      </c>
      <c r="M280" t="str">
        <f>VLOOKUP(K280,'Voltage Vector Region'!$M:$P,3,0)</f>
        <v>V7</v>
      </c>
      <c r="N280" t="str">
        <f>VLOOKUP(K280,'Voltage Vector Region'!$M:$P,4,0)</f>
        <v>V2</v>
      </c>
      <c r="P280" t="str">
        <f>VLOOKUP(L280,'Voltage Vector Region'!$R:$S,2,0)</f>
        <v>PPN</v>
      </c>
      <c r="Q280" t="str">
        <f>VLOOKUP(M280,'Voltage Vector Region'!$R:$S,2,0)</f>
        <v>PON</v>
      </c>
      <c r="R280" t="str">
        <f>VLOOKUP(N280,'Voltage Vector Region'!$R:$S,2,0)</f>
        <v>PPO</v>
      </c>
      <c r="S280">
        <f t="shared" si="39"/>
        <v>2.77</v>
      </c>
      <c r="T280" t="e">
        <f>VLOOKUP($K280,#REF!,2,0)</f>
        <v>#REF!</v>
      </c>
      <c r="U280" t="e">
        <f>VLOOKUP($K280,#REF!,3,0)</f>
        <v>#REF!</v>
      </c>
      <c r="V280" t="e">
        <f>VLOOKUP($K280,#REF!,4,0)</f>
        <v>#REF!</v>
      </c>
    </row>
    <row r="281" spans="3:22" x14ac:dyDescent="0.3">
      <c r="C281" s="1">
        <v>2.7799999999999999E-3</v>
      </c>
      <c r="D281" s="1">
        <f t="shared" si="40"/>
        <v>0.87336275769796246</v>
      </c>
      <c r="E281" s="1" t="str">
        <f t="shared" si="41"/>
        <v>S1</v>
      </c>
      <c r="F281" s="1">
        <f t="shared" si="38"/>
        <v>0.87336275769796246</v>
      </c>
      <c r="G281" s="1">
        <f>$F$2*(((SQRT(3)*COS(Model!F281))-SIN(Model!F281))/2)</f>
        <v>0.13836848791536288</v>
      </c>
      <c r="H281" s="1">
        <f t="shared" si="42"/>
        <v>0.61319440544747994</v>
      </c>
      <c r="I281" s="1">
        <f t="shared" si="43"/>
        <v>0.75156289336284288</v>
      </c>
      <c r="J281" s="1" t="str">
        <f t="shared" si="44"/>
        <v>R4</v>
      </c>
      <c r="K281" t="str">
        <f t="shared" si="45"/>
        <v>S1R4</v>
      </c>
      <c r="L281" t="str">
        <f>VLOOKUP(K281,'Voltage Vector Region'!$M:$P,2,0)</f>
        <v>V14</v>
      </c>
      <c r="M281" t="str">
        <f>VLOOKUP(K281,'Voltage Vector Region'!$M:$P,3,0)</f>
        <v>V7</v>
      </c>
      <c r="N281" t="str">
        <f>VLOOKUP(K281,'Voltage Vector Region'!$M:$P,4,0)</f>
        <v>V2</v>
      </c>
      <c r="P281" t="str">
        <f>VLOOKUP(L281,'Voltage Vector Region'!$R:$S,2,0)</f>
        <v>PPN</v>
      </c>
      <c r="Q281" t="str">
        <f>VLOOKUP(M281,'Voltage Vector Region'!$R:$S,2,0)</f>
        <v>PON</v>
      </c>
      <c r="R281" t="str">
        <f>VLOOKUP(N281,'Voltage Vector Region'!$R:$S,2,0)</f>
        <v>PPO</v>
      </c>
      <c r="S281">
        <f t="shared" si="39"/>
        <v>2.78</v>
      </c>
      <c r="T281" t="e">
        <f>VLOOKUP($K281,#REF!,2,0)</f>
        <v>#REF!</v>
      </c>
      <c r="U281" t="e">
        <f>VLOOKUP($K281,#REF!,3,0)</f>
        <v>#REF!</v>
      </c>
      <c r="V281" t="e">
        <f>VLOOKUP($K281,#REF!,4,0)</f>
        <v>#REF!</v>
      </c>
    </row>
    <row r="282" spans="3:22" x14ac:dyDescent="0.3">
      <c r="C282" s="1">
        <v>2.7899999999999999E-3</v>
      </c>
      <c r="D282" s="1">
        <f t="shared" si="40"/>
        <v>0.87650435035155227</v>
      </c>
      <c r="E282" s="1" t="str">
        <f t="shared" si="41"/>
        <v>S1</v>
      </c>
      <c r="F282" s="1">
        <f t="shared" si="38"/>
        <v>0.87650435035155227</v>
      </c>
      <c r="G282" s="1">
        <f>$F$2*(((SQRT(3)*COS(Model!F282))-SIN(Model!F282))/2)</f>
        <v>0.13589241324575072</v>
      </c>
      <c r="H282" s="1">
        <f t="shared" si="42"/>
        <v>0.61480553377526137</v>
      </c>
      <c r="I282" s="1">
        <f t="shared" si="43"/>
        <v>0.75069794702101211</v>
      </c>
      <c r="J282" s="1" t="str">
        <f t="shared" si="44"/>
        <v>R4</v>
      </c>
      <c r="K282" t="str">
        <f t="shared" si="45"/>
        <v>S1R4</v>
      </c>
      <c r="L282" t="str">
        <f>VLOOKUP(K282,'Voltage Vector Region'!$M:$P,2,0)</f>
        <v>V14</v>
      </c>
      <c r="M282" t="str">
        <f>VLOOKUP(K282,'Voltage Vector Region'!$M:$P,3,0)</f>
        <v>V7</v>
      </c>
      <c r="N282" t="str">
        <f>VLOOKUP(K282,'Voltage Vector Region'!$M:$P,4,0)</f>
        <v>V2</v>
      </c>
      <c r="P282" t="str">
        <f>VLOOKUP(L282,'Voltage Vector Region'!$R:$S,2,0)</f>
        <v>PPN</v>
      </c>
      <c r="Q282" t="str">
        <f>VLOOKUP(M282,'Voltage Vector Region'!$R:$S,2,0)</f>
        <v>PON</v>
      </c>
      <c r="R282" t="str">
        <f>VLOOKUP(N282,'Voltage Vector Region'!$R:$S,2,0)</f>
        <v>PPO</v>
      </c>
      <c r="S282">
        <f t="shared" si="39"/>
        <v>2.79</v>
      </c>
      <c r="T282" t="e">
        <f>VLOOKUP($K282,#REF!,2,0)</f>
        <v>#REF!</v>
      </c>
      <c r="U282" t="e">
        <f>VLOOKUP($K282,#REF!,3,0)</f>
        <v>#REF!</v>
      </c>
      <c r="V282" t="e">
        <f>VLOOKUP($K282,#REF!,4,0)</f>
        <v>#REF!</v>
      </c>
    </row>
    <row r="283" spans="3:22" x14ac:dyDescent="0.3">
      <c r="C283" s="1">
        <v>2.8E-3</v>
      </c>
      <c r="D283" s="1">
        <f t="shared" si="40"/>
        <v>0.87964594300514209</v>
      </c>
      <c r="E283" s="1" t="str">
        <f t="shared" si="41"/>
        <v>S1</v>
      </c>
      <c r="F283" s="1">
        <f t="shared" si="38"/>
        <v>0.87964594300514209</v>
      </c>
      <c r="G283" s="1">
        <f>$F$2*(((SQRT(3)*COS(Model!F283))-SIN(Model!F283))/2)</f>
        <v>0.13341499737288184</v>
      </c>
      <c r="H283" s="1">
        <f t="shared" si="42"/>
        <v>0.61641059422063149</v>
      </c>
      <c r="I283" s="1">
        <f t="shared" si="43"/>
        <v>0.74982559159351336</v>
      </c>
      <c r="J283" s="1" t="str">
        <f t="shared" si="44"/>
        <v>R4</v>
      </c>
      <c r="K283" t="str">
        <f t="shared" si="45"/>
        <v>S1R4</v>
      </c>
      <c r="L283" t="str">
        <f>VLOOKUP(K283,'Voltage Vector Region'!$M:$P,2,0)</f>
        <v>V14</v>
      </c>
      <c r="M283" t="str">
        <f>VLOOKUP(K283,'Voltage Vector Region'!$M:$P,3,0)</f>
        <v>V7</v>
      </c>
      <c r="N283" t="str">
        <f>VLOOKUP(K283,'Voltage Vector Region'!$M:$P,4,0)</f>
        <v>V2</v>
      </c>
      <c r="P283" t="str">
        <f>VLOOKUP(L283,'Voltage Vector Region'!$R:$S,2,0)</f>
        <v>PPN</v>
      </c>
      <c r="Q283" t="str">
        <f>VLOOKUP(M283,'Voltage Vector Region'!$R:$S,2,0)</f>
        <v>PON</v>
      </c>
      <c r="R283" t="str">
        <f>VLOOKUP(N283,'Voltage Vector Region'!$R:$S,2,0)</f>
        <v>PPO</v>
      </c>
      <c r="S283">
        <f t="shared" si="39"/>
        <v>2.8</v>
      </c>
      <c r="T283" t="e">
        <f>VLOOKUP($K283,#REF!,2,0)</f>
        <v>#REF!</v>
      </c>
      <c r="U283" t="e">
        <f>VLOOKUP($K283,#REF!,3,0)</f>
        <v>#REF!</v>
      </c>
      <c r="V283" t="e">
        <f>VLOOKUP($K283,#REF!,4,0)</f>
        <v>#REF!</v>
      </c>
    </row>
    <row r="284" spans="3:22" x14ac:dyDescent="0.3">
      <c r="C284" s="1">
        <v>2.81E-3</v>
      </c>
      <c r="D284" s="1">
        <f t="shared" si="40"/>
        <v>0.88278753565873191</v>
      </c>
      <c r="E284" s="1" t="str">
        <f t="shared" si="41"/>
        <v>S1</v>
      </c>
      <c r="F284" s="1">
        <f t="shared" si="38"/>
        <v>0.88278753565873191</v>
      </c>
      <c r="G284" s="1">
        <f>$F$2*(((SQRT(3)*COS(Model!F284))-SIN(Model!F284))/2)</f>
        <v>0.13093626474785061</v>
      </c>
      <c r="H284" s="1">
        <f t="shared" si="42"/>
        <v>0.61800957094229159</v>
      </c>
      <c r="I284" s="1">
        <f t="shared" si="43"/>
        <v>0.74894583569014217</v>
      </c>
      <c r="J284" s="1" t="str">
        <f t="shared" si="44"/>
        <v>R4</v>
      </c>
      <c r="K284" t="str">
        <f t="shared" si="45"/>
        <v>S1R4</v>
      </c>
      <c r="L284" t="str">
        <f>VLOOKUP(K284,'Voltage Vector Region'!$M:$P,2,0)</f>
        <v>V14</v>
      </c>
      <c r="M284" t="str">
        <f>VLOOKUP(K284,'Voltage Vector Region'!$M:$P,3,0)</f>
        <v>V7</v>
      </c>
      <c r="N284" t="str">
        <f>VLOOKUP(K284,'Voltage Vector Region'!$M:$P,4,0)</f>
        <v>V2</v>
      </c>
      <c r="P284" t="str">
        <f>VLOOKUP(L284,'Voltage Vector Region'!$R:$S,2,0)</f>
        <v>PPN</v>
      </c>
      <c r="Q284" t="str">
        <f>VLOOKUP(M284,'Voltage Vector Region'!$R:$S,2,0)</f>
        <v>PON</v>
      </c>
      <c r="R284" t="str">
        <f>VLOOKUP(N284,'Voltage Vector Region'!$R:$S,2,0)</f>
        <v>PPO</v>
      </c>
      <c r="S284">
        <f t="shared" si="39"/>
        <v>2.81</v>
      </c>
      <c r="T284" t="e">
        <f>VLOOKUP($K284,#REF!,2,0)</f>
        <v>#REF!</v>
      </c>
      <c r="U284" t="e">
        <f>VLOOKUP($K284,#REF!,3,0)</f>
        <v>#REF!</v>
      </c>
      <c r="V284" t="e">
        <f>VLOOKUP($K284,#REF!,4,0)</f>
        <v>#REF!</v>
      </c>
    </row>
    <row r="285" spans="3:22" x14ac:dyDescent="0.3">
      <c r="C285" s="1">
        <v>2.82E-3</v>
      </c>
      <c r="D285" s="1">
        <f t="shared" si="40"/>
        <v>0.88592912831232173</v>
      </c>
      <c r="E285" s="1" t="str">
        <f t="shared" si="41"/>
        <v>S1</v>
      </c>
      <c r="F285" s="1">
        <f t="shared" si="38"/>
        <v>0.88592912831232173</v>
      </c>
      <c r="G285" s="1">
        <f>$F$2*(((SQRT(3)*COS(Model!F285))-SIN(Model!F285))/2)</f>
        <v>0.12845623983474749</v>
      </c>
      <c r="H285" s="1">
        <f t="shared" si="42"/>
        <v>0.61960244815898713</v>
      </c>
      <c r="I285" s="1">
        <f t="shared" si="43"/>
        <v>0.74805868799373465</v>
      </c>
      <c r="J285" s="1" t="str">
        <f t="shared" si="44"/>
        <v>R4</v>
      </c>
      <c r="K285" t="str">
        <f t="shared" si="45"/>
        <v>S1R4</v>
      </c>
      <c r="L285" t="str">
        <f>VLOOKUP(K285,'Voltage Vector Region'!$M:$P,2,0)</f>
        <v>V14</v>
      </c>
      <c r="M285" t="str">
        <f>VLOOKUP(K285,'Voltage Vector Region'!$M:$P,3,0)</f>
        <v>V7</v>
      </c>
      <c r="N285" t="str">
        <f>VLOOKUP(K285,'Voltage Vector Region'!$M:$P,4,0)</f>
        <v>V2</v>
      </c>
      <c r="P285" t="str">
        <f>VLOOKUP(L285,'Voltage Vector Region'!$R:$S,2,0)</f>
        <v>PPN</v>
      </c>
      <c r="Q285" t="str">
        <f>VLOOKUP(M285,'Voltage Vector Region'!$R:$S,2,0)</f>
        <v>PON</v>
      </c>
      <c r="R285" t="str">
        <f>VLOOKUP(N285,'Voltage Vector Region'!$R:$S,2,0)</f>
        <v>PPO</v>
      </c>
      <c r="S285">
        <f t="shared" si="39"/>
        <v>2.82</v>
      </c>
      <c r="T285" t="e">
        <f>VLOOKUP($K285,#REF!,2,0)</f>
        <v>#REF!</v>
      </c>
      <c r="U285" t="e">
        <f>VLOOKUP($K285,#REF!,3,0)</f>
        <v>#REF!</v>
      </c>
      <c r="V285" t="e">
        <f>VLOOKUP($K285,#REF!,4,0)</f>
        <v>#REF!</v>
      </c>
    </row>
    <row r="286" spans="3:22" x14ac:dyDescent="0.3">
      <c r="C286" s="1">
        <v>2.8300000000000001E-3</v>
      </c>
      <c r="D286" s="1">
        <f t="shared" si="40"/>
        <v>0.88907072096591155</v>
      </c>
      <c r="E286" s="1" t="str">
        <f t="shared" si="41"/>
        <v>S1</v>
      </c>
      <c r="F286" s="1">
        <f t="shared" si="38"/>
        <v>0.88907072096591155</v>
      </c>
      <c r="G286" s="1">
        <f>$F$2*(((SQRT(3)*COS(Model!F286))-SIN(Model!F286))/2)</f>
        <v>0.1259749471104171</v>
      </c>
      <c r="H286" s="1">
        <f t="shared" si="42"/>
        <v>0.62118921014966288</v>
      </c>
      <c r="I286" s="1">
        <f t="shared" si="43"/>
        <v>0.74716415726008001</v>
      </c>
      <c r="J286" s="1" t="str">
        <f t="shared" si="44"/>
        <v>R4</v>
      </c>
      <c r="K286" t="str">
        <f t="shared" si="45"/>
        <v>S1R4</v>
      </c>
      <c r="L286" t="str">
        <f>VLOOKUP(K286,'Voltage Vector Region'!$M:$P,2,0)</f>
        <v>V14</v>
      </c>
      <c r="M286" t="str">
        <f>VLOOKUP(K286,'Voltage Vector Region'!$M:$P,3,0)</f>
        <v>V7</v>
      </c>
      <c r="N286" t="str">
        <f>VLOOKUP(K286,'Voltage Vector Region'!$M:$P,4,0)</f>
        <v>V2</v>
      </c>
      <c r="P286" t="str">
        <f>VLOOKUP(L286,'Voltage Vector Region'!$R:$S,2,0)</f>
        <v>PPN</v>
      </c>
      <c r="Q286" t="str">
        <f>VLOOKUP(M286,'Voltage Vector Region'!$R:$S,2,0)</f>
        <v>PON</v>
      </c>
      <c r="R286" t="str">
        <f>VLOOKUP(N286,'Voltage Vector Region'!$R:$S,2,0)</f>
        <v>PPO</v>
      </c>
      <c r="S286">
        <f t="shared" si="39"/>
        <v>2.83</v>
      </c>
      <c r="T286" t="e">
        <f>VLOOKUP($K286,#REF!,2,0)</f>
        <v>#REF!</v>
      </c>
      <c r="U286" t="e">
        <f>VLOOKUP($K286,#REF!,3,0)</f>
        <v>#REF!</v>
      </c>
      <c r="V286" t="e">
        <f>VLOOKUP($K286,#REF!,4,0)</f>
        <v>#REF!</v>
      </c>
    </row>
    <row r="287" spans="3:22" x14ac:dyDescent="0.3">
      <c r="C287" s="1">
        <v>2.8400000000000001E-3</v>
      </c>
      <c r="D287" s="1">
        <f t="shared" si="40"/>
        <v>0.89221231361950126</v>
      </c>
      <c r="E287" s="1" t="str">
        <f t="shared" si="41"/>
        <v>S1</v>
      </c>
      <c r="F287" s="1">
        <f t="shared" si="38"/>
        <v>0.89221231361950126</v>
      </c>
      <c r="G287" s="1">
        <f>$F$2*(((SQRT(3)*COS(Model!F287))-SIN(Model!F287))/2)</f>
        <v>0.12349241106421682</v>
      </c>
      <c r="H287" s="1">
        <f t="shared" si="42"/>
        <v>0.62276984125361878</v>
      </c>
      <c r="I287" s="1">
        <f t="shared" si="43"/>
        <v>0.74626225231783561</v>
      </c>
      <c r="J287" s="1" t="str">
        <f t="shared" si="44"/>
        <v>R4</v>
      </c>
      <c r="K287" t="str">
        <f t="shared" si="45"/>
        <v>S1R4</v>
      </c>
      <c r="L287" t="str">
        <f>VLOOKUP(K287,'Voltage Vector Region'!$M:$P,2,0)</f>
        <v>V14</v>
      </c>
      <c r="M287" t="str">
        <f>VLOOKUP(K287,'Voltage Vector Region'!$M:$P,3,0)</f>
        <v>V7</v>
      </c>
      <c r="N287" t="str">
        <f>VLOOKUP(K287,'Voltage Vector Region'!$M:$P,4,0)</f>
        <v>V2</v>
      </c>
      <c r="P287" t="str">
        <f>VLOOKUP(L287,'Voltage Vector Region'!$R:$S,2,0)</f>
        <v>PPN</v>
      </c>
      <c r="Q287" t="str">
        <f>VLOOKUP(M287,'Voltage Vector Region'!$R:$S,2,0)</f>
        <v>PON</v>
      </c>
      <c r="R287" t="str">
        <f>VLOOKUP(N287,'Voltage Vector Region'!$R:$S,2,0)</f>
        <v>PPO</v>
      </c>
      <c r="S287">
        <f t="shared" si="39"/>
        <v>2.84</v>
      </c>
      <c r="T287" t="e">
        <f>VLOOKUP($K287,#REF!,2,0)</f>
        <v>#REF!</v>
      </c>
      <c r="U287" t="e">
        <f>VLOOKUP($K287,#REF!,3,0)</f>
        <v>#REF!</v>
      </c>
      <c r="V287" t="e">
        <f>VLOOKUP($K287,#REF!,4,0)</f>
        <v>#REF!</v>
      </c>
    </row>
    <row r="288" spans="3:22" x14ac:dyDescent="0.3">
      <c r="C288" s="1">
        <v>2.8500000000000001E-3</v>
      </c>
      <c r="D288" s="1">
        <f t="shared" si="40"/>
        <v>0.89535390627309108</v>
      </c>
      <c r="E288" s="1" t="str">
        <f t="shared" si="41"/>
        <v>S1</v>
      </c>
      <c r="F288" s="1">
        <f t="shared" si="38"/>
        <v>0.89535390627309108</v>
      </c>
      <c r="G288" s="1">
        <f>$F$2*(((SQRT(3)*COS(Model!F288))-SIN(Model!F288))/2)</f>
        <v>0.12100865619777537</v>
      </c>
      <c r="H288" s="1">
        <f t="shared" si="42"/>
        <v>0.6243443258706638</v>
      </c>
      <c r="I288" s="1">
        <f t="shared" si="43"/>
        <v>0.74535298206843914</v>
      </c>
      <c r="J288" s="1" t="str">
        <f t="shared" si="44"/>
        <v>R4</v>
      </c>
      <c r="K288" t="str">
        <f t="shared" si="45"/>
        <v>S1R4</v>
      </c>
      <c r="L288" t="str">
        <f>VLOOKUP(K288,'Voltage Vector Region'!$M:$P,2,0)</f>
        <v>V14</v>
      </c>
      <c r="M288" t="str">
        <f>VLOOKUP(K288,'Voltage Vector Region'!$M:$P,3,0)</f>
        <v>V7</v>
      </c>
      <c r="N288" t="str">
        <f>VLOOKUP(K288,'Voltage Vector Region'!$M:$P,4,0)</f>
        <v>V2</v>
      </c>
      <c r="P288" t="str">
        <f>VLOOKUP(L288,'Voltage Vector Region'!$R:$S,2,0)</f>
        <v>PPN</v>
      </c>
      <c r="Q288" t="str">
        <f>VLOOKUP(M288,'Voltage Vector Region'!$R:$S,2,0)</f>
        <v>PON</v>
      </c>
      <c r="R288" t="str">
        <f>VLOOKUP(N288,'Voltage Vector Region'!$R:$S,2,0)</f>
        <v>PPO</v>
      </c>
      <c r="S288">
        <f t="shared" si="39"/>
        <v>2.85</v>
      </c>
      <c r="T288" t="e">
        <f>VLOOKUP($K288,#REF!,2,0)</f>
        <v>#REF!</v>
      </c>
      <c r="U288" t="e">
        <f>VLOOKUP($K288,#REF!,3,0)</f>
        <v>#REF!</v>
      </c>
      <c r="V288" t="e">
        <f>VLOOKUP($K288,#REF!,4,0)</f>
        <v>#REF!</v>
      </c>
    </row>
    <row r="289" spans="3:22" x14ac:dyDescent="0.3">
      <c r="C289" s="1">
        <v>2.8600000000000001E-3</v>
      </c>
      <c r="D289" s="1">
        <f t="shared" si="40"/>
        <v>0.8984954989266809</v>
      </c>
      <c r="E289" s="1" t="str">
        <f t="shared" si="41"/>
        <v>S1</v>
      </c>
      <c r="F289" s="1">
        <f t="shared" si="38"/>
        <v>0.8984954989266809</v>
      </c>
      <c r="G289" s="1">
        <f>$F$2*(((SQRT(3)*COS(Model!F289))-SIN(Model!F289))/2)</f>
        <v>0.11852370702475024</v>
      </c>
      <c r="H289" s="1">
        <f t="shared" si="42"/>
        <v>0.62591264846127048</v>
      </c>
      <c r="I289" s="1">
        <f t="shared" si="43"/>
        <v>0.74443635548602072</v>
      </c>
      <c r="J289" s="1" t="str">
        <f t="shared" si="44"/>
        <v>R4</v>
      </c>
      <c r="K289" t="str">
        <f t="shared" si="45"/>
        <v>S1R4</v>
      </c>
      <c r="L289" t="str">
        <f>VLOOKUP(K289,'Voltage Vector Region'!$M:$P,2,0)</f>
        <v>V14</v>
      </c>
      <c r="M289" t="str">
        <f>VLOOKUP(K289,'Voltage Vector Region'!$M:$P,3,0)</f>
        <v>V7</v>
      </c>
      <c r="N289" t="str">
        <f>VLOOKUP(K289,'Voltage Vector Region'!$M:$P,4,0)</f>
        <v>V2</v>
      </c>
      <c r="P289" t="str">
        <f>VLOOKUP(L289,'Voltage Vector Region'!$R:$S,2,0)</f>
        <v>PPN</v>
      </c>
      <c r="Q289" t="str">
        <f>VLOOKUP(M289,'Voltage Vector Region'!$R:$S,2,0)</f>
        <v>PON</v>
      </c>
      <c r="R289" t="str">
        <f>VLOOKUP(N289,'Voltage Vector Region'!$R:$S,2,0)</f>
        <v>PPO</v>
      </c>
      <c r="S289">
        <f t="shared" si="39"/>
        <v>2.86</v>
      </c>
      <c r="T289" t="e">
        <f>VLOOKUP($K289,#REF!,2,0)</f>
        <v>#REF!</v>
      </c>
      <c r="U289" t="e">
        <f>VLOOKUP($K289,#REF!,3,0)</f>
        <v>#REF!</v>
      </c>
      <c r="V289" t="e">
        <f>VLOOKUP($K289,#REF!,4,0)</f>
        <v>#REF!</v>
      </c>
    </row>
    <row r="290" spans="3:22" x14ac:dyDescent="0.3">
      <c r="C290" s="1">
        <v>2.8700000000000002E-3</v>
      </c>
      <c r="D290" s="1">
        <f t="shared" si="40"/>
        <v>0.90163709158027072</v>
      </c>
      <c r="E290" s="1" t="str">
        <f t="shared" si="41"/>
        <v>S1</v>
      </c>
      <c r="F290" s="1">
        <f t="shared" si="38"/>
        <v>0.90163709158027072</v>
      </c>
      <c r="G290" s="1">
        <f>$F$2*(((SQRT(3)*COS(Model!F290))-SIN(Model!F290))/2)</f>
        <v>0.11603758807058689</v>
      </c>
      <c r="H290" s="1">
        <f t="shared" si="42"/>
        <v>0.62747479354672819</v>
      </c>
      <c r="I290" s="1">
        <f t="shared" si="43"/>
        <v>0.74351238161731503</v>
      </c>
      <c r="J290" s="1" t="str">
        <f t="shared" si="44"/>
        <v>R4</v>
      </c>
      <c r="K290" t="str">
        <f t="shared" si="45"/>
        <v>S1R4</v>
      </c>
      <c r="L290" t="str">
        <f>VLOOKUP(K290,'Voltage Vector Region'!$M:$P,2,0)</f>
        <v>V14</v>
      </c>
      <c r="M290" t="str">
        <f>VLOOKUP(K290,'Voltage Vector Region'!$M:$P,3,0)</f>
        <v>V7</v>
      </c>
      <c r="N290" t="str">
        <f>VLOOKUP(K290,'Voltage Vector Region'!$M:$P,4,0)</f>
        <v>V2</v>
      </c>
      <c r="P290" t="str">
        <f>VLOOKUP(L290,'Voltage Vector Region'!$R:$S,2,0)</f>
        <v>PPN</v>
      </c>
      <c r="Q290" t="str">
        <f>VLOOKUP(M290,'Voltage Vector Region'!$R:$S,2,0)</f>
        <v>PON</v>
      </c>
      <c r="R290" t="str">
        <f>VLOOKUP(N290,'Voltage Vector Region'!$R:$S,2,0)</f>
        <v>PPO</v>
      </c>
      <c r="S290">
        <f t="shared" si="39"/>
        <v>2.87</v>
      </c>
      <c r="T290" t="e">
        <f>VLOOKUP($K290,#REF!,2,0)</f>
        <v>#REF!</v>
      </c>
      <c r="U290" t="e">
        <f>VLOOKUP($K290,#REF!,3,0)</f>
        <v>#REF!</v>
      </c>
      <c r="V290" t="e">
        <f>VLOOKUP($K290,#REF!,4,0)</f>
        <v>#REF!</v>
      </c>
    </row>
    <row r="291" spans="3:22" x14ac:dyDescent="0.3">
      <c r="C291" s="1">
        <v>2.8800000000000002E-3</v>
      </c>
      <c r="D291" s="1">
        <f t="shared" si="40"/>
        <v>0.90477868423386054</v>
      </c>
      <c r="E291" s="1" t="str">
        <f t="shared" si="41"/>
        <v>S1</v>
      </c>
      <c r="F291" s="1">
        <f t="shared" si="38"/>
        <v>0.90477868423386054</v>
      </c>
      <c r="G291" s="1">
        <f>$F$2*(((SQRT(3)*COS(Model!F291))-SIN(Model!F291))/2)</f>
        <v>0.11355032387227548</v>
      </c>
      <c r="H291" s="1">
        <f t="shared" si="42"/>
        <v>0.62903074570929518</v>
      </c>
      <c r="I291" s="1">
        <f t="shared" si="43"/>
        <v>0.74258106958157066</v>
      </c>
      <c r="J291" s="1" t="str">
        <f t="shared" si="44"/>
        <v>R4</v>
      </c>
      <c r="K291" t="str">
        <f t="shared" si="45"/>
        <v>S1R4</v>
      </c>
      <c r="L291" t="str">
        <f>VLOOKUP(K291,'Voltage Vector Region'!$M:$P,2,0)</f>
        <v>V14</v>
      </c>
      <c r="M291" t="str">
        <f>VLOOKUP(K291,'Voltage Vector Region'!$M:$P,3,0)</f>
        <v>V7</v>
      </c>
      <c r="N291" t="str">
        <f>VLOOKUP(K291,'Voltage Vector Region'!$M:$P,4,0)</f>
        <v>V2</v>
      </c>
      <c r="P291" t="str">
        <f>VLOOKUP(L291,'Voltage Vector Region'!$R:$S,2,0)</f>
        <v>PPN</v>
      </c>
      <c r="Q291" t="str">
        <f>VLOOKUP(M291,'Voltage Vector Region'!$R:$S,2,0)</f>
        <v>PON</v>
      </c>
      <c r="R291" t="str">
        <f>VLOOKUP(N291,'Voltage Vector Region'!$R:$S,2,0)</f>
        <v>PPO</v>
      </c>
      <c r="S291">
        <f t="shared" si="39"/>
        <v>2.8800000000000003</v>
      </c>
      <c r="T291" t="e">
        <f>VLOOKUP($K291,#REF!,2,0)</f>
        <v>#REF!</v>
      </c>
      <c r="U291" t="e">
        <f>VLOOKUP($K291,#REF!,3,0)</f>
        <v>#REF!</v>
      </c>
      <c r="V291" t="e">
        <f>VLOOKUP($K291,#REF!,4,0)</f>
        <v>#REF!</v>
      </c>
    </row>
    <row r="292" spans="3:22" x14ac:dyDescent="0.3">
      <c r="C292" s="1">
        <v>2.8900000000000002E-3</v>
      </c>
      <c r="D292" s="1">
        <f t="shared" si="40"/>
        <v>0.90792027688745036</v>
      </c>
      <c r="E292" s="1" t="str">
        <f t="shared" si="41"/>
        <v>S1</v>
      </c>
      <c r="F292" s="1">
        <f t="shared" si="38"/>
        <v>0.90792027688745036</v>
      </c>
      <c r="G292" s="1">
        <f>$F$2*(((SQRT(3)*COS(Model!F292))-SIN(Model!F292))/2)</f>
        <v>0.11106193897810952</v>
      </c>
      <c r="H292" s="1">
        <f t="shared" si="42"/>
        <v>0.63058048959235213</v>
      </c>
      <c r="I292" s="1">
        <f t="shared" si="43"/>
        <v>0.7416424285704617</v>
      </c>
      <c r="J292" s="1" t="str">
        <f t="shared" si="44"/>
        <v>R4</v>
      </c>
      <c r="K292" t="str">
        <f t="shared" si="45"/>
        <v>S1R4</v>
      </c>
      <c r="L292" t="str">
        <f>VLOOKUP(K292,'Voltage Vector Region'!$M:$P,2,0)</f>
        <v>V14</v>
      </c>
      <c r="M292" t="str">
        <f>VLOOKUP(K292,'Voltage Vector Region'!$M:$P,3,0)</f>
        <v>V7</v>
      </c>
      <c r="N292" t="str">
        <f>VLOOKUP(K292,'Voltage Vector Region'!$M:$P,4,0)</f>
        <v>V2</v>
      </c>
      <c r="P292" t="str">
        <f>VLOOKUP(L292,'Voltage Vector Region'!$R:$S,2,0)</f>
        <v>PPN</v>
      </c>
      <c r="Q292" t="str">
        <f>VLOOKUP(M292,'Voltage Vector Region'!$R:$S,2,0)</f>
        <v>PON</v>
      </c>
      <c r="R292" t="str">
        <f>VLOOKUP(N292,'Voltage Vector Region'!$R:$S,2,0)</f>
        <v>PPO</v>
      </c>
      <c r="S292">
        <f t="shared" si="39"/>
        <v>2.89</v>
      </c>
      <c r="T292" t="e">
        <f>VLOOKUP($K292,#REF!,2,0)</f>
        <v>#REF!</v>
      </c>
      <c r="U292" t="e">
        <f>VLOOKUP($K292,#REF!,3,0)</f>
        <v>#REF!</v>
      </c>
      <c r="V292" t="e">
        <f>VLOOKUP($K292,#REF!,4,0)</f>
        <v>#REF!</v>
      </c>
    </row>
    <row r="293" spans="3:22" x14ac:dyDescent="0.3">
      <c r="C293" s="1">
        <v>2.8999999999999998E-3</v>
      </c>
      <c r="D293" s="1">
        <f t="shared" si="40"/>
        <v>0.91106186954103996</v>
      </c>
      <c r="E293" s="1" t="str">
        <f t="shared" si="41"/>
        <v>S1</v>
      </c>
      <c r="F293" s="1">
        <f t="shared" si="38"/>
        <v>0.91106186954103996</v>
      </c>
      <c r="G293" s="1">
        <f>$F$2*(((SQRT(3)*COS(Model!F293))-SIN(Model!F293))/2)</f>
        <v>0.10857245794744359</v>
      </c>
      <c r="H293" s="1">
        <f t="shared" si="42"/>
        <v>0.63212400990055229</v>
      </c>
      <c r="I293" s="1">
        <f t="shared" si="43"/>
        <v>0.74069646784799592</v>
      </c>
      <c r="J293" s="1" t="str">
        <f t="shared" si="44"/>
        <v>R4</v>
      </c>
      <c r="K293" t="str">
        <f t="shared" si="45"/>
        <v>S1R4</v>
      </c>
      <c r="L293" t="str">
        <f>VLOOKUP(K293,'Voltage Vector Region'!$M:$P,2,0)</f>
        <v>V14</v>
      </c>
      <c r="M293" t="str">
        <f>VLOOKUP(K293,'Voltage Vector Region'!$M:$P,3,0)</f>
        <v>V7</v>
      </c>
      <c r="N293" t="str">
        <f>VLOOKUP(K293,'Voltage Vector Region'!$M:$P,4,0)</f>
        <v>V2</v>
      </c>
      <c r="P293" t="str">
        <f>VLOOKUP(L293,'Voltage Vector Region'!$R:$S,2,0)</f>
        <v>PPN</v>
      </c>
      <c r="Q293" t="str">
        <f>VLOOKUP(M293,'Voltage Vector Region'!$R:$S,2,0)</f>
        <v>PON</v>
      </c>
      <c r="R293" t="str">
        <f>VLOOKUP(N293,'Voltage Vector Region'!$R:$S,2,0)</f>
        <v>PPO</v>
      </c>
      <c r="S293">
        <f t="shared" si="39"/>
        <v>2.9</v>
      </c>
      <c r="T293" t="e">
        <f>VLOOKUP($K293,#REF!,2,0)</f>
        <v>#REF!</v>
      </c>
      <c r="U293" t="e">
        <f>VLOOKUP($K293,#REF!,3,0)</f>
        <v>#REF!</v>
      </c>
      <c r="V293" t="e">
        <f>VLOOKUP($K293,#REF!,4,0)</f>
        <v>#REF!</v>
      </c>
    </row>
    <row r="294" spans="3:22" x14ac:dyDescent="0.3">
      <c r="C294" s="1">
        <v>2.9099999999999998E-3</v>
      </c>
      <c r="D294" s="1">
        <f t="shared" si="40"/>
        <v>0.91420346219462978</v>
      </c>
      <c r="E294" s="1" t="str">
        <f t="shared" si="41"/>
        <v>S1</v>
      </c>
      <c r="F294" s="1">
        <f t="shared" si="38"/>
        <v>0.91420346219462978</v>
      </c>
      <c r="G294" s="1">
        <f>$F$2*(((SQRT(3)*COS(Model!F294))-SIN(Model!F294))/2)</f>
        <v>0.10608190535044995</v>
      </c>
      <c r="H294" s="1">
        <f t="shared" si="42"/>
        <v>0.63366129139997363</v>
      </c>
      <c r="I294" s="1">
        <f t="shared" si="43"/>
        <v>0.73974319675042355</v>
      </c>
      <c r="J294" s="1" t="str">
        <f t="shared" si="44"/>
        <v>R4</v>
      </c>
      <c r="K294" t="str">
        <f t="shared" si="45"/>
        <v>S1R4</v>
      </c>
      <c r="L294" t="str">
        <f>VLOOKUP(K294,'Voltage Vector Region'!$M:$P,2,0)</f>
        <v>V14</v>
      </c>
      <c r="M294" t="str">
        <f>VLOOKUP(K294,'Voltage Vector Region'!$M:$P,3,0)</f>
        <v>V7</v>
      </c>
      <c r="N294" t="str">
        <f>VLOOKUP(K294,'Voltage Vector Region'!$M:$P,4,0)</f>
        <v>V2</v>
      </c>
      <c r="P294" t="str">
        <f>VLOOKUP(L294,'Voltage Vector Region'!$R:$S,2,0)</f>
        <v>PPN</v>
      </c>
      <c r="Q294" t="str">
        <f>VLOOKUP(M294,'Voltage Vector Region'!$R:$S,2,0)</f>
        <v>PON</v>
      </c>
      <c r="R294" t="str">
        <f>VLOOKUP(N294,'Voltage Vector Region'!$R:$S,2,0)</f>
        <v>PPO</v>
      </c>
      <c r="S294">
        <f t="shared" si="39"/>
        <v>2.9099999999999997</v>
      </c>
      <c r="T294" t="e">
        <f>VLOOKUP($K294,#REF!,2,0)</f>
        <v>#REF!</v>
      </c>
      <c r="U294" t="e">
        <f>VLOOKUP($K294,#REF!,3,0)</f>
        <v>#REF!</v>
      </c>
      <c r="V294" t="e">
        <f>VLOOKUP($K294,#REF!,4,0)</f>
        <v>#REF!</v>
      </c>
    </row>
    <row r="295" spans="3:22" x14ac:dyDescent="0.3">
      <c r="C295" s="1">
        <v>2.9199999999999999E-3</v>
      </c>
      <c r="D295" s="1">
        <f t="shared" si="40"/>
        <v>0.9173450548482196</v>
      </c>
      <c r="E295" s="1" t="str">
        <f t="shared" si="41"/>
        <v>S1</v>
      </c>
      <c r="F295" s="1">
        <f t="shared" si="38"/>
        <v>0.9173450548482196</v>
      </c>
      <c r="G295" s="1">
        <f>$F$2*(((SQRT(3)*COS(Model!F295))-SIN(Model!F295))/2)</f>
        <v>0.10359030576787753</v>
      </c>
      <c r="H295" s="1">
        <f t="shared" si="42"/>
        <v>0.63519231891826822</v>
      </c>
      <c r="I295" s="1">
        <f t="shared" si="43"/>
        <v>0.73878262468614575</v>
      </c>
      <c r="J295" s="1" t="str">
        <f t="shared" si="44"/>
        <v>R4</v>
      </c>
      <c r="K295" t="str">
        <f t="shared" si="45"/>
        <v>S1R4</v>
      </c>
      <c r="L295" t="str">
        <f>VLOOKUP(K295,'Voltage Vector Region'!$M:$P,2,0)</f>
        <v>V14</v>
      </c>
      <c r="M295" t="str">
        <f>VLOOKUP(K295,'Voltage Vector Region'!$M:$P,3,0)</f>
        <v>V7</v>
      </c>
      <c r="N295" t="str">
        <f>VLOOKUP(K295,'Voltage Vector Region'!$M:$P,4,0)</f>
        <v>V2</v>
      </c>
      <c r="P295" t="str">
        <f>VLOOKUP(L295,'Voltage Vector Region'!$R:$S,2,0)</f>
        <v>PPN</v>
      </c>
      <c r="Q295" t="str">
        <f>VLOOKUP(M295,'Voltage Vector Region'!$R:$S,2,0)</f>
        <v>PON</v>
      </c>
      <c r="R295" t="str">
        <f>VLOOKUP(N295,'Voltage Vector Region'!$R:$S,2,0)</f>
        <v>PPO</v>
      </c>
      <c r="S295">
        <f t="shared" si="39"/>
        <v>2.92</v>
      </c>
      <c r="T295" t="e">
        <f>VLOOKUP($K295,#REF!,2,0)</f>
        <v>#REF!</v>
      </c>
      <c r="U295" t="e">
        <f>VLOOKUP($K295,#REF!,3,0)</f>
        <v>#REF!</v>
      </c>
      <c r="V295" t="e">
        <f>VLOOKUP($K295,#REF!,4,0)</f>
        <v>#REF!</v>
      </c>
    </row>
    <row r="296" spans="3:22" x14ac:dyDescent="0.3">
      <c r="C296" s="1">
        <v>2.9299999999999999E-3</v>
      </c>
      <c r="D296" s="1">
        <f t="shared" si="40"/>
        <v>0.92048664750180942</v>
      </c>
      <c r="E296" s="1" t="str">
        <f t="shared" si="41"/>
        <v>S1</v>
      </c>
      <c r="F296" s="1">
        <f t="shared" si="38"/>
        <v>0.92048664750180942</v>
      </c>
      <c r="G296" s="1">
        <f>$F$2*(((SQRT(3)*COS(Model!F296))-SIN(Model!F296))/2)</f>
        <v>0.10109768379080837</v>
      </c>
      <c r="H296" s="1">
        <f t="shared" si="42"/>
        <v>0.63671707734481275</v>
      </c>
      <c r="I296" s="1">
        <f t="shared" si="43"/>
        <v>0.73781476113562117</v>
      </c>
      <c r="J296" s="1" t="str">
        <f t="shared" si="44"/>
        <v>R4</v>
      </c>
      <c r="K296" t="str">
        <f t="shared" si="45"/>
        <v>S1R4</v>
      </c>
      <c r="L296" t="str">
        <f>VLOOKUP(K296,'Voltage Vector Region'!$M:$P,2,0)</f>
        <v>V14</v>
      </c>
      <c r="M296" t="str">
        <f>VLOOKUP(K296,'Voltage Vector Region'!$M:$P,3,0)</f>
        <v>V7</v>
      </c>
      <c r="N296" t="str">
        <f>VLOOKUP(K296,'Voltage Vector Region'!$M:$P,4,0)</f>
        <v>V2</v>
      </c>
      <c r="P296" t="str">
        <f>VLOOKUP(L296,'Voltage Vector Region'!$R:$S,2,0)</f>
        <v>PPN</v>
      </c>
      <c r="Q296" t="str">
        <f>VLOOKUP(M296,'Voltage Vector Region'!$R:$S,2,0)</f>
        <v>PON</v>
      </c>
      <c r="R296" t="str">
        <f>VLOOKUP(N296,'Voltage Vector Region'!$R:$S,2,0)</f>
        <v>PPO</v>
      </c>
      <c r="S296">
        <f t="shared" si="39"/>
        <v>2.9299999999999997</v>
      </c>
      <c r="T296" t="e">
        <f>VLOOKUP($K296,#REF!,2,0)</f>
        <v>#REF!</v>
      </c>
      <c r="U296" t="e">
        <f>VLOOKUP($K296,#REF!,3,0)</f>
        <v>#REF!</v>
      </c>
      <c r="V296" t="e">
        <f>VLOOKUP($K296,#REF!,4,0)</f>
        <v>#REF!</v>
      </c>
    </row>
    <row r="297" spans="3:22" x14ac:dyDescent="0.3">
      <c r="C297" s="1">
        <v>2.9399999999999999E-3</v>
      </c>
      <c r="D297" s="1">
        <f t="shared" si="40"/>
        <v>0.92362824015539924</v>
      </c>
      <c r="E297" s="1" t="str">
        <f t="shared" si="41"/>
        <v>S1</v>
      </c>
      <c r="F297" s="1">
        <f t="shared" si="38"/>
        <v>0.92362824015539924</v>
      </c>
      <c r="G297" s="1">
        <f>$F$2*(((SQRT(3)*COS(Model!F297))-SIN(Model!F297))/2)</f>
        <v>9.8604064020414939E-2</v>
      </c>
      <c r="H297" s="1">
        <f t="shared" si="42"/>
        <v>0.63823555163085688</v>
      </c>
      <c r="I297" s="1">
        <f t="shared" si="43"/>
        <v>0.73683961565127176</v>
      </c>
      <c r="J297" s="1" t="str">
        <f t="shared" si="44"/>
        <v>R4</v>
      </c>
      <c r="K297" t="str">
        <f t="shared" si="45"/>
        <v>S1R4</v>
      </c>
      <c r="L297" t="str">
        <f>VLOOKUP(K297,'Voltage Vector Region'!$M:$P,2,0)</f>
        <v>V14</v>
      </c>
      <c r="M297" t="str">
        <f>VLOOKUP(K297,'Voltage Vector Region'!$M:$P,3,0)</f>
        <v>V7</v>
      </c>
      <c r="N297" t="str">
        <f>VLOOKUP(K297,'Voltage Vector Region'!$M:$P,4,0)</f>
        <v>V2</v>
      </c>
      <c r="P297" t="str">
        <f>VLOOKUP(L297,'Voltage Vector Region'!$R:$S,2,0)</f>
        <v>PPN</v>
      </c>
      <c r="Q297" t="str">
        <f>VLOOKUP(M297,'Voltage Vector Region'!$R:$S,2,0)</f>
        <v>PON</v>
      </c>
      <c r="R297" t="str">
        <f>VLOOKUP(N297,'Voltage Vector Region'!$R:$S,2,0)</f>
        <v>PPO</v>
      </c>
      <c r="S297">
        <f t="shared" si="39"/>
        <v>2.94</v>
      </c>
      <c r="T297" t="e">
        <f>VLOOKUP($K297,#REF!,2,0)</f>
        <v>#REF!</v>
      </c>
      <c r="U297" t="e">
        <f>VLOOKUP($K297,#REF!,3,0)</f>
        <v>#REF!</v>
      </c>
      <c r="V297" t="e">
        <f>VLOOKUP($K297,#REF!,4,0)</f>
        <v>#REF!</v>
      </c>
    </row>
    <row r="298" spans="3:22" x14ac:dyDescent="0.3">
      <c r="C298" s="1">
        <v>2.9499999999999999E-3</v>
      </c>
      <c r="D298" s="1">
        <f t="shared" si="40"/>
        <v>0.92676983280898895</v>
      </c>
      <c r="E298" s="1" t="str">
        <f t="shared" si="41"/>
        <v>S1</v>
      </c>
      <c r="F298" s="1">
        <f t="shared" si="38"/>
        <v>0.92676983280898895</v>
      </c>
      <c r="G298" s="1">
        <f>$F$2*(((SQRT(3)*COS(Model!F298))-SIN(Model!F298))/2)</f>
        <v>9.6109471067717778E-2</v>
      </c>
      <c r="H298" s="1">
        <f t="shared" si="42"/>
        <v>0.6397477267896724</v>
      </c>
      <c r="I298" s="1">
        <f t="shared" si="43"/>
        <v>0.73585719785739023</v>
      </c>
      <c r="J298" s="1" t="str">
        <f t="shared" si="44"/>
        <v>R4</v>
      </c>
      <c r="K298" t="str">
        <f t="shared" si="45"/>
        <v>S1R4</v>
      </c>
      <c r="L298" t="str">
        <f>VLOOKUP(K298,'Voltage Vector Region'!$M:$P,2,0)</f>
        <v>V14</v>
      </c>
      <c r="M298" t="str">
        <f>VLOOKUP(K298,'Voltage Vector Region'!$M:$P,3,0)</f>
        <v>V7</v>
      </c>
      <c r="N298" t="str">
        <f>VLOOKUP(K298,'Voltage Vector Region'!$M:$P,4,0)</f>
        <v>V2</v>
      </c>
      <c r="P298" t="str">
        <f>VLOOKUP(L298,'Voltage Vector Region'!$R:$S,2,0)</f>
        <v>PPN</v>
      </c>
      <c r="Q298" t="str">
        <f>VLOOKUP(M298,'Voltage Vector Region'!$R:$S,2,0)</f>
        <v>PON</v>
      </c>
      <c r="R298" t="str">
        <f>VLOOKUP(N298,'Voltage Vector Region'!$R:$S,2,0)</f>
        <v>PPO</v>
      </c>
      <c r="S298">
        <f t="shared" si="39"/>
        <v>2.9499999999999997</v>
      </c>
      <c r="T298" t="e">
        <f>VLOOKUP($K298,#REF!,2,0)</f>
        <v>#REF!</v>
      </c>
      <c r="U298" t="e">
        <f>VLOOKUP($K298,#REF!,3,0)</f>
        <v>#REF!</v>
      </c>
      <c r="V298" t="e">
        <f>VLOOKUP($K298,#REF!,4,0)</f>
        <v>#REF!</v>
      </c>
    </row>
    <row r="299" spans="3:22" x14ac:dyDescent="0.3">
      <c r="C299" s="1">
        <v>2.96E-3</v>
      </c>
      <c r="D299" s="1">
        <f t="shared" si="40"/>
        <v>0.92991142546257877</v>
      </c>
      <c r="E299" s="1" t="str">
        <f t="shared" si="41"/>
        <v>S1</v>
      </c>
      <c r="F299" s="1">
        <f t="shared" ref="F299:F362" si="46">IF(AND((D299&lt;PI()/3),(D299&gt;=0)),D299,IF(AND((D299&lt;2*PI()/3),(D299&gt;=PI()/3)),D299-PI()/3,IF(AND((D299&lt;3*PI()/3),(D299&gt;=2*PI()/3)),D299-(2*PI()/3),IF(AND((D299&lt;4*PI()/3),(D299&gt;=PI())),D299-PI(),IF(AND((D299&lt;5*PI()/3),(D299&gt;=4*PI()/3)),D299-(4*PI()/3),IF(AND((D299&lt;2*PI()),(D299&gt;=5*PI()/3)),D299-(5*PI()/3),0))))))</f>
        <v>0.92991142546257877</v>
      </c>
      <c r="G299" s="1">
        <f>$F$2*(((SQRT(3)*COS(Model!F299))-SIN(Model!F299))/2)</f>
        <v>9.3613929553342023E-2</v>
      </c>
      <c r="H299" s="1">
        <f t="shared" si="42"/>
        <v>0.64125358789670128</v>
      </c>
      <c r="I299" s="1">
        <f t="shared" si="43"/>
        <v>0.73486751745004331</v>
      </c>
      <c r="J299" s="1" t="str">
        <f t="shared" si="44"/>
        <v>R4</v>
      </c>
      <c r="K299" t="str">
        <f t="shared" si="45"/>
        <v>S1R4</v>
      </c>
      <c r="L299" t="str">
        <f>VLOOKUP(K299,'Voltage Vector Region'!$M:$P,2,0)</f>
        <v>V14</v>
      </c>
      <c r="M299" t="str">
        <f>VLOOKUP(K299,'Voltage Vector Region'!$M:$P,3,0)</f>
        <v>V7</v>
      </c>
      <c r="N299" t="str">
        <f>VLOOKUP(K299,'Voltage Vector Region'!$M:$P,4,0)</f>
        <v>V2</v>
      </c>
      <c r="P299" t="str">
        <f>VLOOKUP(L299,'Voltage Vector Region'!$R:$S,2,0)</f>
        <v>PPN</v>
      </c>
      <c r="Q299" t="str">
        <f>VLOOKUP(M299,'Voltage Vector Region'!$R:$S,2,0)</f>
        <v>PON</v>
      </c>
      <c r="R299" t="str">
        <f>VLOOKUP(N299,'Voltage Vector Region'!$R:$S,2,0)</f>
        <v>PPO</v>
      </c>
      <c r="S299">
        <f t="shared" si="39"/>
        <v>2.96</v>
      </c>
      <c r="T299" t="e">
        <f>VLOOKUP($K299,#REF!,2,0)</f>
        <v>#REF!</v>
      </c>
      <c r="U299" t="e">
        <f>VLOOKUP($K299,#REF!,3,0)</f>
        <v>#REF!</v>
      </c>
      <c r="V299" t="e">
        <f>VLOOKUP($K299,#REF!,4,0)</f>
        <v>#REF!</v>
      </c>
    </row>
    <row r="300" spans="3:22" x14ac:dyDescent="0.3">
      <c r="C300" s="1">
        <v>2.97E-3</v>
      </c>
      <c r="D300" s="1">
        <f t="shared" si="40"/>
        <v>0.93305301811616859</v>
      </c>
      <c r="E300" s="1" t="str">
        <f t="shared" si="41"/>
        <v>S1</v>
      </c>
      <c r="F300" s="1">
        <f t="shared" si="46"/>
        <v>0.93305301811616859</v>
      </c>
      <c r="G300" s="1">
        <f>$F$2*(((SQRT(3)*COS(Model!F300))-SIN(Model!F300))/2)</f>
        <v>9.1117464107275004E-2</v>
      </c>
      <c r="H300" s="1">
        <f t="shared" si="42"/>
        <v>0.64275312008970209</v>
      </c>
      <c r="I300" s="1">
        <f t="shared" si="43"/>
        <v>0.73387058419697704</v>
      </c>
      <c r="J300" s="1" t="str">
        <f t="shared" si="44"/>
        <v>R4</v>
      </c>
      <c r="K300" t="str">
        <f t="shared" si="45"/>
        <v>S1R4</v>
      </c>
      <c r="L300" t="str">
        <f>VLOOKUP(K300,'Voltage Vector Region'!$M:$P,2,0)</f>
        <v>V14</v>
      </c>
      <c r="M300" t="str">
        <f>VLOOKUP(K300,'Voltage Vector Region'!$M:$P,3,0)</f>
        <v>V7</v>
      </c>
      <c r="N300" t="str">
        <f>VLOOKUP(K300,'Voltage Vector Region'!$M:$P,4,0)</f>
        <v>V2</v>
      </c>
      <c r="P300" t="str">
        <f>VLOOKUP(L300,'Voltage Vector Region'!$R:$S,2,0)</f>
        <v>PPN</v>
      </c>
      <c r="Q300" t="str">
        <f>VLOOKUP(M300,'Voltage Vector Region'!$R:$S,2,0)</f>
        <v>PON</v>
      </c>
      <c r="R300" t="str">
        <f>VLOOKUP(N300,'Voltage Vector Region'!$R:$S,2,0)</f>
        <v>PPO</v>
      </c>
      <c r="S300">
        <f t="shared" si="39"/>
        <v>2.9699999999999998</v>
      </c>
      <c r="T300" t="e">
        <f>VLOOKUP($K300,#REF!,2,0)</f>
        <v>#REF!</v>
      </c>
      <c r="U300" t="e">
        <f>VLOOKUP($K300,#REF!,3,0)</f>
        <v>#REF!</v>
      </c>
      <c r="V300" t="e">
        <f>VLOOKUP($K300,#REF!,4,0)</f>
        <v>#REF!</v>
      </c>
    </row>
    <row r="301" spans="3:22" x14ac:dyDescent="0.3">
      <c r="C301" s="1">
        <v>2.98E-3</v>
      </c>
      <c r="D301" s="1">
        <f t="shared" si="40"/>
        <v>0.93619461076975841</v>
      </c>
      <c r="E301" s="1" t="str">
        <f t="shared" si="41"/>
        <v>S1</v>
      </c>
      <c r="F301" s="1">
        <f t="shared" si="46"/>
        <v>0.93619461076975841</v>
      </c>
      <c r="G301" s="1">
        <f>$F$2*(((SQRT(3)*COS(Model!F301))-SIN(Model!F301))/2)</f>
        <v>8.8620099368622904E-2</v>
      </c>
      <c r="H301" s="1">
        <f t="shared" si="42"/>
        <v>0.64424630856889764</v>
      </c>
      <c r="I301" s="1">
        <f t="shared" si="43"/>
        <v>0.73286640793752056</v>
      </c>
      <c r="J301" s="1" t="str">
        <f t="shared" si="44"/>
        <v>R4</v>
      </c>
      <c r="K301" t="str">
        <f t="shared" si="45"/>
        <v>S1R4</v>
      </c>
      <c r="L301" t="str">
        <f>VLOOKUP(K301,'Voltage Vector Region'!$M:$P,2,0)</f>
        <v>V14</v>
      </c>
      <c r="M301" t="str">
        <f>VLOOKUP(K301,'Voltage Vector Region'!$M:$P,3,0)</f>
        <v>V7</v>
      </c>
      <c r="N301" t="str">
        <f>VLOOKUP(K301,'Voltage Vector Region'!$M:$P,4,0)</f>
        <v>V2</v>
      </c>
      <c r="P301" t="str">
        <f>VLOOKUP(L301,'Voltage Vector Region'!$R:$S,2,0)</f>
        <v>PPN</v>
      </c>
      <c r="Q301" t="str">
        <f>VLOOKUP(M301,'Voltage Vector Region'!$R:$S,2,0)</f>
        <v>PON</v>
      </c>
      <c r="R301" t="str">
        <f>VLOOKUP(N301,'Voltage Vector Region'!$R:$S,2,0)</f>
        <v>PPO</v>
      </c>
      <c r="S301">
        <f t="shared" si="39"/>
        <v>2.98</v>
      </c>
      <c r="T301" t="e">
        <f>VLOOKUP($K301,#REF!,2,0)</f>
        <v>#REF!</v>
      </c>
      <c r="U301" t="e">
        <f>VLOOKUP($K301,#REF!,3,0)</f>
        <v>#REF!</v>
      </c>
      <c r="V301" t="e">
        <f>VLOOKUP($K301,#REF!,4,0)</f>
        <v>#REF!</v>
      </c>
    </row>
    <row r="302" spans="3:22" x14ac:dyDescent="0.3">
      <c r="C302" s="1">
        <v>2.99E-3</v>
      </c>
      <c r="D302" s="1">
        <f t="shared" si="40"/>
        <v>0.93933620342334823</v>
      </c>
      <c r="E302" s="1" t="str">
        <f t="shared" si="41"/>
        <v>S1</v>
      </c>
      <c r="F302" s="1">
        <f t="shared" si="46"/>
        <v>0.93933620342334823</v>
      </c>
      <c r="G302" s="1">
        <f>$F$2*(((SQRT(3)*COS(Model!F302))-SIN(Model!F302))/2)</f>
        <v>8.6121859985367394E-2</v>
      </c>
      <c r="H302" s="1">
        <f t="shared" si="42"/>
        <v>0.64573313859712034</v>
      </c>
      <c r="I302" s="1">
        <f t="shared" si="43"/>
        <v>0.7318549985824877</v>
      </c>
      <c r="J302" s="1" t="str">
        <f t="shared" si="44"/>
        <v>R4</v>
      </c>
      <c r="K302" t="str">
        <f t="shared" si="45"/>
        <v>S1R4</v>
      </c>
      <c r="L302" t="str">
        <f>VLOOKUP(K302,'Voltage Vector Region'!$M:$P,2,0)</f>
        <v>V14</v>
      </c>
      <c r="M302" t="str">
        <f>VLOOKUP(K302,'Voltage Vector Region'!$M:$P,3,0)</f>
        <v>V7</v>
      </c>
      <c r="N302" t="str">
        <f>VLOOKUP(K302,'Voltage Vector Region'!$M:$P,4,0)</f>
        <v>V2</v>
      </c>
      <c r="P302" t="str">
        <f>VLOOKUP(L302,'Voltage Vector Region'!$R:$S,2,0)</f>
        <v>PPN</v>
      </c>
      <c r="Q302" t="str">
        <f>VLOOKUP(M302,'Voltage Vector Region'!$R:$S,2,0)</f>
        <v>PON</v>
      </c>
      <c r="R302" t="str">
        <f>VLOOKUP(N302,'Voltage Vector Region'!$R:$S,2,0)</f>
        <v>PPO</v>
      </c>
      <c r="S302">
        <f t="shared" si="39"/>
        <v>2.9899999999999998</v>
      </c>
      <c r="T302" t="e">
        <f>VLOOKUP($K302,#REF!,2,0)</f>
        <v>#REF!</v>
      </c>
      <c r="U302" t="e">
        <f>VLOOKUP($K302,#REF!,3,0)</f>
        <v>#REF!</v>
      </c>
      <c r="V302" t="e">
        <f>VLOOKUP($K302,#REF!,4,0)</f>
        <v>#REF!</v>
      </c>
    </row>
    <row r="303" spans="3:22" x14ac:dyDescent="0.3">
      <c r="C303" s="28">
        <v>3.0000000000000001E-3</v>
      </c>
      <c r="D303" s="28">
        <f t="shared" si="40"/>
        <v>0.94247779607693805</v>
      </c>
      <c r="E303" s="28" t="str">
        <f t="shared" si="41"/>
        <v>S1</v>
      </c>
      <c r="F303" s="28">
        <f t="shared" si="46"/>
        <v>0.94247779607693805</v>
      </c>
      <c r="G303" s="28">
        <f>$F$2*(((SQRT(3)*COS(Model!F303))-SIN(Model!F303))/2)</f>
        <v>8.3622770614122655E-2</v>
      </c>
      <c r="H303" s="28">
        <f t="shared" si="42"/>
        <v>0.64721359549995805</v>
      </c>
      <c r="I303" s="28">
        <f t="shared" si="43"/>
        <v>0.73083636611408065</v>
      </c>
      <c r="J303" s="28" t="str">
        <f t="shared" si="44"/>
        <v>R4</v>
      </c>
      <c r="K303" s="29" t="str">
        <f t="shared" si="45"/>
        <v>S1R4</v>
      </c>
      <c r="L303" s="29" t="str">
        <f>VLOOKUP(K303,'Voltage Vector Region'!$M:$P,2,0)</f>
        <v>V14</v>
      </c>
      <c r="M303" s="29" t="str">
        <f>VLOOKUP(K303,'Voltage Vector Region'!$M:$P,3,0)</f>
        <v>V7</v>
      </c>
      <c r="N303" s="29" t="str">
        <f>VLOOKUP(K303,'Voltage Vector Region'!$M:$P,4,0)</f>
        <v>V2</v>
      </c>
      <c r="O303" s="29"/>
      <c r="P303" s="29" t="str">
        <f>VLOOKUP(L303,'Voltage Vector Region'!$R:$S,2,0)</f>
        <v>PPN</v>
      </c>
      <c r="Q303" s="29" t="str">
        <f>VLOOKUP(M303,'Voltage Vector Region'!$R:$S,2,0)</f>
        <v>PON</v>
      </c>
      <c r="R303" s="29" t="str">
        <f>VLOOKUP(N303,'Voltage Vector Region'!$R:$S,2,0)</f>
        <v>PPO</v>
      </c>
      <c r="S303" s="29">
        <f t="shared" si="39"/>
        <v>3</v>
      </c>
      <c r="T303" t="e">
        <f>VLOOKUP($K303,#REF!,2,0)</f>
        <v>#REF!</v>
      </c>
      <c r="U303" t="e">
        <f>VLOOKUP($K303,#REF!,3,0)</f>
        <v>#REF!</v>
      </c>
      <c r="V303" t="e">
        <f>VLOOKUP($K303,#REF!,4,0)</f>
        <v>#REF!</v>
      </c>
    </row>
    <row r="304" spans="3:22" x14ac:dyDescent="0.3">
      <c r="C304" s="1">
        <v>3.0100000000000001E-3</v>
      </c>
      <c r="D304" s="1">
        <f t="shared" si="40"/>
        <v>0.94561938873052775</v>
      </c>
      <c r="E304" s="1" t="str">
        <f t="shared" si="41"/>
        <v>S1</v>
      </c>
      <c r="F304" s="1">
        <f t="shared" si="46"/>
        <v>0.94561938873052775</v>
      </c>
      <c r="G304" s="1">
        <f>$F$2*(((SQRT(3)*COS(Model!F304))-SIN(Model!F304))/2)</f>
        <v>8.1122855919892045E-2</v>
      </c>
      <c r="H304" s="1">
        <f t="shared" si="42"/>
        <v>0.64868766466589878</v>
      </c>
      <c r="I304" s="1">
        <f t="shared" si="43"/>
        <v>0.72981052058579077</v>
      </c>
      <c r="J304" s="1" t="str">
        <f t="shared" si="44"/>
        <v>R4</v>
      </c>
      <c r="K304" t="str">
        <f t="shared" si="45"/>
        <v>S1R4</v>
      </c>
      <c r="L304" t="str">
        <f>VLOOKUP(K304,'Voltage Vector Region'!$M:$P,2,0)</f>
        <v>V14</v>
      </c>
      <c r="M304" t="str">
        <f>VLOOKUP(K304,'Voltage Vector Region'!$M:$P,3,0)</f>
        <v>V7</v>
      </c>
      <c r="N304" t="str">
        <f>VLOOKUP(K304,'Voltage Vector Region'!$M:$P,4,0)</f>
        <v>V2</v>
      </c>
      <c r="P304" t="str">
        <f>VLOOKUP(L304,'Voltage Vector Region'!$R:$S,2,0)</f>
        <v>PPN</v>
      </c>
      <c r="Q304" t="str">
        <f>VLOOKUP(M304,'Voltage Vector Region'!$R:$S,2,0)</f>
        <v>PON</v>
      </c>
      <c r="R304" t="str">
        <f>VLOOKUP(N304,'Voltage Vector Region'!$R:$S,2,0)</f>
        <v>PPO</v>
      </c>
      <c r="S304">
        <f t="shared" si="39"/>
        <v>3.0100000000000002</v>
      </c>
      <c r="T304" t="e">
        <f>VLOOKUP($K304,#REF!,2,0)</f>
        <v>#REF!</v>
      </c>
      <c r="U304" t="e">
        <f>VLOOKUP($K304,#REF!,3,0)</f>
        <v>#REF!</v>
      </c>
      <c r="V304" t="e">
        <f>VLOOKUP($K304,#REF!,4,0)</f>
        <v>#REF!</v>
      </c>
    </row>
    <row r="305" spans="3:22" x14ac:dyDescent="0.3">
      <c r="C305" s="1">
        <v>3.0200000000000001E-3</v>
      </c>
      <c r="D305" s="1">
        <f t="shared" si="40"/>
        <v>0.94876098138411757</v>
      </c>
      <c r="E305" s="1" t="str">
        <f t="shared" si="41"/>
        <v>S1</v>
      </c>
      <c r="F305" s="1">
        <f t="shared" si="46"/>
        <v>0.94876098138411757</v>
      </c>
      <c r="G305" s="1">
        <f>$F$2*(((SQRT(3)*COS(Model!F305))-SIN(Model!F305))/2)</f>
        <v>7.862214057582384E-2</v>
      </c>
      <c r="H305" s="1">
        <f t="shared" si="42"/>
        <v>0.6501553315464752</v>
      </c>
      <c r="I305" s="1">
        <f t="shared" si="43"/>
        <v>0.72877747212229904</v>
      </c>
      <c r="J305" s="1" t="str">
        <f t="shared" si="44"/>
        <v>R4</v>
      </c>
      <c r="K305" t="str">
        <f t="shared" si="45"/>
        <v>S1R4</v>
      </c>
      <c r="L305" t="str">
        <f>VLOOKUP(K305,'Voltage Vector Region'!$M:$P,2,0)</f>
        <v>V14</v>
      </c>
      <c r="M305" t="str">
        <f>VLOOKUP(K305,'Voltage Vector Region'!$M:$P,3,0)</f>
        <v>V7</v>
      </c>
      <c r="N305" t="str">
        <f>VLOOKUP(K305,'Voltage Vector Region'!$M:$P,4,0)</f>
        <v>V2</v>
      </c>
      <c r="P305" t="str">
        <f>VLOOKUP(L305,'Voltage Vector Region'!$R:$S,2,0)</f>
        <v>PPN</v>
      </c>
      <c r="Q305" t="str">
        <f>VLOOKUP(M305,'Voltage Vector Region'!$R:$S,2,0)</f>
        <v>PON</v>
      </c>
      <c r="R305" t="str">
        <f>VLOOKUP(N305,'Voltage Vector Region'!$R:$S,2,0)</f>
        <v>PPO</v>
      </c>
      <c r="S305">
        <f t="shared" si="39"/>
        <v>3.02</v>
      </c>
      <c r="T305" t="e">
        <f>VLOOKUP($K305,#REF!,2,0)</f>
        <v>#REF!</v>
      </c>
      <c r="U305" t="e">
        <f>VLOOKUP($K305,#REF!,3,0)</f>
        <v>#REF!</v>
      </c>
      <c r="V305" t="e">
        <f>VLOOKUP($K305,#REF!,4,0)</f>
        <v>#REF!</v>
      </c>
    </row>
    <row r="306" spans="3:22" x14ac:dyDescent="0.3">
      <c r="C306" s="1">
        <v>3.0300000000000001E-3</v>
      </c>
      <c r="D306" s="1">
        <f t="shared" si="40"/>
        <v>0.95190257403770739</v>
      </c>
      <c r="E306" s="1" t="str">
        <f t="shared" si="41"/>
        <v>S1</v>
      </c>
      <c r="F306" s="1">
        <f t="shared" si="46"/>
        <v>0.95190257403770739</v>
      </c>
      <c r="G306" s="1">
        <f>$F$2*(((SQRT(3)*COS(Model!F306))-SIN(Model!F306))/2)</f>
        <v>7.612064926296927E-2</v>
      </c>
      <c r="H306" s="1">
        <f t="shared" si="42"/>
        <v>0.65161658165640757</v>
      </c>
      <c r="I306" s="1">
        <f t="shared" si="43"/>
        <v>0.72773723091937681</v>
      </c>
      <c r="J306" s="1" t="str">
        <f t="shared" si="44"/>
        <v>R4</v>
      </c>
      <c r="K306" t="str">
        <f t="shared" si="45"/>
        <v>S1R4</v>
      </c>
      <c r="L306" t="str">
        <f>VLOOKUP(K306,'Voltage Vector Region'!$M:$P,2,0)</f>
        <v>V14</v>
      </c>
      <c r="M306" t="str">
        <f>VLOOKUP(K306,'Voltage Vector Region'!$M:$P,3,0)</f>
        <v>V7</v>
      </c>
      <c r="N306" t="str">
        <f>VLOOKUP(K306,'Voltage Vector Region'!$M:$P,4,0)</f>
        <v>V2</v>
      </c>
      <c r="P306" t="str">
        <f>VLOOKUP(L306,'Voltage Vector Region'!$R:$S,2,0)</f>
        <v>PPN</v>
      </c>
      <c r="Q306" t="str">
        <f>VLOOKUP(M306,'Voltage Vector Region'!$R:$S,2,0)</f>
        <v>PON</v>
      </c>
      <c r="R306" t="str">
        <f>VLOOKUP(N306,'Voltage Vector Region'!$R:$S,2,0)</f>
        <v>PPO</v>
      </c>
      <c r="S306">
        <f t="shared" si="39"/>
        <v>3.0300000000000002</v>
      </c>
      <c r="T306" t="e">
        <f>VLOOKUP($K306,#REF!,2,0)</f>
        <v>#REF!</v>
      </c>
      <c r="U306" t="e">
        <f>VLOOKUP($K306,#REF!,3,0)</f>
        <v>#REF!</v>
      </c>
      <c r="V306" t="e">
        <f>VLOOKUP($K306,#REF!,4,0)</f>
        <v>#REF!</v>
      </c>
    </row>
    <row r="307" spans="3:22" x14ac:dyDescent="0.3">
      <c r="C307" s="1">
        <v>3.0400000000000002E-3</v>
      </c>
      <c r="D307" s="1">
        <f t="shared" si="40"/>
        <v>0.95504416669129721</v>
      </c>
      <c r="E307" s="1" t="str">
        <f t="shared" si="41"/>
        <v>S1</v>
      </c>
      <c r="F307" s="1">
        <f t="shared" si="46"/>
        <v>0.95504416669129721</v>
      </c>
      <c r="G307" s="1">
        <f>$F$2*(((SQRT(3)*COS(Model!F307))-SIN(Model!F307))/2)</f>
        <v>7.3618406670037606E-2</v>
      </c>
      <c r="H307" s="1">
        <f t="shared" si="42"/>
        <v>0.65307140057374724</v>
      </c>
      <c r="I307" s="1">
        <f t="shared" si="43"/>
        <v>0.72668980724378485</v>
      </c>
      <c r="J307" s="1" t="str">
        <f t="shared" si="44"/>
        <v>R4</v>
      </c>
      <c r="K307" t="str">
        <f t="shared" si="45"/>
        <v>S1R4</v>
      </c>
      <c r="L307" t="str">
        <f>VLOOKUP(K307,'Voltage Vector Region'!$M:$P,2,0)</f>
        <v>V14</v>
      </c>
      <c r="M307" t="str">
        <f>VLOOKUP(K307,'Voltage Vector Region'!$M:$P,3,0)</f>
        <v>V7</v>
      </c>
      <c r="N307" t="str">
        <f>VLOOKUP(K307,'Voltage Vector Region'!$M:$P,4,0)</f>
        <v>V2</v>
      </c>
      <c r="P307" t="str">
        <f>VLOOKUP(L307,'Voltage Vector Region'!$R:$S,2,0)</f>
        <v>PPN</v>
      </c>
      <c r="Q307" t="str">
        <f>VLOOKUP(M307,'Voltage Vector Region'!$R:$S,2,0)</f>
        <v>PON</v>
      </c>
      <c r="R307" t="str">
        <f>VLOOKUP(N307,'Voltage Vector Region'!$R:$S,2,0)</f>
        <v>PPO</v>
      </c>
      <c r="S307">
        <f t="shared" si="39"/>
        <v>3.04</v>
      </c>
      <c r="T307" t="e">
        <f>VLOOKUP($K307,#REF!,2,0)</f>
        <v>#REF!</v>
      </c>
      <c r="U307" t="e">
        <f>VLOOKUP($K307,#REF!,3,0)</f>
        <v>#REF!</v>
      </c>
      <c r="V307" t="e">
        <f>VLOOKUP($K307,#REF!,4,0)</f>
        <v>#REF!</v>
      </c>
    </row>
    <row r="308" spans="3:22" x14ac:dyDescent="0.3">
      <c r="C308" s="1">
        <v>3.0500000000000002E-3</v>
      </c>
      <c r="D308" s="1">
        <f t="shared" si="40"/>
        <v>0.95818575934488703</v>
      </c>
      <c r="E308" s="1" t="str">
        <f t="shared" si="41"/>
        <v>S1</v>
      </c>
      <c r="F308" s="1">
        <f t="shared" si="46"/>
        <v>0.95818575934488703</v>
      </c>
      <c r="G308" s="1">
        <f>$F$2*(((SQRT(3)*COS(Model!F308))-SIN(Model!F308))/2)</f>
        <v>7.1115437493153077E-2</v>
      </c>
      <c r="H308" s="1">
        <f t="shared" si="42"/>
        <v>0.65451977394001881</v>
      </c>
      <c r="I308" s="1">
        <f t="shared" si="43"/>
        <v>0.72563521143317189</v>
      </c>
      <c r="J308" s="1" t="str">
        <f t="shared" si="44"/>
        <v>R4</v>
      </c>
      <c r="K308" t="str">
        <f t="shared" si="45"/>
        <v>S1R4</v>
      </c>
      <c r="L308" t="str">
        <f>VLOOKUP(K308,'Voltage Vector Region'!$M:$P,2,0)</f>
        <v>V14</v>
      </c>
      <c r="M308" t="str">
        <f>VLOOKUP(K308,'Voltage Vector Region'!$M:$P,3,0)</f>
        <v>V7</v>
      </c>
      <c r="N308" t="str">
        <f>VLOOKUP(K308,'Voltage Vector Region'!$M:$P,4,0)</f>
        <v>V2</v>
      </c>
      <c r="P308" t="str">
        <f>VLOOKUP(L308,'Voltage Vector Region'!$R:$S,2,0)</f>
        <v>PPN</v>
      </c>
      <c r="Q308" t="str">
        <f>VLOOKUP(M308,'Voltage Vector Region'!$R:$S,2,0)</f>
        <v>PON</v>
      </c>
      <c r="R308" t="str">
        <f>VLOOKUP(N308,'Voltage Vector Region'!$R:$S,2,0)</f>
        <v>PPO</v>
      </c>
      <c r="S308">
        <f t="shared" si="39"/>
        <v>3.0500000000000003</v>
      </c>
      <c r="T308" t="e">
        <f>VLOOKUP($K308,#REF!,2,0)</f>
        <v>#REF!</v>
      </c>
      <c r="U308" t="e">
        <f>VLOOKUP($K308,#REF!,3,0)</f>
        <v>#REF!</v>
      </c>
      <c r="V308" t="e">
        <f>VLOOKUP($K308,#REF!,4,0)</f>
        <v>#REF!</v>
      </c>
    </row>
    <row r="309" spans="3:22" x14ac:dyDescent="0.3">
      <c r="C309" s="1">
        <v>3.0599999999999998E-3</v>
      </c>
      <c r="D309" s="1">
        <f t="shared" si="40"/>
        <v>0.96132735199847663</v>
      </c>
      <c r="E309" s="1" t="str">
        <f t="shared" si="41"/>
        <v>S1</v>
      </c>
      <c r="F309" s="1">
        <f t="shared" si="46"/>
        <v>0.96132735199847663</v>
      </c>
      <c r="G309" s="1">
        <f>$F$2*(((SQRT(3)*COS(Model!F309))-SIN(Model!F309))/2)</f>
        <v>6.8611766435611218E-2</v>
      </c>
      <c r="H309" s="1">
        <f t="shared" si="42"/>
        <v>0.65596168746036188</v>
      </c>
      <c r="I309" s="1">
        <f t="shared" si="43"/>
        <v>0.72457345389597305</v>
      </c>
      <c r="J309" s="1" t="str">
        <f t="shared" si="44"/>
        <v>R4</v>
      </c>
      <c r="K309" t="str">
        <f t="shared" si="45"/>
        <v>S1R4</v>
      </c>
      <c r="L309" t="str">
        <f>VLOOKUP(K309,'Voltage Vector Region'!$M:$P,2,0)</f>
        <v>V14</v>
      </c>
      <c r="M309" t="str">
        <f>VLOOKUP(K309,'Voltage Vector Region'!$M:$P,3,0)</f>
        <v>V7</v>
      </c>
      <c r="N309" t="str">
        <f>VLOOKUP(K309,'Voltage Vector Region'!$M:$P,4,0)</f>
        <v>V2</v>
      </c>
      <c r="P309" t="str">
        <f>VLOOKUP(L309,'Voltage Vector Region'!$R:$S,2,0)</f>
        <v>PPN</v>
      </c>
      <c r="Q309" t="str">
        <f>VLOOKUP(M309,'Voltage Vector Region'!$R:$S,2,0)</f>
        <v>PON</v>
      </c>
      <c r="R309" t="str">
        <f>VLOOKUP(N309,'Voltage Vector Region'!$R:$S,2,0)</f>
        <v>PPO</v>
      </c>
      <c r="S309">
        <f t="shared" si="39"/>
        <v>3.0599999999999996</v>
      </c>
      <c r="T309" t="e">
        <f>VLOOKUP($K309,#REF!,2,0)</f>
        <v>#REF!</v>
      </c>
      <c r="U309" t="e">
        <f>VLOOKUP($K309,#REF!,3,0)</f>
        <v>#REF!</v>
      </c>
      <c r="V309" t="e">
        <f>VLOOKUP($K309,#REF!,4,0)</f>
        <v>#REF!</v>
      </c>
    </row>
    <row r="310" spans="3:22" x14ac:dyDescent="0.3">
      <c r="C310" s="1">
        <v>3.0699999999999998E-3</v>
      </c>
      <c r="D310" s="1">
        <f t="shared" si="40"/>
        <v>0.96446894465206645</v>
      </c>
      <c r="E310" s="1" t="str">
        <f t="shared" si="41"/>
        <v>S1</v>
      </c>
      <c r="F310" s="1">
        <f t="shared" si="46"/>
        <v>0.96446894465206645</v>
      </c>
      <c r="G310" s="1">
        <f>$F$2*(((SQRT(3)*COS(Model!F310))-SIN(Model!F310))/2)</f>
        <v>6.6107418207633994E-2</v>
      </c>
      <c r="H310" s="1">
        <f t="shared" si="42"/>
        <v>0.65739712690367225</v>
      </c>
      <c r="I310" s="1">
        <f t="shared" si="43"/>
        <v>0.72350454511130624</v>
      </c>
      <c r="J310" s="1" t="str">
        <f t="shared" si="44"/>
        <v>R4</v>
      </c>
      <c r="K310" t="str">
        <f t="shared" si="45"/>
        <v>S1R4</v>
      </c>
      <c r="L310" t="str">
        <f>VLOOKUP(K310,'Voltage Vector Region'!$M:$P,2,0)</f>
        <v>V14</v>
      </c>
      <c r="M310" t="str">
        <f>VLOOKUP(K310,'Voltage Vector Region'!$M:$P,3,0)</f>
        <v>V7</v>
      </c>
      <c r="N310" t="str">
        <f>VLOOKUP(K310,'Voltage Vector Region'!$M:$P,4,0)</f>
        <v>V2</v>
      </c>
      <c r="P310" t="str">
        <f>VLOOKUP(L310,'Voltage Vector Region'!$R:$S,2,0)</f>
        <v>PPN</v>
      </c>
      <c r="Q310" t="str">
        <f>VLOOKUP(M310,'Voltage Vector Region'!$R:$S,2,0)</f>
        <v>PON</v>
      </c>
      <c r="R310" t="str">
        <f>VLOOKUP(N310,'Voltage Vector Region'!$R:$S,2,0)</f>
        <v>PPO</v>
      </c>
      <c r="S310">
        <f t="shared" si="39"/>
        <v>3.07</v>
      </c>
      <c r="T310" t="e">
        <f>VLOOKUP($K310,#REF!,2,0)</f>
        <v>#REF!</v>
      </c>
      <c r="U310" t="e">
        <f>VLOOKUP($K310,#REF!,3,0)</f>
        <v>#REF!</v>
      </c>
      <c r="V310" t="e">
        <f>VLOOKUP($K310,#REF!,4,0)</f>
        <v>#REF!</v>
      </c>
    </row>
    <row r="311" spans="3:22" x14ac:dyDescent="0.3">
      <c r="C311" s="1">
        <v>3.0799999999999998E-3</v>
      </c>
      <c r="D311" s="1">
        <f t="shared" si="40"/>
        <v>0.96761053730565627</v>
      </c>
      <c r="E311" s="1" t="str">
        <f t="shared" si="41"/>
        <v>S1</v>
      </c>
      <c r="F311" s="1">
        <f t="shared" si="46"/>
        <v>0.96761053730565627</v>
      </c>
      <c r="G311" s="1">
        <f>$F$2*(((SQRT(3)*COS(Model!F311))-SIN(Model!F311))/2)</f>
        <v>6.3602417526127789E-2</v>
      </c>
      <c r="H311" s="1">
        <f t="shared" si="42"/>
        <v>0.65882607810274196</v>
      </c>
      <c r="I311" s="1">
        <f t="shared" si="43"/>
        <v>0.72242849562886979</v>
      </c>
      <c r="J311" s="1" t="str">
        <f t="shared" si="44"/>
        <v>R4</v>
      </c>
      <c r="K311" t="str">
        <f t="shared" si="45"/>
        <v>S1R4</v>
      </c>
      <c r="L311" t="str">
        <f>VLOOKUP(K311,'Voltage Vector Region'!$M:$P,2,0)</f>
        <v>V14</v>
      </c>
      <c r="M311" t="str">
        <f>VLOOKUP(K311,'Voltage Vector Region'!$M:$P,3,0)</f>
        <v>V7</v>
      </c>
      <c r="N311" t="str">
        <f>VLOOKUP(K311,'Voltage Vector Region'!$M:$P,4,0)</f>
        <v>V2</v>
      </c>
      <c r="P311" t="str">
        <f>VLOOKUP(L311,'Voltage Vector Region'!$R:$S,2,0)</f>
        <v>PPN</v>
      </c>
      <c r="Q311" t="str">
        <f>VLOOKUP(M311,'Voltage Vector Region'!$R:$S,2,0)</f>
        <v>PON</v>
      </c>
      <c r="R311" t="str">
        <f>VLOOKUP(N311,'Voltage Vector Region'!$R:$S,2,0)</f>
        <v>PPO</v>
      </c>
      <c r="S311">
        <f t="shared" si="39"/>
        <v>3.0799999999999996</v>
      </c>
      <c r="T311" t="e">
        <f>VLOOKUP($K311,#REF!,2,0)</f>
        <v>#REF!</v>
      </c>
      <c r="U311" t="e">
        <f>VLOOKUP($K311,#REF!,3,0)</f>
        <v>#REF!</v>
      </c>
      <c r="V311" t="e">
        <f>VLOOKUP($K311,#REF!,4,0)</f>
        <v>#REF!</v>
      </c>
    </row>
    <row r="312" spans="3:22" x14ac:dyDescent="0.3">
      <c r="C312" s="1">
        <v>3.0899999999999999E-3</v>
      </c>
      <c r="D312" s="1">
        <f t="shared" si="40"/>
        <v>0.97075212995924609</v>
      </c>
      <c r="E312" s="1" t="str">
        <f t="shared" si="41"/>
        <v>S1</v>
      </c>
      <c r="F312" s="1">
        <f t="shared" si="46"/>
        <v>0.97075212995924609</v>
      </c>
      <c r="G312" s="1">
        <f>$F$2*(((SQRT(3)*COS(Model!F312))-SIN(Model!F312))/2)</f>
        <v>6.1096789114437923E-2</v>
      </c>
      <c r="H312" s="1">
        <f t="shared" si="42"/>
        <v>0.66024852695439973</v>
      </c>
      <c r="I312" s="1">
        <f t="shared" si="43"/>
        <v>0.72134531606883767</v>
      </c>
      <c r="J312" s="1" t="str">
        <f t="shared" si="44"/>
        <v>R4</v>
      </c>
      <c r="K312" t="str">
        <f t="shared" si="45"/>
        <v>S1R4</v>
      </c>
      <c r="L312" t="str">
        <f>VLOOKUP(K312,'Voltage Vector Region'!$M:$P,2,0)</f>
        <v>V14</v>
      </c>
      <c r="M312" t="str">
        <f>VLOOKUP(K312,'Voltage Vector Region'!$M:$P,3,0)</f>
        <v>V7</v>
      </c>
      <c r="N312" t="str">
        <f>VLOOKUP(K312,'Voltage Vector Region'!$M:$P,4,0)</f>
        <v>V2</v>
      </c>
      <c r="P312" t="str">
        <f>VLOOKUP(L312,'Voltage Vector Region'!$R:$S,2,0)</f>
        <v>PPN</v>
      </c>
      <c r="Q312" t="str">
        <f>VLOOKUP(M312,'Voltage Vector Region'!$R:$S,2,0)</f>
        <v>PON</v>
      </c>
      <c r="R312" t="str">
        <f>VLOOKUP(N312,'Voltage Vector Region'!$R:$S,2,0)</f>
        <v>PPO</v>
      </c>
      <c r="S312">
        <f t="shared" si="39"/>
        <v>3.09</v>
      </c>
      <c r="T312" t="e">
        <f>VLOOKUP($K312,#REF!,2,0)</f>
        <v>#REF!</v>
      </c>
      <c r="U312" t="e">
        <f>VLOOKUP($K312,#REF!,3,0)</f>
        <v>#REF!</v>
      </c>
      <c r="V312" t="e">
        <f>VLOOKUP($K312,#REF!,4,0)</f>
        <v>#REF!</v>
      </c>
    </row>
    <row r="313" spans="3:22" x14ac:dyDescent="0.3">
      <c r="C313" s="1">
        <v>3.0999999999999999E-3</v>
      </c>
      <c r="D313" s="1">
        <f t="shared" si="40"/>
        <v>0.97389372261283591</v>
      </c>
      <c r="E313" s="1" t="str">
        <f t="shared" si="41"/>
        <v>S1</v>
      </c>
      <c r="F313" s="1">
        <f t="shared" si="46"/>
        <v>0.97389372261283591</v>
      </c>
      <c r="G313" s="1">
        <f>$F$2*(((SQRT(3)*COS(Model!F313))-SIN(Model!F313))/2)</f>
        <v>5.8590557702105306E-2</v>
      </c>
      <c r="H313" s="1">
        <f t="shared" si="42"/>
        <v>0.66166445941964946</v>
      </c>
      <c r="I313" s="1">
        <f t="shared" si="43"/>
        <v>0.72025501712175477</v>
      </c>
      <c r="J313" s="1" t="str">
        <f t="shared" si="44"/>
        <v>R4</v>
      </c>
      <c r="K313" t="str">
        <f t="shared" si="45"/>
        <v>S1R4</v>
      </c>
      <c r="L313" t="str">
        <f>VLOOKUP(K313,'Voltage Vector Region'!$M:$P,2,0)</f>
        <v>V14</v>
      </c>
      <c r="M313" t="str">
        <f>VLOOKUP(K313,'Voltage Vector Region'!$M:$P,3,0)</f>
        <v>V7</v>
      </c>
      <c r="N313" t="str">
        <f>VLOOKUP(K313,'Voltage Vector Region'!$M:$P,4,0)</f>
        <v>V2</v>
      </c>
      <c r="P313" t="str">
        <f>VLOOKUP(L313,'Voltage Vector Region'!$R:$S,2,0)</f>
        <v>PPN</v>
      </c>
      <c r="Q313" t="str">
        <f>VLOOKUP(M313,'Voltage Vector Region'!$R:$S,2,0)</f>
        <v>PON</v>
      </c>
      <c r="R313" t="str">
        <f>VLOOKUP(N313,'Voltage Vector Region'!$R:$S,2,0)</f>
        <v>PPO</v>
      </c>
      <c r="S313">
        <f t="shared" si="39"/>
        <v>3.0999999999999996</v>
      </c>
      <c r="T313" t="e">
        <f>VLOOKUP($K313,#REF!,2,0)</f>
        <v>#REF!</v>
      </c>
      <c r="U313" t="e">
        <f>VLOOKUP($K313,#REF!,3,0)</f>
        <v>#REF!</v>
      </c>
      <c r="V313" t="e">
        <f>VLOOKUP($K313,#REF!,4,0)</f>
        <v>#REF!</v>
      </c>
    </row>
    <row r="314" spans="3:22" x14ac:dyDescent="0.3">
      <c r="C314" s="1">
        <v>3.1099999999999999E-3</v>
      </c>
      <c r="D314" s="1">
        <f t="shared" si="40"/>
        <v>0.97703531526642573</v>
      </c>
      <c r="E314" s="1" t="str">
        <f t="shared" si="41"/>
        <v>S1</v>
      </c>
      <c r="F314" s="1">
        <f t="shared" si="46"/>
        <v>0.97703531526642573</v>
      </c>
      <c r="G314" s="1">
        <f>$F$2*(((SQRT(3)*COS(Model!F314))-SIN(Model!F314))/2)</f>
        <v>5.6083748024622126E-2</v>
      </c>
      <c r="H314" s="1">
        <f t="shared" si="42"/>
        <v>0.66307386152380954</v>
      </c>
      <c r="I314" s="1">
        <f t="shared" si="43"/>
        <v>0.71915760954843166</v>
      </c>
      <c r="J314" s="1" t="str">
        <f t="shared" si="44"/>
        <v>R4</v>
      </c>
      <c r="K314" t="str">
        <f t="shared" si="45"/>
        <v>S1R4</v>
      </c>
      <c r="L314" t="str">
        <f>VLOOKUP(K314,'Voltage Vector Region'!$M:$P,2,0)</f>
        <v>V14</v>
      </c>
      <c r="M314" t="str">
        <f>VLOOKUP(K314,'Voltage Vector Region'!$M:$P,3,0)</f>
        <v>V7</v>
      </c>
      <c r="N314" t="str">
        <f>VLOOKUP(K314,'Voltage Vector Region'!$M:$P,4,0)</f>
        <v>V2</v>
      </c>
      <c r="P314" t="str">
        <f>VLOOKUP(L314,'Voltage Vector Region'!$R:$S,2,0)</f>
        <v>PPN</v>
      </c>
      <c r="Q314" t="str">
        <f>VLOOKUP(M314,'Voltage Vector Region'!$R:$S,2,0)</f>
        <v>PON</v>
      </c>
      <c r="R314" t="str">
        <f>VLOOKUP(N314,'Voltage Vector Region'!$R:$S,2,0)</f>
        <v>PPO</v>
      </c>
      <c r="S314">
        <f t="shared" si="39"/>
        <v>3.11</v>
      </c>
      <c r="T314" t="e">
        <f>VLOOKUP($K314,#REF!,2,0)</f>
        <v>#REF!</v>
      </c>
      <c r="U314" t="e">
        <f>VLOOKUP($K314,#REF!,3,0)</f>
        <v>#REF!</v>
      </c>
      <c r="V314" t="e">
        <f>VLOOKUP($K314,#REF!,4,0)</f>
        <v>#REF!</v>
      </c>
    </row>
    <row r="315" spans="3:22" x14ac:dyDescent="0.3">
      <c r="C315" s="1">
        <v>3.1199999999999999E-3</v>
      </c>
      <c r="D315" s="1">
        <f t="shared" si="40"/>
        <v>0.98017690792001544</v>
      </c>
      <c r="E315" s="1" t="str">
        <f t="shared" si="41"/>
        <v>S1</v>
      </c>
      <c r="F315" s="1">
        <f t="shared" si="46"/>
        <v>0.98017690792001544</v>
      </c>
      <c r="G315" s="1">
        <f>$F$2*(((SQRT(3)*COS(Model!F315))-SIN(Model!F315))/2)</f>
        <v>5.3576384823187967E-2</v>
      </c>
      <c r="H315" s="1">
        <f t="shared" si="42"/>
        <v>0.66447671935665009</v>
      </c>
      <c r="I315" s="1">
        <f t="shared" si="43"/>
        <v>0.71805310417983803</v>
      </c>
      <c r="J315" s="1" t="str">
        <f t="shared" si="44"/>
        <v>R4</v>
      </c>
      <c r="K315" t="str">
        <f t="shared" si="45"/>
        <v>S1R4</v>
      </c>
      <c r="L315" t="str">
        <f>VLOOKUP(K315,'Voltage Vector Region'!$M:$P,2,0)</f>
        <v>V14</v>
      </c>
      <c r="M315" t="str">
        <f>VLOOKUP(K315,'Voltage Vector Region'!$M:$P,3,0)</f>
        <v>V7</v>
      </c>
      <c r="N315" t="str">
        <f>VLOOKUP(K315,'Voltage Vector Region'!$M:$P,4,0)</f>
        <v>V2</v>
      </c>
      <c r="P315" t="str">
        <f>VLOOKUP(L315,'Voltage Vector Region'!$R:$S,2,0)</f>
        <v>PPN</v>
      </c>
      <c r="Q315" t="str">
        <f>VLOOKUP(M315,'Voltage Vector Region'!$R:$S,2,0)</f>
        <v>PON</v>
      </c>
      <c r="R315" t="str">
        <f>VLOOKUP(N315,'Voltage Vector Region'!$R:$S,2,0)</f>
        <v>PPO</v>
      </c>
      <c r="S315">
        <f t="shared" si="39"/>
        <v>3.1199999999999997</v>
      </c>
      <c r="T315" t="e">
        <f>VLOOKUP($K315,#REF!,2,0)</f>
        <v>#REF!</v>
      </c>
      <c r="U315" t="e">
        <f>VLOOKUP($K315,#REF!,3,0)</f>
        <v>#REF!</v>
      </c>
      <c r="V315" t="e">
        <f>VLOOKUP($K315,#REF!,4,0)</f>
        <v>#REF!</v>
      </c>
    </row>
    <row r="316" spans="3:22" x14ac:dyDescent="0.3">
      <c r="C316" s="1">
        <v>3.13E-3</v>
      </c>
      <c r="D316" s="1">
        <f t="shared" si="40"/>
        <v>0.98331850057360526</v>
      </c>
      <c r="E316" s="1" t="str">
        <f t="shared" si="41"/>
        <v>S1</v>
      </c>
      <c r="F316" s="1">
        <f t="shared" si="46"/>
        <v>0.98331850057360526</v>
      </c>
      <c r="G316" s="1">
        <f>$F$2*(((SQRT(3)*COS(Model!F316))-SIN(Model!F316))/2)</f>
        <v>5.1068492844465178E-2</v>
      </c>
      <c r="H316" s="1">
        <f t="shared" si="42"/>
        <v>0.66587301907253071</v>
      </c>
      <c r="I316" s="1">
        <f t="shared" si="43"/>
        <v>0.71694151191699584</v>
      </c>
      <c r="J316" s="1" t="str">
        <f t="shared" si="44"/>
        <v>R4</v>
      </c>
      <c r="K316" t="str">
        <f t="shared" si="45"/>
        <v>S1R4</v>
      </c>
      <c r="L316" t="str">
        <f>VLOOKUP(K316,'Voltage Vector Region'!$M:$P,2,0)</f>
        <v>V14</v>
      </c>
      <c r="M316" t="str">
        <f>VLOOKUP(K316,'Voltage Vector Region'!$M:$P,3,0)</f>
        <v>V7</v>
      </c>
      <c r="N316" t="str">
        <f>VLOOKUP(K316,'Voltage Vector Region'!$M:$P,4,0)</f>
        <v>V2</v>
      </c>
      <c r="P316" t="str">
        <f>VLOOKUP(L316,'Voltage Vector Region'!$R:$S,2,0)</f>
        <v>PPN</v>
      </c>
      <c r="Q316" t="str">
        <f>VLOOKUP(M316,'Voltage Vector Region'!$R:$S,2,0)</f>
        <v>PON</v>
      </c>
      <c r="R316" t="str">
        <f>VLOOKUP(N316,'Voltage Vector Region'!$R:$S,2,0)</f>
        <v>PPO</v>
      </c>
      <c r="S316">
        <f t="shared" si="39"/>
        <v>3.13</v>
      </c>
      <c r="T316" t="e">
        <f>VLOOKUP($K316,#REF!,2,0)</f>
        <v>#REF!</v>
      </c>
      <c r="U316" t="e">
        <f>VLOOKUP($K316,#REF!,3,0)</f>
        <v>#REF!</v>
      </c>
      <c r="V316" t="e">
        <f>VLOOKUP($K316,#REF!,4,0)</f>
        <v>#REF!</v>
      </c>
    </row>
    <row r="317" spans="3:22" x14ac:dyDescent="0.3">
      <c r="C317" s="1">
        <v>3.14E-3</v>
      </c>
      <c r="D317" s="1">
        <f t="shared" si="40"/>
        <v>0.98646009322719508</v>
      </c>
      <c r="E317" s="1" t="str">
        <f t="shared" si="41"/>
        <v>S1</v>
      </c>
      <c r="F317" s="1">
        <f t="shared" si="46"/>
        <v>0.98646009322719508</v>
      </c>
      <c r="G317" s="1">
        <f>$F$2*(((SQRT(3)*COS(Model!F317))-SIN(Model!F317))/2)</f>
        <v>4.856009684033516E-2</v>
      </c>
      <c r="H317" s="1">
        <f t="shared" si="42"/>
        <v>0.667262746890537</v>
      </c>
      <c r="I317" s="1">
        <f t="shared" si="43"/>
        <v>0.71582284373087213</v>
      </c>
      <c r="J317" s="1" t="str">
        <f t="shared" si="44"/>
        <v>R4</v>
      </c>
      <c r="K317" t="str">
        <f t="shared" si="45"/>
        <v>S1R4</v>
      </c>
      <c r="L317" t="str">
        <f>VLOOKUP(K317,'Voltage Vector Region'!$M:$P,2,0)</f>
        <v>V14</v>
      </c>
      <c r="M317" t="str">
        <f>VLOOKUP(K317,'Voltage Vector Region'!$M:$P,3,0)</f>
        <v>V7</v>
      </c>
      <c r="N317" t="str">
        <f>VLOOKUP(K317,'Voltage Vector Region'!$M:$P,4,0)</f>
        <v>V2</v>
      </c>
      <c r="P317" t="str">
        <f>VLOOKUP(L317,'Voltage Vector Region'!$R:$S,2,0)</f>
        <v>PPN</v>
      </c>
      <c r="Q317" t="str">
        <f>VLOOKUP(M317,'Voltage Vector Region'!$R:$S,2,0)</f>
        <v>PON</v>
      </c>
      <c r="R317" t="str">
        <f>VLOOKUP(N317,'Voltage Vector Region'!$R:$S,2,0)</f>
        <v>PPO</v>
      </c>
      <c r="S317">
        <f t="shared" si="39"/>
        <v>3.14</v>
      </c>
      <c r="T317" t="e">
        <f>VLOOKUP($K317,#REF!,2,0)</f>
        <v>#REF!</v>
      </c>
      <c r="U317" t="e">
        <f>VLOOKUP($K317,#REF!,3,0)</f>
        <v>#REF!</v>
      </c>
      <c r="V317" t="e">
        <f>VLOOKUP($K317,#REF!,4,0)</f>
        <v>#REF!</v>
      </c>
    </row>
    <row r="318" spans="3:22" x14ac:dyDescent="0.3">
      <c r="C318" s="1">
        <v>3.15E-3</v>
      </c>
      <c r="D318" s="1">
        <f t="shared" si="40"/>
        <v>0.9896016858807849</v>
      </c>
      <c r="E318" s="1" t="str">
        <f t="shared" si="41"/>
        <v>S1</v>
      </c>
      <c r="F318" s="1">
        <f t="shared" si="46"/>
        <v>0.9896016858807849</v>
      </c>
      <c r="G318" s="1">
        <f>$F$2*(((SQRT(3)*COS(Model!F318))-SIN(Model!F318))/2)</f>
        <v>4.6051221567653761E-2</v>
      </c>
      <c r="H318" s="1">
        <f t="shared" si="42"/>
        <v>0.66864588909461631</v>
      </c>
      <c r="I318" s="1">
        <f t="shared" si="43"/>
        <v>0.71469711066227004</v>
      </c>
      <c r="J318" s="1" t="str">
        <f t="shared" si="44"/>
        <v>R4</v>
      </c>
      <c r="K318" t="str">
        <f t="shared" si="45"/>
        <v>S1R4</v>
      </c>
      <c r="L318" t="str">
        <f>VLOOKUP(K318,'Voltage Vector Region'!$M:$P,2,0)</f>
        <v>V14</v>
      </c>
      <c r="M318" t="str">
        <f>VLOOKUP(K318,'Voltage Vector Region'!$M:$P,3,0)</f>
        <v>V7</v>
      </c>
      <c r="N318" t="str">
        <f>VLOOKUP(K318,'Voltage Vector Region'!$M:$P,4,0)</f>
        <v>V2</v>
      </c>
      <c r="P318" t="str">
        <f>VLOOKUP(L318,'Voltage Vector Region'!$R:$S,2,0)</f>
        <v>PPN</v>
      </c>
      <c r="Q318" t="str">
        <f>VLOOKUP(M318,'Voltage Vector Region'!$R:$S,2,0)</f>
        <v>PON</v>
      </c>
      <c r="R318" t="str">
        <f>VLOOKUP(N318,'Voltage Vector Region'!$R:$S,2,0)</f>
        <v>PPO</v>
      </c>
      <c r="S318">
        <f t="shared" si="39"/>
        <v>3.15</v>
      </c>
      <c r="T318" t="e">
        <f>VLOOKUP($K318,#REF!,2,0)</f>
        <v>#REF!</v>
      </c>
      <c r="U318" t="e">
        <f>VLOOKUP($K318,#REF!,3,0)</f>
        <v>#REF!</v>
      </c>
      <c r="V318" t="e">
        <f>VLOOKUP($K318,#REF!,4,0)</f>
        <v>#REF!</v>
      </c>
    </row>
    <row r="319" spans="3:22" x14ac:dyDescent="0.3">
      <c r="C319" s="1">
        <v>3.16E-3</v>
      </c>
      <c r="D319" s="1">
        <f t="shared" si="40"/>
        <v>0.99274327853437472</v>
      </c>
      <c r="E319" s="1" t="str">
        <f t="shared" si="41"/>
        <v>S1</v>
      </c>
      <c r="F319" s="1">
        <f t="shared" si="46"/>
        <v>0.99274327853437472</v>
      </c>
      <c r="G319" s="1">
        <f>$F$2*(((SQRT(3)*COS(Model!F319))-SIN(Model!F319))/2)</f>
        <v>4.3541891788007187E-2</v>
      </c>
      <c r="H319" s="1">
        <f t="shared" si="42"/>
        <v>0.67002243203371348</v>
      </c>
      <c r="I319" s="1">
        <f t="shared" si="43"/>
        <v>0.71356432382172064</v>
      </c>
      <c r="J319" s="1" t="str">
        <f t="shared" si="44"/>
        <v>R4</v>
      </c>
      <c r="K319" t="str">
        <f t="shared" si="45"/>
        <v>S1R4</v>
      </c>
      <c r="L319" t="str">
        <f>VLOOKUP(K319,'Voltage Vector Region'!$M:$P,2,0)</f>
        <v>V14</v>
      </c>
      <c r="M319" t="str">
        <f>VLOOKUP(K319,'Voltage Vector Region'!$M:$P,3,0)</f>
        <v>V7</v>
      </c>
      <c r="N319" t="str">
        <f>VLOOKUP(K319,'Voltage Vector Region'!$M:$P,4,0)</f>
        <v>V2</v>
      </c>
      <c r="P319" t="str">
        <f>VLOOKUP(L319,'Voltage Vector Region'!$R:$S,2,0)</f>
        <v>PPN</v>
      </c>
      <c r="Q319" t="str">
        <f>VLOOKUP(M319,'Voltage Vector Region'!$R:$S,2,0)</f>
        <v>PON</v>
      </c>
      <c r="R319" t="str">
        <f>VLOOKUP(N319,'Voltage Vector Region'!$R:$S,2,0)</f>
        <v>PPO</v>
      </c>
      <c r="S319">
        <f t="shared" si="39"/>
        <v>3.16</v>
      </c>
      <c r="T319" t="e">
        <f>VLOOKUP($K319,#REF!,2,0)</f>
        <v>#REF!</v>
      </c>
      <c r="U319" t="e">
        <f>VLOOKUP($K319,#REF!,3,0)</f>
        <v>#REF!</v>
      </c>
      <c r="V319" t="e">
        <f>VLOOKUP($K319,#REF!,4,0)</f>
        <v>#REF!</v>
      </c>
    </row>
    <row r="320" spans="3:22" x14ac:dyDescent="0.3">
      <c r="C320" s="1">
        <v>3.1700000000000001E-3</v>
      </c>
      <c r="D320" s="1">
        <f t="shared" si="40"/>
        <v>0.99588487118796454</v>
      </c>
      <c r="E320" s="1" t="str">
        <f t="shared" si="41"/>
        <v>S1</v>
      </c>
      <c r="F320" s="1">
        <f t="shared" si="46"/>
        <v>0.99588487118796454</v>
      </c>
      <c r="G320" s="1">
        <f>$F$2*(((SQRT(3)*COS(Model!F320))-SIN(Model!F320))/2)</f>
        <v>4.1032132267467249E-2</v>
      </c>
      <c r="H320" s="1">
        <f t="shared" si="42"/>
        <v>0.67139236212190545</v>
      </c>
      <c r="I320" s="1">
        <f t="shared" si="43"/>
        <v>0.71242449438937272</v>
      </c>
      <c r="J320" s="1" t="str">
        <f t="shared" si="44"/>
        <v>R4</v>
      </c>
      <c r="K320" t="str">
        <f t="shared" si="45"/>
        <v>S1R4</v>
      </c>
      <c r="L320" t="str">
        <f>VLOOKUP(K320,'Voltage Vector Region'!$M:$P,2,0)</f>
        <v>V14</v>
      </c>
      <c r="M320" t="str">
        <f>VLOOKUP(K320,'Voltage Vector Region'!$M:$P,3,0)</f>
        <v>V7</v>
      </c>
      <c r="N320" t="str">
        <f>VLOOKUP(K320,'Voltage Vector Region'!$M:$P,4,0)</f>
        <v>V2</v>
      </c>
      <c r="P320" t="str">
        <f>VLOOKUP(L320,'Voltage Vector Region'!$R:$S,2,0)</f>
        <v>PPN</v>
      </c>
      <c r="Q320" t="str">
        <f>VLOOKUP(M320,'Voltage Vector Region'!$R:$S,2,0)</f>
        <v>PON</v>
      </c>
      <c r="R320" t="str">
        <f>VLOOKUP(N320,'Voltage Vector Region'!$R:$S,2,0)</f>
        <v>PPO</v>
      </c>
      <c r="S320">
        <f t="shared" si="39"/>
        <v>3.17</v>
      </c>
      <c r="T320" t="e">
        <f>VLOOKUP($K320,#REF!,2,0)</f>
        <v>#REF!</v>
      </c>
      <c r="U320" t="e">
        <f>VLOOKUP($K320,#REF!,3,0)</f>
        <v>#REF!</v>
      </c>
      <c r="V320" t="e">
        <f>VLOOKUP($K320,#REF!,4,0)</f>
        <v>#REF!</v>
      </c>
    </row>
    <row r="321" spans="3:22" x14ac:dyDescent="0.3">
      <c r="C321" s="1">
        <v>3.1800000000000001E-3</v>
      </c>
      <c r="D321" s="1">
        <f t="shared" si="40"/>
        <v>0.99902646384155425</v>
      </c>
      <c r="E321" s="1" t="str">
        <f t="shared" si="41"/>
        <v>S1</v>
      </c>
      <c r="F321" s="1">
        <f t="shared" si="46"/>
        <v>0.99902646384155425</v>
      </c>
      <c r="G321" s="1">
        <f>$F$2*(((SQRT(3)*COS(Model!F321))-SIN(Model!F321))/2)</f>
        <v>3.8521967776347359E-2</v>
      </c>
      <c r="H321" s="1">
        <f t="shared" si="42"/>
        <v>0.6727556658385353</v>
      </c>
      <c r="I321" s="1">
        <f t="shared" si="43"/>
        <v>0.71127763361488261</v>
      </c>
      <c r="J321" s="1" t="str">
        <f t="shared" si="44"/>
        <v>R4</v>
      </c>
      <c r="K321" t="str">
        <f t="shared" si="45"/>
        <v>S1R4</v>
      </c>
      <c r="L321" t="str">
        <f>VLOOKUP(K321,'Voltage Vector Region'!$M:$P,2,0)</f>
        <v>V14</v>
      </c>
      <c r="M321" t="str">
        <f>VLOOKUP(K321,'Voltage Vector Region'!$M:$P,3,0)</f>
        <v>V7</v>
      </c>
      <c r="N321" t="str">
        <f>VLOOKUP(K321,'Voltage Vector Region'!$M:$P,4,0)</f>
        <v>V2</v>
      </c>
      <c r="P321" t="str">
        <f>VLOOKUP(L321,'Voltage Vector Region'!$R:$S,2,0)</f>
        <v>PPN</v>
      </c>
      <c r="Q321" t="str">
        <f>VLOOKUP(M321,'Voltage Vector Region'!$R:$S,2,0)</f>
        <v>PON</v>
      </c>
      <c r="R321" t="str">
        <f>VLOOKUP(N321,'Voltage Vector Region'!$R:$S,2,0)</f>
        <v>PPO</v>
      </c>
      <c r="S321">
        <f t="shared" si="39"/>
        <v>3.18</v>
      </c>
      <c r="T321" t="e">
        <f>VLOOKUP($K321,#REF!,2,0)</f>
        <v>#REF!</v>
      </c>
      <c r="U321" t="e">
        <f>VLOOKUP($K321,#REF!,3,0)</f>
        <v>#REF!</v>
      </c>
      <c r="V321" t="e">
        <f>VLOOKUP($K321,#REF!,4,0)</f>
        <v>#REF!</v>
      </c>
    </row>
    <row r="322" spans="3:22" x14ac:dyDescent="0.3">
      <c r="C322" s="1">
        <v>3.1900000000000001E-3</v>
      </c>
      <c r="D322" s="1">
        <f t="shared" si="40"/>
        <v>1.0021680564951441</v>
      </c>
      <c r="E322" s="1" t="str">
        <f t="shared" si="41"/>
        <v>S1</v>
      </c>
      <c r="F322" s="1">
        <f t="shared" si="46"/>
        <v>1.0021680564951441</v>
      </c>
      <c r="G322" s="1">
        <f>$F$2*(((SQRT(3)*COS(Model!F322))-SIN(Model!F322))/2)</f>
        <v>3.6011423088957217E-2</v>
      </c>
      <c r="H322" s="1">
        <f t="shared" si="42"/>
        <v>0.67411232972834589</v>
      </c>
      <c r="I322" s="1">
        <f t="shared" si="43"/>
        <v>0.71012375281730311</v>
      </c>
      <c r="J322" s="1" t="str">
        <f t="shared" si="44"/>
        <v>R4</v>
      </c>
      <c r="K322" t="str">
        <f t="shared" si="45"/>
        <v>S1R4</v>
      </c>
      <c r="L322" t="str">
        <f>VLOOKUP(K322,'Voltage Vector Region'!$M:$P,2,0)</f>
        <v>V14</v>
      </c>
      <c r="M322" t="str">
        <f>VLOOKUP(K322,'Voltage Vector Region'!$M:$P,3,0)</f>
        <v>V7</v>
      </c>
      <c r="N322" t="str">
        <f>VLOOKUP(K322,'Voltage Vector Region'!$M:$P,4,0)</f>
        <v>V2</v>
      </c>
      <c r="P322" t="str">
        <f>VLOOKUP(L322,'Voltage Vector Region'!$R:$S,2,0)</f>
        <v>PPN</v>
      </c>
      <c r="Q322" t="str">
        <f>VLOOKUP(M322,'Voltage Vector Region'!$R:$S,2,0)</f>
        <v>PON</v>
      </c>
      <c r="R322" t="str">
        <f>VLOOKUP(N322,'Voltage Vector Region'!$R:$S,2,0)</f>
        <v>PPO</v>
      </c>
      <c r="S322">
        <f t="shared" si="39"/>
        <v>3.19</v>
      </c>
      <c r="T322" t="e">
        <f>VLOOKUP($K322,#REF!,2,0)</f>
        <v>#REF!</v>
      </c>
      <c r="U322" t="e">
        <f>VLOOKUP($K322,#REF!,3,0)</f>
        <v>#REF!</v>
      </c>
      <c r="V322" t="e">
        <f>VLOOKUP($K322,#REF!,4,0)</f>
        <v>#REF!</v>
      </c>
    </row>
    <row r="323" spans="3:22" x14ac:dyDescent="0.3">
      <c r="C323" s="1">
        <v>3.2000000000000002E-3</v>
      </c>
      <c r="D323" s="1">
        <f t="shared" si="40"/>
        <v>1.0053096491487339</v>
      </c>
      <c r="E323" s="1" t="str">
        <f t="shared" si="41"/>
        <v>S1</v>
      </c>
      <c r="F323" s="1">
        <f t="shared" si="46"/>
        <v>1.0053096491487339</v>
      </c>
      <c r="G323" s="1">
        <f>$F$2*(((SQRT(3)*COS(Model!F323))-SIN(Model!F323))/2)</f>
        <v>3.3500522983359642E-2</v>
      </c>
      <c r="H323" s="1">
        <f t="shared" si="42"/>
        <v>0.67546234040161213</v>
      </c>
      <c r="I323" s="1">
        <f t="shared" si="43"/>
        <v>0.70896286338497172</v>
      </c>
      <c r="J323" s="1" t="str">
        <f t="shared" si="44"/>
        <v>R4</v>
      </c>
      <c r="K323" t="str">
        <f t="shared" si="45"/>
        <v>S1R4</v>
      </c>
      <c r="L323" t="str">
        <f>VLOOKUP(K323,'Voltage Vector Region'!$M:$P,2,0)</f>
        <v>V14</v>
      </c>
      <c r="M323" t="str">
        <f>VLOOKUP(K323,'Voltage Vector Region'!$M:$P,3,0)</f>
        <v>V7</v>
      </c>
      <c r="N323" t="str">
        <f>VLOOKUP(K323,'Voltage Vector Region'!$M:$P,4,0)</f>
        <v>V2</v>
      </c>
      <c r="P323" t="str">
        <f>VLOOKUP(L323,'Voltage Vector Region'!$R:$S,2,0)</f>
        <v>PPN</v>
      </c>
      <c r="Q323" t="str">
        <f>VLOOKUP(M323,'Voltage Vector Region'!$R:$S,2,0)</f>
        <v>PON</v>
      </c>
      <c r="R323" t="str">
        <f>VLOOKUP(N323,'Voltage Vector Region'!$R:$S,2,0)</f>
        <v>PPO</v>
      </c>
      <c r="S323">
        <f t="shared" ref="S323:S386" si="47">C323/$S$1</f>
        <v>3.2</v>
      </c>
      <c r="T323" t="e">
        <f>VLOOKUP($K323,#REF!,2,0)</f>
        <v>#REF!</v>
      </c>
      <c r="U323" t="e">
        <f>VLOOKUP($K323,#REF!,3,0)</f>
        <v>#REF!</v>
      </c>
      <c r="V323" t="e">
        <f>VLOOKUP($K323,#REF!,4,0)</f>
        <v>#REF!</v>
      </c>
    </row>
    <row r="324" spans="3:22" x14ac:dyDescent="0.3">
      <c r="C324" s="1">
        <v>3.2100000000000002E-3</v>
      </c>
      <c r="D324" s="1">
        <f t="shared" ref="D324:D387" si="48">C324*$B$3</f>
        <v>1.0084512418023237</v>
      </c>
      <c r="E324" s="1" t="str">
        <f t="shared" ref="E324:E387" si="49">IF(AND((D324&lt;PI()/3),(D324&gt;=0)),"S1",IF(AND((D324&lt;2*PI()/3),(D324&gt;=PI()/3)),"S2",IF(AND((D324&lt;3*PI()/3),(D324&gt;=2*PI()/3)),"S3",IF(AND((D324&lt;4*PI()/3),(D324&gt;=PI())),"S4",IF(AND((D324&lt;5*PI()/3),(D324&gt;=4*PI()/3)),"S5",IF(AND((D324&lt;2*PI()),(D324&gt;=5*PI()/3)),"S6",0))))))</f>
        <v>S1</v>
      </c>
      <c r="F324" s="1">
        <f t="shared" si="46"/>
        <v>1.0084512418023237</v>
      </c>
      <c r="G324" s="1">
        <f>$F$2*(((SQRT(3)*COS(Model!F324))-SIN(Model!F324))/2)</f>
        <v>3.0989292241124969E-2</v>
      </c>
      <c r="H324" s="1">
        <f t="shared" si="42"/>
        <v>0.67680568453427381</v>
      </c>
      <c r="I324" s="1">
        <f t="shared" si="43"/>
        <v>0.70779497677539882</v>
      </c>
      <c r="J324" s="1" t="str">
        <f t="shared" si="44"/>
        <v>R4</v>
      </c>
      <c r="K324" t="str">
        <f t="shared" si="45"/>
        <v>S1R4</v>
      </c>
      <c r="L324" t="str">
        <f>VLOOKUP(K324,'Voltage Vector Region'!$M:$P,2,0)</f>
        <v>V14</v>
      </c>
      <c r="M324" t="str">
        <f>VLOOKUP(K324,'Voltage Vector Region'!$M:$P,3,0)</f>
        <v>V7</v>
      </c>
      <c r="N324" t="str">
        <f>VLOOKUP(K324,'Voltage Vector Region'!$M:$P,4,0)</f>
        <v>V2</v>
      </c>
      <c r="P324" t="str">
        <f>VLOOKUP(L324,'Voltage Vector Region'!$R:$S,2,0)</f>
        <v>PPN</v>
      </c>
      <c r="Q324" t="str">
        <f>VLOOKUP(M324,'Voltage Vector Region'!$R:$S,2,0)</f>
        <v>PON</v>
      </c>
      <c r="R324" t="str">
        <f>VLOOKUP(N324,'Voltage Vector Region'!$R:$S,2,0)</f>
        <v>PPO</v>
      </c>
      <c r="S324">
        <f t="shared" si="47"/>
        <v>3.21</v>
      </c>
      <c r="T324" t="e">
        <f>VLOOKUP($K324,#REF!,2,0)</f>
        <v>#REF!</v>
      </c>
      <c r="U324" t="e">
        <f>VLOOKUP($K324,#REF!,3,0)</f>
        <v>#REF!</v>
      </c>
      <c r="V324" t="e">
        <f>VLOOKUP($K324,#REF!,4,0)</f>
        <v>#REF!</v>
      </c>
    </row>
    <row r="325" spans="3:22" x14ac:dyDescent="0.3">
      <c r="C325" s="1">
        <v>3.2200000000000002E-3</v>
      </c>
      <c r="D325" s="1">
        <f t="shared" si="48"/>
        <v>1.0115928344559135</v>
      </c>
      <c r="E325" s="1" t="str">
        <f t="shared" si="49"/>
        <v>S1</v>
      </c>
      <c r="F325" s="1">
        <f t="shared" si="46"/>
        <v>1.0115928344559135</v>
      </c>
      <c r="G325" s="1">
        <f>$F$2*(((SQRT(3)*COS(Model!F325))-SIN(Model!F325))/2)</f>
        <v>2.847775564708668E-2</v>
      </c>
      <c r="H325" s="1">
        <f t="shared" si="42"/>
        <v>0.67814234886806668</v>
      </c>
      <c r="I325" s="1">
        <f t="shared" si="43"/>
        <v>0.70662010451515334</v>
      </c>
      <c r="J325" s="1" t="str">
        <f t="shared" si="44"/>
        <v>R4</v>
      </c>
      <c r="K325" t="str">
        <f t="shared" si="45"/>
        <v>S1R4</v>
      </c>
      <c r="L325" t="str">
        <f>VLOOKUP(K325,'Voltage Vector Region'!$M:$P,2,0)</f>
        <v>V14</v>
      </c>
      <c r="M325" t="str">
        <f>VLOOKUP(K325,'Voltage Vector Region'!$M:$P,3,0)</f>
        <v>V7</v>
      </c>
      <c r="N325" t="str">
        <f>VLOOKUP(K325,'Voltage Vector Region'!$M:$P,4,0)</f>
        <v>V2</v>
      </c>
      <c r="P325" t="str">
        <f>VLOOKUP(L325,'Voltage Vector Region'!$R:$S,2,0)</f>
        <v>PPN</v>
      </c>
      <c r="Q325" t="str">
        <f>VLOOKUP(M325,'Voltage Vector Region'!$R:$S,2,0)</f>
        <v>PON</v>
      </c>
      <c r="R325" t="str">
        <f>VLOOKUP(N325,'Voltage Vector Region'!$R:$S,2,0)</f>
        <v>PPO</v>
      </c>
      <c r="S325">
        <f t="shared" si="47"/>
        <v>3.22</v>
      </c>
      <c r="T325" t="e">
        <f>VLOOKUP($K325,#REF!,2,0)</f>
        <v>#REF!</v>
      </c>
      <c r="U325" t="e">
        <f>VLOOKUP($K325,#REF!,3,0)</f>
        <v>#REF!</v>
      </c>
      <c r="V325" t="e">
        <f>VLOOKUP($K325,#REF!,4,0)</f>
        <v>#REF!</v>
      </c>
    </row>
    <row r="326" spans="3:22" x14ac:dyDescent="0.3">
      <c r="C326" s="1">
        <v>3.2299999999999998E-3</v>
      </c>
      <c r="D326" s="1">
        <f t="shared" si="48"/>
        <v>1.0147344271095031</v>
      </c>
      <c r="E326" s="1" t="str">
        <f t="shared" si="49"/>
        <v>S1</v>
      </c>
      <c r="F326" s="1">
        <f t="shared" si="46"/>
        <v>1.0147344271095031</v>
      </c>
      <c r="G326" s="1">
        <f>$F$2*(((SQRT(3)*COS(Model!F326))-SIN(Model!F326))/2)</f>
        <v>2.5965937989097299E-2</v>
      </c>
      <c r="H326" s="1">
        <f t="shared" si="42"/>
        <v>0.67947232021065318</v>
      </c>
      <c r="I326" s="1">
        <f t="shared" si="43"/>
        <v>0.70543825819975048</v>
      </c>
      <c r="J326" s="1" t="str">
        <f t="shared" si="44"/>
        <v>R4</v>
      </c>
      <c r="K326" t="str">
        <f t="shared" si="45"/>
        <v>S1R4</v>
      </c>
      <c r="L326" t="str">
        <f>VLOOKUP(K326,'Voltage Vector Region'!$M:$P,2,0)</f>
        <v>V14</v>
      </c>
      <c r="M326" t="str">
        <f>VLOOKUP(K326,'Voltage Vector Region'!$M:$P,3,0)</f>
        <v>V7</v>
      </c>
      <c r="N326" t="str">
        <f>VLOOKUP(K326,'Voltage Vector Region'!$M:$P,4,0)</f>
        <v>V2</v>
      </c>
      <c r="P326" t="str">
        <f>VLOOKUP(L326,'Voltage Vector Region'!$R:$S,2,0)</f>
        <v>PPN</v>
      </c>
      <c r="Q326" t="str">
        <f>VLOOKUP(M326,'Voltage Vector Region'!$R:$S,2,0)</f>
        <v>PON</v>
      </c>
      <c r="R326" t="str">
        <f>VLOOKUP(N326,'Voltage Vector Region'!$R:$S,2,0)</f>
        <v>PPO</v>
      </c>
      <c r="S326">
        <f t="shared" si="47"/>
        <v>3.2299999999999995</v>
      </c>
      <c r="T326" t="e">
        <f>VLOOKUP($K326,#REF!,2,0)</f>
        <v>#REF!</v>
      </c>
      <c r="U326" t="e">
        <f>VLOOKUP($K326,#REF!,3,0)</f>
        <v>#REF!</v>
      </c>
      <c r="V326" t="e">
        <f>VLOOKUP($K326,#REF!,4,0)</f>
        <v>#REF!</v>
      </c>
    </row>
    <row r="327" spans="3:22" x14ac:dyDescent="0.3">
      <c r="C327" s="1">
        <v>3.2399999999999998E-3</v>
      </c>
      <c r="D327" s="1">
        <f t="shared" si="48"/>
        <v>1.0178760197630929</v>
      </c>
      <c r="E327" s="1" t="str">
        <f t="shared" si="49"/>
        <v>S1</v>
      </c>
      <c r="F327" s="1">
        <f t="shared" si="46"/>
        <v>1.0178760197630929</v>
      </c>
      <c r="G327" s="1">
        <f>$F$2*(((SQRT(3)*COS(Model!F327))-SIN(Model!F327))/2)</f>
        <v>2.3453864057782648E-2</v>
      </c>
      <c r="H327" s="1">
        <f t="shared" si="42"/>
        <v>0.68079558543575347</v>
      </c>
      <c r="I327" s="1">
        <f t="shared" si="43"/>
        <v>0.70424944949353607</v>
      </c>
      <c r="J327" s="1" t="str">
        <f t="shared" si="44"/>
        <v>R4</v>
      </c>
      <c r="K327" t="str">
        <f t="shared" si="45"/>
        <v>S1R4</v>
      </c>
      <c r="L327" t="str">
        <f>VLOOKUP(K327,'Voltage Vector Region'!$M:$P,2,0)</f>
        <v>V14</v>
      </c>
      <c r="M327" t="str">
        <f>VLOOKUP(K327,'Voltage Vector Region'!$M:$P,3,0)</f>
        <v>V7</v>
      </c>
      <c r="N327" t="str">
        <f>VLOOKUP(K327,'Voltage Vector Region'!$M:$P,4,0)</f>
        <v>V2</v>
      </c>
      <c r="P327" t="str">
        <f>VLOOKUP(L327,'Voltage Vector Region'!$R:$S,2,0)</f>
        <v>PPN</v>
      </c>
      <c r="Q327" t="str">
        <f>VLOOKUP(M327,'Voltage Vector Region'!$R:$S,2,0)</f>
        <v>PON</v>
      </c>
      <c r="R327" t="str">
        <f>VLOOKUP(N327,'Voltage Vector Region'!$R:$S,2,0)</f>
        <v>PPO</v>
      </c>
      <c r="S327">
        <f t="shared" si="47"/>
        <v>3.2399999999999998</v>
      </c>
      <c r="T327" t="e">
        <f>VLOOKUP($K327,#REF!,2,0)</f>
        <v>#REF!</v>
      </c>
      <c r="U327" t="e">
        <f>VLOOKUP($K327,#REF!,3,0)</f>
        <v>#REF!</v>
      </c>
      <c r="V327" t="e">
        <f>VLOOKUP($K327,#REF!,4,0)</f>
        <v>#REF!</v>
      </c>
    </row>
    <row r="328" spans="3:22" x14ac:dyDescent="0.3">
      <c r="C328" s="1">
        <v>3.2499999999999999E-3</v>
      </c>
      <c r="D328" s="1">
        <f t="shared" si="48"/>
        <v>1.0210176124166828</v>
      </c>
      <c r="E328" s="1" t="str">
        <f t="shared" si="49"/>
        <v>S1</v>
      </c>
      <c r="F328" s="1">
        <f t="shared" si="46"/>
        <v>1.0210176124166828</v>
      </c>
      <c r="G328" s="1">
        <f>$F$2*(((SQRT(3)*COS(Model!F328))-SIN(Model!F328))/2)</f>
        <v>2.0941558646298566E-2</v>
      </c>
      <c r="H328" s="1">
        <f t="shared" si="42"/>
        <v>0.68211213148327376</v>
      </c>
      <c r="I328" s="1">
        <f t="shared" si="43"/>
        <v>0.70305369012957231</v>
      </c>
      <c r="J328" s="1" t="str">
        <f t="shared" si="44"/>
        <v>R4</v>
      </c>
      <c r="K328" t="str">
        <f t="shared" si="45"/>
        <v>S1R4</v>
      </c>
      <c r="L328" t="str">
        <f>VLOOKUP(K328,'Voltage Vector Region'!$M:$P,2,0)</f>
        <v>V14</v>
      </c>
      <c r="M328" t="str">
        <f>VLOOKUP(K328,'Voltage Vector Region'!$M:$P,3,0)</f>
        <v>V7</v>
      </c>
      <c r="N328" t="str">
        <f>VLOOKUP(K328,'Voltage Vector Region'!$M:$P,4,0)</f>
        <v>V2</v>
      </c>
      <c r="P328" t="str">
        <f>VLOOKUP(L328,'Voltage Vector Region'!$R:$S,2,0)</f>
        <v>PPN</v>
      </c>
      <c r="Q328" t="str">
        <f>VLOOKUP(M328,'Voltage Vector Region'!$R:$S,2,0)</f>
        <v>PON</v>
      </c>
      <c r="R328" t="str">
        <f>VLOOKUP(N328,'Voltage Vector Region'!$R:$S,2,0)</f>
        <v>PPO</v>
      </c>
      <c r="S328">
        <f t="shared" si="47"/>
        <v>3.25</v>
      </c>
      <c r="T328" t="e">
        <f>VLOOKUP($K328,#REF!,2,0)</f>
        <v>#REF!</v>
      </c>
      <c r="U328" t="e">
        <f>VLOOKUP($K328,#REF!,3,0)</f>
        <v>#REF!</v>
      </c>
      <c r="V328" t="e">
        <f>VLOOKUP($K328,#REF!,4,0)</f>
        <v>#REF!</v>
      </c>
    </row>
    <row r="329" spans="3:22" x14ac:dyDescent="0.3">
      <c r="C329" s="1">
        <v>3.2599999999999999E-3</v>
      </c>
      <c r="D329" s="1">
        <f t="shared" si="48"/>
        <v>1.0241592050702726</v>
      </c>
      <c r="E329" s="1" t="str">
        <f t="shared" si="49"/>
        <v>S1</v>
      </c>
      <c r="F329" s="1">
        <f t="shared" si="46"/>
        <v>1.0241592050702726</v>
      </c>
      <c r="G329" s="1">
        <f>$F$2*(((SQRT(3)*COS(Model!F329))-SIN(Model!F329))/2)</f>
        <v>1.8429046550084927E-2</v>
      </c>
      <c r="H329" s="1">
        <f t="shared" si="42"/>
        <v>0.68342194535943612</v>
      </c>
      <c r="I329" s="1">
        <f t="shared" si="43"/>
        <v>0.70185099190952105</v>
      </c>
      <c r="J329" s="1" t="str">
        <f t="shared" si="44"/>
        <v>R4</v>
      </c>
      <c r="K329" t="str">
        <f t="shared" si="45"/>
        <v>S1R4</v>
      </c>
      <c r="L329" t="str">
        <f>VLOOKUP(K329,'Voltage Vector Region'!$M:$P,2,0)</f>
        <v>V14</v>
      </c>
      <c r="M329" t="str">
        <f>VLOOKUP(K329,'Voltage Vector Region'!$M:$P,3,0)</f>
        <v>V7</v>
      </c>
      <c r="N329" t="str">
        <f>VLOOKUP(K329,'Voltage Vector Region'!$M:$P,4,0)</f>
        <v>V2</v>
      </c>
      <c r="P329" t="str">
        <f>VLOOKUP(L329,'Voltage Vector Region'!$R:$S,2,0)</f>
        <v>PPN</v>
      </c>
      <c r="Q329" t="str">
        <f>VLOOKUP(M329,'Voltage Vector Region'!$R:$S,2,0)</f>
        <v>PON</v>
      </c>
      <c r="R329" t="str">
        <f>VLOOKUP(N329,'Voltage Vector Region'!$R:$S,2,0)</f>
        <v>PPO</v>
      </c>
      <c r="S329">
        <f t="shared" si="47"/>
        <v>3.26</v>
      </c>
      <c r="T329" t="e">
        <f>VLOOKUP($K329,#REF!,2,0)</f>
        <v>#REF!</v>
      </c>
      <c r="U329" t="e">
        <f>VLOOKUP($K329,#REF!,3,0)</f>
        <v>#REF!</v>
      </c>
      <c r="V329" t="e">
        <f>VLOOKUP($K329,#REF!,4,0)</f>
        <v>#REF!</v>
      </c>
    </row>
    <row r="330" spans="3:22" x14ac:dyDescent="0.3">
      <c r="C330" s="1">
        <v>3.2699999999999999E-3</v>
      </c>
      <c r="D330" s="1">
        <f t="shared" si="48"/>
        <v>1.0273007977238624</v>
      </c>
      <c r="E330" s="1" t="str">
        <f t="shared" si="49"/>
        <v>S1</v>
      </c>
      <c r="F330" s="1">
        <f t="shared" si="46"/>
        <v>1.0273007977238624</v>
      </c>
      <c r="G330" s="1">
        <f>$F$2*(((SQRT(3)*COS(Model!F330))-SIN(Model!F330))/2)</f>
        <v>1.5916352566622115E-2</v>
      </c>
      <c r="H330" s="1">
        <f t="shared" si="42"/>
        <v>0.68472501413690645</v>
      </c>
      <c r="I330" s="1">
        <f t="shared" si="43"/>
        <v>0.70064136670352861</v>
      </c>
      <c r="J330" s="1" t="str">
        <f t="shared" si="44"/>
        <v>R4</v>
      </c>
      <c r="K330" t="str">
        <f t="shared" si="45"/>
        <v>S1R4</v>
      </c>
      <c r="L330" t="str">
        <f>VLOOKUP(K330,'Voltage Vector Region'!$M:$P,2,0)</f>
        <v>V14</v>
      </c>
      <c r="M330" t="str">
        <f>VLOOKUP(K330,'Voltage Vector Region'!$M:$P,3,0)</f>
        <v>V7</v>
      </c>
      <c r="N330" t="str">
        <f>VLOOKUP(K330,'Voltage Vector Region'!$M:$P,4,0)</f>
        <v>V2</v>
      </c>
      <c r="P330" t="str">
        <f>VLOOKUP(L330,'Voltage Vector Region'!$R:$S,2,0)</f>
        <v>PPN</v>
      </c>
      <c r="Q330" t="str">
        <f>VLOOKUP(M330,'Voltage Vector Region'!$R:$S,2,0)</f>
        <v>PON</v>
      </c>
      <c r="R330" t="str">
        <f>VLOOKUP(N330,'Voltage Vector Region'!$R:$S,2,0)</f>
        <v>PPO</v>
      </c>
      <c r="S330">
        <f t="shared" si="47"/>
        <v>3.27</v>
      </c>
      <c r="T330" t="e">
        <f>VLOOKUP($K330,#REF!,2,0)</f>
        <v>#REF!</v>
      </c>
      <c r="U330" t="e">
        <f>VLOOKUP($K330,#REF!,3,0)</f>
        <v>#REF!</v>
      </c>
      <c r="V330" t="e">
        <f>VLOOKUP($K330,#REF!,4,0)</f>
        <v>#REF!</v>
      </c>
    </row>
    <row r="331" spans="3:22" x14ac:dyDescent="0.3">
      <c r="C331" s="1">
        <v>3.2799999999999999E-3</v>
      </c>
      <c r="D331" s="1">
        <f t="shared" si="48"/>
        <v>1.0304423903774522</v>
      </c>
      <c r="E331" s="1" t="str">
        <f t="shared" si="49"/>
        <v>S1</v>
      </c>
      <c r="F331" s="1">
        <f t="shared" si="46"/>
        <v>1.0304423903774522</v>
      </c>
      <c r="G331" s="1">
        <f>$F$2*(((SQRT(3)*COS(Model!F331))-SIN(Model!F331))/2)</f>
        <v>1.3403501495185034E-2</v>
      </c>
      <c r="H331" s="1">
        <f t="shared" si="42"/>
        <v>0.68602132495492185</v>
      </c>
      <c r="I331" s="1">
        <f t="shared" si="43"/>
        <v>0.69942482645010684</v>
      </c>
      <c r="J331" s="1" t="str">
        <f t="shared" si="44"/>
        <v>R4</v>
      </c>
      <c r="K331" t="str">
        <f t="shared" si="45"/>
        <v>S1R4</v>
      </c>
      <c r="L331" t="str">
        <f>VLOOKUP(K331,'Voltage Vector Region'!$M:$P,2,0)</f>
        <v>V14</v>
      </c>
      <c r="M331" t="str">
        <f>VLOOKUP(K331,'Voltage Vector Region'!$M:$P,3,0)</f>
        <v>V7</v>
      </c>
      <c r="N331" t="str">
        <f>VLOOKUP(K331,'Voltage Vector Region'!$M:$P,4,0)</f>
        <v>V2</v>
      </c>
      <c r="P331" t="str">
        <f>VLOOKUP(L331,'Voltage Vector Region'!$R:$S,2,0)</f>
        <v>PPN</v>
      </c>
      <c r="Q331" t="str">
        <f>VLOOKUP(M331,'Voltage Vector Region'!$R:$S,2,0)</f>
        <v>PON</v>
      </c>
      <c r="R331" t="str">
        <f>VLOOKUP(N331,'Voltage Vector Region'!$R:$S,2,0)</f>
        <v>PPO</v>
      </c>
      <c r="S331">
        <f t="shared" si="47"/>
        <v>3.28</v>
      </c>
      <c r="T331" t="e">
        <f>VLOOKUP($K331,#REF!,2,0)</f>
        <v>#REF!</v>
      </c>
      <c r="U331" t="e">
        <f>VLOOKUP($K331,#REF!,3,0)</f>
        <v>#REF!</v>
      </c>
      <c r="V331" t="e">
        <f>VLOOKUP($K331,#REF!,4,0)</f>
        <v>#REF!</v>
      </c>
    </row>
    <row r="332" spans="3:22" x14ac:dyDescent="0.3">
      <c r="C332" s="1">
        <v>3.29E-3</v>
      </c>
      <c r="D332" s="1">
        <f t="shared" si="48"/>
        <v>1.033583983031042</v>
      </c>
      <c r="E332" s="1" t="str">
        <f t="shared" si="49"/>
        <v>S1</v>
      </c>
      <c r="F332" s="1">
        <f t="shared" si="46"/>
        <v>1.033583983031042</v>
      </c>
      <c r="G332" s="1">
        <f>$F$2*(((SQRT(3)*COS(Model!F332))-SIN(Model!F332))/2)</f>
        <v>1.089051813659947E-2</v>
      </c>
      <c r="H332" s="1">
        <f t="shared" ref="H332:H395" si="50">$F$2*SIN(F332)</f>
        <v>0.68731086501941796</v>
      </c>
      <c r="I332" s="1">
        <f t="shared" ref="I332:I395" si="51">G332+H332</f>
        <v>0.69820138315601743</v>
      </c>
      <c r="J332" s="1" t="str">
        <f t="shared" ref="J332:J395" si="52">IF(G332&gt;0.5,"R3",IF(H332&gt;0.5,"R4",IF(I332&lt;0.5,"R1","R2")))</f>
        <v>R4</v>
      </c>
      <c r="K332" t="str">
        <f t="shared" ref="K332:K395" si="53">E332&amp;J332</f>
        <v>S1R4</v>
      </c>
      <c r="L332" t="str">
        <f>VLOOKUP(K332,'Voltage Vector Region'!$M:$P,2,0)</f>
        <v>V14</v>
      </c>
      <c r="M332" t="str">
        <f>VLOOKUP(K332,'Voltage Vector Region'!$M:$P,3,0)</f>
        <v>V7</v>
      </c>
      <c r="N332" t="str">
        <f>VLOOKUP(K332,'Voltage Vector Region'!$M:$P,4,0)</f>
        <v>V2</v>
      </c>
      <c r="P332" t="str">
        <f>VLOOKUP(L332,'Voltage Vector Region'!$R:$S,2,0)</f>
        <v>PPN</v>
      </c>
      <c r="Q332" t="str">
        <f>VLOOKUP(M332,'Voltage Vector Region'!$R:$S,2,0)</f>
        <v>PON</v>
      </c>
      <c r="R332" t="str">
        <f>VLOOKUP(N332,'Voltage Vector Region'!$R:$S,2,0)</f>
        <v>PPO</v>
      </c>
      <c r="S332">
        <f t="shared" si="47"/>
        <v>3.29</v>
      </c>
      <c r="T332" t="e">
        <f>VLOOKUP($K332,#REF!,2,0)</f>
        <v>#REF!</v>
      </c>
      <c r="U332" t="e">
        <f>VLOOKUP($K332,#REF!,3,0)</f>
        <v>#REF!</v>
      </c>
      <c r="V332" t="e">
        <f>VLOOKUP($K332,#REF!,4,0)</f>
        <v>#REF!</v>
      </c>
    </row>
    <row r="333" spans="3:22" x14ac:dyDescent="0.3">
      <c r="C333" s="1">
        <v>3.3E-3</v>
      </c>
      <c r="D333" s="1">
        <f t="shared" si="48"/>
        <v>1.0367255756846319</v>
      </c>
      <c r="E333" s="1" t="str">
        <f t="shared" si="49"/>
        <v>S1</v>
      </c>
      <c r="F333" s="1">
        <f t="shared" si="46"/>
        <v>1.0367255756846319</v>
      </c>
      <c r="G333" s="1">
        <f>$F$2*(((SQRT(3)*COS(Model!F333))-SIN(Model!F333))/2)</f>
        <v>8.3774272929965313E-3</v>
      </c>
      <c r="H333" s="1">
        <f t="shared" si="50"/>
        <v>0.68859362160315496</v>
      </c>
      <c r="I333" s="1">
        <f t="shared" si="51"/>
        <v>0.69697104889615147</v>
      </c>
      <c r="J333" s="1" t="str">
        <f t="shared" si="52"/>
        <v>R4</v>
      </c>
      <c r="K333" t="str">
        <f t="shared" si="53"/>
        <v>S1R4</v>
      </c>
      <c r="L333" t="str">
        <f>VLOOKUP(K333,'Voltage Vector Region'!$M:$P,2,0)</f>
        <v>V14</v>
      </c>
      <c r="M333" t="str">
        <f>VLOOKUP(K333,'Voltage Vector Region'!$M:$P,3,0)</f>
        <v>V7</v>
      </c>
      <c r="N333" t="str">
        <f>VLOOKUP(K333,'Voltage Vector Region'!$M:$P,4,0)</f>
        <v>V2</v>
      </c>
      <c r="P333" t="str">
        <f>VLOOKUP(L333,'Voltage Vector Region'!$R:$S,2,0)</f>
        <v>PPN</v>
      </c>
      <c r="Q333" t="str">
        <f>VLOOKUP(M333,'Voltage Vector Region'!$R:$S,2,0)</f>
        <v>PON</v>
      </c>
      <c r="R333" t="str">
        <f>VLOOKUP(N333,'Voltage Vector Region'!$R:$S,2,0)</f>
        <v>PPO</v>
      </c>
      <c r="S333">
        <f t="shared" si="47"/>
        <v>3.3</v>
      </c>
      <c r="T333" t="e">
        <f>VLOOKUP($K333,#REF!,2,0)</f>
        <v>#REF!</v>
      </c>
      <c r="U333" t="e">
        <f>VLOOKUP($K333,#REF!,3,0)</f>
        <v>#REF!</v>
      </c>
      <c r="V333" t="e">
        <f>VLOOKUP($K333,#REF!,4,0)</f>
        <v>#REF!</v>
      </c>
    </row>
    <row r="334" spans="3:22" x14ac:dyDescent="0.3">
      <c r="C334" s="1">
        <v>3.31E-3</v>
      </c>
      <c r="D334" s="1">
        <f t="shared" si="48"/>
        <v>1.0398671683382217</v>
      </c>
      <c r="E334" s="1" t="str">
        <f t="shared" si="49"/>
        <v>S1</v>
      </c>
      <c r="F334" s="1">
        <f t="shared" si="46"/>
        <v>1.0398671683382217</v>
      </c>
      <c r="G334" s="1">
        <f>$F$2*(((SQRT(3)*COS(Model!F334))-SIN(Model!F334))/2)</f>
        <v>5.8642537675683394E-3</v>
      </c>
      <c r="H334" s="1">
        <f t="shared" si="50"/>
        <v>0.68986958204584325</v>
      </c>
      <c r="I334" s="1">
        <f t="shared" si="51"/>
        <v>0.69573383581341164</v>
      </c>
      <c r="J334" s="1" t="str">
        <f t="shared" si="52"/>
        <v>R4</v>
      </c>
      <c r="K334" t="str">
        <f t="shared" si="53"/>
        <v>S1R4</v>
      </c>
      <c r="L334" t="str">
        <f>VLOOKUP(K334,'Voltage Vector Region'!$M:$P,2,0)</f>
        <v>V14</v>
      </c>
      <c r="M334" t="str">
        <f>VLOOKUP(K334,'Voltage Vector Region'!$M:$P,3,0)</f>
        <v>V7</v>
      </c>
      <c r="N334" t="str">
        <f>VLOOKUP(K334,'Voltage Vector Region'!$M:$P,4,0)</f>
        <v>V2</v>
      </c>
      <c r="P334" t="str">
        <f>VLOOKUP(L334,'Voltage Vector Region'!$R:$S,2,0)</f>
        <v>PPN</v>
      </c>
      <c r="Q334" t="str">
        <f>VLOOKUP(M334,'Voltage Vector Region'!$R:$S,2,0)</f>
        <v>PON</v>
      </c>
      <c r="R334" t="str">
        <f>VLOOKUP(N334,'Voltage Vector Region'!$R:$S,2,0)</f>
        <v>PPO</v>
      </c>
      <c r="S334">
        <f t="shared" si="47"/>
        <v>3.31</v>
      </c>
      <c r="T334" t="e">
        <f>VLOOKUP($K334,#REF!,2,0)</f>
        <v>#REF!</v>
      </c>
      <c r="U334" t="e">
        <f>VLOOKUP($K334,#REF!,3,0)</f>
        <v>#REF!</v>
      </c>
      <c r="V334" t="e">
        <f>VLOOKUP($K334,#REF!,4,0)</f>
        <v>#REF!</v>
      </c>
    </row>
    <row r="335" spans="3:22" x14ac:dyDescent="0.3">
      <c r="C335" s="1">
        <v>3.32E-3</v>
      </c>
      <c r="D335" s="1">
        <f t="shared" si="48"/>
        <v>1.0430087609918113</v>
      </c>
      <c r="E335" s="1" t="str">
        <f t="shared" si="49"/>
        <v>S1</v>
      </c>
      <c r="F335" s="1">
        <f t="shared" si="46"/>
        <v>1.0430087609918113</v>
      </c>
      <c r="G335" s="1">
        <f>$F$2*(((SQRT(3)*COS(Model!F335))-SIN(Model!F335))/2)</f>
        <v>3.351022364323164E-3</v>
      </c>
      <c r="H335" s="1">
        <f t="shared" si="50"/>
        <v>0.69113873375426826</v>
      </c>
      <c r="I335" s="1">
        <f t="shared" si="51"/>
        <v>0.69448975611859143</v>
      </c>
      <c r="J335" s="1" t="str">
        <f t="shared" si="52"/>
        <v>R4</v>
      </c>
      <c r="K335" t="str">
        <f t="shared" si="53"/>
        <v>S1R4</v>
      </c>
      <c r="L335" t="str">
        <f>VLOOKUP(K335,'Voltage Vector Region'!$M:$P,2,0)</f>
        <v>V14</v>
      </c>
      <c r="M335" t="str">
        <f>VLOOKUP(K335,'Voltage Vector Region'!$M:$P,3,0)</f>
        <v>V7</v>
      </c>
      <c r="N335" t="str">
        <f>VLOOKUP(K335,'Voltage Vector Region'!$M:$P,4,0)</f>
        <v>V2</v>
      </c>
      <c r="P335" t="str">
        <f>VLOOKUP(L335,'Voltage Vector Region'!$R:$S,2,0)</f>
        <v>PPN</v>
      </c>
      <c r="Q335" t="str">
        <f>VLOOKUP(M335,'Voltage Vector Region'!$R:$S,2,0)</f>
        <v>PON</v>
      </c>
      <c r="R335" t="str">
        <f>VLOOKUP(N335,'Voltage Vector Region'!$R:$S,2,0)</f>
        <v>PPO</v>
      </c>
      <c r="S335">
        <f t="shared" si="47"/>
        <v>3.32</v>
      </c>
      <c r="T335" t="e">
        <f>VLOOKUP($K335,#REF!,2,0)</f>
        <v>#REF!</v>
      </c>
      <c r="U335" t="e">
        <f>VLOOKUP($K335,#REF!,3,0)</f>
        <v>#REF!</v>
      </c>
      <c r="V335" t="e">
        <f>VLOOKUP($K335,#REF!,4,0)</f>
        <v>#REF!</v>
      </c>
    </row>
    <row r="336" spans="3:22" x14ac:dyDescent="0.3">
      <c r="C336" s="1">
        <v>3.3300000000000001E-3</v>
      </c>
      <c r="D336" s="1">
        <f t="shared" si="48"/>
        <v>1.0461503536454011</v>
      </c>
      <c r="E336" s="1" t="str">
        <f t="shared" si="49"/>
        <v>S1</v>
      </c>
      <c r="F336" s="1">
        <f t="shared" si="46"/>
        <v>1.0461503536454011</v>
      </c>
      <c r="G336" s="1">
        <f>$F$2*(((SQRT(3)*COS(Model!F336))-SIN(Model!F336))/2)</f>
        <v>8.3775788783992946E-4</v>
      </c>
      <c r="H336" s="1">
        <f t="shared" si="50"/>
        <v>0.69240106420241521</v>
      </c>
      <c r="I336" s="1">
        <f t="shared" si="51"/>
        <v>0.69323882209025511</v>
      </c>
      <c r="J336" s="1" t="str">
        <f t="shared" si="52"/>
        <v>R4</v>
      </c>
      <c r="K336" t="str">
        <f t="shared" si="53"/>
        <v>S1R4</v>
      </c>
      <c r="L336" t="str">
        <f>VLOOKUP(K336,'Voltage Vector Region'!$M:$P,2,0)</f>
        <v>V14</v>
      </c>
      <c r="M336" t="str">
        <f>VLOOKUP(K336,'Voltage Vector Region'!$M:$P,3,0)</f>
        <v>V7</v>
      </c>
      <c r="N336" t="str">
        <f>VLOOKUP(K336,'Voltage Vector Region'!$M:$P,4,0)</f>
        <v>V2</v>
      </c>
      <c r="P336" t="str">
        <f>VLOOKUP(L336,'Voltage Vector Region'!$R:$S,2,0)</f>
        <v>PPN</v>
      </c>
      <c r="Q336" t="str">
        <f>VLOOKUP(M336,'Voltage Vector Region'!$R:$S,2,0)</f>
        <v>PON</v>
      </c>
      <c r="R336" t="str">
        <f>VLOOKUP(N336,'Voltage Vector Region'!$R:$S,2,0)</f>
        <v>PPO</v>
      </c>
      <c r="S336">
        <f t="shared" si="47"/>
        <v>3.33</v>
      </c>
      <c r="T336" t="e">
        <f>VLOOKUP($K336,#REF!,2,0)</f>
        <v>#REF!</v>
      </c>
      <c r="U336" t="e">
        <f>VLOOKUP($K336,#REF!,3,0)</f>
        <v>#REF!</v>
      </c>
      <c r="V336" t="e">
        <f>VLOOKUP($K336,#REF!,4,0)</f>
        <v>#REF!</v>
      </c>
    </row>
    <row r="337" spans="3:22" x14ac:dyDescent="0.3">
      <c r="C337" s="1">
        <v>3.3400000000000001E-3</v>
      </c>
      <c r="D337" s="1">
        <f t="shared" si="48"/>
        <v>1.0492919462989909</v>
      </c>
      <c r="E337" s="1" t="str">
        <f t="shared" si="49"/>
        <v>S2</v>
      </c>
      <c r="F337" s="1">
        <f t="shared" si="46"/>
        <v>2.0943951023932872E-3</v>
      </c>
      <c r="G337" s="1">
        <f>$F$2*(((SQRT(3)*COS(Model!F337))-SIN(Model!F337))/2)</f>
        <v>0.69198104607461652</v>
      </c>
      <c r="H337" s="1">
        <f t="shared" si="50"/>
        <v>1.6755148569755727E-3</v>
      </c>
      <c r="I337" s="1">
        <f t="shared" si="51"/>
        <v>0.69365656093159211</v>
      </c>
      <c r="J337" s="1" t="str">
        <f t="shared" si="52"/>
        <v>R3</v>
      </c>
      <c r="K337" t="str">
        <f t="shared" si="53"/>
        <v>S2R3</v>
      </c>
      <c r="L337" t="str">
        <f>VLOOKUP(K337,'Voltage Vector Region'!$M:$P,2,0)</f>
        <v>V2</v>
      </c>
      <c r="M337" t="str">
        <f>VLOOKUP(K337,'Voltage Vector Region'!$M:$P,3,0)</f>
        <v>V8</v>
      </c>
      <c r="N337" t="str">
        <f>VLOOKUP(K337,'Voltage Vector Region'!$M:$P,4,0)</f>
        <v>V14</v>
      </c>
      <c r="P337" t="str">
        <f>VLOOKUP(L337,'Voltage Vector Region'!$R:$S,2,0)</f>
        <v>PPO</v>
      </c>
      <c r="Q337" t="str">
        <f>VLOOKUP(M337,'Voltage Vector Region'!$R:$S,2,0)</f>
        <v>OPN</v>
      </c>
      <c r="R337" t="str">
        <f>VLOOKUP(N337,'Voltage Vector Region'!$R:$S,2,0)</f>
        <v>PPN</v>
      </c>
      <c r="S337">
        <f t="shared" si="47"/>
        <v>3.34</v>
      </c>
      <c r="T337" t="e">
        <f>VLOOKUP($K337,#REF!,2,0)</f>
        <v>#REF!</v>
      </c>
      <c r="U337" t="e">
        <f>VLOOKUP($K337,#REF!,3,0)</f>
        <v>#REF!</v>
      </c>
      <c r="V337" t="e">
        <f>VLOOKUP($K337,#REF!,4,0)</f>
        <v>#REF!</v>
      </c>
    </row>
    <row r="338" spans="3:22" x14ac:dyDescent="0.3">
      <c r="C338" s="1">
        <v>3.3500000000000001E-3</v>
      </c>
      <c r="D338" s="1">
        <f t="shared" si="48"/>
        <v>1.0524335389525807</v>
      </c>
      <c r="E338" s="1" t="str">
        <f t="shared" si="49"/>
        <v>S2</v>
      </c>
      <c r="F338" s="1">
        <f t="shared" si="46"/>
        <v>5.235987755983107E-3</v>
      </c>
      <c r="G338" s="1">
        <f>$F$2*(((SQRT(3)*COS(Model!F338))-SIN(Model!F338))/2)</f>
        <v>0.69071644048541725</v>
      </c>
      <c r="H338" s="1">
        <f t="shared" si="50"/>
        <v>4.1887710651357588E-3</v>
      </c>
      <c r="I338" s="1">
        <f t="shared" si="51"/>
        <v>0.69490521155055296</v>
      </c>
      <c r="J338" s="1" t="str">
        <f t="shared" si="52"/>
        <v>R3</v>
      </c>
      <c r="K338" t="str">
        <f t="shared" si="53"/>
        <v>S2R3</v>
      </c>
      <c r="L338" t="str">
        <f>VLOOKUP(K338,'Voltage Vector Region'!$M:$P,2,0)</f>
        <v>V2</v>
      </c>
      <c r="M338" t="str">
        <f>VLOOKUP(K338,'Voltage Vector Region'!$M:$P,3,0)</f>
        <v>V8</v>
      </c>
      <c r="N338" t="str">
        <f>VLOOKUP(K338,'Voltage Vector Region'!$M:$P,4,0)</f>
        <v>V14</v>
      </c>
      <c r="P338" t="str">
        <f>VLOOKUP(L338,'Voltage Vector Region'!$R:$S,2,0)</f>
        <v>PPO</v>
      </c>
      <c r="Q338" t="str">
        <f>VLOOKUP(M338,'Voltage Vector Region'!$R:$S,2,0)</f>
        <v>OPN</v>
      </c>
      <c r="R338" t="str">
        <f>VLOOKUP(N338,'Voltage Vector Region'!$R:$S,2,0)</f>
        <v>PPN</v>
      </c>
      <c r="S338">
        <f t="shared" si="47"/>
        <v>3.35</v>
      </c>
      <c r="T338" t="e">
        <f>VLOOKUP($K338,#REF!,2,0)</f>
        <v>#REF!</v>
      </c>
      <c r="U338" t="e">
        <f>VLOOKUP($K338,#REF!,3,0)</f>
        <v>#REF!</v>
      </c>
      <c r="V338" t="e">
        <f>VLOOKUP($K338,#REF!,4,0)</f>
        <v>#REF!</v>
      </c>
    </row>
    <row r="339" spans="3:22" x14ac:dyDescent="0.3">
      <c r="C339" s="1">
        <v>3.3600000000000001E-3</v>
      </c>
      <c r="D339" s="1">
        <f t="shared" si="48"/>
        <v>1.0555751316061706</v>
      </c>
      <c r="E339" s="1" t="str">
        <f t="shared" si="49"/>
        <v>S2</v>
      </c>
      <c r="F339" s="1">
        <f t="shared" si="46"/>
        <v>8.3775804095729267E-3</v>
      </c>
      <c r="G339" s="1">
        <f>$F$2*(((SQRT(3)*COS(Model!F339))-SIN(Model!F339))/2)</f>
        <v>0.68944501780380396</v>
      </c>
      <c r="H339" s="1">
        <f t="shared" si="50"/>
        <v>6.7019859318166071E-3</v>
      </c>
      <c r="I339" s="1">
        <f t="shared" si="51"/>
        <v>0.69614700373562055</v>
      </c>
      <c r="J339" s="1" t="str">
        <f t="shared" si="52"/>
        <v>R3</v>
      </c>
      <c r="K339" t="str">
        <f t="shared" si="53"/>
        <v>S2R3</v>
      </c>
      <c r="L339" t="str">
        <f>VLOOKUP(K339,'Voltage Vector Region'!$M:$P,2,0)</f>
        <v>V2</v>
      </c>
      <c r="M339" t="str">
        <f>VLOOKUP(K339,'Voltage Vector Region'!$M:$P,3,0)</f>
        <v>V8</v>
      </c>
      <c r="N339" t="str">
        <f>VLOOKUP(K339,'Voltage Vector Region'!$M:$P,4,0)</f>
        <v>V14</v>
      </c>
      <c r="P339" t="str">
        <f>VLOOKUP(L339,'Voltage Vector Region'!$R:$S,2,0)</f>
        <v>PPO</v>
      </c>
      <c r="Q339" t="str">
        <f>VLOOKUP(M339,'Voltage Vector Region'!$R:$S,2,0)</f>
        <v>OPN</v>
      </c>
      <c r="R339" t="str">
        <f>VLOOKUP(N339,'Voltage Vector Region'!$R:$S,2,0)</f>
        <v>PPN</v>
      </c>
      <c r="S339">
        <f t="shared" si="47"/>
        <v>3.36</v>
      </c>
      <c r="T339" t="e">
        <f>VLOOKUP($K339,#REF!,2,0)</f>
        <v>#REF!</v>
      </c>
      <c r="U339" t="e">
        <f>VLOOKUP($K339,#REF!,3,0)</f>
        <v>#REF!</v>
      </c>
      <c r="V339" t="e">
        <f>VLOOKUP($K339,#REF!,4,0)</f>
        <v>#REF!</v>
      </c>
    </row>
    <row r="340" spans="3:22" x14ac:dyDescent="0.3">
      <c r="C340" s="1">
        <v>3.3700000000000002E-3</v>
      </c>
      <c r="D340" s="1">
        <f t="shared" si="48"/>
        <v>1.0587167242597604</v>
      </c>
      <c r="E340" s="1" t="str">
        <f t="shared" si="49"/>
        <v>S2</v>
      </c>
      <c r="F340" s="1">
        <f t="shared" si="46"/>
        <v>1.1519173063162746E-2</v>
      </c>
      <c r="G340" s="1">
        <f>$F$2*(((SQRT(3)*COS(Model!F340))-SIN(Model!F340))/2)</f>
        <v>0.68816679057820518</v>
      </c>
      <c r="H340" s="1">
        <f t="shared" si="50"/>
        <v>9.2151346526020105E-3</v>
      </c>
      <c r="I340" s="1">
        <f t="shared" si="51"/>
        <v>0.69738192523080722</v>
      </c>
      <c r="J340" s="1" t="str">
        <f t="shared" si="52"/>
        <v>R3</v>
      </c>
      <c r="K340" t="str">
        <f t="shared" si="53"/>
        <v>S2R3</v>
      </c>
      <c r="L340" t="str">
        <f>VLOOKUP(K340,'Voltage Vector Region'!$M:$P,2,0)</f>
        <v>V2</v>
      </c>
      <c r="M340" t="str">
        <f>VLOOKUP(K340,'Voltage Vector Region'!$M:$P,3,0)</f>
        <v>V8</v>
      </c>
      <c r="N340" t="str">
        <f>VLOOKUP(K340,'Voltage Vector Region'!$M:$P,4,0)</f>
        <v>V14</v>
      </c>
      <c r="P340" t="str">
        <f>VLOOKUP(L340,'Voltage Vector Region'!$R:$S,2,0)</f>
        <v>PPO</v>
      </c>
      <c r="Q340" t="str">
        <f>VLOOKUP(M340,'Voltage Vector Region'!$R:$S,2,0)</f>
        <v>OPN</v>
      </c>
      <c r="R340" t="str">
        <f>VLOOKUP(N340,'Voltage Vector Region'!$R:$S,2,0)</f>
        <v>PPN</v>
      </c>
      <c r="S340">
        <f t="shared" si="47"/>
        <v>3.37</v>
      </c>
      <c r="T340" t="e">
        <f>VLOOKUP($K340,#REF!,2,0)</f>
        <v>#REF!</v>
      </c>
      <c r="U340" t="e">
        <f>VLOOKUP($K340,#REF!,3,0)</f>
        <v>#REF!</v>
      </c>
      <c r="V340" t="e">
        <f>VLOOKUP($K340,#REF!,4,0)</f>
        <v>#REF!</v>
      </c>
    </row>
    <row r="341" spans="3:22" x14ac:dyDescent="0.3">
      <c r="C341" s="1">
        <v>3.3800000000000002E-3</v>
      </c>
      <c r="D341" s="1">
        <f t="shared" si="48"/>
        <v>1.0618583169133502</v>
      </c>
      <c r="E341" s="1" t="str">
        <f t="shared" si="49"/>
        <v>S2</v>
      </c>
      <c r="F341" s="1">
        <f t="shared" si="46"/>
        <v>1.4660765716752566E-2</v>
      </c>
      <c r="G341" s="1">
        <f>$F$2*(((SQRT(3)*COS(Model!F341))-SIN(Model!F341))/2)</f>
        <v>0.68688177142420748</v>
      </c>
      <c r="H341" s="1">
        <f t="shared" si="50"/>
        <v>1.1728192423728691E-2</v>
      </c>
      <c r="I341" s="1">
        <f t="shared" si="51"/>
        <v>0.69860996384793617</v>
      </c>
      <c r="J341" s="1" t="str">
        <f t="shared" si="52"/>
        <v>R3</v>
      </c>
      <c r="K341" t="str">
        <f t="shared" si="53"/>
        <v>S2R3</v>
      </c>
      <c r="L341" t="str">
        <f>VLOOKUP(K341,'Voltage Vector Region'!$M:$P,2,0)</f>
        <v>V2</v>
      </c>
      <c r="M341" t="str">
        <f>VLOOKUP(K341,'Voltage Vector Region'!$M:$P,3,0)</f>
        <v>V8</v>
      </c>
      <c r="N341" t="str">
        <f>VLOOKUP(K341,'Voltage Vector Region'!$M:$P,4,0)</f>
        <v>V14</v>
      </c>
      <c r="P341" t="str">
        <f>VLOOKUP(L341,'Voltage Vector Region'!$R:$S,2,0)</f>
        <v>PPO</v>
      </c>
      <c r="Q341" t="str">
        <f>VLOOKUP(M341,'Voltage Vector Region'!$R:$S,2,0)</f>
        <v>OPN</v>
      </c>
      <c r="R341" t="str">
        <f>VLOOKUP(N341,'Voltage Vector Region'!$R:$S,2,0)</f>
        <v>PPN</v>
      </c>
      <c r="S341">
        <f t="shared" si="47"/>
        <v>3.3800000000000003</v>
      </c>
      <c r="T341" t="e">
        <f>VLOOKUP($K341,#REF!,2,0)</f>
        <v>#REF!</v>
      </c>
      <c r="U341" t="e">
        <f>VLOOKUP($K341,#REF!,3,0)</f>
        <v>#REF!</v>
      </c>
      <c r="V341" t="e">
        <f>VLOOKUP($K341,#REF!,4,0)</f>
        <v>#REF!</v>
      </c>
    </row>
    <row r="342" spans="3:22" x14ac:dyDescent="0.3">
      <c r="C342" s="1">
        <v>3.3899999999999998E-3</v>
      </c>
      <c r="D342" s="1">
        <f t="shared" si="48"/>
        <v>1.0649999095669398</v>
      </c>
      <c r="E342" s="1" t="str">
        <f t="shared" si="49"/>
        <v>S2</v>
      </c>
      <c r="F342" s="1">
        <f t="shared" si="46"/>
        <v>1.7802358370342164E-2</v>
      </c>
      <c r="G342" s="1">
        <f>$F$2*(((SQRT(3)*COS(Model!F342))-SIN(Model!F342))/2)</f>
        <v>0.68558997302443137</v>
      </c>
      <c r="H342" s="1">
        <f t="shared" si="50"/>
        <v>1.4241134442330836E-2</v>
      </c>
      <c r="I342" s="1">
        <f t="shared" si="51"/>
        <v>0.69983110746676225</v>
      </c>
      <c r="J342" s="1" t="str">
        <f t="shared" si="52"/>
        <v>R3</v>
      </c>
      <c r="K342" t="str">
        <f t="shared" si="53"/>
        <v>S2R3</v>
      </c>
      <c r="L342" t="str">
        <f>VLOOKUP(K342,'Voltage Vector Region'!$M:$P,2,0)</f>
        <v>V2</v>
      </c>
      <c r="M342" t="str">
        <f>VLOOKUP(K342,'Voltage Vector Region'!$M:$P,3,0)</f>
        <v>V8</v>
      </c>
      <c r="N342" t="str">
        <f>VLOOKUP(K342,'Voltage Vector Region'!$M:$P,4,0)</f>
        <v>V14</v>
      </c>
      <c r="P342" t="str">
        <f>VLOOKUP(L342,'Voltage Vector Region'!$R:$S,2,0)</f>
        <v>PPO</v>
      </c>
      <c r="Q342" t="str">
        <f>VLOOKUP(M342,'Voltage Vector Region'!$R:$S,2,0)</f>
        <v>OPN</v>
      </c>
      <c r="R342" t="str">
        <f>VLOOKUP(N342,'Voltage Vector Region'!$R:$S,2,0)</f>
        <v>PPN</v>
      </c>
      <c r="S342">
        <f t="shared" si="47"/>
        <v>3.3899999999999997</v>
      </c>
      <c r="T342" t="e">
        <f>VLOOKUP($K342,#REF!,2,0)</f>
        <v>#REF!</v>
      </c>
      <c r="U342" t="e">
        <f>VLOOKUP($K342,#REF!,3,0)</f>
        <v>#REF!</v>
      </c>
      <c r="V342" t="e">
        <f>VLOOKUP($K342,#REF!,4,0)</f>
        <v>#REF!</v>
      </c>
    </row>
    <row r="343" spans="3:22" x14ac:dyDescent="0.3">
      <c r="C343" s="1">
        <v>3.3999999999999998E-3</v>
      </c>
      <c r="D343" s="1">
        <f t="shared" si="48"/>
        <v>1.0681415022205296</v>
      </c>
      <c r="E343" s="1" t="str">
        <f t="shared" si="49"/>
        <v>S2</v>
      </c>
      <c r="F343" s="1">
        <f t="shared" si="46"/>
        <v>2.0943951023931984E-2</v>
      </c>
      <c r="G343" s="1">
        <f>$F$2*(((SQRT(3)*COS(Model!F343))-SIN(Model!F343))/2)</f>
        <v>0.68429140812840528</v>
      </c>
      <c r="H343" s="1">
        <f t="shared" si="50"/>
        <v>1.6753935906685592E-2</v>
      </c>
      <c r="I343" s="1">
        <f t="shared" si="51"/>
        <v>0.70104534403509089</v>
      </c>
      <c r="J343" s="1" t="str">
        <f t="shared" si="52"/>
        <v>R3</v>
      </c>
      <c r="K343" t="str">
        <f t="shared" si="53"/>
        <v>S2R3</v>
      </c>
      <c r="L343" t="str">
        <f>VLOOKUP(K343,'Voltage Vector Region'!$M:$P,2,0)</f>
        <v>V2</v>
      </c>
      <c r="M343" t="str">
        <f>VLOOKUP(K343,'Voltage Vector Region'!$M:$P,3,0)</f>
        <v>V8</v>
      </c>
      <c r="N343" t="str">
        <f>VLOOKUP(K343,'Voltage Vector Region'!$M:$P,4,0)</f>
        <v>V14</v>
      </c>
      <c r="P343" t="str">
        <f>VLOOKUP(L343,'Voltage Vector Region'!$R:$S,2,0)</f>
        <v>PPO</v>
      </c>
      <c r="Q343" t="str">
        <f>VLOOKUP(M343,'Voltage Vector Region'!$R:$S,2,0)</f>
        <v>OPN</v>
      </c>
      <c r="R343" t="str">
        <f>VLOOKUP(N343,'Voltage Vector Region'!$R:$S,2,0)</f>
        <v>PPN</v>
      </c>
      <c r="S343">
        <f t="shared" si="47"/>
        <v>3.4</v>
      </c>
      <c r="T343" t="e">
        <f>VLOOKUP($K343,#REF!,2,0)</f>
        <v>#REF!</v>
      </c>
      <c r="U343" t="e">
        <f>VLOOKUP($K343,#REF!,3,0)</f>
        <v>#REF!</v>
      </c>
      <c r="V343" t="e">
        <f>VLOOKUP($K343,#REF!,4,0)</f>
        <v>#REF!</v>
      </c>
    </row>
    <row r="344" spans="3:22" x14ac:dyDescent="0.3">
      <c r="C344" s="1">
        <v>3.4099999999999998E-3</v>
      </c>
      <c r="D344" s="1">
        <f t="shared" si="48"/>
        <v>1.0712830948741194</v>
      </c>
      <c r="E344" s="1" t="str">
        <f t="shared" si="49"/>
        <v>S2</v>
      </c>
      <c r="F344" s="1">
        <f t="shared" si="46"/>
        <v>2.4085543677521803E-2</v>
      </c>
      <c r="G344" s="1">
        <f>$F$2*(((SQRT(3)*COS(Model!F344))-SIN(Model!F344))/2)</f>
        <v>0.68298608955244067</v>
      </c>
      <c r="H344" s="1">
        <f t="shared" si="50"/>
        <v>1.9266572016456786E-2</v>
      </c>
      <c r="I344" s="1">
        <f t="shared" si="51"/>
        <v>0.70225266156889743</v>
      </c>
      <c r="J344" s="1" t="str">
        <f t="shared" si="52"/>
        <v>R3</v>
      </c>
      <c r="K344" t="str">
        <f t="shared" si="53"/>
        <v>S2R3</v>
      </c>
      <c r="L344" t="str">
        <f>VLOOKUP(K344,'Voltage Vector Region'!$M:$P,2,0)</f>
        <v>V2</v>
      </c>
      <c r="M344" t="str">
        <f>VLOOKUP(K344,'Voltage Vector Region'!$M:$P,3,0)</f>
        <v>V8</v>
      </c>
      <c r="N344" t="str">
        <f>VLOOKUP(K344,'Voltage Vector Region'!$M:$P,4,0)</f>
        <v>V14</v>
      </c>
      <c r="P344" t="str">
        <f>VLOOKUP(L344,'Voltage Vector Region'!$R:$S,2,0)</f>
        <v>PPO</v>
      </c>
      <c r="Q344" t="str">
        <f>VLOOKUP(M344,'Voltage Vector Region'!$R:$S,2,0)</f>
        <v>OPN</v>
      </c>
      <c r="R344" t="str">
        <f>VLOOKUP(N344,'Voltage Vector Region'!$R:$S,2,0)</f>
        <v>PPN</v>
      </c>
      <c r="S344">
        <f t="shared" si="47"/>
        <v>3.4099999999999997</v>
      </c>
      <c r="T344" t="e">
        <f>VLOOKUP($K344,#REF!,2,0)</f>
        <v>#REF!</v>
      </c>
      <c r="U344" t="e">
        <f>VLOOKUP($K344,#REF!,3,0)</f>
        <v>#REF!</v>
      </c>
      <c r="V344" t="e">
        <f>VLOOKUP($K344,#REF!,4,0)</f>
        <v>#REF!</v>
      </c>
    </row>
    <row r="345" spans="3:22" x14ac:dyDescent="0.3">
      <c r="C345" s="1">
        <v>3.4199999999999999E-3</v>
      </c>
      <c r="D345" s="1">
        <f t="shared" si="48"/>
        <v>1.0744246875277093</v>
      </c>
      <c r="E345" s="1" t="str">
        <f t="shared" si="49"/>
        <v>S2</v>
      </c>
      <c r="F345" s="1">
        <f t="shared" si="46"/>
        <v>2.7227136331111623E-2</v>
      </c>
      <c r="G345" s="1">
        <f>$F$2*(((SQRT(3)*COS(Model!F345))-SIN(Model!F345))/2)</f>
        <v>0.68167403017950468</v>
      </c>
      <c r="H345" s="1">
        <f t="shared" si="50"/>
        <v>2.1779017972940407E-2</v>
      </c>
      <c r="I345" s="1">
        <f t="shared" si="51"/>
        <v>0.70345304815244503</v>
      </c>
      <c r="J345" s="1" t="str">
        <f t="shared" si="52"/>
        <v>R3</v>
      </c>
      <c r="K345" t="str">
        <f t="shared" si="53"/>
        <v>S2R3</v>
      </c>
      <c r="L345" t="str">
        <f>VLOOKUP(K345,'Voltage Vector Region'!$M:$P,2,0)</f>
        <v>V2</v>
      </c>
      <c r="M345" t="str">
        <f>VLOOKUP(K345,'Voltage Vector Region'!$M:$P,3,0)</f>
        <v>V8</v>
      </c>
      <c r="N345" t="str">
        <f>VLOOKUP(K345,'Voltage Vector Region'!$M:$P,4,0)</f>
        <v>V14</v>
      </c>
      <c r="P345" t="str">
        <f>VLOOKUP(L345,'Voltage Vector Region'!$R:$S,2,0)</f>
        <v>PPO</v>
      </c>
      <c r="Q345" t="str">
        <f>VLOOKUP(M345,'Voltage Vector Region'!$R:$S,2,0)</f>
        <v>OPN</v>
      </c>
      <c r="R345" t="str">
        <f>VLOOKUP(N345,'Voltage Vector Region'!$R:$S,2,0)</f>
        <v>PPN</v>
      </c>
      <c r="S345">
        <f t="shared" si="47"/>
        <v>3.42</v>
      </c>
      <c r="T345" t="e">
        <f>VLOOKUP($K345,#REF!,2,0)</f>
        <v>#REF!</v>
      </c>
      <c r="U345" t="e">
        <f>VLOOKUP($K345,#REF!,3,0)</f>
        <v>#REF!</v>
      </c>
      <c r="V345" t="e">
        <f>VLOOKUP($K345,#REF!,4,0)</f>
        <v>#REF!</v>
      </c>
    </row>
    <row r="346" spans="3:22" x14ac:dyDescent="0.3">
      <c r="C346" s="1">
        <v>3.4299999999999999E-3</v>
      </c>
      <c r="D346" s="1">
        <f t="shared" si="48"/>
        <v>1.0775662801812991</v>
      </c>
      <c r="E346" s="1" t="str">
        <f t="shared" si="49"/>
        <v>S2</v>
      </c>
      <c r="F346" s="1">
        <f t="shared" si="46"/>
        <v>3.0368728984701443E-2</v>
      </c>
      <c r="G346" s="1">
        <f>$F$2*(((SQRT(3)*COS(Model!F346))-SIN(Model!F346))/2)</f>
        <v>0.68035524295909378</v>
      </c>
      <c r="H346" s="1">
        <f t="shared" si="50"/>
        <v>2.429124897930918E-2</v>
      </c>
      <c r="I346" s="1">
        <f t="shared" si="51"/>
        <v>0.70464649193840301</v>
      </c>
      <c r="J346" s="1" t="str">
        <f t="shared" si="52"/>
        <v>R3</v>
      </c>
      <c r="K346" t="str">
        <f t="shared" si="53"/>
        <v>S2R3</v>
      </c>
      <c r="L346" t="str">
        <f>VLOOKUP(K346,'Voltage Vector Region'!$M:$P,2,0)</f>
        <v>V2</v>
      </c>
      <c r="M346" t="str">
        <f>VLOOKUP(K346,'Voltage Vector Region'!$M:$P,3,0)</f>
        <v>V8</v>
      </c>
      <c r="N346" t="str">
        <f>VLOOKUP(K346,'Voltage Vector Region'!$M:$P,4,0)</f>
        <v>V14</v>
      </c>
      <c r="P346" t="str">
        <f>VLOOKUP(L346,'Voltage Vector Region'!$R:$S,2,0)</f>
        <v>PPO</v>
      </c>
      <c r="Q346" t="str">
        <f>VLOOKUP(M346,'Voltage Vector Region'!$R:$S,2,0)</f>
        <v>OPN</v>
      </c>
      <c r="R346" t="str">
        <f>VLOOKUP(N346,'Voltage Vector Region'!$R:$S,2,0)</f>
        <v>PPN</v>
      </c>
      <c r="S346">
        <f t="shared" si="47"/>
        <v>3.4299999999999997</v>
      </c>
      <c r="T346" t="e">
        <f>VLOOKUP($K346,#REF!,2,0)</f>
        <v>#REF!</v>
      </c>
      <c r="U346" t="e">
        <f>VLOOKUP($K346,#REF!,3,0)</f>
        <v>#REF!</v>
      </c>
      <c r="V346" t="e">
        <f>VLOOKUP($K346,#REF!,4,0)</f>
        <v>#REF!</v>
      </c>
    </row>
    <row r="347" spans="3:22" x14ac:dyDescent="0.3">
      <c r="C347" s="1">
        <v>3.4399999999999999E-3</v>
      </c>
      <c r="D347" s="1">
        <f t="shared" si="48"/>
        <v>1.0807078728348889</v>
      </c>
      <c r="E347" s="1" t="str">
        <f t="shared" si="49"/>
        <v>S2</v>
      </c>
      <c r="F347" s="1">
        <f t="shared" si="46"/>
        <v>3.3510321638291263E-2</v>
      </c>
      <c r="G347" s="1">
        <f>$F$2*(((SQRT(3)*COS(Model!F347))-SIN(Model!F347))/2)</f>
        <v>0.67902974090710533</v>
      </c>
      <c r="H347" s="1">
        <f t="shared" si="50"/>
        <v>2.6803240240857302E-2</v>
      </c>
      <c r="I347" s="1">
        <f t="shared" si="51"/>
        <v>0.70583298114796267</v>
      </c>
      <c r="J347" s="1" t="str">
        <f t="shared" si="52"/>
        <v>R3</v>
      </c>
      <c r="K347" t="str">
        <f t="shared" si="53"/>
        <v>S2R3</v>
      </c>
      <c r="L347" t="str">
        <f>VLOOKUP(K347,'Voltage Vector Region'!$M:$P,2,0)</f>
        <v>V2</v>
      </c>
      <c r="M347" t="str">
        <f>VLOOKUP(K347,'Voltage Vector Region'!$M:$P,3,0)</f>
        <v>V8</v>
      </c>
      <c r="N347" t="str">
        <f>VLOOKUP(K347,'Voltage Vector Region'!$M:$P,4,0)</f>
        <v>V14</v>
      </c>
      <c r="P347" t="str">
        <f>VLOOKUP(L347,'Voltage Vector Region'!$R:$S,2,0)</f>
        <v>PPO</v>
      </c>
      <c r="Q347" t="str">
        <f>VLOOKUP(M347,'Voltage Vector Region'!$R:$S,2,0)</f>
        <v>OPN</v>
      </c>
      <c r="R347" t="str">
        <f>VLOOKUP(N347,'Voltage Vector Region'!$R:$S,2,0)</f>
        <v>PPN</v>
      </c>
      <c r="S347">
        <f t="shared" si="47"/>
        <v>3.44</v>
      </c>
      <c r="T347" t="e">
        <f>VLOOKUP($K347,#REF!,2,0)</f>
        <v>#REF!</v>
      </c>
      <c r="U347" t="e">
        <f>VLOOKUP($K347,#REF!,3,0)</f>
        <v>#REF!</v>
      </c>
      <c r="V347" t="e">
        <f>VLOOKUP($K347,#REF!,4,0)</f>
        <v>#REF!</v>
      </c>
    </row>
    <row r="348" spans="3:22" x14ac:dyDescent="0.3">
      <c r="C348" s="1">
        <v>3.4499999999999999E-3</v>
      </c>
      <c r="D348" s="1">
        <f t="shared" si="48"/>
        <v>1.0838494654884787</v>
      </c>
      <c r="E348" s="1" t="str">
        <f t="shared" si="49"/>
        <v>S2</v>
      </c>
      <c r="F348" s="1">
        <f t="shared" si="46"/>
        <v>3.6651914291881083E-2</v>
      </c>
      <c r="G348" s="1">
        <f>$F$2*(((SQRT(3)*COS(Model!F348))-SIN(Model!F348))/2)</f>
        <v>0.67769753710570957</v>
      </c>
      <c r="H348" s="1">
        <f t="shared" si="50"/>
        <v>2.9314966965245149E-2</v>
      </c>
      <c r="I348" s="1">
        <f t="shared" si="51"/>
        <v>0.70701250407095473</v>
      </c>
      <c r="J348" s="1" t="str">
        <f t="shared" si="52"/>
        <v>R3</v>
      </c>
      <c r="K348" t="str">
        <f t="shared" si="53"/>
        <v>S2R3</v>
      </c>
      <c r="L348" t="str">
        <f>VLOOKUP(K348,'Voltage Vector Region'!$M:$P,2,0)</f>
        <v>V2</v>
      </c>
      <c r="M348" t="str">
        <f>VLOOKUP(K348,'Voltage Vector Region'!$M:$P,3,0)</f>
        <v>V8</v>
      </c>
      <c r="N348" t="str">
        <f>VLOOKUP(K348,'Voltage Vector Region'!$M:$P,4,0)</f>
        <v>V14</v>
      </c>
      <c r="P348" t="str">
        <f>VLOOKUP(L348,'Voltage Vector Region'!$R:$S,2,0)</f>
        <v>PPO</v>
      </c>
      <c r="Q348" t="str">
        <f>VLOOKUP(M348,'Voltage Vector Region'!$R:$S,2,0)</f>
        <v>OPN</v>
      </c>
      <c r="R348" t="str">
        <f>VLOOKUP(N348,'Voltage Vector Region'!$R:$S,2,0)</f>
        <v>PPN</v>
      </c>
      <c r="S348">
        <f t="shared" si="47"/>
        <v>3.4499999999999997</v>
      </c>
      <c r="T348" t="e">
        <f>VLOOKUP($K348,#REF!,2,0)</f>
        <v>#REF!</v>
      </c>
      <c r="U348" t="e">
        <f>VLOOKUP($K348,#REF!,3,0)</f>
        <v>#REF!</v>
      </c>
      <c r="V348" t="e">
        <f>VLOOKUP($K348,#REF!,4,0)</f>
        <v>#REF!</v>
      </c>
    </row>
    <row r="349" spans="3:22" x14ac:dyDescent="0.3">
      <c r="C349" s="1">
        <v>3.46E-3</v>
      </c>
      <c r="D349" s="1">
        <f t="shared" si="48"/>
        <v>1.0869910581420685</v>
      </c>
      <c r="E349" s="1" t="str">
        <f t="shared" si="49"/>
        <v>S2</v>
      </c>
      <c r="F349" s="1">
        <f t="shared" si="46"/>
        <v>3.9793506945470902E-2</v>
      </c>
      <c r="G349" s="1">
        <f>$F$2*(((SQRT(3)*COS(Model!F349))-SIN(Model!F349))/2)</f>
        <v>0.67635864470322016</v>
      </c>
      <c r="H349" s="1">
        <f t="shared" si="50"/>
        <v>3.1826404362743983E-2</v>
      </c>
      <c r="I349" s="1">
        <f t="shared" si="51"/>
        <v>0.70818504906596413</v>
      </c>
      <c r="J349" s="1" t="str">
        <f t="shared" si="52"/>
        <v>R3</v>
      </c>
      <c r="K349" t="str">
        <f t="shared" si="53"/>
        <v>S2R3</v>
      </c>
      <c r="L349" t="str">
        <f>VLOOKUP(K349,'Voltage Vector Region'!$M:$P,2,0)</f>
        <v>V2</v>
      </c>
      <c r="M349" t="str">
        <f>VLOOKUP(K349,'Voltage Vector Region'!$M:$P,3,0)</f>
        <v>V8</v>
      </c>
      <c r="N349" t="str">
        <f>VLOOKUP(K349,'Voltage Vector Region'!$M:$P,4,0)</f>
        <v>V14</v>
      </c>
      <c r="P349" t="str">
        <f>VLOOKUP(L349,'Voltage Vector Region'!$R:$S,2,0)</f>
        <v>PPO</v>
      </c>
      <c r="Q349" t="str">
        <f>VLOOKUP(M349,'Voltage Vector Region'!$R:$S,2,0)</f>
        <v>OPN</v>
      </c>
      <c r="R349" t="str">
        <f>VLOOKUP(N349,'Voltage Vector Region'!$R:$S,2,0)</f>
        <v>PPN</v>
      </c>
      <c r="S349">
        <f t="shared" si="47"/>
        <v>3.46</v>
      </c>
      <c r="T349" t="e">
        <f>VLOOKUP($K349,#REF!,2,0)</f>
        <v>#REF!</v>
      </c>
      <c r="U349" t="e">
        <f>VLOOKUP($K349,#REF!,3,0)</f>
        <v>#REF!</v>
      </c>
      <c r="V349" t="e">
        <f>VLOOKUP($K349,#REF!,4,0)</f>
        <v>#REF!</v>
      </c>
    </row>
    <row r="350" spans="3:22" x14ac:dyDescent="0.3">
      <c r="C350" s="1">
        <v>3.47E-3</v>
      </c>
      <c r="D350" s="1">
        <f t="shared" si="48"/>
        <v>1.0901326507956584</v>
      </c>
      <c r="E350" s="1" t="str">
        <f t="shared" si="49"/>
        <v>S2</v>
      </c>
      <c r="F350" s="1">
        <f t="shared" si="46"/>
        <v>4.2935099599060722E-2</v>
      </c>
      <c r="G350" s="1">
        <f>$F$2*(((SQRT(3)*COS(Model!F350))-SIN(Model!F350))/2)</f>
        <v>0.67501307691396473</v>
      </c>
      <c r="H350" s="1">
        <f t="shared" si="50"/>
        <v>3.4337527646480598E-2</v>
      </c>
      <c r="I350" s="1">
        <f t="shared" si="51"/>
        <v>0.7093506045604453</v>
      </c>
      <c r="J350" s="1" t="str">
        <f t="shared" si="52"/>
        <v>R3</v>
      </c>
      <c r="K350" t="str">
        <f t="shared" si="53"/>
        <v>S2R3</v>
      </c>
      <c r="L350" t="str">
        <f>VLOOKUP(K350,'Voltage Vector Region'!$M:$P,2,0)</f>
        <v>V2</v>
      </c>
      <c r="M350" t="str">
        <f>VLOOKUP(K350,'Voltage Vector Region'!$M:$P,3,0)</f>
        <v>V8</v>
      </c>
      <c r="N350" t="str">
        <f>VLOOKUP(K350,'Voltage Vector Region'!$M:$P,4,0)</f>
        <v>V14</v>
      </c>
      <c r="P350" t="str">
        <f>VLOOKUP(L350,'Voltage Vector Region'!$R:$S,2,0)</f>
        <v>PPO</v>
      </c>
      <c r="Q350" t="str">
        <f>VLOOKUP(M350,'Voltage Vector Region'!$R:$S,2,0)</f>
        <v>OPN</v>
      </c>
      <c r="R350" t="str">
        <f>VLOOKUP(N350,'Voltage Vector Region'!$R:$S,2,0)</f>
        <v>PPN</v>
      </c>
      <c r="S350">
        <f t="shared" si="47"/>
        <v>3.4699999999999998</v>
      </c>
      <c r="T350" t="e">
        <f>VLOOKUP($K350,#REF!,2,0)</f>
        <v>#REF!</v>
      </c>
      <c r="U350" t="e">
        <f>VLOOKUP($K350,#REF!,3,0)</f>
        <v>#REF!</v>
      </c>
      <c r="V350" t="e">
        <f>VLOOKUP($K350,#REF!,4,0)</f>
        <v>#REF!</v>
      </c>
    </row>
    <row r="351" spans="3:22" x14ac:dyDescent="0.3">
      <c r="C351" s="1">
        <v>3.48E-3</v>
      </c>
      <c r="D351" s="1">
        <f t="shared" si="48"/>
        <v>1.093274243449248</v>
      </c>
      <c r="E351" s="1" t="str">
        <f t="shared" si="49"/>
        <v>S2</v>
      </c>
      <c r="F351" s="1">
        <f t="shared" si="46"/>
        <v>4.607669225265032E-2</v>
      </c>
      <c r="G351" s="1">
        <f>$F$2*(((SQRT(3)*COS(Model!F351))-SIN(Model!F351))/2)</f>
        <v>0.67366084701815376</v>
      </c>
      <c r="H351" s="1">
        <f t="shared" si="50"/>
        <v>3.6848312032681782E-2</v>
      </c>
      <c r="I351" s="1">
        <f t="shared" si="51"/>
        <v>0.71050915905083556</v>
      </c>
      <c r="J351" s="1" t="str">
        <f t="shared" si="52"/>
        <v>R3</v>
      </c>
      <c r="K351" t="str">
        <f t="shared" si="53"/>
        <v>S2R3</v>
      </c>
      <c r="L351" t="str">
        <f>VLOOKUP(K351,'Voltage Vector Region'!$M:$P,2,0)</f>
        <v>V2</v>
      </c>
      <c r="M351" t="str">
        <f>VLOOKUP(K351,'Voltage Vector Region'!$M:$P,3,0)</f>
        <v>V8</v>
      </c>
      <c r="N351" t="str">
        <f>VLOOKUP(K351,'Voltage Vector Region'!$M:$P,4,0)</f>
        <v>V14</v>
      </c>
      <c r="P351" t="str">
        <f>VLOOKUP(L351,'Voltage Vector Region'!$R:$S,2,0)</f>
        <v>PPO</v>
      </c>
      <c r="Q351" t="str">
        <f>VLOOKUP(M351,'Voltage Vector Region'!$R:$S,2,0)</f>
        <v>OPN</v>
      </c>
      <c r="R351" t="str">
        <f>VLOOKUP(N351,'Voltage Vector Region'!$R:$S,2,0)</f>
        <v>PPN</v>
      </c>
      <c r="S351">
        <f t="shared" si="47"/>
        <v>3.48</v>
      </c>
      <c r="T351" t="e">
        <f>VLOOKUP($K351,#REF!,2,0)</f>
        <v>#REF!</v>
      </c>
      <c r="U351" t="e">
        <f>VLOOKUP($K351,#REF!,3,0)</f>
        <v>#REF!</v>
      </c>
      <c r="V351" t="e">
        <f>VLOOKUP($K351,#REF!,4,0)</f>
        <v>#REF!</v>
      </c>
    </row>
    <row r="352" spans="3:22" x14ac:dyDescent="0.3">
      <c r="C352" s="1">
        <v>3.49E-3</v>
      </c>
      <c r="D352" s="1">
        <f t="shared" si="48"/>
        <v>1.0964158361028378</v>
      </c>
      <c r="E352" s="1" t="str">
        <f t="shared" si="49"/>
        <v>S2</v>
      </c>
      <c r="F352" s="1">
        <f t="shared" si="46"/>
        <v>4.921828490624014E-2</v>
      </c>
      <c r="G352" s="1">
        <f>$F$2*(((SQRT(3)*COS(Model!F352))-SIN(Model!F352))/2)</f>
        <v>0.67230196836175071</v>
      </c>
      <c r="H352" s="1">
        <f t="shared" si="50"/>
        <v>3.9358732740919652E-2</v>
      </c>
      <c r="I352" s="1">
        <f t="shared" si="51"/>
        <v>0.71166070110267032</v>
      </c>
      <c r="J352" s="1" t="str">
        <f t="shared" si="52"/>
        <v>R3</v>
      </c>
      <c r="K352" t="str">
        <f t="shared" si="53"/>
        <v>S2R3</v>
      </c>
      <c r="L352" t="str">
        <f>VLOOKUP(K352,'Voltage Vector Region'!$M:$P,2,0)</f>
        <v>V2</v>
      </c>
      <c r="M352" t="str">
        <f>VLOOKUP(K352,'Voltage Vector Region'!$M:$P,3,0)</f>
        <v>V8</v>
      </c>
      <c r="N352" t="str">
        <f>VLOOKUP(K352,'Voltage Vector Region'!$M:$P,4,0)</f>
        <v>V14</v>
      </c>
      <c r="P352" t="str">
        <f>VLOOKUP(L352,'Voltage Vector Region'!$R:$S,2,0)</f>
        <v>PPO</v>
      </c>
      <c r="Q352" t="str">
        <f>VLOOKUP(M352,'Voltage Vector Region'!$R:$S,2,0)</f>
        <v>OPN</v>
      </c>
      <c r="R352" t="str">
        <f>VLOOKUP(N352,'Voltage Vector Region'!$R:$S,2,0)</f>
        <v>PPN</v>
      </c>
      <c r="S352">
        <f t="shared" si="47"/>
        <v>3.4899999999999998</v>
      </c>
      <c r="T352" t="e">
        <f>VLOOKUP($K352,#REF!,2,0)</f>
        <v>#REF!</v>
      </c>
      <c r="U352" t="e">
        <f>VLOOKUP($K352,#REF!,3,0)</f>
        <v>#REF!</v>
      </c>
      <c r="V352" t="e">
        <f>VLOOKUP($K352,#REF!,4,0)</f>
        <v>#REF!</v>
      </c>
    </row>
    <row r="353" spans="3:22" x14ac:dyDescent="0.3">
      <c r="C353" s="1">
        <v>3.5000000000000001E-3</v>
      </c>
      <c r="D353" s="1">
        <f t="shared" si="48"/>
        <v>1.0995574287564276</v>
      </c>
      <c r="E353" s="1" t="str">
        <f t="shared" si="49"/>
        <v>S2</v>
      </c>
      <c r="F353" s="1">
        <f t="shared" si="46"/>
        <v>5.2359877559829959E-2</v>
      </c>
      <c r="G353" s="1">
        <f>$F$2*(((SQRT(3)*COS(Model!F353))-SIN(Model!F353))/2)</f>
        <v>0.67093645435633908</v>
      </c>
      <c r="H353" s="1">
        <f t="shared" si="50"/>
        <v>4.1868764994355129E-2</v>
      </c>
      <c r="I353" s="1">
        <f t="shared" si="51"/>
        <v>0.71280521935069419</v>
      </c>
      <c r="J353" s="1" t="str">
        <f t="shared" si="52"/>
        <v>R3</v>
      </c>
      <c r="K353" t="str">
        <f t="shared" si="53"/>
        <v>S2R3</v>
      </c>
      <c r="L353" t="str">
        <f>VLOOKUP(K353,'Voltage Vector Region'!$M:$P,2,0)</f>
        <v>V2</v>
      </c>
      <c r="M353" t="str">
        <f>VLOOKUP(K353,'Voltage Vector Region'!$M:$P,3,0)</f>
        <v>V8</v>
      </c>
      <c r="N353" t="str">
        <f>VLOOKUP(K353,'Voltage Vector Region'!$M:$P,4,0)</f>
        <v>V14</v>
      </c>
      <c r="P353" t="str">
        <f>VLOOKUP(L353,'Voltage Vector Region'!$R:$S,2,0)</f>
        <v>PPO</v>
      </c>
      <c r="Q353" t="str">
        <f>VLOOKUP(M353,'Voltage Vector Region'!$R:$S,2,0)</f>
        <v>OPN</v>
      </c>
      <c r="R353" t="str">
        <f>VLOOKUP(N353,'Voltage Vector Region'!$R:$S,2,0)</f>
        <v>PPN</v>
      </c>
      <c r="S353">
        <f t="shared" si="47"/>
        <v>3.5</v>
      </c>
      <c r="T353" t="e">
        <f>VLOOKUP($K353,#REF!,2,0)</f>
        <v>#REF!</v>
      </c>
      <c r="U353" t="e">
        <f>VLOOKUP($K353,#REF!,3,0)</f>
        <v>#REF!</v>
      </c>
      <c r="V353" t="e">
        <f>VLOOKUP($K353,#REF!,4,0)</f>
        <v>#REF!</v>
      </c>
    </row>
    <row r="354" spans="3:22" x14ac:dyDescent="0.3">
      <c r="C354" s="1">
        <v>3.5100000000000001E-3</v>
      </c>
      <c r="D354" s="1">
        <f t="shared" si="48"/>
        <v>1.1026990214100174</v>
      </c>
      <c r="E354" s="1" t="str">
        <f t="shared" si="49"/>
        <v>S2</v>
      </c>
      <c r="F354" s="1">
        <f t="shared" si="46"/>
        <v>5.5501470213419779E-2</v>
      </c>
      <c r="G354" s="1">
        <f>$F$2*(((SQRT(3)*COS(Model!F354))-SIN(Model!F354))/2)</f>
        <v>0.66956431847899123</v>
      </c>
      <c r="H354" s="1">
        <f t="shared" si="50"/>
        <v>4.4378384019983209E-2</v>
      </c>
      <c r="I354" s="1">
        <f t="shared" si="51"/>
        <v>0.7139427024989744</v>
      </c>
      <c r="J354" s="1" t="str">
        <f t="shared" si="52"/>
        <v>R3</v>
      </c>
      <c r="K354" t="str">
        <f t="shared" si="53"/>
        <v>S2R3</v>
      </c>
      <c r="L354" t="str">
        <f>VLOOKUP(K354,'Voltage Vector Region'!$M:$P,2,0)</f>
        <v>V2</v>
      </c>
      <c r="M354" t="str">
        <f>VLOOKUP(K354,'Voltage Vector Region'!$M:$P,3,0)</f>
        <v>V8</v>
      </c>
      <c r="N354" t="str">
        <f>VLOOKUP(K354,'Voltage Vector Region'!$M:$P,4,0)</f>
        <v>V14</v>
      </c>
      <c r="P354" t="str">
        <f>VLOOKUP(L354,'Voltage Vector Region'!$R:$S,2,0)</f>
        <v>PPO</v>
      </c>
      <c r="Q354" t="str">
        <f>VLOOKUP(M354,'Voltage Vector Region'!$R:$S,2,0)</f>
        <v>OPN</v>
      </c>
      <c r="R354" t="str">
        <f>VLOOKUP(N354,'Voltage Vector Region'!$R:$S,2,0)</f>
        <v>PPN</v>
      </c>
      <c r="S354">
        <f t="shared" si="47"/>
        <v>3.5100000000000002</v>
      </c>
      <c r="T354" t="e">
        <f>VLOOKUP($K354,#REF!,2,0)</f>
        <v>#REF!</v>
      </c>
      <c r="U354" t="e">
        <f>VLOOKUP($K354,#REF!,3,0)</f>
        <v>#REF!</v>
      </c>
      <c r="V354" t="e">
        <f>VLOOKUP($K354,#REF!,4,0)</f>
        <v>#REF!</v>
      </c>
    </row>
    <row r="355" spans="3:22" x14ac:dyDescent="0.3">
      <c r="C355" s="1">
        <v>3.5200000000000001E-3</v>
      </c>
      <c r="D355" s="1">
        <f t="shared" si="48"/>
        <v>1.1058406140636072</v>
      </c>
      <c r="E355" s="1" t="str">
        <f t="shared" si="49"/>
        <v>S2</v>
      </c>
      <c r="F355" s="1">
        <f t="shared" si="46"/>
        <v>5.8643062867009599E-2</v>
      </c>
      <c r="G355" s="1">
        <f>$F$2*(((SQRT(3)*COS(Model!F355))-SIN(Model!F355))/2)</f>
        <v>0.66818557427213376</v>
      </c>
      <c r="H355" s="1">
        <f t="shared" si="50"/>
        <v>4.6887565048877297E-2</v>
      </c>
      <c r="I355" s="1">
        <f t="shared" si="51"/>
        <v>0.71507313932101102</v>
      </c>
      <c r="J355" s="1" t="str">
        <f t="shared" si="52"/>
        <v>R3</v>
      </c>
      <c r="K355" t="str">
        <f t="shared" si="53"/>
        <v>S2R3</v>
      </c>
      <c r="L355" t="str">
        <f>VLOOKUP(K355,'Voltage Vector Region'!$M:$P,2,0)</f>
        <v>V2</v>
      </c>
      <c r="M355" t="str">
        <f>VLOOKUP(K355,'Voltage Vector Region'!$M:$P,3,0)</f>
        <v>V8</v>
      </c>
      <c r="N355" t="str">
        <f>VLOOKUP(K355,'Voltage Vector Region'!$M:$P,4,0)</f>
        <v>V14</v>
      </c>
      <c r="P355" t="str">
        <f>VLOOKUP(L355,'Voltage Vector Region'!$R:$S,2,0)</f>
        <v>PPO</v>
      </c>
      <c r="Q355" t="str">
        <f>VLOOKUP(M355,'Voltage Vector Region'!$R:$S,2,0)</f>
        <v>OPN</v>
      </c>
      <c r="R355" t="str">
        <f>VLOOKUP(N355,'Voltage Vector Region'!$R:$S,2,0)</f>
        <v>PPN</v>
      </c>
      <c r="S355">
        <f t="shared" si="47"/>
        <v>3.52</v>
      </c>
      <c r="T355" t="e">
        <f>VLOOKUP($K355,#REF!,2,0)</f>
        <v>#REF!</v>
      </c>
      <c r="U355" t="e">
        <f>VLOOKUP($K355,#REF!,3,0)</f>
        <v>#REF!</v>
      </c>
      <c r="V355" t="e">
        <f>VLOOKUP($K355,#REF!,4,0)</f>
        <v>#REF!</v>
      </c>
    </row>
    <row r="356" spans="3:22" x14ac:dyDescent="0.3">
      <c r="C356" s="1">
        <v>3.5300000000000002E-3</v>
      </c>
      <c r="D356" s="1">
        <f t="shared" si="48"/>
        <v>1.108982206717197</v>
      </c>
      <c r="E356" s="1" t="str">
        <f t="shared" si="49"/>
        <v>S2</v>
      </c>
      <c r="F356" s="1">
        <f t="shared" si="46"/>
        <v>6.1784655520599419E-2</v>
      </c>
      <c r="G356" s="1">
        <f>$F$2*(((SQRT(3)*COS(Model!F356))-SIN(Model!F356))/2)</f>
        <v>0.6668002353434157</v>
      </c>
      <c r="H356" s="1">
        <f t="shared" si="50"/>
        <v>4.9396283316433628E-2</v>
      </c>
      <c r="I356" s="1">
        <f t="shared" si="51"/>
        <v>0.71619651865984935</v>
      </c>
      <c r="J356" s="1" t="str">
        <f t="shared" si="52"/>
        <v>R3</v>
      </c>
      <c r="K356" t="str">
        <f t="shared" si="53"/>
        <v>S2R3</v>
      </c>
      <c r="L356" t="str">
        <f>VLOOKUP(K356,'Voltage Vector Region'!$M:$P,2,0)</f>
        <v>V2</v>
      </c>
      <c r="M356" t="str">
        <f>VLOOKUP(K356,'Voltage Vector Region'!$M:$P,3,0)</f>
        <v>V8</v>
      </c>
      <c r="N356" t="str">
        <f>VLOOKUP(K356,'Voltage Vector Region'!$M:$P,4,0)</f>
        <v>V14</v>
      </c>
      <c r="P356" t="str">
        <f>VLOOKUP(L356,'Voltage Vector Region'!$R:$S,2,0)</f>
        <v>PPO</v>
      </c>
      <c r="Q356" t="str">
        <f>VLOOKUP(M356,'Voltage Vector Region'!$R:$S,2,0)</f>
        <v>OPN</v>
      </c>
      <c r="R356" t="str">
        <f>VLOOKUP(N356,'Voltage Vector Region'!$R:$S,2,0)</f>
        <v>PPN</v>
      </c>
      <c r="S356">
        <f t="shared" si="47"/>
        <v>3.5300000000000002</v>
      </c>
      <c r="T356" t="e">
        <f>VLOOKUP($K356,#REF!,2,0)</f>
        <v>#REF!</v>
      </c>
      <c r="U356" t="e">
        <f>VLOOKUP($K356,#REF!,3,0)</f>
        <v>#REF!</v>
      </c>
      <c r="V356" t="e">
        <f>VLOOKUP($K356,#REF!,4,0)</f>
        <v>#REF!</v>
      </c>
    </row>
    <row r="357" spans="3:22" x14ac:dyDescent="0.3">
      <c r="C357" s="1">
        <v>3.5400000000000002E-3</v>
      </c>
      <c r="D357" s="1">
        <f t="shared" si="48"/>
        <v>1.1121237993707869</v>
      </c>
      <c r="E357" s="1" t="str">
        <f t="shared" si="49"/>
        <v>S2</v>
      </c>
      <c r="F357" s="1">
        <f t="shared" si="46"/>
        <v>6.4926248174189238E-2</v>
      </c>
      <c r="G357" s="1">
        <f>$F$2*(((SQRT(3)*COS(Model!F357))-SIN(Model!F357))/2)</f>
        <v>0.66540831536557299</v>
      </c>
      <c r="H357" s="1">
        <f t="shared" si="50"/>
        <v>5.1904514062615717E-2</v>
      </c>
      <c r="I357" s="1">
        <f t="shared" si="51"/>
        <v>0.71731282942818875</v>
      </c>
      <c r="J357" s="1" t="str">
        <f t="shared" si="52"/>
        <v>R3</v>
      </c>
      <c r="K357" t="str">
        <f t="shared" si="53"/>
        <v>S2R3</v>
      </c>
      <c r="L357" t="str">
        <f>VLOOKUP(K357,'Voltage Vector Region'!$M:$P,2,0)</f>
        <v>V2</v>
      </c>
      <c r="M357" t="str">
        <f>VLOOKUP(K357,'Voltage Vector Region'!$M:$P,3,0)</f>
        <v>V8</v>
      </c>
      <c r="N357" t="str">
        <f>VLOOKUP(K357,'Voltage Vector Region'!$M:$P,4,0)</f>
        <v>V14</v>
      </c>
      <c r="P357" t="str">
        <f>VLOOKUP(L357,'Voltage Vector Region'!$R:$S,2,0)</f>
        <v>PPO</v>
      </c>
      <c r="Q357" t="str">
        <f>VLOOKUP(M357,'Voltage Vector Region'!$R:$S,2,0)</f>
        <v>OPN</v>
      </c>
      <c r="R357" t="str">
        <f>VLOOKUP(N357,'Voltage Vector Region'!$R:$S,2,0)</f>
        <v>PPN</v>
      </c>
      <c r="S357">
        <f t="shared" si="47"/>
        <v>3.54</v>
      </c>
      <c r="T357" t="e">
        <f>VLOOKUP($K357,#REF!,2,0)</f>
        <v>#REF!</v>
      </c>
      <c r="U357" t="e">
        <f>VLOOKUP($K357,#REF!,3,0)</f>
        <v>#REF!</v>
      </c>
      <c r="V357" t="e">
        <f>VLOOKUP($K357,#REF!,4,0)</f>
        <v>#REF!</v>
      </c>
    </row>
    <row r="358" spans="3:22" x14ac:dyDescent="0.3">
      <c r="C358" s="1">
        <v>3.5500000000000002E-3</v>
      </c>
      <c r="D358" s="1">
        <f t="shared" si="48"/>
        <v>1.1152653920243767</v>
      </c>
      <c r="E358" s="1" t="str">
        <f t="shared" si="49"/>
        <v>S2</v>
      </c>
      <c r="F358" s="1">
        <f t="shared" si="46"/>
        <v>6.8067840827779058E-2</v>
      </c>
      <c r="G358" s="1">
        <f>$F$2*(((SQRT(3)*COS(Model!F358))-SIN(Model!F358))/2)</f>
        <v>0.66400982807629383</v>
      </c>
      <c r="H358" s="1">
        <f t="shared" si="50"/>
        <v>5.4412232532198707E-2</v>
      </c>
      <c r="I358" s="1">
        <f t="shared" si="51"/>
        <v>0.71842206060849256</v>
      </c>
      <c r="J358" s="1" t="str">
        <f t="shared" si="52"/>
        <v>R3</v>
      </c>
      <c r="K358" t="str">
        <f t="shared" si="53"/>
        <v>S2R3</v>
      </c>
      <c r="L358" t="str">
        <f>VLOOKUP(K358,'Voltage Vector Region'!$M:$P,2,0)</f>
        <v>V2</v>
      </c>
      <c r="M358" t="str">
        <f>VLOOKUP(K358,'Voltage Vector Region'!$M:$P,3,0)</f>
        <v>V8</v>
      </c>
      <c r="N358" t="str">
        <f>VLOOKUP(K358,'Voltage Vector Region'!$M:$P,4,0)</f>
        <v>V14</v>
      </c>
      <c r="P358" t="str">
        <f>VLOOKUP(L358,'Voltage Vector Region'!$R:$S,2,0)</f>
        <v>PPO</v>
      </c>
      <c r="Q358" t="str">
        <f>VLOOKUP(M358,'Voltage Vector Region'!$R:$S,2,0)</f>
        <v>OPN</v>
      </c>
      <c r="R358" t="str">
        <f>VLOOKUP(N358,'Voltage Vector Region'!$R:$S,2,0)</f>
        <v>PPN</v>
      </c>
      <c r="S358">
        <f t="shared" si="47"/>
        <v>3.5500000000000003</v>
      </c>
      <c r="T358" t="e">
        <f>VLOOKUP($K358,#REF!,2,0)</f>
        <v>#REF!</v>
      </c>
      <c r="U358" t="e">
        <f>VLOOKUP($K358,#REF!,3,0)</f>
        <v>#REF!</v>
      </c>
      <c r="V358" t="e">
        <f>VLOOKUP($K358,#REF!,4,0)</f>
        <v>#REF!</v>
      </c>
    </row>
    <row r="359" spans="3:22" x14ac:dyDescent="0.3">
      <c r="C359" s="1">
        <v>3.5599999999999998E-3</v>
      </c>
      <c r="D359" s="1">
        <f t="shared" si="48"/>
        <v>1.1184069846779663</v>
      </c>
      <c r="E359" s="1" t="str">
        <f t="shared" si="49"/>
        <v>S2</v>
      </c>
      <c r="F359" s="1">
        <f t="shared" si="46"/>
        <v>7.1209433481368656E-2</v>
      </c>
      <c r="G359" s="1">
        <f>$F$2*(((SQRT(3)*COS(Model!F359))-SIN(Model!F359))/2)</f>
        <v>0.66260478727808336</v>
      </c>
      <c r="H359" s="1">
        <f t="shared" si="50"/>
        <v>5.6919413975013523E-2</v>
      </c>
      <c r="I359" s="1">
        <f t="shared" si="51"/>
        <v>0.71952420125309691</v>
      </c>
      <c r="J359" s="1" t="str">
        <f t="shared" si="52"/>
        <v>R3</v>
      </c>
      <c r="K359" t="str">
        <f t="shared" si="53"/>
        <v>S2R3</v>
      </c>
      <c r="L359" t="str">
        <f>VLOOKUP(K359,'Voltage Vector Region'!$M:$P,2,0)</f>
        <v>V2</v>
      </c>
      <c r="M359" t="str">
        <f>VLOOKUP(K359,'Voltage Vector Region'!$M:$P,3,0)</f>
        <v>V8</v>
      </c>
      <c r="N359" t="str">
        <f>VLOOKUP(K359,'Voltage Vector Region'!$M:$P,4,0)</f>
        <v>V14</v>
      </c>
      <c r="P359" t="str">
        <f>VLOOKUP(L359,'Voltage Vector Region'!$R:$S,2,0)</f>
        <v>PPO</v>
      </c>
      <c r="Q359" t="str">
        <f>VLOOKUP(M359,'Voltage Vector Region'!$R:$S,2,0)</f>
        <v>OPN</v>
      </c>
      <c r="R359" t="str">
        <f>VLOOKUP(N359,'Voltage Vector Region'!$R:$S,2,0)</f>
        <v>PPN</v>
      </c>
      <c r="S359">
        <f t="shared" si="47"/>
        <v>3.5599999999999996</v>
      </c>
      <c r="T359" t="e">
        <f>VLOOKUP($K359,#REF!,2,0)</f>
        <v>#REF!</v>
      </c>
      <c r="U359" t="e">
        <f>VLOOKUP($K359,#REF!,3,0)</f>
        <v>#REF!</v>
      </c>
      <c r="V359" t="e">
        <f>VLOOKUP($K359,#REF!,4,0)</f>
        <v>#REF!</v>
      </c>
    </row>
    <row r="360" spans="3:22" x14ac:dyDescent="0.3">
      <c r="C360" s="1">
        <v>3.5699999999999998E-3</v>
      </c>
      <c r="D360" s="1">
        <f t="shared" si="48"/>
        <v>1.1215485773315561</v>
      </c>
      <c r="E360" s="1" t="str">
        <f t="shared" si="49"/>
        <v>S2</v>
      </c>
      <c r="F360" s="1">
        <f t="shared" si="46"/>
        <v>7.4351026134958476E-2</v>
      </c>
      <c r="G360" s="1">
        <f>$F$2*(((SQRT(3)*COS(Model!F360))-SIN(Model!F360))/2)</f>
        <v>0.66119320683812666</v>
      </c>
      <c r="H360" s="1">
        <f t="shared" si="50"/>
        <v>5.9426033646191881E-2</v>
      </c>
      <c r="I360" s="1">
        <f t="shared" si="51"/>
        <v>0.72061924048431858</v>
      </c>
      <c r="J360" s="1" t="str">
        <f t="shared" si="52"/>
        <v>R3</v>
      </c>
      <c r="K360" t="str">
        <f t="shared" si="53"/>
        <v>S2R3</v>
      </c>
      <c r="L360" t="str">
        <f>VLOOKUP(K360,'Voltage Vector Region'!$M:$P,2,0)</f>
        <v>V2</v>
      </c>
      <c r="M360" t="str">
        <f>VLOOKUP(K360,'Voltage Vector Region'!$M:$P,3,0)</f>
        <v>V8</v>
      </c>
      <c r="N360" t="str">
        <f>VLOOKUP(K360,'Voltage Vector Region'!$M:$P,4,0)</f>
        <v>V14</v>
      </c>
      <c r="P360" t="str">
        <f>VLOOKUP(L360,'Voltage Vector Region'!$R:$S,2,0)</f>
        <v>PPO</v>
      </c>
      <c r="Q360" t="str">
        <f>VLOOKUP(M360,'Voltage Vector Region'!$R:$S,2,0)</f>
        <v>OPN</v>
      </c>
      <c r="R360" t="str">
        <f>VLOOKUP(N360,'Voltage Vector Region'!$R:$S,2,0)</f>
        <v>PPN</v>
      </c>
      <c r="S360">
        <f t="shared" si="47"/>
        <v>3.57</v>
      </c>
      <c r="T360" t="e">
        <f>VLOOKUP($K360,#REF!,2,0)</f>
        <v>#REF!</v>
      </c>
      <c r="U360" t="e">
        <f>VLOOKUP($K360,#REF!,3,0)</f>
        <v>#REF!</v>
      </c>
      <c r="V360" t="e">
        <f>VLOOKUP($K360,#REF!,4,0)</f>
        <v>#REF!</v>
      </c>
    </row>
    <row r="361" spans="3:22" x14ac:dyDescent="0.3">
      <c r="C361" s="1">
        <v>3.5799999999999998E-3</v>
      </c>
      <c r="D361" s="1">
        <f t="shared" si="48"/>
        <v>1.1246901699851459</v>
      </c>
      <c r="E361" s="1" t="str">
        <f t="shared" si="49"/>
        <v>S2</v>
      </c>
      <c r="F361" s="1">
        <f t="shared" si="46"/>
        <v>7.7492618788548295E-2</v>
      </c>
      <c r="G361" s="1">
        <f>$F$2*(((SQRT(3)*COS(Model!F361))-SIN(Model!F361))/2)</f>
        <v>0.65977510068815282</v>
      </c>
      <c r="H361" s="1">
        <f t="shared" si="50"/>
        <v>6.1932066806409419E-2</v>
      </c>
      <c r="I361" s="1">
        <f t="shared" si="51"/>
        <v>0.72170716749456221</v>
      </c>
      <c r="J361" s="1" t="str">
        <f t="shared" si="52"/>
        <v>R3</v>
      </c>
      <c r="K361" t="str">
        <f t="shared" si="53"/>
        <v>S2R3</v>
      </c>
      <c r="L361" t="str">
        <f>VLOOKUP(K361,'Voltage Vector Region'!$M:$P,2,0)</f>
        <v>V2</v>
      </c>
      <c r="M361" t="str">
        <f>VLOOKUP(K361,'Voltage Vector Region'!$M:$P,3,0)</f>
        <v>V8</v>
      </c>
      <c r="N361" t="str">
        <f>VLOOKUP(K361,'Voltage Vector Region'!$M:$P,4,0)</f>
        <v>V14</v>
      </c>
      <c r="P361" t="str">
        <f>VLOOKUP(L361,'Voltage Vector Region'!$R:$S,2,0)</f>
        <v>PPO</v>
      </c>
      <c r="Q361" t="str">
        <f>VLOOKUP(M361,'Voltage Vector Region'!$R:$S,2,0)</f>
        <v>OPN</v>
      </c>
      <c r="R361" t="str">
        <f>VLOOKUP(N361,'Voltage Vector Region'!$R:$S,2,0)</f>
        <v>PPN</v>
      </c>
      <c r="S361">
        <f t="shared" si="47"/>
        <v>3.5799999999999996</v>
      </c>
      <c r="T361" t="e">
        <f>VLOOKUP($K361,#REF!,2,0)</f>
        <v>#REF!</v>
      </c>
      <c r="U361" t="e">
        <f>VLOOKUP($K361,#REF!,3,0)</f>
        <v>#REF!</v>
      </c>
      <c r="V361" t="e">
        <f>VLOOKUP($K361,#REF!,4,0)</f>
        <v>#REF!</v>
      </c>
    </row>
    <row r="362" spans="3:22" x14ac:dyDescent="0.3">
      <c r="C362" s="1">
        <v>3.5899999999999999E-3</v>
      </c>
      <c r="D362" s="1">
        <f t="shared" si="48"/>
        <v>1.1278317626387357</v>
      </c>
      <c r="E362" s="1" t="str">
        <f t="shared" si="49"/>
        <v>S2</v>
      </c>
      <c r="F362" s="1">
        <f t="shared" si="46"/>
        <v>8.0634211442138115E-2</v>
      </c>
      <c r="G362" s="1">
        <f>$F$2*(((SQRT(3)*COS(Model!F362))-SIN(Model!F362))/2)</f>
        <v>0.65835048282429742</v>
      </c>
      <c r="H362" s="1">
        <f t="shared" si="50"/>
        <v>6.4437488722130565E-2</v>
      </c>
      <c r="I362" s="1">
        <f t="shared" si="51"/>
        <v>0.72278797154642804</v>
      </c>
      <c r="J362" s="1" t="str">
        <f t="shared" si="52"/>
        <v>R3</v>
      </c>
      <c r="K362" t="str">
        <f t="shared" si="53"/>
        <v>S2R3</v>
      </c>
      <c r="L362" t="str">
        <f>VLOOKUP(K362,'Voltage Vector Region'!$M:$P,2,0)</f>
        <v>V2</v>
      </c>
      <c r="M362" t="str">
        <f>VLOOKUP(K362,'Voltage Vector Region'!$M:$P,3,0)</f>
        <v>V8</v>
      </c>
      <c r="N362" t="str">
        <f>VLOOKUP(K362,'Voltage Vector Region'!$M:$P,4,0)</f>
        <v>V14</v>
      </c>
      <c r="P362" t="str">
        <f>VLOOKUP(L362,'Voltage Vector Region'!$R:$S,2,0)</f>
        <v>PPO</v>
      </c>
      <c r="Q362" t="str">
        <f>VLOOKUP(M362,'Voltage Vector Region'!$R:$S,2,0)</f>
        <v>OPN</v>
      </c>
      <c r="R362" t="str">
        <f>VLOOKUP(N362,'Voltage Vector Region'!$R:$S,2,0)</f>
        <v>PPN</v>
      </c>
      <c r="S362">
        <f t="shared" si="47"/>
        <v>3.59</v>
      </c>
      <c r="T362" t="e">
        <f>VLOOKUP($K362,#REF!,2,0)</f>
        <v>#REF!</v>
      </c>
      <c r="U362" t="e">
        <f>VLOOKUP($K362,#REF!,3,0)</f>
        <v>#REF!</v>
      </c>
      <c r="V362" t="e">
        <f>VLOOKUP($K362,#REF!,4,0)</f>
        <v>#REF!</v>
      </c>
    </row>
    <row r="363" spans="3:22" x14ac:dyDescent="0.3">
      <c r="C363" s="1">
        <v>3.5999999999999999E-3</v>
      </c>
      <c r="D363" s="1">
        <f t="shared" si="48"/>
        <v>1.1309733552923256</v>
      </c>
      <c r="E363" s="1" t="str">
        <f t="shared" si="49"/>
        <v>S2</v>
      </c>
      <c r="F363" s="1">
        <f t="shared" ref="F363:F426" si="54">IF(AND((D363&lt;PI()/3),(D363&gt;=0)),D363,IF(AND((D363&lt;2*PI()/3),(D363&gt;=PI()/3)),D363-PI()/3,IF(AND((D363&lt;3*PI()/3),(D363&gt;=2*PI()/3)),D363-(2*PI()/3),IF(AND((D363&lt;4*PI()/3),(D363&gt;=PI())),D363-PI(),IF(AND((D363&lt;5*PI()/3),(D363&gt;=4*PI()/3)),D363-(4*PI()/3),IF(AND((D363&lt;2*PI()),(D363&gt;=5*PI()/3)),D363-(5*PI()/3),0))))))</f>
        <v>8.3775804095727935E-2</v>
      </c>
      <c r="G363" s="1">
        <f>$F$2*(((SQRT(3)*COS(Model!F363))-SIN(Model!F363))/2)</f>
        <v>0.65691936730696332</v>
      </c>
      <c r="H363" s="1">
        <f t="shared" si="50"/>
        <v>6.6942274665852494E-2</v>
      </c>
      <c r="I363" s="1">
        <f t="shared" si="51"/>
        <v>0.72386164197281577</v>
      </c>
      <c r="J363" s="1" t="str">
        <f t="shared" si="52"/>
        <v>R3</v>
      </c>
      <c r="K363" t="str">
        <f t="shared" si="53"/>
        <v>S2R3</v>
      </c>
      <c r="L363" t="str">
        <f>VLOOKUP(K363,'Voltage Vector Region'!$M:$P,2,0)</f>
        <v>V2</v>
      </c>
      <c r="M363" t="str">
        <f>VLOOKUP(K363,'Voltage Vector Region'!$M:$P,3,0)</f>
        <v>V8</v>
      </c>
      <c r="N363" t="str">
        <f>VLOOKUP(K363,'Voltage Vector Region'!$M:$P,4,0)</f>
        <v>V14</v>
      </c>
      <c r="P363" t="str">
        <f>VLOOKUP(L363,'Voltage Vector Region'!$R:$S,2,0)</f>
        <v>PPO</v>
      </c>
      <c r="Q363" t="str">
        <f>VLOOKUP(M363,'Voltage Vector Region'!$R:$S,2,0)</f>
        <v>OPN</v>
      </c>
      <c r="R363" t="str">
        <f>VLOOKUP(N363,'Voltage Vector Region'!$R:$S,2,0)</f>
        <v>PPN</v>
      </c>
      <c r="S363">
        <f t="shared" si="47"/>
        <v>3.5999999999999996</v>
      </c>
      <c r="T363" t="e">
        <f>VLOOKUP($K363,#REF!,2,0)</f>
        <v>#REF!</v>
      </c>
      <c r="U363" t="e">
        <f>VLOOKUP($K363,#REF!,3,0)</f>
        <v>#REF!</v>
      </c>
      <c r="V363" t="e">
        <f>VLOOKUP($K363,#REF!,4,0)</f>
        <v>#REF!</v>
      </c>
    </row>
    <row r="364" spans="3:22" x14ac:dyDescent="0.3">
      <c r="C364" s="1">
        <v>3.6099999999999999E-3</v>
      </c>
      <c r="D364" s="1">
        <f t="shared" si="48"/>
        <v>1.1341149479459154</v>
      </c>
      <c r="E364" s="1" t="str">
        <f t="shared" si="49"/>
        <v>S2</v>
      </c>
      <c r="F364" s="1">
        <f t="shared" si="54"/>
        <v>8.6917396749317755E-2</v>
      </c>
      <c r="G364" s="1">
        <f>$F$2*(((SQRT(3)*COS(Model!F364))-SIN(Model!F364))/2)</f>
        <v>0.65548176826068272</v>
      </c>
      <c r="H364" s="1">
        <f t="shared" si="50"/>
        <v>6.9446399916349141E-2</v>
      </c>
      <c r="I364" s="1">
        <f t="shared" si="51"/>
        <v>0.72492816817703187</v>
      </c>
      <c r="J364" s="1" t="str">
        <f t="shared" si="52"/>
        <v>R3</v>
      </c>
      <c r="K364" t="str">
        <f t="shared" si="53"/>
        <v>S2R3</v>
      </c>
      <c r="L364" t="str">
        <f>VLOOKUP(K364,'Voltage Vector Region'!$M:$P,2,0)</f>
        <v>V2</v>
      </c>
      <c r="M364" t="str">
        <f>VLOOKUP(K364,'Voltage Vector Region'!$M:$P,3,0)</f>
        <v>V8</v>
      </c>
      <c r="N364" t="str">
        <f>VLOOKUP(K364,'Voltage Vector Region'!$M:$P,4,0)</f>
        <v>V14</v>
      </c>
      <c r="P364" t="str">
        <f>VLOOKUP(L364,'Voltage Vector Region'!$R:$S,2,0)</f>
        <v>PPO</v>
      </c>
      <c r="Q364" t="str">
        <f>VLOOKUP(M364,'Voltage Vector Region'!$R:$S,2,0)</f>
        <v>OPN</v>
      </c>
      <c r="R364" t="str">
        <f>VLOOKUP(N364,'Voltage Vector Region'!$R:$S,2,0)</f>
        <v>PPN</v>
      </c>
      <c r="S364">
        <f t="shared" si="47"/>
        <v>3.61</v>
      </c>
      <c r="T364" t="e">
        <f>VLOOKUP($K364,#REF!,2,0)</f>
        <v>#REF!</v>
      </c>
      <c r="U364" t="e">
        <f>VLOOKUP($K364,#REF!,3,0)</f>
        <v>#REF!</v>
      </c>
      <c r="V364" t="e">
        <f>VLOOKUP($K364,#REF!,4,0)</f>
        <v>#REF!</v>
      </c>
    </row>
    <row r="365" spans="3:22" x14ac:dyDescent="0.3">
      <c r="C365" s="1">
        <v>3.62E-3</v>
      </c>
      <c r="D365" s="1">
        <f t="shared" si="48"/>
        <v>1.1372565405995052</v>
      </c>
      <c r="E365" s="1" t="str">
        <f t="shared" si="49"/>
        <v>S2</v>
      </c>
      <c r="F365" s="1">
        <f t="shared" si="54"/>
        <v>9.0058989402907574E-2</v>
      </c>
      <c r="G365" s="1">
        <f>$F$2*(((SQRT(3)*COS(Model!F365))-SIN(Model!F365))/2)</f>
        <v>0.65403769987397831</v>
      </c>
      <c r="H365" s="1">
        <f t="shared" si="50"/>
        <v>7.1949839758915279E-2</v>
      </c>
      <c r="I365" s="1">
        <f t="shared" si="51"/>
        <v>0.72598753963289364</v>
      </c>
      <c r="J365" s="1" t="str">
        <f t="shared" si="52"/>
        <v>R3</v>
      </c>
      <c r="K365" t="str">
        <f t="shared" si="53"/>
        <v>S2R3</v>
      </c>
      <c r="L365" t="str">
        <f>VLOOKUP(K365,'Voltage Vector Region'!$M:$P,2,0)</f>
        <v>V2</v>
      </c>
      <c r="M365" t="str">
        <f>VLOOKUP(K365,'Voltage Vector Region'!$M:$P,3,0)</f>
        <v>V8</v>
      </c>
      <c r="N365" t="str">
        <f>VLOOKUP(K365,'Voltage Vector Region'!$M:$P,4,0)</f>
        <v>V14</v>
      </c>
      <c r="P365" t="str">
        <f>VLOOKUP(L365,'Voltage Vector Region'!$R:$S,2,0)</f>
        <v>PPO</v>
      </c>
      <c r="Q365" t="str">
        <f>VLOOKUP(M365,'Voltage Vector Region'!$R:$S,2,0)</f>
        <v>OPN</v>
      </c>
      <c r="R365" t="str">
        <f>VLOOKUP(N365,'Voltage Vector Region'!$R:$S,2,0)</f>
        <v>PPN</v>
      </c>
      <c r="S365">
        <f t="shared" si="47"/>
        <v>3.6199999999999997</v>
      </c>
      <c r="T365" t="e">
        <f>VLOOKUP($K365,#REF!,2,0)</f>
        <v>#REF!</v>
      </c>
      <c r="U365" t="e">
        <f>VLOOKUP($K365,#REF!,3,0)</f>
        <v>#REF!</v>
      </c>
      <c r="V365" t="e">
        <f>VLOOKUP($K365,#REF!,4,0)</f>
        <v>#REF!</v>
      </c>
    </row>
    <row r="366" spans="3:22" x14ac:dyDescent="0.3">
      <c r="C366" s="1">
        <v>3.63E-3</v>
      </c>
      <c r="D366" s="1">
        <f t="shared" si="48"/>
        <v>1.140398133253095</v>
      </c>
      <c r="E366" s="1" t="str">
        <f t="shared" si="49"/>
        <v>S2</v>
      </c>
      <c r="F366" s="1">
        <f t="shared" si="54"/>
        <v>9.3200582056497394E-2</v>
      </c>
      <c r="G366" s="1">
        <f>$F$2*(((SQRT(3)*COS(Model!F366))-SIN(Model!F366))/2)</f>
        <v>0.65258717639922181</v>
      </c>
      <c r="H366" s="1">
        <f t="shared" si="50"/>
        <v>7.4452569485610312E-2</v>
      </c>
      <c r="I366" s="1">
        <f t="shared" si="51"/>
        <v>0.72703974588483211</v>
      </c>
      <c r="J366" s="1" t="str">
        <f t="shared" si="52"/>
        <v>R3</v>
      </c>
      <c r="K366" t="str">
        <f t="shared" si="53"/>
        <v>S2R3</v>
      </c>
      <c r="L366" t="str">
        <f>VLOOKUP(K366,'Voltage Vector Region'!$M:$P,2,0)</f>
        <v>V2</v>
      </c>
      <c r="M366" t="str">
        <f>VLOOKUP(K366,'Voltage Vector Region'!$M:$P,3,0)</f>
        <v>V8</v>
      </c>
      <c r="N366" t="str">
        <f>VLOOKUP(K366,'Voltage Vector Region'!$M:$P,4,0)</f>
        <v>V14</v>
      </c>
      <c r="P366" t="str">
        <f>VLOOKUP(L366,'Voltage Vector Region'!$R:$S,2,0)</f>
        <v>PPO</v>
      </c>
      <c r="Q366" t="str">
        <f>VLOOKUP(M366,'Voltage Vector Region'!$R:$S,2,0)</f>
        <v>OPN</v>
      </c>
      <c r="R366" t="str">
        <f>VLOOKUP(N366,'Voltage Vector Region'!$R:$S,2,0)</f>
        <v>PPN</v>
      </c>
      <c r="S366">
        <f t="shared" si="47"/>
        <v>3.63</v>
      </c>
      <c r="T366" t="e">
        <f>VLOOKUP($K366,#REF!,2,0)</f>
        <v>#REF!</v>
      </c>
      <c r="U366" t="e">
        <f>VLOOKUP($K366,#REF!,3,0)</f>
        <v>#REF!</v>
      </c>
      <c r="V366" t="e">
        <f>VLOOKUP($K366,#REF!,4,0)</f>
        <v>#REF!</v>
      </c>
    </row>
    <row r="367" spans="3:22" x14ac:dyDescent="0.3">
      <c r="C367" s="1">
        <v>3.64E-3</v>
      </c>
      <c r="D367" s="1">
        <f t="shared" si="48"/>
        <v>1.1435397259066848</v>
      </c>
      <c r="E367" s="1" t="str">
        <f t="shared" si="49"/>
        <v>S2</v>
      </c>
      <c r="F367" s="1">
        <f t="shared" si="54"/>
        <v>9.6342174710087214E-2</v>
      </c>
      <c r="G367" s="1">
        <f>$F$2*(((SQRT(3)*COS(Model!F367))-SIN(Model!F367))/2)</f>
        <v>0.65113021215249445</v>
      </c>
      <c r="H367" s="1">
        <f t="shared" si="50"/>
        <v>7.6954564395502245E-2</v>
      </c>
      <c r="I367" s="1">
        <f t="shared" si="51"/>
        <v>0.72808477654799675</v>
      </c>
      <c r="J367" s="1" t="str">
        <f t="shared" si="52"/>
        <v>R3</v>
      </c>
      <c r="K367" t="str">
        <f t="shared" si="53"/>
        <v>S2R3</v>
      </c>
      <c r="L367" t="str">
        <f>VLOOKUP(K367,'Voltage Vector Region'!$M:$P,2,0)</f>
        <v>V2</v>
      </c>
      <c r="M367" t="str">
        <f>VLOOKUP(K367,'Voltage Vector Region'!$M:$P,3,0)</f>
        <v>V8</v>
      </c>
      <c r="N367" t="str">
        <f>VLOOKUP(K367,'Voltage Vector Region'!$M:$P,4,0)</f>
        <v>V14</v>
      </c>
      <c r="P367" t="str">
        <f>VLOOKUP(L367,'Voltage Vector Region'!$R:$S,2,0)</f>
        <v>PPO</v>
      </c>
      <c r="Q367" t="str">
        <f>VLOOKUP(M367,'Voltage Vector Region'!$R:$S,2,0)</f>
        <v>OPN</v>
      </c>
      <c r="R367" t="str">
        <f>VLOOKUP(N367,'Voltage Vector Region'!$R:$S,2,0)</f>
        <v>PPN</v>
      </c>
      <c r="S367">
        <f t="shared" si="47"/>
        <v>3.64</v>
      </c>
      <c r="T367" t="e">
        <f>VLOOKUP($K367,#REF!,2,0)</f>
        <v>#REF!</v>
      </c>
      <c r="U367" t="e">
        <f>VLOOKUP($K367,#REF!,3,0)</f>
        <v>#REF!</v>
      </c>
      <c r="V367" t="e">
        <f>VLOOKUP($K367,#REF!,4,0)</f>
        <v>#REF!</v>
      </c>
    </row>
    <row r="368" spans="3:22" x14ac:dyDescent="0.3">
      <c r="C368" s="1">
        <v>3.65E-3</v>
      </c>
      <c r="D368" s="1">
        <f t="shared" si="48"/>
        <v>1.1466813185602744</v>
      </c>
      <c r="E368" s="1" t="str">
        <f t="shared" si="49"/>
        <v>S2</v>
      </c>
      <c r="F368" s="1">
        <f t="shared" si="54"/>
        <v>9.9483767363676812E-2</v>
      </c>
      <c r="G368" s="1">
        <f>$F$2*(((SQRT(3)*COS(Model!F368))-SIN(Model!F368))/2)</f>
        <v>0.6496668215134449</v>
      </c>
      <c r="H368" s="1">
        <f t="shared" si="50"/>
        <v>7.9455799794911242E-2</v>
      </c>
      <c r="I368" s="1">
        <f t="shared" si="51"/>
        <v>0.72912262130835614</v>
      </c>
      <c r="J368" s="1" t="str">
        <f t="shared" si="52"/>
        <v>R3</v>
      </c>
      <c r="K368" t="str">
        <f t="shared" si="53"/>
        <v>S2R3</v>
      </c>
      <c r="L368" t="str">
        <f>VLOOKUP(K368,'Voltage Vector Region'!$M:$P,2,0)</f>
        <v>V2</v>
      </c>
      <c r="M368" t="str">
        <f>VLOOKUP(K368,'Voltage Vector Region'!$M:$P,3,0)</f>
        <v>V8</v>
      </c>
      <c r="N368" t="str">
        <f>VLOOKUP(K368,'Voltage Vector Region'!$M:$P,4,0)</f>
        <v>V14</v>
      </c>
      <c r="P368" t="str">
        <f>VLOOKUP(L368,'Voltage Vector Region'!$R:$S,2,0)</f>
        <v>PPO</v>
      </c>
      <c r="Q368" t="str">
        <f>VLOOKUP(M368,'Voltage Vector Region'!$R:$S,2,0)</f>
        <v>OPN</v>
      </c>
      <c r="R368" t="str">
        <f>VLOOKUP(N368,'Voltage Vector Region'!$R:$S,2,0)</f>
        <v>PPN</v>
      </c>
      <c r="S368">
        <f t="shared" si="47"/>
        <v>3.65</v>
      </c>
      <c r="T368" t="e">
        <f>VLOOKUP($K368,#REF!,2,0)</f>
        <v>#REF!</v>
      </c>
      <c r="U368" t="e">
        <f>VLOOKUP($K368,#REF!,3,0)</f>
        <v>#REF!</v>
      </c>
      <c r="V368" t="e">
        <f>VLOOKUP($K368,#REF!,4,0)</f>
        <v>#REF!</v>
      </c>
    </row>
    <row r="369" spans="3:22" x14ac:dyDescent="0.3">
      <c r="C369" s="1">
        <v>3.6600000000000001E-3</v>
      </c>
      <c r="D369" s="1">
        <f t="shared" si="48"/>
        <v>1.1498229112138643</v>
      </c>
      <c r="E369" s="1" t="str">
        <f t="shared" si="49"/>
        <v>S2</v>
      </c>
      <c r="F369" s="1">
        <f t="shared" si="54"/>
        <v>0.10262536001726663</v>
      </c>
      <c r="G369" s="1">
        <f>$F$2*(((SQRT(3)*COS(Model!F369))-SIN(Model!F369))/2)</f>
        <v>0.64819701892514825</v>
      </c>
      <c r="H369" s="1">
        <f t="shared" si="50"/>
        <v>8.1956250997654023E-2</v>
      </c>
      <c r="I369" s="1">
        <f t="shared" si="51"/>
        <v>0.73015326992280227</v>
      </c>
      <c r="J369" s="1" t="str">
        <f t="shared" si="52"/>
        <v>R3</v>
      </c>
      <c r="K369" t="str">
        <f t="shared" si="53"/>
        <v>S2R3</v>
      </c>
      <c r="L369" t="str">
        <f>VLOOKUP(K369,'Voltage Vector Region'!$M:$P,2,0)</f>
        <v>V2</v>
      </c>
      <c r="M369" t="str">
        <f>VLOOKUP(K369,'Voltage Vector Region'!$M:$P,3,0)</f>
        <v>V8</v>
      </c>
      <c r="N369" t="str">
        <f>VLOOKUP(K369,'Voltage Vector Region'!$M:$P,4,0)</f>
        <v>V14</v>
      </c>
      <c r="P369" t="str">
        <f>VLOOKUP(L369,'Voltage Vector Region'!$R:$S,2,0)</f>
        <v>PPO</v>
      </c>
      <c r="Q369" t="str">
        <f>VLOOKUP(M369,'Voltage Vector Region'!$R:$S,2,0)</f>
        <v>OPN</v>
      </c>
      <c r="R369" t="str">
        <f>VLOOKUP(N369,'Voltage Vector Region'!$R:$S,2,0)</f>
        <v>PPN</v>
      </c>
      <c r="S369">
        <f t="shared" si="47"/>
        <v>3.66</v>
      </c>
      <c r="T369" t="e">
        <f>VLOOKUP($K369,#REF!,2,0)</f>
        <v>#REF!</v>
      </c>
      <c r="U369" t="e">
        <f>VLOOKUP($K369,#REF!,3,0)</f>
        <v>#REF!</v>
      </c>
      <c r="V369" t="e">
        <f>VLOOKUP($K369,#REF!,4,0)</f>
        <v>#REF!</v>
      </c>
    </row>
    <row r="370" spans="3:22" x14ac:dyDescent="0.3">
      <c r="C370" s="1">
        <v>3.6700000000000001E-3</v>
      </c>
      <c r="D370" s="1">
        <f t="shared" si="48"/>
        <v>1.1529645038674541</v>
      </c>
      <c r="E370" s="1" t="str">
        <f t="shared" si="49"/>
        <v>S2</v>
      </c>
      <c r="F370" s="1">
        <f t="shared" si="54"/>
        <v>0.10576695267085645</v>
      </c>
      <c r="G370" s="1">
        <f>$F$2*(((SQRT(3)*COS(Model!F370))-SIN(Model!F370))/2)</f>
        <v>0.64672081889396238</v>
      </c>
      <c r="H370" s="1">
        <f t="shared" si="50"/>
        <v>8.4455893325286552E-2</v>
      </c>
      <c r="I370" s="1">
        <f t="shared" si="51"/>
        <v>0.73117671221924896</v>
      </c>
      <c r="J370" s="1" t="str">
        <f t="shared" si="52"/>
        <v>R3</v>
      </c>
      <c r="K370" t="str">
        <f t="shared" si="53"/>
        <v>S2R3</v>
      </c>
      <c r="L370" t="str">
        <f>VLOOKUP(K370,'Voltage Vector Region'!$M:$P,2,0)</f>
        <v>V2</v>
      </c>
      <c r="M370" t="str">
        <f>VLOOKUP(K370,'Voltage Vector Region'!$M:$P,3,0)</f>
        <v>V8</v>
      </c>
      <c r="N370" t="str">
        <f>VLOOKUP(K370,'Voltage Vector Region'!$M:$P,4,0)</f>
        <v>V14</v>
      </c>
      <c r="P370" t="str">
        <f>VLOOKUP(L370,'Voltage Vector Region'!$R:$S,2,0)</f>
        <v>PPO</v>
      </c>
      <c r="Q370" t="str">
        <f>VLOOKUP(M370,'Voltage Vector Region'!$R:$S,2,0)</f>
        <v>OPN</v>
      </c>
      <c r="R370" t="str">
        <f>VLOOKUP(N370,'Voltage Vector Region'!$R:$S,2,0)</f>
        <v>PPN</v>
      </c>
      <c r="S370">
        <f t="shared" si="47"/>
        <v>3.67</v>
      </c>
      <c r="T370" t="e">
        <f>VLOOKUP($K370,#REF!,2,0)</f>
        <v>#REF!</v>
      </c>
      <c r="U370" t="e">
        <f>VLOOKUP($K370,#REF!,3,0)</f>
        <v>#REF!</v>
      </c>
      <c r="V370" t="e">
        <f>VLOOKUP($K370,#REF!,4,0)</f>
        <v>#REF!</v>
      </c>
    </row>
    <row r="371" spans="3:22" x14ac:dyDescent="0.3">
      <c r="C371" s="1">
        <v>3.6800000000000001E-3</v>
      </c>
      <c r="D371" s="1">
        <f t="shared" si="48"/>
        <v>1.1561060965210439</v>
      </c>
      <c r="E371" s="1" t="str">
        <f t="shared" si="49"/>
        <v>S2</v>
      </c>
      <c r="F371" s="1">
        <f t="shared" si="54"/>
        <v>0.10890854532444627</v>
      </c>
      <c r="G371" s="1">
        <f>$F$2*(((SQRT(3)*COS(Model!F371))-SIN(Model!F371))/2)</f>
        <v>0.64523823598938601</v>
      </c>
      <c r="H371" s="1">
        <f t="shared" si="50"/>
        <v>8.6954702107348181E-2</v>
      </c>
      <c r="I371" s="1">
        <f t="shared" si="51"/>
        <v>0.73219293809673425</v>
      </c>
      <c r="J371" s="1" t="str">
        <f t="shared" si="52"/>
        <v>R3</v>
      </c>
      <c r="K371" t="str">
        <f t="shared" si="53"/>
        <v>S2R3</v>
      </c>
      <c r="L371" t="str">
        <f>VLOOKUP(K371,'Voltage Vector Region'!$M:$P,2,0)</f>
        <v>V2</v>
      </c>
      <c r="M371" t="str">
        <f>VLOOKUP(K371,'Voltage Vector Region'!$M:$P,3,0)</f>
        <v>V8</v>
      </c>
      <c r="N371" t="str">
        <f>VLOOKUP(K371,'Voltage Vector Region'!$M:$P,4,0)</f>
        <v>V14</v>
      </c>
      <c r="P371" t="str">
        <f>VLOOKUP(L371,'Voltage Vector Region'!$R:$S,2,0)</f>
        <v>PPO</v>
      </c>
      <c r="Q371" t="str">
        <f>VLOOKUP(M371,'Voltage Vector Region'!$R:$S,2,0)</f>
        <v>OPN</v>
      </c>
      <c r="R371" t="str">
        <f>VLOOKUP(N371,'Voltage Vector Region'!$R:$S,2,0)</f>
        <v>PPN</v>
      </c>
      <c r="S371">
        <f t="shared" si="47"/>
        <v>3.68</v>
      </c>
      <c r="T371" t="e">
        <f>VLOOKUP($K371,#REF!,2,0)</f>
        <v>#REF!</v>
      </c>
      <c r="U371" t="e">
        <f>VLOOKUP($K371,#REF!,3,0)</f>
        <v>#REF!</v>
      </c>
      <c r="V371" t="e">
        <f>VLOOKUP($K371,#REF!,4,0)</f>
        <v>#REF!</v>
      </c>
    </row>
    <row r="372" spans="3:22" x14ac:dyDescent="0.3">
      <c r="C372" s="1">
        <v>3.6900000000000001E-3</v>
      </c>
      <c r="D372" s="1">
        <f t="shared" si="48"/>
        <v>1.1592476891746337</v>
      </c>
      <c r="E372" s="1" t="str">
        <f t="shared" si="49"/>
        <v>S2</v>
      </c>
      <c r="F372" s="1">
        <f t="shared" si="54"/>
        <v>0.11205013797803609</v>
      </c>
      <c r="G372" s="1">
        <f>$F$2*(((SQRT(3)*COS(Model!F372))-SIN(Model!F372))/2)</f>
        <v>0.64374928484391336</v>
      </c>
      <c r="H372" s="1">
        <f t="shared" si="50"/>
        <v>8.945265268160503E-2</v>
      </c>
      <c r="I372" s="1">
        <f t="shared" si="51"/>
        <v>0.73320193752551843</v>
      </c>
      <c r="J372" s="1" t="str">
        <f t="shared" si="52"/>
        <v>R3</v>
      </c>
      <c r="K372" t="str">
        <f t="shared" si="53"/>
        <v>S2R3</v>
      </c>
      <c r="L372" t="str">
        <f>VLOOKUP(K372,'Voltage Vector Region'!$M:$P,2,0)</f>
        <v>V2</v>
      </c>
      <c r="M372" t="str">
        <f>VLOOKUP(K372,'Voltage Vector Region'!$M:$P,3,0)</f>
        <v>V8</v>
      </c>
      <c r="N372" t="str">
        <f>VLOOKUP(K372,'Voltage Vector Region'!$M:$P,4,0)</f>
        <v>V14</v>
      </c>
      <c r="P372" t="str">
        <f>VLOOKUP(L372,'Voltage Vector Region'!$R:$S,2,0)</f>
        <v>PPO</v>
      </c>
      <c r="Q372" t="str">
        <f>VLOOKUP(M372,'Voltage Vector Region'!$R:$S,2,0)</f>
        <v>OPN</v>
      </c>
      <c r="R372" t="str">
        <f>VLOOKUP(N372,'Voltage Vector Region'!$R:$S,2,0)</f>
        <v>PPN</v>
      </c>
      <c r="S372">
        <f t="shared" si="47"/>
        <v>3.69</v>
      </c>
      <c r="T372" t="e">
        <f>VLOOKUP($K372,#REF!,2,0)</f>
        <v>#REF!</v>
      </c>
      <c r="U372" t="e">
        <f>VLOOKUP($K372,#REF!,3,0)</f>
        <v>#REF!</v>
      </c>
      <c r="V372" t="e">
        <f>VLOOKUP($K372,#REF!,4,0)</f>
        <v>#REF!</v>
      </c>
    </row>
    <row r="373" spans="3:22" x14ac:dyDescent="0.3">
      <c r="C373" s="1">
        <v>3.7000000000000002E-3</v>
      </c>
      <c r="D373" s="1">
        <f t="shared" si="48"/>
        <v>1.1623892818282235</v>
      </c>
      <c r="E373" s="1" t="str">
        <f t="shared" si="49"/>
        <v>S2</v>
      </c>
      <c r="F373" s="1">
        <f t="shared" si="54"/>
        <v>0.11519173063162591</v>
      </c>
      <c r="G373" s="1">
        <f>$F$2*(((SQRT(3)*COS(Model!F373))-SIN(Model!F373))/2)</f>
        <v>0.64225398015289159</v>
      </c>
      <c r="H373" s="1">
        <f t="shared" si="50"/>
        <v>9.1949720394293416E-2</v>
      </c>
      <c r="I373" s="1">
        <f t="shared" si="51"/>
        <v>0.73420370054718498</v>
      </c>
      <c r="J373" s="1" t="str">
        <f t="shared" si="52"/>
        <v>R3</v>
      </c>
      <c r="K373" t="str">
        <f t="shared" si="53"/>
        <v>S2R3</v>
      </c>
      <c r="L373" t="str">
        <f>VLOOKUP(K373,'Voltage Vector Region'!$M:$P,2,0)</f>
        <v>V2</v>
      </c>
      <c r="M373" t="str">
        <f>VLOOKUP(K373,'Voltage Vector Region'!$M:$P,3,0)</f>
        <v>V8</v>
      </c>
      <c r="N373" t="str">
        <f>VLOOKUP(K373,'Voltage Vector Region'!$M:$P,4,0)</f>
        <v>V14</v>
      </c>
      <c r="P373" t="str">
        <f>VLOOKUP(L373,'Voltage Vector Region'!$R:$S,2,0)</f>
        <v>PPO</v>
      </c>
      <c r="Q373" t="str">
        <f>VLOOKUP(M373,'Voltage Vector Region'!$R:$S,2,0)</f>
        <v>OPN</v>
      </c>
      <c r="R373" t="str">
        <f>VLOOKUP(N373,'Voltage Vector Region'!$R:$S,2,0)</f>
        <v>PPN</v>
      </c>
      <c r="S373">
        <f t="shared" si="47"/>
        <v>3.7</v>
      </c>
      <c r="T373" t="e">
        <f>VLOOKUP($K373,#REF!,2,0)</f>
        <v>#REF!</v>
      </c>
      <c r="U373" t="e">
        <f>VLOOKUP($K373,#REF!,3,0)</f>
        <v>#REF!</v>
      </c>
      <c r="V373" t="e">
        <f>VLOOKUP($K373,#REF!,4,0)</f>
        <v>#REF!</v>
      </c>
    </row>
    <row r="374" spans="3:22" x14ac:dyDescent="0.3">
      <c r="C374" s="1">
        <v>3.7100000000000002E-3</v>
      </c>
      <c r="D374" s="1">
        <f t="shared" si="48"/>
        <v>1.1655308744818134</v>
      </c>
      <c r="E374" s="1" t="str">
        <f t="shared" si="49"/>
        <v>S2</v>
      </c>
      <c r="F374" s="1">
        <f t="shared" si="54"/>
        <v>0.11833332328521573</v>
      </c>
      <c r="G374" s="1">
        <f>$F$2*(((SQRT(3)*COS(Model!F374))-SIN(Model!F374))/2)</f>
        <v>0.64075233667437403</v>
      </c>
      <c r="H374" s="1">
        <f t="shared" si="50"/>
        <v>9.4445880600363116E-2</v>
      </c>
      <c r="I374" s="1">
        <f t="shared" si="51"/>
        <v>0.73519821727473711</v>
      </c>
      <c r="J374" s="1" t="str">
        <f t="shared" si="52"/>
        <v>R3</v>
      </c>
      <c r="K374" t="str">
        <f t="shared" si="53"/>
        <v>S2R3</v>
      </c>
      <c r="L374" t="str">
        <f>VLOOKUP(K374,'Voltage Vector Region'!$M:$P,2,0)</f>
        <v>V2</v>
      </c>
      <c r="M374" t="str">
        <f>VLOOKUP(K374,'Voltage Vector Region'!$M:$P,3,0)</f>
        <v>V8</v>
      </c>
      <c r="N374" t="str">
        <f>VLOOKUP(K374,'Voltage Vector Region'!$M:$P,4,0)</f>
        <v>V14</v>
      </c>
      <c r="P374" t="str">
        <f>VLOOKUP(L374,'Voltage Vector Region'!$R:$S,2,0)</f>
        <v>PPO</v>
      </c>
      <c r="Q374" t="str">
        <f>VLOOKUP(M374,'Voltage Vector Region'!$R:$S,2,0)</f>
        <v>OPN</v>
      </c>
      <c r="R374" t="str">
        <f>VLOOKUP(N374,'Voltage Vector Region'!$R:$S,2,0)</f>
        <v>PPN</v>
      </c>
      <c r="S374">
        <f t="shared" si="47"/>
        <v>3.71</v>
      </c>
      <c r="T374" t="e">
        <f>VLOOKUP($K374,#REF!,2,0)</f>
        <v>#REF!</v>
      </c>
      <c r="U374" t="e">
        <f>VLOOKUP($K374,#REF!,3,0)</f>
        <v>#REF!</v>
      </c>
      <c r="V374" t="e">
        <f>VLOOKUP($K374,#REF!,4,0)</f>
        <v>#REF!</v>
      </c>
    </row>
    <row r="375" spans="3:22" x14ac:dyDescent="0.3">
      <c r="C375" s="1">
        <v>3.7200000000000002E-3</v>
      </c>
      <c r="D375" s="1">
        <f t="shared" si="48"/>
        <v>1.1686724671354032</v>
      </c>
      <c r="E375" s="1" t="str">
        <f t="shared" si="49"/>
        <v>S2</v>
      </c>
      <c r="F375" s="1">
        <f t="shared" si="54"/>
        <v>0.12147491593880555</v>
      </c>
      <c r="G375" s="1">
        <f>$F$2*(((SQRT(3)*COS(Model!F375))-SIN(Model!F375))/2)</f>
        <v>0.63924436922897576</v>
      </c>
      <c r="H375" s="1">
        <f t="shared" si="50"/>
        <v>9.6941108663720632E-2</v>
      </c>
      <c r="I375" s="1">
        <f t="shared" si="51"/>
        <v>0.73618547789269639</v>
      </c>
      <c r="J375" s="1" t="str">
        <f t="shared" si="52"/>
        <v>R3</v>
      </c>
      <c r="K375" t="str">
        <f t="shared" si="53"/>
        <v>S2R3</v>
      </c>
      <c r="L375" t="str">
        <f>VLOOKUP(K375,'Voltage Vector Region'!$M:$P,2,0)</f>
        <v>V2</v>
      </c>
      <c r="M375" t="str">
        <f>VLOOKUP(K375,'Voltage Vector Region'!$M:$P,3,0)</f>
        <v>V8</v>
      </c>
      <c r="N375" t="str">
        <f>VLOOKUP(K375,'Voltage Vector Region'!$M:$P,4,0)</f>
        <v>V14</v>
      </c>
      <c r="P375" t="str">
        <f>VLOOKUP(L375,'Voltage Vector Region'!$R:$S,2,0)</f>
        <v>PPO</v>
      </c>
      <c r="Q375" t="str">
        <f>VLOOKUP(M375,'Voltage Vector Region'!$R:$S,2,0)</f>
        <v>OPN</v>
      </c>
      <c r="R375" t="str">
        <f>VLOOKUP(N375,'Voltage Vector Region'!$R:$S,2,0)</f>
        <v>PPN</v>
      </c>
      <c r="S375">
        <f t="shared" si="47"/>
        <v>3.72</v>
      </c>
      <c r="T375" t="e">
        <f>VLOOKUP($K375,#REF!,2,0)</f>
        <v>#REF!</v>
      </c>
      <c r="U375" t="e">
        <f>VLOOKUP($K375,#REF!,3,0)</f>
        <v>#REF!</v>
      </c>
      <c r="V375" t="e">
        <f>VLOOKUP($K375,#REF!,4,0)</f>
        <v>#REF!</v>
      </c>
    </row>
    <row r="376" spans="3:22" x14ac:dyDescent="0.3">
      <c r="C376" s="1">
        <v>3.7299999999999998E-3</v>
      </c>
      <c r="D376" s="1">
        <f t="shared" si="48"/>
        <v>1.1718140597889928</v>
      </c>
      <c r="E376" s="1" t="str">
        <f t="shared" si="49"/>
        <v>S2</v>
      </c>
      <c r="F376" s="1">
        <f t="shared" si="54"/>
        <v>0.12461650859239515</v>
      </c>
      <c r="G376" s="1">
        <f>$F$2*(((SQRT(3)*COS(Model!F376))-SIN(Model!F376))/2)</f>
        <v>0.63773009269972658</v>
      </c>
      <c r="H376" s="1">
        <f t="shared" si="50"/>
        <v>9.9435379957472175E-2</v>
      </c>
      <c r="I376" s="1">
        <f t="shared" si="51"/>
        <v>0.73716547265719878</v>
      </c>
      <c r="J376" s="1" t="str">
        <f t="shared" si="52"/>
        <v>R3</v>
      </c>
      <c r="K376" t="str">
        <f t="shared" si="53"/>
        <v>S2R3</v>
      </c>
      <c r="L376" t="str">
        <f>VLOOKUP(K376,'Voltage Vector Region'!$M:$P,2,0)</f>
        <v>V2</v>
      </c>
      <c r="M376" t="str">
        <f>VLOOKUP(K376,'Voltage Vector Region'!$M:$P,3,0)</f>
        <v>V8</v>
      </c>
      <c r="N376" t="str">
        <f>VLOOKUP(K376,'Voltage Vector Region'!$M:$P,4,0)</f>
        <v>V14</v>
      </c>
      <c r="P376" t="str">
        <f>VLOOKUP(L376,'Voltage Vector Region'!$R:$S,2,0)</f>
        <v>PPO</v>
      </c>
      <c r="Q376" t="str">
        <f>VLOOKUP(M376,'Voltage Vector Region'!$R:$S,2,0)</f>
        <v>OPN</v>
      </c>
      <c r="R376" t="str">
        <f>VLOOKUP(N376,'Voltage Vector Region'!$R:$S,2,0)</f>
        <v>PPN</v>
      </c>
      <c r="S376">
        <f t="shared" si="47"/>
        <v>3.7299999999999995</v>
      </c>
      <c r="T376" t="e">
        <f>VLOOKUP($K376,#REF!,2,0)</f>
        <v>#REF!</v>
      </c>
      <c r="U376" t="e">
        <f>VLOOKUP($K376,#REF!,3,0)</f>
        <v>#REF!</v>
      </c>
      <c r="V376" t="e">
        <f>VLOOKUP($K376,#REF!,4,0)</f>
        <v>#REF!</v>
      </c>
    </row>
    <row r="377" spans="3:22" x14ac:dyDescent="0.3">
      <c r="C377" s="1">
        <v>3.7399999999999998E-3</v>
      </c>
      <c r="D377" s="1">
        <f t="shared" si="48"/>
        <v>1.1749556524425826</v>
      </c>
      <c r="E377" s="1" t="str">
        <f t="shared" si="49"/>
        <v>S2</v>
      </c>
      <c r="F377" s="1">
        <f t="shared" si="54"/>
        <v>0.12775810124598497</v>
      </c>
      <c r="G377" s="1">
        <f>$F$2*(((SQRT(3)*COS(Model!F377))-SIN(Model!F377))/2)</f>
        <v>0.63620952203192449</v>
      </c>
      <c r="H377" s="1">
        <f t="shared" si="50"/>
        <v>0.1019286698641674</v>
      </c>
      <c r="I377" s="1">
        <f t="shared" si="51"/>
        <v>0.73813819189609187</v>
      </c>
      <c r="J377" s="1" t="str">
        <f t="shared" si="52"/>
        <v>R3</v>
      </c>
      <c r="K377" t="str">
        <f t="shared" si="53"/>
        <v>S2R3</v>
      </c>
      <c r="L377" t="str">
        <f>VLOOKUP(K377,'Voltage Vector Region'!$M:$P,2,0)</f>
        <v>V2</v>
      </c>
      <c r="M377" t="str">
        <f>VLOOKUP(K377,'Voltage Vector Region'!$M:$P,3,0)</f>
        <v>V8</v>
      </c>
      <c r="N377" t="str">
        <f>VLOOKUP(K377,'Voltage Vector Region'!$M:$P,4,0)</f>
        <v>V14</v>
      </c>
      <c r="P377" t="str">
        <f>VLOOKUP(L377,'Voltage Vector Region'!$R:$S,2,0)</f>
        <v>PPO</v>
      </c>
      <c r="Q377" t="str">
        <f>VLOOKUP(M377,'Voltage Vector Region'!$R:$S,2,0)</f>
        <v>OPN</v>
      </c>
      <c r="R377" t="str">
        <f>VLOOKUP(N377,'Voltage Vector Region'!$R:$S,2,0)</f>
        <v>PPN</v>
      </c>
      <c r="S377">
        <f t="shared" si="47"/>
        <v>3.7399999999999998</v>
      </c>
      <c r="T377" t="e">
        <f>VLOOKUP($K377,#REF!,2,0)</f>
        <v>#REF!</v>
      </c>
      <c r="U377" t="e">
        <f>VLOOKUP($K377,#REF!,3,0)</f>
        <v>#REF!</v>
      </c>
      <c r="V377" t="e">
        <f>VLOOKUP($K377,#REF!,4,0)</f>
        <v>#REF!</v>
      </c>
    </row>
    <row r="378" spans="3:22" x14ac:dyDescent="0.3">
      <c r="C378" s="1">
        <v>3.7499999999999999E-3</v>
      </c>
      <c r="D378" s="1">
        <f t="shared" si="48"/>
        <v>1.1780972450961724</v>
      </c>
      <c r="E378" s="1" t="str">
        <f t="shared" si="49"/>
        <v>S2</v>
      </c>
      <c r="F378" s="1">
        <f t="shared" si="54"/>
        <v>0.13089969389957479</v>
      </c>
      <c r="G378" s="1">
        <f>$F$2*(((SQRT(3)*COS(Model!F378))-SIN(Model!F378))/2)</f>
        <v>0.63468267223298813</v>
      </c>
      <c r="H378" s="1">
        <f t="shared" si="50"/>
        <v>0.10442095377604133</v>
      </c>
      <c r="I378" s="1">
        <f t="shared" si="51"/>
        <v>0.73910362600902946</v>
      </c>
      <c r="J378" s="1" t="str">
        <f t="shared" si="52"/>
        <v>R3</v>
      </c>
      <c r="K378" t="str">
        <f t="shared" si="53"/>
        <v>S2R3</v>
      </c>
      <c r="L378" t="str">
        <f>VLOOKUP(K378,'Voltage Vector Region'!$M:$P,2,0)</f>
        <v>V2</v>
      </c>
      <c r="M378" t="str">
        <f>VLOOKUP(K378,'Voltage Vector Region'!$M:$P,3,0)</f>
        <v>V8</v>
      </c>
      <c r="N378" t="str">
        <f>VLOOKUP(K378,'Voltage Vector Region'!$M:$P,4,0)</f>
        <v>V14</v>
      </c>
      <c r="P378" t="str">
        <f>VLOOKUP(L378,'Voltage Vector Region'!$R:$S,2,0)</f>
        <v>PPO</v>
      </c>
      <c r="Q378" t="str">
        <f>VLOOKUP(M378,'Voltage Vector Region'!$R:$S,2,0)</f>
        <v>OPN</v>
      </c>
      <c r="R378" t="str">
        <f>VLOOKUP(N378,'Voltage Vector Region'!$R:$S,2,0)</f>
        <v>PPN</v>
      </c>
      <c r="S378">
        <f t="shared" si="47"/>
        <v>3.75</v>
      </c>
      <c r="T378" t="e">
        <f>VLOOKUP($K378,#REF!,2,0)</f>
        <v>#REF!</v>
      </c>
      <c r="U378" t="e">
        <f>VLOOKUP($K378,#REF!,3,0)</f>
        <v>#REF!</v>
      </c>
      <c r="V378" t="e">
        <f>VLOOKUP($K378,#REF!,4,0)</f>
        <v>#REF!</v>
      </c>
    </row>
    <row r="379" spans="3:22" x14ac:dyDescent="0.3">
      <c r="C379" s="1">
        <v>3.7599999999999999E-3</v>
      </c>
      <c r="D379" s="1">
        <f t="shared" si="48"/>
        <v>1.1812388377497622</v>
      </c>
      <c r="E379" s="1" t="str">
        <f t="shared" si="49"/>
        <v>S2</v>
      </c>
      <c r="F379" s="1">
        <f t="shared" si="54"/>
        <v>0.13404128655316461</v>
      </c>
      <c r="G379" s="1">
        <f>$F$2*(((SQRT(3)*COS(Model!F379))-SIN(Model!F379))/2)</f>
        <v>0.63314955837230857</v>
      </c>
      <c r="H379" s="1">
        <f t="shared" si="50"/>
        <v>0.10691220709525794</v>
      </c>
      <c r="I379" s="1">
        <f t="shared" si="51"/>
        <v>0.74006176546756652</v>
      </c>
      <c r="J379" s="1" t="str">
        <f t="shared" si="52"/>
        <v>R3</v>
      </c>
      <c r="K379" t="str">
        <f t="shared" si="53"/>
        <v>S2R3</v>
      </c>
      <c r="L379" t="str">
        <f>VLOOKUP(K379,'Voltage Vector Region'!$M:$P,2,0)</f>
        <v>V2</v>
      </c>
      <c r="M379" t="str">
        <f>VLOOKUP(K379,'Voltage Vector Region'!$M:$P,3,0)</f>
        <v>V8</v>
      </c>
      <c r="N379" t="str">
        <f>VLOOKUP(K379,'Voltage Vector Region'!$M:$P,4,0)</f>
        <v>V14</v>
      </c>
      <c r="P379" t="str">
        <f>VLOOKUP(L379,'Voltage Vector Region'!$R:$S,2,0)</f>
        <v>PPO</v>
      </c>
      <c r="Q379" t="str">
        <f>VLOOKUP(M379,'Voltage Vector Region'!$R:$S,2,0)</f>
        <v>OPN</v>
      </c>
      <c r="R379" t="str">
        <f>VLOOKUP(N379,'Voltage Vector Region'!$R:$S,2,0)</f>
        <v>PPN</v>
      </c>
      <c r="S379">
        <f t="shared" si="47"/>
        <v>3.76</v>
      </c>
      <c r="T379" t="e">
        <f>VLOOKUP($K379,#REF!,2,0)</f>
        <v>#REF!</v>
      </c>
      <c r="U379" t="e">
        <f>VLOOKUP($K379,#REF!,3,0)</f>
        <v>#REF!</v>
      </c>
      <c r="V379" t="e">
        <f>VLOOKUP($K379,#REF!,4,0)</f>
        <v>#REF!</v>
      </c>
    </row>
    <row r="380" spans="3:22" x14ac:dyDescent="0.3">
      <c r="C380" s="1">
        <v>3.7699999999999999E-3</v>
      </c>
      <c r="D380" s="1">
        <f t="shared" si="48"/>
        <v>1.1843804304033521</v>
      </c>
      <c r="E380" s="1" t="str">
        <f t="shared" si="49"/>
        <v>S2</v>
      </c>
      <c r="F380" s="1">
        <f t="shared" si="54"/>
        <v>0.13718287920675443</v>
      </c>
      <c r="G380" s="1">
        <f>$F$2*(((SQRT(3)*COS(Model!F380))-SIN(Model!F380))/2)</f>
        <v>0.63161019558110065</v>
      </c>
      <c r="H380" s="1">
        <f t="shared" si="50"/>
        <v>0.10940240523415273</v>
      </c>
      <c r="I380" s="1">
        <f t="shared" si="51"/>
        <v>0.74101260081525333</v>
      </c>
      <c r="J380" s="1" t="str">
        <f t="shared" si="52"/>
        <v>R3</v>
      </c>
      <c r="K380" t="str">
        <f t="shared" si="53"/>
        <v>S2R3</v>
      </c>
      <c r="L380" t="str">
        <f>VLOOKUP(K380,'Voltage Vector Region'!$M:$P,2,0)</f>
        <v>V2</v>
      </c>
      <c r="M380" t="str">
        <f>VLOOKUP(K380,'Voltage Vector Region'!$M:$P,3,0)</f>
        <v>V8</v>
      </c>
      <c r="N380" t="str">
        <f>VLOOKUP(K380,'Voltage Vector Region'!$M:$P,4,0)</f>
        <v>V14</v>
      </c>
      <c r="P380" t="str">
        <f>VLOOKUP(L380,'Voltage Vector Region'!$R:$S,2,0)</f>
        <v>PPO</v>
      </c>
      <c r="Q380" t="str">
        <f>VLOOKUP(M380,'Voltage Vector Region'!$R:$S,2,0)</f>
        <v>OPN</v>
      </c>
      <c r="R380" t="str">
        <f>VLOOKUP(N380,'Voltage Vector Region'!$R:$S,2,0)</f>
        <v>PPN</v>
      </c>
      <c r="S380">
        <f t="shared" si="47"/>
        <v>3.77</v>
      </c>
      <c r="T380" t="e">
        <f>VLOOKUP($K380,#REF!,2,0)</f>
        <v>#REF!</v>
      </c>
      <c r="U380" t="e">
        <f>VLOOKUP($K380,#REF!,3,0)</f>
        <v>#REF!</v>
      </c>
      <c r="V380" t="e">
        <f>VLOOKUP($K380,#REF!,4,0)</f>
        <v>#REF!</v>
      </c>
    </row>
    <row r="381" spans="3:22" x14ac:dyDescent="0.3">
      <c r="C381" s="1">
        <v>3.7799999999999999E-3</v>
      </c>
      <c r="D381" s="1">
        <f t="shared" si="48"/>
        <v>1.1875220230569419</v>
      </c>
      <c r="E381" s="1" t="str">
        <f t="shared" si="49"/>
        <v>S2</v>
      </c>
      <c r="F381" s="1">
        <f t="shared" si="54"/>
        <v>0.14032447186034425</v>
      </c>
      <c r="G381" s="1">
        <f>$F$2*(((SQRT(3)*COS(Model!F381))-SIN(Model!F381))/2)</f>
        <v>0.63006459905225365</v>
      </c>
      <c r="H381" s="1">
        <f t="shared" si="50"/>
        <v>0.11189152361547539</v>
      </c>
      <c r="I381" s="1">
        <f t="shared" si="51"/>
        <v>0.74195612266772903</v>
      </c>
      <c r="J381" s="1" t="str">
        <f t="shared" si="52"/>
        <v>R3</v>
      </c>
      <c r="K381" t="str">
        <f t="shared" si="53"/>
        <v>S2R3</v>
      </c>
      <c r="L381" t="str">
        <f>VLOOKUP(K381,'Voltage Vector Region'!$M:$P,2,0)</f>
        <v>V2</v>
      </c>
      <c r="M381" t="str">
        <f>VLOOKUP(K381,'Voltage Vector Region'!$M:$P,3,0)</f>
        <v>V8</v>
      </c>
      <c r="N381" t="str">
        <f>VLOOKUP(K381,'Voltage Vector Region'!$M:$P,4,0)</f>
        <v>V14</v>
      </c>
      <c r="P381" t="str">
        <f>VLOOKUP(L381,'Voltage Vector Region'!$R:$S,2,0)</f>
        <v>PPO</v>
      </c>
      <c r="Q381" t="str">
        <f>VLOOKUP(M381,'Voltage Vector Region'!$R:$S,2,0)</f>
        <v>OPN</v>
      </c>
      <c r="R381" t="str">
        <f>VLOOKUP(N381,'Voltage Vector Region'!$R:$S,2,0)</f>
        <v>PPN</v>
      </c>
      <c r="S381">
        <f t="shared" si="47"/>
        <v>3.78</v>
      </c>
      <c r="T381" t="e">
        <f>VLOOKUP($K381,#REF!,2,0)</f>
        <v>#REF!</v>
      </c>
      <c r="U381" t="e">
        <f>VLOOKUP($K381,#REF!,3,0)</f>
        <v>#REF!</v>
      </c>
      <c r="V381" t="e">
        <f>VLOOKUP($K381,#REF!,4,0)</f>
        <v>#REF!</v>
      </c>
    </row>
    <row r="382" spans="3:22" x14ac:dyDescent="0.3">
      <c r="C382" s="1">
        <v>3.79E-3</v>
      </c>
      <c r="D382" s="1">
        <f t="shared" si="48"/>
        <v>1.1906636157105317</v>
      </c>
      <c r="E382" s="1" t="str">
        <f t="shared" si="49"/>
        <v>S2</v>
      </c>
      <c r="F382" s="1">
        <f t="shared" si="54"/>
        <v>0.14346606451393407</v>
      </c>
      <c r="G382" s="1">
        <f>$F$2*(((SQRT(3)*COS(Model!F382))-SIN(Model!F382))/2)</f>
        <v>0.62851278404018152</v>
      </c>
      <c r="H382" s="1">
        <f t="shared" si="50"/>
        <v>0.11437953767263238</v>
      </c>
      <c r="I382" s="1">
        <f t="shared" si="51"/>
        <v>0.74289232171281394</v>
      </c>
      <c r="J382" s="1" t="str">
        <f t="shared" si="52"/>
        <v>R3</v>
      </c>
      <c r="K382" t="str">
        <f t="shared" si="53"/>
        <v>S2R3</v>
      </c>
      <c r="L382" t="str">
        <f>VLOOKUP(K382,'Voltage Vector Region'!$M:$P,2,0)</f>
        <v>V2</v>
      </c>
      <c r="M382" t="str">
        <f>VLOOKUP(K382,'Voltage Vector Region'!$M:$P,3,0)</f>
        <v>V8</v>
      </c>
      <c r="N382" t="str">
        <f>VLOOKUP(K382,'Voltage Vector Region'!$M:$P,4,0)</f>
        <v>V14</v>
      </c>
      <c r="P382" t="str">
        <f>VLOOKUP(L382,'Voltage Vector Region'!$R:$S,2,0)</f>
        <v>PPO</v>
      </c>
      <c r="Q382" t="str">
        <f>VLOOKUP(M382,'Voltage Vector Region'!$R:$S,2,0)</f>
        <v>OPN</v>
      </c>
      <c r="R382" t="str">
        <f>VLOOKUP(N382,'Voltage Vector Region'!$R:$S,2,0)</f>
        <v>PPN</v>
      </c>
      <c r="S382">
        <f t="shared" si="47"/>
        <v>3.79</v>
      </c>
      <c r="T382" t="e">
        <f>VLOOKUP($K382,#REF!,2,0)</f>
        <v>#REF!</v>
      </c>
      <c r="U382" t="e">
        <f>VLOOKUP($K382,#REF!,3,0)</f>
        <v>#REF!</v>
      </c>
      <c r="V382" t="e">
        <f>VLOOKUP($K382,#REF!,4,0)</f>
        <v>#REF!</v>
      </c>
    </row>
    <row r="383" spans="3:22" x14ac:dyDescent="0.3">
      <c r="C383" s="1">
        <v>3.8E-3</v>
      </c>
      <c r="D383" s="1">
        <f t="shared" si="48"/>
        <v>1.1938052083641215</v>
      </c>
      <c r="E383" s="1" t="str">
        <f t="shared" si="49"/>
        <v>S2</v>
      </c>
      <c r="F383" s="1">
        <f t="shared" si="54"/>
        <v>0.14660765716752389</v>
      </c>
      <c r="G383" s="1">
        <f>$F$2*(((SQRT(3)*COS(Model!F383))-SIN(Model!F383))/2)</f>
        <v>0.62695476586067178</v>
      </c>
      <c r="H383" s="1">
        <f t="shared" si="50"/>
        <v>0.11686642284992946</v>
      </c>
      <c r="I383" s="1">
        <f t="shared" si="51"/>
        <v>0.74382118871060121</v>
      </c>
      <c r="J383" s="1" t="str">
        <f t="shared" si="52"/>
        <v>R3</v>
      </c>
      <c r="K383" t="str">
        <f t="shared" si="53"/>
        <v>S2R3</v>
      </c>
      <c r="L383" t="str">
        <f>VLOOKUP(K383,'Voltage Vector Region'!$M:$P,2,0)</f>
        <v>V2</v>
      </c>
      <c r="M383" t="str">
        <f>VLOOKUP(K383,'Voltage Vector Region'!$M:$P,3,0)</f>
        <v>V8</v>
      </c>
      <c r="N383" t="str">
        <f>VLOOKUP(K383,'Voltage Vector Region'!$M:$P,4,0)</f>
        <v>V14</v>
      </c>
      <c r="P383" t="str">
        <f>VLOOKUP(L383,'Voltage Vector Region'!$R:$S,2,0)</f>
        <v>PPO</v>
      </c>
      <c r="Q383" t="str">
        <f>VLOOKUP(M383,'Voltage Vector Region'!$R:$S,2,0)</f>
        <v>OPN</v>
      </c>
      <c r="R383" t="str">
        <f>VLOOKUP(N383,'Voltage Vector Region'!$R:$S,2,0)</f>
        <v>PPN</v>
      </c>
      <c r="S383">
        <f t="shared" si="47"/>
        <v>3.8</v>
      </c>
      <c r="T383" t="e">
        <f>VLOOKUP($K383,#REF!,2,0)</f>
        <v>#REF!</v>
      </c>
      <c r="U383" t="e">
        <f>VLOOKUP($K383,#REF!,3,0)</f>
        <v>#REF!</v>
      </c>
      <c r="V383" t="e">
        <f>VLOOKUP($K383,#REF!,4,0)</f>
        <v>#REF!</v>
      </c>
    </row>
    <row r="384" spans="3:22" x14ac:dyDescent="0.3">
      <c r="C384" s="1">
        <v>3.81E-3</v>
      </c>
      <c r="D384" s="1">
        <f t="shared" si="48"/>
        <v>1.1969468010177113</v>
      </c>
      <c r="E384" s="1" t="str">
        <f t="shared" si="49"/>
        <v>S2</v>
      </c>
      <c r="F384" s="1">
        <f t="shared" si="54"/>
        <v>0.14974924982111371</v>
      </c>
      <c r="G384" s="1">
        <f>$F$2*(((SQRT(3)*COS(Model!F384))-SIN(Model!F384))/2)</f>
        <v>0.62539055989073478</v>
      </c>
      <c r="H384" s="1">
        <f t="shared" si="50"/>
        <v>0.11935215460281388</v>
      </c>
      <c r="I384" s="1">
        <f t="shared" si="51"/>
        <v>0.74474271449354867</v>
      </c>
      <c r="J384" s="1" t="str">
        <f t="shared" si="52"/>
        <v>R3</v>
      </c>
      <c r="K384" t="str">
        <f t="shared" si="53"/>
        <v>S2R3</v>
      </c>
      <c r="L384" t="str">
        <f>VLOOKUP(K384,'Voltage Vector Region'!$M:$P,2,0)</f>
        <v>V2</v>
      </c>
      <c r="M384" t="str">
        <f>VLOOKUP(K384,'Voltage Vector Region'!$M:$P,3,0)</f>
        <v>V8</v>
      </c>
      <c r="N384" t="str">
        <f>VLOOKUP(K384,'Voltage Vector Region'!$M:$P,4,0)</f>
        <v>V14</v>
      </c>
      <c r="P384" t="str">
        <f>VLOOKUP(L384,'Voltage Vector Region'!$R:$S,2,0)</f>
        <v>PPO</v>
      </c>
      <c r="Q384" t="str">
        <f>VLOOKUP(M384,'Voltage Vector Region'!$R:$S,2,0)</f>
        <v>OPN</v>
      </c>
      <c r="R384" t="str">
        <f>VLOOKUP(N384,'Voltage Vector Region'!$R:$S,2,0)</f>
        <v>PPN</v>
      </c>
      <c r="S384">
        <f t="shared" si="47"/>
        <v>3.81</v>
      </c>
      <c r="T384" t="e">
        <f>VLOOKUP($K384,#REF!,2,0)</f>
        <v>#REF!</v>
      </c>
      <c r="U384" t="e">
        <f>VLOOKUP($K384,#REF!,3,0)</f>
        <v>#REF!</v>
      </c>
      <c r="V384" t="e">
        <f>VLOOKUP($K384,#REF!,4,0)</f>
        <v>#REF!</v>
      </c>
    </row>
    <row r="385" spans="3:22" x14ac:dyDescent="0.3">
      <c r="C385" s="1">
        <v>3.82E-3</v>
      </c>
      <c r="D385" s="1">
        <f t="shared" si="48"/>
        <v>1.2000883936713009</v>
      </c>
      <c r="E385" s="1" t="str">
        <f t="shared" si="49"/>
        <v>S2</v>
      </c>
      <c r="F385" s="1">
        <f t="shared" si="54"/>
        <v>0.1528908424747033</v>
      </c>
      <c r="G385" s="1">
        <f>$F$2*(((SQRT(3)*COS(Model!F385))-SIN(Model!F385))/2)</f>
        <v>0.62382018156845209</v>
      </c>
      <c r="H385" s="1">
        <f t="shared" si="50"/>
        <v>0.12183670839811661</v>
      </c>
      <c r="I385" s="1">
        <f t="shared" si="51"/>
        <v>0.74565688996656876</v>
      </c>
      <c r="J385" s="1" t="str">
        <f t="shared" si="52"/>
        <v>R3</v>
      </c>
      <c r="K385" t="str">
        <f t="shared" si="53"/>
        <v>S2R3</v>
      </c>
      <c r="L385" t="str">
        <f>VLOOKUP(K385,'Voltage Vector Region'!$M:$P,2,0)</f>
        <v>V2</v>
      </c>
      <c r="M385" t="str">
        <f>VLOOKUP(K385,'Voltage Vector Region'!$M:$P,3,0)</f>
        <v>V8</v>
      </c>
      <c r="N385" t="str">
        <f>VLOOKUP(K385,'Voltage Vector Region'!$M:$P,4,0)</f>
        <v>V14</v>
      </c>
      <c r="P385" t="str">
        <f>VLOOKUP(L385,'Voltage Vector Region'!$R:$S,2,0)</f>
        <v>PPO</v>
      </c>
      <c r="Q385" t="str">
        <f>VLOOKUP(M385,'Voltage Vector Region'!$R:$S,2,0)</f>
        <v>OPN</v>
      </c>
      <c r="R385" t="str">
        <f>VLOOKUP(N385,'Voltage Vector Region'!$R:$S,2,0)</f>
        <v>PPN</v>
      </c>
      <c r="S385">
        <f t="shared" si="47"/>
        <v>3.82</v>
      </c>
      <c r="T385" t="e">
        <f>VLOOKUP($K385,#REF!,2,0)</f>
        <v>#REF!</v>
      </c>
      <c r="U385" t="e">
        <f>VLOOKUP($K385,#REF!,3,0)</f>
        <v>#REF!</v>
      </c>
      <c r="V385" t="e">
        <f>VLOOKUP($K385,#REF!,4,0)</f>
        <v>#REF!</v>
      </c>
    </row>
    <row r="386" spans="3:22" x14ac:dyDescent="0.3">
      <c r="C386" s="1">
        <v>3.8300000000000001E-3</v>
      </c>
      <c r="D386" s="1">
        <f t="shared" si="48"/>
        <v>1.2032299863248908</v>
      </c>
      <c r="E386" s="1" t="str">
        <f t="shared" si="49"/>
        <v>S2</v>
      </c>
      <c r="F386" s="1">
        <f t="shared" si="54"/>
        <v>0.15603243512829312</v>
      </c>
      <c r="G386" s="1">
        <f>$F$2*(((SQRT(3)*COS(Model!F386))-SIN(Model!F386))/2)</f>
        <v>0.62224364639282381</v>
      </c>
      <c r="H386" s="1">
        <f t="shared" si="50"/>
        <v>0.12432005971429511</v>
      </c>
      <c r="I386" s="1">
        <f t="shared" si="51"/>
        <v>0.74656370610711886</v>
      </c>
      <c r="J386" s="1" t="str">
        <f t="shared" si="52"/>
        <v>R3</v>
      </c>
      <c r="K386" t="str">
        <f t="shared" si="53"/>
        <v>S2R3</v>
      </c>
      <c r="L386" t="str">
        <f>VLOOKUP(K386,'Voltage Vector Region'!$M:$P,2,0)</f>
        <v>V2</v>
      </c>
      <c r="M386" t="str">
        <f>VLOOKUP(K386,'Voltage Vector Region'!$M:$P,3,0)</f>
        <v>V8</v>
      </c>
      <c r="N386" t="str">
        <f>VLOOKUP(K386,'Voltage Vector Region'!$M:$P,4,0)</f>
        <v>V14</v>
      </c>
      <c r="P386" t="str">
        <f>VLOOKUP(L386,'Voltage Vector Region'!$R:$S,2,0)</f>
        <v>PPO</v>
      </c>
      <c r="Q386" t="str">
        <f>VLOOKUP(M386,'Voltage Vector Region'!$R:$S,2,0)</f>
        <v>OPN</v>
      </c>
      <c r="R386" t="str">
        <f>VLOOKUP(N386,'Voltage Vector Region'!$R:$S,2,0)</f>
        <v>PPN</v>
      </c>
      <c r="S386">
        <f t="shared" si="47"/>
        <v>3.83</v>
      </c>
      <c r="T386" t="e">
        <f>VLOOKUP($K386,#REF!,2,0)</f>
        <v>#REF!</v>
      </c>
      <c r="U386" t="e">
        <f>VLOOKUP($K386,#REF!,3,0)</f>
        <v>#REF!</v>
      </c>
      <c r="V386" t="e">
        <f>VLOOKUP($K386,#REF!,4,0)</f>
        <v>#REF!</v>
      </c>
    </row>
    <row r="387" spans="3:22" x14ac:dyDescent="0.3">
      <c r="C387" s="1">
        <v>3.8400000000000001E-3</v>
      </c>
      <c r="D387" s="1">
        <f t="shared" si="48"/>
        <v>1.2063715789784806</v>
      </c>
      <c r="E387" s="1" t="str">
        <f t="shared" si="49"/>
        <v>S2</v>
      </c>
      <c r="F387" s="1">
        <f t="shared" si="54"/>
        <v>0.15917402778188294</v>
      </c>
      <c r="G387" s="1">
        <f>$F$2*(((SQRT(3)*COS(Model!F387))-SIN(Model!F387))/2)</f>
        <v>0.62066096992361541</v>
      </c>
      <c r="H387" s="1">
        <f t="shared" si="50"/>
        <v>0.12680218404167423</v>
      </c>
      <c r="I387" s="1">
        <f t="shared" si="51"/>
        <v>0.74746315396528962</v>
      </c>
      <c r="J387" s="1" t="str">
        <f t="shared" si="52"/>
        <v>R3</v>
      </c>
      <c r="K387" t="str">
        <f t="shared" si="53"/>
        <v>S2R3</v>
      </c>
      <c r="L387" t="str">
        <f>VLOOKUP(K387,'Voltage Vector Region'!$M:$P,2,0)</f>
        <v>V2</v>
      </c>
      <c r="M387" t="str">
        <f>VLOOKUP(K387,'Voltage Vector Region'!$M:$P,3,0)</f>
        <v>V8</v>
      </c>
      <c r="N387" t="str">
        <f>VLOOKUP(K387,'Voltage Vector Region'!$M:$P,4,0)</f>
        <v>V14</v>
      </c>
      <c r="P387" t="str">
        <f>VLOOKUP(L387,'Voltage Vector Region'!$R:$S,2,0)</f>
        <v>PPO</v>
      </c>
      <c r="Q387" t="str">
        <f>VLOOKUP(M387,'Voltage Vector Region'!$R:$S,2,0)</f>
        <v>OPN</v>
      </c>
      <c r="R387" t="str">
        <f>VLOOKUP(N387,'Voltage Vector Region'!$R:$S,2,0)</f>
        <v>PPN</v>
      </c>
      <c r="S387">
        <f t="shared" ref="S387:S450" si="55">C387/$S$1</f>
        <v>3.84</v>
      </c>
      <c r="T387" t="e">
        <f>VLOOKUP($K387,#REF!,2,0)</f>
        <v>#REF!</v>
      </c>
      <c r="U387" t="e">
        <f>VLOOKUP($K387,#REF!,3,0)</f>
        <v>#REF!</v>
      </c>
      <c r="V387" t="e">
        <f>VLOOKUP($K387,#REF!,4,0)</f>
        <v>#REF!</v>
      </c>
    </row>
    <row r="388" spans="3:22" x14ac:dyDescent="0.3">
      <c r="C388" s="1">
        <v>3.8500000000000001E-3</v>
      </c>
      <c r="D388" s="1">
        <f t="shared" ref="D388:D451" si="56">C388*$B$3</f>
        <v>1.2095131716320704</v>
      </c>
      <c r="E388" s="1" t="str">
        <f t="shared" ref="E388:E451" si="57">IF(AND((D388&lt;PI()/3),(D388&gt;=0)),"S1",IF(AND((D388&lt;2*PI()/3),(D388&gt;=PI()/3)),"S2",IF(AND((D388&lt;3*PI()/3),(D388&gt;=2*PI()/3)),"S3",IF(AND((D388&lt;4*PI()/3),(D388&gt;=PI())),"S4",IF(AND((D388&lt;5*PI()/3),(D388&gt;=4*PI()/3)),"S5",IF(AND((D388&lt;2*PI()),(D388&gt;=5*PI()/3)),"S6",0))))))</f>
        <v>S2</v>
      </c>
      <c r="F388" s="1">
        <f t="shared" si="54"/>
        <v>0.16231562043547276</v>
      </c>
      <c r="G388" s="1">
        <f>$F$2*(((SQRT(3)*COS(Model!F388))-SIN(Model!F388))/2)</f>
        <v>0.61907216778120489</v>
      </c>
      <c r="H388" s="1">
        <f t="shared" si="50"/>
        <v>0.12928305688268901</v>
      </c>
      <c r="I388" s="1">
        <f t="shared" si="51"/>
        <v>0.74835522466389393</v>
      </c>
      <c r="J388" s="1" t="str">
        <f t="shared" si="52"/>
        <v>R3</v>
      </c>
      <c r="K388" t="str">
        <f t="shared" si="53"/>
        <v>S2R3</v>
      </c>
      <c r="L388" t="str">
        <f>VLOOKUP(K388,'Voltage Vector Region'!$M:$P,2,0)</f>
        <v>V2</v>
      </c>
      <c r="M388" t="str">
        <f>VLOOKUP(K388,'Voltage Vector Region'!$M:$P,3,0)</f>
        <v>V8</v>
      </c>
      <c r="N388" t="str">
        <f>VLOOKUP(K388,'Voltage Vector Region'!$M:$P,4,0)</f>
        <v>V14</v>
      </c>
      <c r="P388" t="str">
        <f>VLOOKUP(L388,'Voltage Vector Region'!$R:$S,2,0)</f>
        <v>PPO</v>
      </c>
      <c r="Q388" t="str">
        <f>VLOOKUP(M388,'Voltage Vector Region'!$R:$S,2,0)</f>
        <v>OPN</v>
      </c>
      <c r="R388" t="str">
        <f>VLOOKUP(N388,'Voltage Vector Region'!$R:$S,2,0)</f>
        <v>PPN</v>
      </c>
      <c r="S388">
        <f t="shared" si="55"/>
        <v>3.85</v>
      </c>
      <c r="T388" t="e">
        <f>VLOOKUP($K388,#REF!,2,0)</f>
        <v>#REF!</v>
      </c>
      <c r="U388" t="e">
        <f>VLOOKUP($K388,#REF!,3,0)</f>
        <v>#REF!</v>
      </c>
      <c r="V388" t="e">
        <f>VLOOKUP($K388,#REF!,4,0)</f>
        <v>#REF!</v>
      </c>
    </row>
    <row r="389" spans="3:22" x14ac:dyDescent="0.3">
      <c r="C389" s="1">
        <v>3.8600000000000001E-3</v>
      </c>
      <c r="D389" s="1">
        <f t="shared" si="56"/>
        <v>1.2126547642856602</v>
      </c>
      <c r="E389" s="1" t="str">
        <f t="shared" si="57"/>
        <v>S2</v>
      </c>
      <c r="F389" s="1">
        <f t="shared" si="54"/>
        <v>0.16545721308906258</v>
      </c>
      <c r="G389" s="1">
        <f>$F$2*(((SQRT(3)*COS(Model!F389))-SIN(Model!F389))/2)</f>
        <v>0.61747725564642786</v>
      </c>
      <c r="H389" s="1">
        <f t="shared" si="50"/>
        <v>0.13176265375212601</v>
      </c>
      <c r="I389" s="1">
        <f t="shared" si="51"/>
        <v>0.74923990939855389</v>
      </c>
      <c r="J389" s="1" t="str">
        <f t="shared" si="52"/>
        <v>R3</v>
      </c>
      <c r="K389" t="str">
        <f t="shared" si="53"/>
        <v>S2R3</v>
      </c>
      <c r="L389" t="str">
        <f>VLOOKUP(K389,'Voltage Vector Region'!$M:$P,2,0)</f>
        <v>V2</v>
      </c>
      <c r="M389" t="str">
        <f>VLOOKUP(K389,'Voltage Vector Region'!$M:$P,3,0)</f>
        <v>V8</v>
      </c>
      <c r="N389" t="str">
        <f>VLOOKUP(K389,'Voltage Vector Region'!$M:$P,4,0)</f>
        <v>V14</v>
      </c>
      <c r="P389" t="str">
        <f>VLOOKUP(L389,'Voltage Vector Region'!$R:$S,2,0)</f>
        <v>PPO</v>
      </c>
      <c r="Q389" t="str">
        <f>VLOOKUP(M389,'Voltage Vector Region'!$R:$S,2,0)</f>
        <v>OPN</v>
      </c>
      <c r="R389" t="str">
        <f>VLOOKUP(N389,'Voltage Vector Region'!$R:$S,2,0)</f>
        <v>PPN</v>
      </c>
      <c r="S389">
        <f t="shared" si="55"/>
        <v>3.86</v>
      </c>
      <c r="T389" t="e">
        <f>VLOOKUP($K389,#REF!,2,0)</f>
        <v>#REF!</v>
      </c>
      <c r="U389" t="e">
        <f>VLOOKUP($K389,#REF!,3,0)</f>
        <v>#REF!</v>
      </c>
      <c r="V389" t="e">
        <f>VLOOKUP($K389,#REF!,4,0)</f>
        <v>#REF!</v>
      </c>
    </row>
    <row r="390" spans="3:22" x14ac:dyDescent="0.3">
      <c r="C390" s="1">
        <v>3.8700000000000002E-3</v>
      </c>
      <c r="D390" s="1">
        <f t="shared" si="56"/>
        <v>1.21579635693925</v>
      </c>
      <c r="E390" s="1" t="str">
        <f t="shared" si="57"/>
        <v>S2</v>
      </c>
      <c r="F390" s="1">
        <f t="shared" si="54"/>
        <v>0.1685988057426524</v>
      </c>
      <c r="G390" s="1">
        <f>$F$2*(((SQRT(3)*COS(Model!F390))-SIN(Model!F390))/2)</f>
        <v>0.61587624926042339</v>
      </c>
      <c r="H390" s="1">
        <f t="shared" si="50"/>
        <v>0.13424095017736523</v>
      </c>
      <c r="I390" s="1">
        <f t="shared" si="51"/>
        <v>0.75011719943778865</v>
      </c>
      <c r="J390" s="1" t="str">
        <f t="shared" si="52"/>
        <v>R3</v>
      </c>
      <c r="K390" t="str">
        <f t="shared" si="53"/>
        <v>S2R3</v>
      </c>
      <c r="L390" t="str">
        <f>VLOOKUP(K390,'Voltage Vector Region'!$M:$P,2,0)</f>
        <v>V2</v>
      </c>
      <c r="M390" t="str">
        <f>VLOOKUP(K390,'Voltage Vector Region'!$M:$P,3,0)</f>
        <v>V8</v>
      </c>
      <c r="N390" t="str">
        <f>VLOOKUP(K390,'Voltage Vector Region'!$M:$P,4,0)</f>
        <v>V14</v>
      </c>
      <c r="P390" t="str">
        <f>VLOOKUP(L390,'Voltage Vector Region'!$R:$S,2,0)</f>
        <v>PPO</v>
      </c>
      <c r="Q390" t="str">
        <f>VLOOKUP(M390,'Voltage Vector Region'!$R:$S,2,0)</f>
        <v>OPN</v>
      </c>
      <c r="R390" t="str">
        <f>VLOOKUP(N390,'Voltage Vector Region'!$R:$S,2,0)</f>
        <v>PPN</v>
      </c>
      <c r="S390">
        <f t="shared" si="55"/>
        <v>3.87</v>
      </c>
      <c r="T390" t="e">
        <f>VLOOKUP($K390,#REF!,2,0)</f>
        <v>#REF!</v>
      </c>
      <c r="U390" t="e">
        <f>VLOOKUP($K390,#REF!,3,0)</f>
        <v>#REF!</v>
      </c>
      <c r="V390" t="e">
        <f>VLOOKUP($K390,#REF!,4,0)</f>
        <v>#REF!</v>
      </c>
    </row>
    <row r="391" spans="3:22" x14ac:dyDescent="0.3">
      <c r="C391" s="1">
        <v>3.8800000000000002E-3</v>
      </c>
      <c r="D391" s="1">
        <f t="shared" si="56"/>
        <v>1.2189379495928399</v>
      </c>
      <c r="E391" s="1" t="str">
        <f t="shared" si="57"/>
        <v>S2</v>
      </c>
      <c r="F391" s="1">
        <f t="shared" si="54"/>
        <v>0.17174039839624222</v>
      </c>
      <c r="G391" s="1">
        <f>$F$2*(((SQRT(3)*COS(Model!F391))-SIN(Model!F391))/2)</f>
        <v>0.61426916442447788</v>
      </c>
      <c r="H391" s="1">
        <f t="shared" si="50"/>
        <v>0.13671792169862149</v>
      </c>
      <c r="I391" s="1">
        <f t="shared" si="51"/>
        <v>0.75098708612309939</v>
      </c>
      <c r="J391" s="1" t="str">
        <f t="shared" si="52"/>
        <v>R3</v>
      </c>
      <c r="K391" t="str">
        <f t="shared" si="53"/>
        <v>S2R3</v>
      </c>
      <c r="L391" t="str">
        <f>VLOOKUP(K391,'Voltage Vector Region'!$M:$P,2,0)</f>
        <v>V2</v>
      </c>
      <c r="M391" t="str">
        <f>VLOOKUP(K391,'Voltage Vector Region'!$M:$P,3,0)</f>
        <v>V8</v>
      </c>
      <c r="N391" t="str">
        <f>VLOOKUP(K391,'Voltage Vector Region'!$M:$P,4,0)</f>
        <v>V14</v>
      </c>
      <c r="P391" t="str">
        <f>VLOOKUP(L391,'Voltage Vector Region'!$R:$S,2,0)</f>
        <v>PPO</v>
      </c>
      <c r="Q391" t="str">
        <f>VLOOKUP(M391,'Voltage Vector Region'!$R:$S,2,0)</f>
        <v>OPN</v>
      </c>
      <c r="R391" t="str">
        <f>VLOOKUP(N391,'Voltage Vector Region'!$R:$S,2,0)</f>
        <v>PPN</v>
      </c>
      <c r="S391">
        <f t="shared" si="55"/>
        <v>3.8800000000000003</v>
      </c>
      <c r="T391" t="e">
        <f>VLOOKUP($K391,#REF!,2,0)</f>
        <v>#REF!</v>
      </c>
      <c r="U391" t="e">
        <f>VLOOKUP($K391,#REF!,3,0)</f>
        <v>#REF!</v>
      </c>
      <c r="V391" t="e">
        <f>VLOOKUP($K391,#REF!,4,0)</f>
        <v>#REF!</v>
      </c>
    </row>
    <row r="392" spans="3:22" x14ac:dyDescent="0.3">
      <c r="C392" s="1">
        <v>3.8899999999999998E-3</v>
      </c>
      <c r="D392" s="1">
        <f t="shared" si="56"/>
        <v>1.2220795422464295</v>
      </c>
      <c r="E392" s="1" t="str">
        <f t="shared" si="57"/>
        <v>S2</v>
      </c>
      <c r="F392" s="1">
        <f t="shared" si="54"/>
        <v>0.17488199104983182</v>
      </c>
      <c r="G392" s="1">
        <f>$F$2*(((SQRT(3)*COS(Model!F392))-SIN(Model!F392))/2)</f>
        <v>0.61265601699987005</v>
      </c>
      <c r="H392" s="1">
        <f t="shared" si="50"/>
        <v>0.13919354386918562</v>
      </c>
      <c r="I392" s="1">
        <f t="shared" si="51"/>
        <v>0.75184956086905563</v>
      </c>
      <c r="J392" s="1" t="str">
        <f t="shared" si="52"/>
        <v>R3</v>
      </c>
      <c r="K392" t="str">
        <f t="shared" si="53"/>
        <v>S2R3</v>
      </c>
      <c r="L392" t="str">
        <f>VLOOKUP(K392,'Voltage Vector Region'!$M:$P,2,0)</f>
        <v>V2</v>
      </c>
      <c r="M392" t="str">
        <f>VLOOKUP(K392,'Voltage Vector Region'!$M:$P,3,0)</f>
        <v>V8</v>
      </c>
      <c r="N392" t="str">
        <f>VLOOKUP(K392,'Voltage Vector Region'!$M:$P,4,0)</f>
        <v>V14</v>
      </c>
      <c r="P392" t="str">
        <f>VLOOKUP(L392,'Voltage Vector Region'!$R:$S,2,0)</f>
        <v>PPO</v>
      </c>
      <c r="Q392" t="str">
        <f>VLOOKUP(M392,'Voltage Vector Region'!$R:$S,2,0)</f>
        <v>OPN</v>
      </c>
      <c r="R392" t="str">
        <f>VLOOKUP(N392,'Voltage Vector Region'!$R:$S,2,0)</f>
        <v>PPN</v>
      </c>
      <c r="S392">
        <f t="shared" si="55"/>
        <v>3.8899999999999997</v>
      </c>
      <c r="T392" t="e">
        <f>VLOOKUP($K392,#REF!,2,0)</f>
        <v>#REF!</v>
      </c>
      <c r="U392" t="e">
        <f>VLOOKUP($K392,#REF!,3,0)</f>
        <v>#REF!</v>
      </c>
      <c r="V392" t="e">
        <f>VLOOKUP($K392,#REF!,4,0)</f>
        <v>#REF!</v>
      </c>
    </row>
    <row r="393" spans="3:22" x14ac:dyDescent="0.3">
      <c r="C393" s="1">
        <v>3.9000000000000098E-3</v>
      </c>
      <c r="D393" s="1">
        <f t="shared" si="56"/>
        <v>1.2252211349000224</v>
      </c>
      <c r="E393" s="1" t="str">
        <f t="shared" si="57"/>
        <v>S2</v>
      </c>
      <c r="F393" s="1">
        <f t="shared" si="54"/>
        <v>0.17802358370342475</v>
      </c>
      <c r="G393" s="1">
        <f>$F$2*(((SQRT(3)*COS(Model!F393))-SIN(Model!F393))/2)</f>
        <v>0.61103682290771211</v>
      </c>
      <c r="H393" s="1">
        <f t="shared" si="50"/>
        <v>0.14166779225566911</v>
      </c>
      <c r="I393" s="1">
        <f t="shared" si="51"/>
        <v>0.75270461516338116</v>
      </c>
      <c r="J393" s="1" t="str">
        <f t="shared" si="52"/>
        <v>R3</v>
      </c>
      <c r="K393" t="str">
        <f t="shared" si="53"/>
        <v>S2R3</v>
      </c>
      <c r="L393" t="str">
        <f>VLOOKUP(K393,'Voltage Vector Region'!$M:$P,2,0)</f>
        <v>V2</v>
      </c>
      <c r="M393" t="str">
        <f>VLOOKUP(K393,'Voltage Vector Region'!$M:$P,3,0)</f>
        <v>V8</v>
      </c>
      <c r="N393" t="str">
        <f>VLOOKUP(K393,'Voltage Vector Region'!$M:$P,4,0)</f>
        <v>V14</v>
      </c>
      <c r="P393" t="str">
        <f>VLOOKUP(L393,'Voltage Vector Region'!$R:$S,2,0)</f>
        <v>PPO</v>
      </c>
      <c r="Q393" t="str">
        <f>VLOOKUP(M393,'Voltage Vector Region'!$R:$S,2,0)</f>
        <v>OPN</v>
      </c>
      <c r="R393" t="str">
        <f>VLOOKUP(N393,'Voltage Vector Region'!$R:$S,2,0)</f>
        <v>PPN</v>
      </c>
      <c r="S393">
        <f t="shared" si="55"/>
        <v>3.9000000000000097</v>
      </c>
      <c r="T393" t="e">
        <f>VLOOKUP($K393,#REF!,2,0)</f>
        <v>#REF!</v>
      </c>
      <c r="U393" t="e">
        <f>VLOOKUP($K393,#REF!,3,0)</f>
        <v>#REF!</v>
      </c>
      <c r="V393" t="e">
        <f>VLOOKUP($K393,#REF!,4,0)</f>
        <v>#REF!</v>
      </c>
    </row>
    <row r="394" spans="3:22" x14ac:dyDescent="0.3">
      <c r="C394" s="1">
        <v>3.9100000000000098E-3</v>
      </c>
      <c r="D394" s="1">
        <f t="shared" si="56"/>
        <v>1.2283627275536122</v>
      </c>
      <c r="E394" s="1" t="str">
        <f t="shared" si="57"/>
        <v>S2</v>
      </c>
      <c r="F394" s="1">
        <f t="shared" si="54"/>
        <v>0.18116517635701457</v>
      </c>
      <c r="G394" s="1">
        <f>$F$2*(((SQRT(3)*COS(Model!F394))-SIN(Model!F394))/2)</f>
        <v>0.60941159812879908</v>
      </c>
      <c r="H394" s="1">
        <f t="shared" si="50"/>
        <v>0.14414064243823418</v>
      </c>
      <c r="I394" s="1">
        <f t="shared" si="51"/>
        <v>0.75355224056703329</v>
      </c>
      <c r="J394" s="1" t="str">
        <f t="shared" si="52"/>
        <v>R3</v>
      </c>
      <c r="K394" t="str">
        <f t="shared" si="53"/>
        <v>S2R3</v>
      </c>
      <c r="L394" t="str">
        <f>VLOOKUP(K394,'Voltage Vector Region'!$M:$P,2,0)</f>
        <v>V2</v>
      </c>
      <c r="M394" t="str">
        <f>VLOOKUP(K394,'Voltage Vector Region'!$M:$P,3,0)</f>
        <v>V8</v>
      </c>
      <c r="N394" t="str">
        <f>VLOOKUP(K394,'Voltage Vector Region'!$M:$P,4,0)</f>
        <v>V14</v>
      </c>
      <c r="P394" t="str">
        <f>VLOOKUP(L394,'Voltage Vector Region'!$R:$S,2,0)</f>
        <v>PPO</v>
      </c>
      <c r="Q394" t="str">
        <f>VLOOKUP(M394,'Voltage Vector Region'!$R:$S,2,0)</f>
        <v>OPN</v>
      </c>
      <c r="R394" t="str">
        <f>VLOOKUP(N394,'Voltage Vector Region'!$R:$S,2,0)</f>
        <v>PPN</v>
      </c>
      <c r="S394">
        <f t="shared" si="55"/>
        <v>3.9100000000000099</v>
      </c>
      <c r="T394" t="e">
        <f>VLOOKUP($K394,#REF!,2,0)</f>
        <v>#REF!</v>
      </c>
      <c r="U394" t="e">
        <f>VLOOKUP($K394,#REF!,3,0)</f>
        <v>#REF!</v>
      </c>
      <c r="V394" t="e">
        <f>VLOOKUP($K394,#REF!,4,0)</f>
        <v>#REF!</v>
      </c>
    </row>
    <row r="395" spans="3:22" x14ac:dyDescent="0.3">
      <c r="C395" s="1">
        <v>3.9200000000000103E-3</v>
      </c>
      <c r="D395" s="1">
        <f t="shared" si="56"/>
        <v>1.2315043202072022</v>
      </c>
      <c r="E395" s="1" t="str">
        <f t="shared" si="57"/>
        <v>S2</v>
      </c>
      <c r="F395" s="1">
        <f t="shared" si="54"/>
        <v>0.18430676901060461</v>
      </c>
      <c r="G395" s="1">
        <f>$F$2*(((SQRT(3)*COS(Model!F395))-SIN(Model!F395))/2)</f>
        <v>0.60778035870344205</v>
      </c>
      <c r="H395" s="1">
        <f t="shared" si="50"/>
        <v>0.1466120700108505</v>
      </c>
      <c r="I395" s="1">
        <f t="shared" si="51"/>
        <v>0.75439242871429257</v>
      </c>
      <c r="J395" s="1" t="str">
        <f t="shared" si="52"/>
        <v>R3</v>
      </c>
      <c r="K395" t="str">
        <f t="shared" si="53"/>
        <v>S2R3</v>
      </c>
      <c r="L395" t="str">
        <f>VLOOKUP(K395,'Voltage Vector Region'!$M:$P,2,0)</f>
        <v>V2</v>
      </c>
      <c r="M395" t="str">
        <f>VLOOKUP(K395,'Voltage Vector Region'!$M:$P,3,0)</f>
        <v>V8</v>
      </c>
      <c r="N395" t="str">
        <f>VLOOKUP(K395,'Voltage Vector Region'!$M:$P,4,0)</f>
        <v>V14</v>
      </c>
      <c r="P395" t="str">
        <f>VLOOKUP(L395,'Voltage Vector Region'!$R:$S,2,0)</f>
        <v>PPO</v>
      </c>
      <c r="Q395" t="str">
        <f>VLOOKUP(M395,'Voltage Vector Region'!$R:$S,2,0)</f>
        <v>OPN</v>
      </c>
      <c r="R395" t="str">
        <f>VLOOKUP(N395,'Voltage Vector Region'!$R:$S,2,0)</f>
        <v>PPN</v>
      </c>
      <c r="S395">
        <f t="shared" si="55"/>
        <v>3.9200000000000101</v>
      </c>
      <c r="T395" t="e">
        <f>VLOOKUP($K395,#REF!,2,0)</f>
        <v>#REF!</v>
      </c>
      <c r="U395" t="e">
        <f>VLOOKUP($K395,#REF!,3,0)</f>
        <v>#REF!</v>
      </c>
      <c r="V395" t="e">
        <f>VLOOKUP($K395,#REF!,4,0)</f>
        <v>#REF!</v>
      </c>
    </row>
    <row r="396" spans="3:22" x14ac:dyDescent="0.3">
      <c r="C396" s="1">
        <v>3.9300000000000099E-3</v>
      </c>
      <c r="D396" s="1">
        <f t="shared" si="56"/>
        <v>1.2346459128607918</v>
      </c>
      <c r="E396" s="1" t="str">
        <f t="shared" si="57"/>
        <v>S2</v>
      </c>
      <c r="F396" s="1">
        <f t="shared" si="54"/>
        <v>0.18744836166419421</v>
      </c>
      <c r="G396" s="1">
        <f>$F$2*(((SQRT(3)*COS(Model!F396))-SIN(Model!F396))/2)</f>
        <v>0.60614312073131549</v>
      </c>
      <c r="H396" s="1">
        <f t="shared" ref="H396:H459" si="58">$F$2*SIN(F396)</f>
        <v>0.14908205058152516</v>
      </c>
      <c r="I396" s="1">
        <f t="shared" ref="I396:I459" si="59">G396+H396</f>
        <v>0.75522517131284062</v>
      </c>
      <c r="J396" s="1" t="str">
        <f t="shared" ref="J396:J459" si="60">IF(G396&gt;0.5,"R3",IF(H396&gt;0.5,"R4",IF(I396&lt;0.5,"R1","R2")))</f>
        <v>R3</v>
      </c>
      <c r="K396" t="str">
        <f t="shared" ref="K396:K459" si="61">E396&amp;J396</f>
        <v>S2R3</v>
      </c>
      <c r="L396" t="str">
        <f>VLOOKUP(K396,'Voltage Vector Region'!$M:$P,2,0)</f>
        <v>V2</v>
      </c>
      <c r="M396" t="str">
        <f>VLOOKUP(K396,'Voltage Vector Region'!$M:$P,3,0)</f>
        <v>V8</v>
      </c>
      <c r="N396" t="str">
        <f>VLOOKUP(K396,'Voltage Vector Region'!$M:$P,4,0)</f>
        <v>V14</v>
      </c>
      <c r="P396" t="str">
        <f>VLOOKUP(L396,'Voltage Vector Region'!$R:$S,2,0)</f>
        <v>PPO</v>
      </c>
      <c r="Q396" t="str">
        <f>VLOOKUP(M396,'Voltage Vector Region'!$R:$S,2,0)</f>
        <v>OPN</v>
      </c>
      <c r="R396" t="str">
        <f>VLOOKUP(N396,'Voltage Vector Region'!$R:$S,2,0)</f>
        <v>PPN</v>
      </c>
      <c r="S396">
        <f t="shared" si="55"/>
        <v>3.9300000000000099</v>
      </c>
      <c r="T396" t="e">
        <f>VLOOKUP($K396,#REF!,2,0)</f>
        <v>#REF!</v>
      </c>
      <c r="U396" t="e">
        <f>VLOOKUP($K396,#REF!,3,0)</f>
        <v>#REF!</v>
      </c>
      <c r="V396" t="e">
        <f>VLOOKUP($K396,#REF!,4,0)</f>
        <v>#REF!</v>
      </c>
    </row>
    <row r="397" spans="3:22" x14ac:dyDescent="0.3">
      <c r="C397" s="1">
        <v>3.9400000000000103E-3</v>
      </c>
      <c r="D397" s="1">
        <f t="shared" si="56"/>
        <v>1.2377875055143819</v>
      </c>
      <c r="E397" s="1" t="str">
        <f t="shared" si="57"/>
        <v>S2</v>
      </c>
      <c r="F397" s="1">
        <f t="shared" si="54"/>
        <v>0.19058995431778425</v>
      </c>
      <c r="G397" s="1">
        <f>$F$2*(((SQRT(3)*COS(Model!F397))-SIN(Model!F397))/2)</f>
        <v>0.60449990037129708</v>
      </c>
      <c r="H397" s="1">
        <f t="shared" si="58"/>
        <v>0.15155055977254778</v>
      </c>
      <c r="I397" s="1">
        <f t="shared" si="59"/>
        <v>0.75605046014384492</v>
      </c>
      <c r="J397" s="1" t="str">
        <f t="shared" si="60"/>
        <v>R3</v>
      </c>
      <c r="K397" t="str">
        <f t="shared" si="61"/>
        <v>S2R3</v>
      </c>
      <c r="L397" t="str">
        <f>VLOOKUP(K397,'Voltage Vector Region'!$M:$P,2,0)</f>
        <v>V2</v>
      </c>
      <c r="M397" t="str">
        <f>VLOOKUP(K397,'Voltage Vector Region'!$M:$P,3,0)</f>
        <v>V8</v>
      </c>
      <c r="N397" t="str">
        <f>VLOOKUP(K397,'Voltage Vector Region'!$M:$P,4,0)</f>
        <v>V14</v>
      </c>
      <c r="P397" t="str">
        <f>VLOOKUP(L397,'Voltage Vector Region'!$R:$S,2,0)</f>
        <v>PPO</v>
      </c>
      <c r="Q397" t="str">
        <f>VLOOKUP(M397,'Voltage Vector Region'!$R:$S,2,0)</f>
        <v>OPN</v>
      </c>
      <c r="R397" t="str">
        <f>VLOOKUP(N397,'Voltage Vector Region'!$R:$S,2,0)</f>
        <v>PPN</v>
      </c>
      <c r="S397">
        <f t="shared" si="55"/>
        <v>3.9400000000000102</v>
      </c>
      <c r="T397" t="e">
        <f>VLOOKUP($K397,#REF!,2,0)</f>
        <v>#REF!</v>
      </c>
      <c r="U397" t="e">
        <f>VLOOKUP($K397,#REF!,3,0)</f>
        <v>#REF!</v>
      </c>
      <c r="V397" t="e">
        <f>VLOOKUP($K397,#REF!,4,0)</f>
        <v>#REF!</v>
      </c>
    </row>
    <row r="398" spans="3:22" x14ac:dyDescent="0.3">
      <c r="C398" s="1">
        <v>3.9500000000000099E-3</v>
      </c>
      <c r="D398" s="1">
        <f t="shared" si="56"/>
        <v>1.2409290981679715</v>
      </c>
      <c r="E398" s="1" t="str">
        <f t="shared" si="57"/>
        <v>S2</v>
      </c>
      <c r="F398" s="1">
        <f t="shared" si="54"/>
        <v>0.19373154697137385</v>
      </c>
      <c r="G398" s="1">
        <f>$F$2*(((SQRT(3)*COS(Model!F398))-SIN(Model!F398))/2)</f>
        <v>0.60285071384130862</v>
      </c>
      <c r="H398" s="1">
        <f t="shared" si="58"/>
        <v>0.15401757322072851</v>
      </c>
      <c r="I398" s="1">
        <f t="shared" si="59"/>
        <v>0.75686828706203713</v>
      </c>
      <c r="J398" s="1" t="str">
        <f t="shared" si="60"/>
        <v>R3</v>
      </c>
      <c r="K398" t="str">
        <f t="shared" si="61"/>
        <v>S2R3</v>
      </c>
      <c r="L398" t="str">
        <f>VLOOKUP(K398,'Voltage Vector Region'!$M:$P,2,0)</f>
        <v>V2</v>
      </c>
      <c r="M398" t="str">
        <f>VLOOKUP(K398,'Voltage Vector Region'!$M:$P,3,0)</f>
        <v>V8</v>
      </c>
      <c r="N398" t="str">
        <f>VLOOKUP(K398,'Voltage Vector Region'!$M:$P,4,0)</f>
        <v>V14</v>
      </c>
      <c r="P398" t="str">
        <f>VLOOKUP(L398,'Voltage Vector Region'!$R:$S,2,0)</f>
        <v>PPO</v>
      </c>
      <c r="Q398" t="str">
        <f>VLOOKUP(M398,'Voltage Vector Region'!$R:$S,2,0)</f>
        <v>OPN</v>
      </c>
      <c r="R398" t="str">
        <f>VLOOKUP(N398,'Voltage Vector Region'!$R:$S,2,0)</f>
        <v>PPN</v>
      </c>
      <c r="S398">
        <f t="shared" si="55"/>
        <v>3.9500000000000099</v>
      </c>
      <c r="T398" t="e">
        <f>VLOOKUP($K398,#REF!,2,0)</f>
        <v>#REF!</v>
      </c>
      <c r="U398" t="e">
        <f>VLOOKUP($K398,#REF!,3,0)</f>
        <v>#REF!</v>
      </c>
      <c r="V398" t="e">
        <f>VLOOKUP($K398,#REF!,4,0)</f>
        <v>#REF!</v>
      </c>
    </row>
    <row r="399" spans="3:22" x14ac:dyDescent="0.3">
      <c r="C399" s="1">
        <v>3.9600000000000104E-3</v>
      </c>
      <c r="D399" s="1">
        <f t="shared" si="56"/>
        <v>1.2440706908215613</v>
      </c>
      <c r="E399" s="1" t="str">
        <f t="shared" si="57"/>
        <v>S2</v>
      </c>
      <c r="F399" s="1">
        <f t="shared" si="54"/>
        <v>0.19687313962496367</v>
      </c>
      <c r="G399" s="1">
        <f>$F$2*(((SQRT(3)*COS(Model!F399))-SIN(Model!F399))/2)</f>
        <v>0.60119557741815521</v>
      </c>
      <c r="H399" s="1">
        <f t="shared" si="58"/>
        <v>0.15648306657764116</v>
      </c>
      <c r="I399" s="1">
        <f t="shared" si="59"/>
        <v>0.75767864399579632</v>
      </c>
      <c r="J399" s="1" t="str">
        <f t="shared" si="60"/>
        <v>R3</v>
      </c>
      <c r="K399" t="str">
        <f t="shared" si="61"/>
        <v>S2R3</v>
      </c>
      <c r="L399" t="str">
        <f>VLOOKUP(K399,'Voltage Vector Region'!$M:$P,2,0)</f>
        <v>V2</v>
      </c>
      <c r="M399" t="str">
        <f>VLOOKUP(K399,'Voltage Vector Region'!$M:$P,3,0)</f>
        <v>V8</v>
      </c>
      <c r="N399" t="str">
        <f>VLOOKUP(K399,'Voltage Vector Region'!$M:$P,4,0)</f>
        <v>V14</v>
      </c>
      <c r="P399" t="str">
        <f>VLOOKUP(L399,'Voltage Vector Region'!$R:$S,2,0)</f>
        <v>PPO</v>
      </c>
      <c r="Q399" t="str">
        <f>VLOOKUP(M399,'Voltage Vector Region'!$R:$S,2,0)</f>
        <v>OPN</v>
      </c>
      <c r="R399" t="str">
        <f>VLOOKUP(N399,'Voltage Vector Region'!$R:$S,2,0)</f>
        <v>PPN</v>
      </c>
      <c r="S399">
        <f t="shared" si="55"/>
        <v>3.9600000000000102</v>
      </c>
      <c r="T399" t="e">
        <f>VLOOKUP($K399,#REF!,2,0)</f>
        <v>#REF!</v>
      </c>
      <c r="U399" t="e">
        <f>VLOOKUP($K399,#REF!,3,0)</f>
        <v>#REF!</v>
      </c>
      <c r="V399" t="e">
        <f>VLOOKUP($K399,#REF!,4,0)</f>
        <v>#REF!</v>
      </c>
    </row>
    <row r="400" spans="3:22" x14ac:dyDescent="0.3">
      <c r="C400" s="1">
        <v>3.97000000000001E-3</v>
      </c>
      <c r="D400" s="1">
        <f t="shared" si="56"/>
        <v>1.2472122834751511</v>
      </c>
      <c r="E400" s="1" t="str">
        <f t="shared" si="57"/>
        <v>S2</v>
      </c>
      <c r="F400" s="1">
        <f t="shared" si="54"/>
        <v>0.20001473227855349</v>
      </c>
      <c r="G400" s="1">
        <f>$F$2*(((SQRT(3)*COS(Model!F400))-SIN(Model!F400))/2)</f>
        <v>0.59953450743736492</v>
      </c>
      <c r="H400" s="1">
        <f t="shared" si="58"/>
        <v>0.15894701550986146</v>
      </c>
      <c r="I400" s="1">
        <f t="shared" si="59"/>
        <v>0.75848152294722637</v>
      </c>
      <c r="J400" s="1" t="str">
        <f t="shared" si="60"/>
        <v>R3</v>
      </c>
      <c r="K400" t="str">
        <f t="shared" si="61"/>
        <v>S2R3</v>
      </c>
      <c r="L400" t="str">
        <f>VLOOKUP(K400,'Voltage Vector Region'!$M:$P,2,0)</f>
        <v>V2</v>
      </c>
      <c r="M400" t="str">
        <f>VLOOKUP(K400,'Voltage Vector Region'!$M:$P,3,0)</f>
        <v>V8</v>
      </c>
      <c r="N400" t="str">
        <f>VLOOKUP(K400,'Voltage Vector Region'!$M:$P,4,0)</f>
        <v>V14</v>
      </c>
      <c r="P400" t="str">
        <f>VLOOKUP(L400,'Voltage Vector Region'!$R:$S,2,0)</f>
        <v>PPO</v>
      </c>
      <c r="Q400" t="str">
        <f>VLOOKUP(M400,'Voltage Vector Region'!$R:$S,2,0)</f>
        <v>OPN</v>
      </c>
      <c r="R400" t="str">
        <f>VLOOKUP(N400,'Voltage Vector Region'!$R:$S,2,0)</f>
        <v>PPN</v>
      </c>
      <c r="S400">
        <f t="shared" si="55"/>
        <v>3.97000000000001</v>
      </c>
      <c r="T400" t="e">
        <f>VLOOKUP($K400,#REF!,2,0)</f>
        <v>#REF!</v>
      </c>
      <c r="U400" t="e">
        <f>VLOOKUP($K400,#REF!,3,0)</f>
        <v>#REF!</v>
      </c>
      <c r="V400" t="e">
        <f>VLOOKUP($K400,#REF!,4,0)</f>
        <v>#REF!</v>
      </c>
    </row>
    <row r="401" spans="3:22" x14ac:dyDescent="0.3">
      <c r="C401" s="1">
        <v>3.9800000000000096E-3</v>
      </c>
      <c r="D401" s="1">
        <f t="shared" si="56"/>
        <v>1.2503538761287407</v>
      </c>
      <c r="E401" s="1" t="str">
        <f t="shared" si="57"/>
        <v>S2</v>
      </c>
      <c r="F401" s="1">
        <f t="shared" si="54"/>
        <v>0.20315632493214308</v>
      </c>
      <c r="G401" s="1">
        <f>$F$2*(((SQRT(3)*COS(Model!F401))-SIN(Model!F401))/2)</f>
        <v>0.59786752029302848</v>
      </c>
      <c r="H401" s="1">
        <f t="shared" si="58"/>
        <v>0.16140939569920801</v>
      </c>
      <c r="I401" s="1">
        <f t="shared" si="59"/>
        <v>0.75927691599223646</v>
      </c>
      <c r="J401" s="1" t="str">
        <f t="shared" si="60"/>
        <v>R3</v>
      </c>
      <c r="K401" t="str">
        <f t="shared" si="61"/>
        <v>S2R3</v>
      </c>
      <c r="L401" t="str">
        <f>VLOOKUP(K401,'Voltage Vector Region'!$M:$P,2,0)</f>
        <v>V2</v>
      </c>
      <c r="M401" t="str">
        <f>VLOOKUP(K401,'Voltage Vector Region'!$M:$P,3,0)</f>
        <v>V8</v>
      </c>
      <c r="N401" t="str">
        <f>VLOOKUP(K401,'Voltage Vector Region'!$M:$P,4,0)</f>
        <v>V14</v>
      </c>
      <c r="P401" t="str">
        <f>VLOOKUP(L401,'Voltage Vector Region'!$R:$S,2,0)</f>
        <v>PPO</v>
      </c>
      <c r="Q401" t="str">
        <f>VLOOKUP(M401,'Voltage Vector Region'!$R:$S,2,0)</f>
        <v>OPN</v>
      </c>
      <c r="R401" t="str">
        <f>VLOOKUP(N401,'Voltage Vector Region'!$R:$S,2,0)</f>
        <v>PPN</v>
      </c>
      <c r="S401">
        <f t="shared" si="55"/>
        <v>3.9800000000000093</v>
      </c>
      <c r="T401" t="e">
        <f>VLOOKUP($K401,#REF!,2,0)</f>
        <v>#REF!</v>
      </c>
      <c r="U401" t="e">
        <f>VLOOKUP($K401,#REF!,3,0)</f>
        <v>#REF!</v>
      </c>
      <c r="V401" t="e">
        <f>VLOOKUP($K401,#REF!,4,0)</f>
        <v>#REF!</v>
      </c>
    </row>
    <row r="402" spans="3:22" x14ac:dyDescent="0.3">
      <c r="C402" s="1">
        <v>3.99000000000001E-3</v>
      </c>
      <c r="D402" s="1">
        <f t="shared" si="56"/>
        <v>1.2534954687823308</v>
      </c>
      <c r="E402" s="1" t="str">
        <f t="shared" si="57"/>
        <v>S2</v>
      </c>
      <c r="F402" s="1">
        <f t="shared" si="54"/>
        <v>0.20629791758573313</v>
      </c>
      <c r="G402" s="1">
        <f>$F$2*(((SQRT(3)*COS(Model!F402))-SIN(Model!F402))/2)</f>
        <v>0.59619463243763526</v>
      </c>
      <c r="H402" s="1">
        <f t="shared" si="58"/>
        <v>0.16387018284298294</v>
      </c>
      <c r="I402" s="1">
        <f t="shared" si="59"/>
        <v>0.7600648152806182</v>
      </c>
      <c r="J402" s="1" t="str">
        <f t="shared" si="60"/>
        <v>R3</v>
      </c>
      <c r="K402" t="str">
        <f t="shared" si="61"/>
        <v>S2R3</v>
      </c>
      <c r="L402" t="str">
        <f>VLOOKUP(K402,'Voltage Vector Region'!$M:$P,2,0)</f>
        <v>V2</v>
      </c>
      <c r="M402" t="str">
        <f>VLOOKUP(K402,'Voltage Vector Region'!$M:$P,3,0)</f>
        <v>V8</v>
      </c>
      <c r="N402" t="str">
        <f>VLOOKUP(K402,'Voltage Vector Region'!$M:$P,4,0)</f>
        <v>V14</v>
      </c>
      <c r="P402" t="str">
        <f>VLOOKUP(L402,'Voltage Vector Region'!$R:$S,2,0)</f>
        <v>PPO</v>
      </c>
      <c r="Q402" t="str">
        <f>VLOOKUP(M402,'Voltage Vector Region'!$R:$S,2,0)</f>
        <v>OPN</v>
      </c>
      <c r="R402" t="str">
        <f>VLOOKUP(N402,'Voltage Vector Region'!$R:$S,2,0)</f>
        <v>PPN</v>
      </c>
      <c r="S402">
        <f t="shared" si="55"/>
        <v>3.99000000000001</v>
      </c>
      <c r="T402" t="e">
        <f>VLOOKUP($K402,#REF!,2,0)</f>
        <v>#REF!</v>
      </c>
      <c r="U402" t="e">
        <f>VLOOKUP($K402,#REF!,3,0)</f>
        <v>#REF!</v>
      </c>
      <c r="V402" t="e">
        <f>VLOOKUP($K402,#REF!,4,0)</f>
        <v>#REF!</v>
      </c>
    </row>
    <row r="403" spans="3:22" x14ac:dyDescent="0.3">
      <c r="C403" s="28">
        <v>4.0000000000000096E-3</v>
      </c>
      <c r="D403" s="28">
        <f t="shared" si="56"/>
        <v>1.2566370614359204</v>
      </c>
      <c r="E403" s="28" t="str">
        <f t="shared" si="57"/>
        <v>S2</v>
      </c>
      <c r="F403" s="28">
        <f t="shared" si="54"/>
        <v>0.20943951023932272</v>
      </c>
      <c r="G403" s="28">
        <f>$F$2*(((SQRT(3)*COS(Model!F403))-SIN(Model!F403))/2)</f>
        <v>0.59451586038191362</v>
      </c>
      <c r="H403" s="28">
        <f t="shared" si="58"/>
        <v>0.16632935265420998</v>
      </c>
      <c r="I403" s="28">
        <f t="shared" si="59"/>
        <v>0.76084521303612362</v>
      </c>
      <c r="J403" s="28" t="str">
        <f t="shared" si="60"/>
        <v>R3</v>
      </c>
      <c r="K403" s="29" t="str">
        <f t="shared" si="61"/>
        <v>S2R3</v>
      </c>
      <c r="L403" s="29" t="str">
        <f>VLOOKUP(K403,'Voltage Vector Region'!$M:$P,2,0)</f>
        <v>V2</v>
      </c>
      <c r="M403" s="29" t="str">
        <f>VLOOKUP(K403,'Voltage Vector Region'!$M:$P,3,0)</f>
        <v>V8</v>
      </c>
      <c r="N403" s="29" t="str">
        <f>VLOOKUP(K403,'Voltage Vector Region'!$M:$P,4,0)</f>
        <v>V14</v>
      </c>
      <c r="O403" s="29"/>
      <c r="P403" s="29" t="str">
        <f>VLOOKUP(L403,'Voltage Vector Region'!$R:$S,2,0)</f>
        <v>PPO</v>
      </c>
      <c r="Q403" s="29" t="str">
        <f>VLOOKUP(M403,'Voltage Vector Region'!$R:$S,2,0)</f>
        <v>OPN</v>
      </c>
      <c r="R403" s="29" t="str">
        <f>VLOOKUP(N403,'Voltage Vector Region'!$R:$S,2,0)</f>
        <v>PPN</v>
      </c>
      <c r="S403" s="29">
        <f t="shared" si="55"/>
        <v>4.0000000000000098</v>
      </c>
      <c r="T403" t="e">
        <f>VLOOKUP($K403,#REF!,2,0)</f>
        <v>#REF!</v>
      </c>
      <c r="U403" t="e">
        <f>VLOOKUP($K403,#REF!,3,0)</f>
        <v>#REF!</v>
      </c>
      <c r="V403" t="e">
        <f>VLOOKUP($K403,#REF!,4,0)</f>
        <v>#REF!</v>
      </c>
    </row>
    <row r="404" spans="3:22" x14ac:dyDescent="0.3">
      <c r="C404" s="1">
        <v>4.0100000000000101E-3</v>
      </c>
      <c r="D404" s="1">
        <f t="shared" si="56"/>
        <v>1.2597786540895102</v>
      </c>
      <c r="E404" s="1" t="str">
        <f t="shared" si="57"/>
        <v>S2</v>
      </c>
      <c r="F404" s="1">
        <f t="shared" si="54"/>
        <v>0.21258110289291254</v>
      </c>
      <c r="G404" s="1">
        <f>$F$2*(((SQRT(3)*COS(Model!F404))-SIN(Model!F404))/2)</f>
        <v>0.59283122069466576</v>
      </c>
      <c r="H404" s="1">
        <f t="shared" si="58"/>
        <v>0.16878688086187632</v>
      </c>
      <c r="I404" s="1">
        <f t="shared" si="59"/>
        <v>0.76161810155654208</v>
      </c>
      <c r="J404" s="1" t="str">
        <f t="shared" si="60"/>
        <v>R3</v>
      </c>
      <c r="K404" t="str">
        <f t="shared" si="61"/>
        <v>S2R3</v>
      </c>
      <c r="L404" t="str">
        <f>VLOOKUP(K404,'Voltage Vector Region'!$M:$P,2,0)</f>
        <v>V2</v>
      </c>
      <c r="M404" t="str">
        <f>VLOOKUP(K404,'Voltage Vector Region'!$M:$P,3,0)</f>
        <v>V8</v>
      </c>
      <c r="N404" t="str">
        <f>VLOOKUP(K404,'Voltage Vector Region'!$M:$P,4,0)</f>
        <v>V14</v>
      </c>
      <c r="P404" t="str">
        <f>VLOOKUP(L404,'Voltage Vector Region'!$R:$S,2,0)</f>
        <v>PPO</v>
      </c>
      <c r="Q404" t="str">
        <f>VLOOKUP(M404,'Voltage Vector Region'!$R:$S,2,0)</f>
        <v>OPN</v>
      </c>
      <c r="R404" t="str">
        <f>VLOOKUP(N404,'Voltage Vector Region'!$R:$S,2,0)</f>
        <v>PPN</v>
      </c>
      <c r="S404">
        <f t="shared" si="55"/>
        <v>4.0100000000000104</v>
      </c>
      <c r="T404" t="e">
        <f>VLOOKUP($K404,#REF!,2,0)</f>
        <v>#REF!</v>
      </c>
      <c r="U404" t="e">
        <f>VLOOKUP($K404,#REF!,3,0)</f>
        <v>#REF!</v>
      </c>
      <c r="V404" t="e">
        <f>VLOOKUP($K404,#REF!,4,0)</f>
        <v>#REF!</v>
      </c>
    </row>
    <row r="405" spans="3:22" x14ac:dyDescent="0.3">
      <c r="C405" s="1">
        <v>4.0200000000000097E-3</v>
      </c>
      <c r="D405" s="1">
        <f t="shared" si="56"/>
        <v>1.2629202467431</v>
      </c>
      <c r="E405" s="1" t="str">
        <f t="shared" si="57"/>
        <v>S2</v>
      </c>
      <c r="F405" s="1">
        <f t="shared" si="54"/>
        <v>0.21572269554650236</v>
      </c>
      <c r="G405" s="1">
        <f>$F$2*(((SQRT(3)*COS(Model!F405))-SIN(Model!F405))/2)</f>
        <v>0.59114073000260514</v>
      </c>
      <c r="H405" s="1">
        <f t="shared" si="58"/>
        <v>0.17124274321117061</v>
      </c>
      <c r="I405" s="1">
        <f t="shared" si="59"/>
        <v>0.76238347321377575</v>
      </c>
      <c r="J405" s="1" t="str">
        <f t="shared" si="60"/>
        <v>R3</v>
      </c>
      <c r="K405" t="str">
        <f t="shared" si="61"/>
        <v>S2R3</v>
      </c>
      <c r="L405" t="str">
        <f>VLOOKUP(K405,'Voltage Vector Region'!$M:$P,2,0)</f>
        <v>V2</v>
      </c>
      <c r="M405" t="str">
        <f>VLOOKUP(K405,'Voltage Vector Region'!$M:$P,3,0)</f>
        <v>V8</v>
      </c>
      <c r="N405" t="str">
        <f>VLOOKUP(K405,'Voltage Vector Region'!$M:$P,4,0)</f>
        <v>V14</v>
      </c>
      <c r="P405" t="str">
        <f>VLOOKUP(L405,'Voltage Vector Region'!$R:$S,2,0)</f>
        <v>PPO</v>
      </c>
      <c r="Q405" t="str">
        <f>VLOOKUP(M405,'Voltage Vector Region'!$R:$S,2,0)</f>
        <v>OPN</v>
      </c>
      <c r="R405" t="str">
        <f>VLOOKUP(N405,'Voltage Vector Region'!$R:$S,2,0)</f>
        <v>PPN</v>
      </c>
      <c r="S405">
        <f t="shared" si="55"/>
        <v>4.0200000000000093</v>
      </c>
      <c r="T405" t="e">
        <f>VLOOKUP($K405,#REF!,2,0)</f>
        <v>#REF!</v>
      </c>
      <c r="U405" t="e">
        <f>VLOOKUP($K405,#REF!,3,0)</f>
        <v>#REF!</v>
      </c>
      <c r="V405" t="e">
        <f>VLOOKUP($K405,#REF!,4,0)</f>
        <v>#REF!</v>
      </c>
    </row>
    <row r="406" spans="3:22" x14ac:dyDescent="0.3">
      <c r="C406" s="1">
        <v>4.0300000000000101E-3</v>
      </c>
      <c r="D406" s="1">
        <f t="shared" si="56"/>
        <v>1.2660618393966898</v>
      </c>
      <c r="E406" s="1" t="str">
        <f t="shared" si="57"/>
        <v>S2</v>
      </c>
      <c r="F406" s="1">
        <f t="shared" si="54"/>
        <v>0.21886428820009218</v>
      </c>
      <c r="G406" s="1">
        <f>$F$2*(((SQRT(3)*COS(Model!F406))-SIN(Model!F406))/2)</f>
        <v>0.58944440499019268</v>
      </c>
      <c r="H406" s="1">
        <f t="shared" si="58"/>
        <v>0.1736969154637229</v>
      </c>
      <c r="I406" s="1">
        <f t="shared" si="59"/>
        <v>0.76314132045391558</v>
      </c>
      <c r="J406" s="1" t="str">
        <f t="shared" si="60"/>
        <v>R3</v>
      </c>
      <c r="K406" t="str">
        <f t="shared" si="61"/>
        <v>S2R3</v>
      </c>
      <c r="L406" t="str">
        <f>VLOOKUP(K406,'Voltage Vector Region'!$M:$P,2,0)</f>
        <v>V2</v>
      </c>
      <c r="M406" t="str">
        <f>VLOOKUP(K406,'Voltage Vector Region'!$M:$P,3,0)</f>
        <v>V8</v>
      </c>
      <c r="N406" t="str">
        <f>VLOOKUP(K406,'Voltage Vector Region'!$M:$P,4,0)</f>
        <v>V14</v>
      </c>
      <c r="P406" t="str">
        <f>VLOOKUP(L406,'Voltage Vector Region'!$R:$S,2,0)</f>
        <v>PPO</v>
      </c>
      <c r="Q406" t="str">
        <f>VLOOKUP(M406,'Voltage Vector Region'!$R:$S,2,0)</f>
        <v>OPN</v>
      </c>
      <c r="R406" t="str">
        <f>VLOOKUP(N406,'Voltage Vector Region'!$R:$S,2,0)</f>
        <v>PPN</v>
      </c>
      <c r="S406">
        <f t="shared" si="55"/>
        <v>4.03000000000001</v>
      </c>
      <c r="T406" t="e">
        <f>VLOOKUP($K406,#REF!,2,0)</f>
        <v>#REF!</v>
      </c>
      <c r="U406" t="e">
        <f>VLOOKUP($K406,#REF!,3,0)</f>
        <v>#REF!</v>
      </c>
      <c r="V406" t="e">
        <f>VLOOKUP($K406,#REF!,4,0)</f>
        <v>#REF!</v>
      </c>
    </row>
    <row r="407" spans="3:22" x14ac:dyDescent="0.3">
      <c r="C407" s="1">
        <v>4.0400000000000097E-3</v>
      </c>
      <c r="D407" s="1">
        <f t="shared" si="56"/>
        <v>1.2692034320502796</v>
      </c>
      <c r="E407" s="1" t="str">
        <f t="shared" si="57"/>
        <v>S2</v>
      </c>
      <c r="F407" s="1">
        <f t="shared" si="54"/>
        <v>0.222005880853682</v>
      </c>
      <c r="G407" s="1">
        <f>$F$2*(((SQRT(3)*COS(Model!F407))-SIN(Model!F407))/2)</f>
        <v>0.58774226239947136</v>
      </c>
      <c r="H407" s="1">
        <f t="shared" si="58"/>
        <v>0.17614937339784381</v>
      </c>
      <c r="I407" s="1">
        <f t="shared" si="59"/>
        <v>0.76389163579731512</v>
      </c>
      <c r="J407" s="1" t="str">
        <f t="shared" si="60"/>
        <v>R3</v>
      </c>
      <c r="K407" t="str">
        <f t="shared" si="61"/>
        <v>S2R3</v>
      </c>
      <c r="L407" t="str">
        <f>VLOOKUP(K407,'Voltage Vector Region'!$M:$P,2,0)</f>
        <v>V2</v>
      </c>
      <c r="M407" t="str">
        <f>VLOOKUP(K407,'Voltage Vector Region'!$M:$P,3,0)</f>
        <v>V8</v>
      </c>
      <c r="N407" t="str">
        <f>VLOOKUP(K407,'Voltage Vector Region'!$M:$P,4,0)</f>
        <v>V14</v>
      </c>
      <c r="P407" t="str">
        <f>VLOOKUP(L407,'Voltage Vector Region'!$R:$S,2,0)</f>
        <v>PPO</v>
      </c>
      <c r="Q407" t="str">
        <f>VLOOKUP(M407,'Voltage Vector Region'!$R:$S,2,0)</f>
        <v>OPN</v>
      </c>
      <c r="R407" t="str">
        <f>VLOOKUP(N407,'Voltage Vector Region'!$R:$S,2,0)</f>
        <v>PPN</v>
      </c>
      <c r="S407">
        <f t="shared" si="55"/>
        <v>4.0400000000000098</v>
      </c>
      <c r="T407" t="e">
        <f>VLOOKUP($K407,#REF!,2,0)</f>
        <v>#REF!</v>
      </c>
      <c r="U407" t="e">
        <f>VLOOKUP($K407,#REF!,3,0)</f>
        <v>#REF!</v>
      </c>
      <c r="V407" t="e">
        <f>VLOOKUP($K407,#REF!,4,0)</f>
        <v>#REF!</v>
      </c>
    </row>
    <row r="408" spans="3:22" x14ac:dyDescent="0.3">
      <c r="C408" s="1">
        <v>4.0500000000000102E-3</v>
      </c>
      <c r="D408" s="1">
        <f t="shared" si="56"/>
        <v>1.2723450247038695</v>
      </c>
      <c r="E408" s="1" t="str">
        <f t="shared" si="57"/>
        <v>S2</v>
      </c>
      <c r="F408" s="1">
        <f t="shared" si="54"/>
        <v>0.22514747350727182</v>
      </c>
      <c r="G408" s="1">
        <f>$F$2*(((SQRT(3)*COS(Model!F408))-SIN(Model!F408))/2)</f>
        <v>0.58603431902990122</v>
      </c>
      <c r="H408" s="1">
        <f t="shared" si="58"/>
        <v>0.17860009280876368</v>
      </c>
      <c r="I408" s="1">
        <f t="shared" si="59"/>
        <v>0.76463441183866487</v>
      </c>
      <c r="J408" s="1" t="str">
        <f t="shared" si="60"/>
        <v>R3</v>
      </c>
      <c r="K408" t="str">
        <f t="shared" si="61"/>
        <v>S2R3</v>
      </c>
      <c r="L408" t="str">
        <f>VLOOKUP(K408,'Voltage Vector Region'!$M:$P,2,0)</f>
        <v>V2</v>
      </c>
      <c r="M408" t="str">
        <f>VLOOKUP(K408,'Voltage Vector Region'!$M:$P,3,0)</f>
        <v>V8</v>
      </c>
      <c r="N408" t="str">
        <f>VLOOKUP(K408,'Voltage Vector Region'!$M:$P,4,0)</f>
        <v>V14</v>
      </c>
      <c r="P408" t="str">
        <f>VLOOKUP(L408,'Voltage Vector Region'!$R:$S,2,0)</f>
        <v>PPO</v>
      </c>
      <c r="Q408" t="str">
        <f>VLOOKUP(M408,'Voltage Vector Region'!$R:$S,2,0)</f>
        <v>OPN</v>
      </c>
      <c r="R408" t="str">
        <f>VLOOKUP(N408,'Voltage Vector Region'!$R:$S,2,0)</f>
        <v>PPN</v>
      </c>
      <c r="S408">
        <f t="shared" si="55"/>
        <v>4.0500000000000105</v>
      </c>
      <c r="T408" t="e">
        <f>VLOOKUP($K408,#REF!,2,0)</f>
        <v>#REF!</v>
      </c>
      <c r="U408" t="e">
        <f>VLOOKUP($K408,#REF!,3,0)</f>
        <v>#REF!</v>
      </c>
      <c r="V408" t="e">
        <f>VLOOKUP($K408,#REF!,4,0)</f>
        <v>#REF!</v>
      </c>
    </row>
    <row r="409" spans="3:22" x14ac:dyDescent="0.3">
      <c r="C409" s="1">
        <v>4.0600000000000098E-3</v>
      </c>
      <c r="D409" s="1">
        <f t="shared" si="56"/>
        <v>1.2754866173574591</v>
      </c>
      <c r="E409" s="1" t="str">
        <f t="shared" si="57"/>
        <v>S2</v>
      </c>
      <c r="F409" s="1">
        <f t="shared" si="54"/>
        <v>0.22828906616086142</v>
      </c>
      <c r="G409" s="1">
        <f>$F$2*(((SQRT(3)*COS(Model!F409))-SIN(Model!F409))/2)</f>
        <v>0.58432059173819395</v>
      </c>
      <c r="H409" s="1">
        <f t="shared" si="58"/>
        <v>0.18104904950887113</v>
      </c>
      <c r="I409" s="1">
        <f t="shared" si="59"/>
        <v>0.76536964124706508</v>
      </c>
      <c r="J409" s="1" t="str">
        <f t="shared" si="60"/>
        <v>R3</v>
      </c>
      <c r="K409" t="str">
        <f t="shared" si="61"/>
        <v>S2R3</v>
      </c>
      <c r="L409" t="str">
        <f>VLOOKUP(K409,'Voltage Vector Region'!$M:$P,2,0)</f>
        <v>V2</v>
      </c>
      <c r="M409" t="str">
        <f>VLOOKUP(K409,'Voltage Vector Region'!$M:$P,3,0)</f>
        <v>V8</v>
      </c>
      <c r="N409" t="str">
        <f>VLOOKUP(K409,'Voltage Vector Region'!$M:$P,4,0)</f>
        <v>V14</v>
      </c>
      <c r="P409" t="str">
        <f>VLOOKUP(L409,'Voltage Vector Region'!$R:$S,2,0)</f>
        <v>PPO</v>
      </c>
      <c r="Q409" t="str">
        <f>VLOOKUP(M409,'Voltage Vector Region'!$R:$S,2,0)</f>
        <v>OPN</v>
      </c>
      <c r="R409" t="str">
        <f>VLOOKUP(N409,'Voltage Vector Region'!$R:$S,2,0)</f>
        <v>PPN</v>
      </c>
      <c r="S409">
        <f t="shared" si="55"/>
        <v>4.0600000000000094</v>
      </c>
      <c r="T409" t="e">
        <f>VLOOKUP($K409,#REF!,2,0)</f>
        <v>#REF!</v>
      </c>
      <c r="U409" t="e">
        <f>VLOOKUP($K409,#REF!,3,0)</f>
        <v>#REF!</v>
      </c>
      <c r="V409" t="e">
        <f>VLOOKUP($K409,#REF!,4,0)</f>
        <v>#REF!</v>
      </c>
    </row>
    <row r="410" spans="3:22" x14ac:dyDescent="0.3">
      <c r="C410" s="1">
        <v>4.0700000000000102E-3</v>
      </c>
      <c r="D410" s="1">
        <f t="shared" si="56"/>
        <v>1.2786282100110491</v>
      </c>
      <c r="E410" s="1" t="str">
        <f t="shared" si="57"/>
        <v>S2</v>
      </c>
      <c r="F410" s="1">
        <f t="shared" si="54"/>
        <v>0.23143065881445146</v>
      </c>
      <c r="G410" s="1">
        <f>$F$2*(((SQRT(3)*COS(Model!F410))-SIN(Model!F410))/2)</f>
        <v>0.58260109743814581</v>
      </c>
      <c r="H410" s="1">
        <f t="shared" si="58"/>
        <v>0.18349621932795274</v>
      </c>
      <c r="I410" s="1">
        <f t="shared" si="59"/>
        <v>0.76609731676609849</v>
      </c>
      <c r="J410" s="1" t="str">
        <f t="shared" si="60"/>
        <v>R3</v>
      </c>
      <c r="K410" t="str">
        <f t="shared" si="61"/>
        <v>S2R3</v>
      </c>
      <c r="L410" t="str">
        <f>VLOOKUP(K410,'Voltage Vector Region'!$M:$P,2,0)</f>
        <v>V2</v>
      </c>
      <c r="M410" t="str">
        <f>VLOOKUP(K410,'Voltage Vector Region'!$M:$P,3,0)</f>
        <v>V8</v>
      </c>
      <c r="N410" t="str">
        <f>VLOOKUP(K410,'Voltage Vector Region'!$M:$P,4,0)</f>
        <v>V14</v>
      </c>
      <c r="P410" t="str">
        <f>VLOOKUP(L410,'Voltage Vector Region'!$R:$S,2,0)</f>
        <v>PPO</v>
      </c>
      <c r="Q410" t="str">
        <f>VLOOKUP(M410,'Voltage Vector Region'!$R:$S,2,0)</f>
        <v>OPN</v>
      </c>
      <c r="R410" t="str">
        <f>VLOOKUP(N410,'Voltage Vector Region'!$R:$S,2,0)</f>
        <v>PPN</v>
      </c>
      <c r="S410">
        <f t="shared" si="55"/>
        <v>4.0700000000000101</v>
      </c>
      <c r="T410" t="e">
        <f>VLOOKUP($K410,#REF!,2,0)</f>
        <v>#REF!</v>
      </c>
      <c r="U410" t="e">
        <f>VLOOKUP($K410,#REF!,3,0)</f>
        <v>#REF!</v>
      </c>
      <c r="V410" t="e">
        <f>VLOOKUP($K410,#REF!,4,0)</f>
        <v>#REF!</v>
      </c>
    </row>
    <row r="411" spans="3:22" x14ac:dyDescent="0.3">
      <c r="C411" s="1">
        <v>4.0800000000000098E-3</v>
      </c>
      <c r="D411" s="1">
        <f t="shared" si="56"/>
        <v>1.2817698026646387</v>
      </c>
      <c r="E411" s="1" t="str">
        <f t="shared" si="57"/>
        <v>S2</v>
      </c>
      <c r="F411" s="1">
        <f t="shared" si="54"/>
        <v>0.23457225146804106</v>
      </c>
      <c r="G411" s="1">
        <f>$F$2*(((SQRT(3)*COS(Model!F411))-SIN(Model!F411))/2)</f>
        <v>0.58087585310047174</v>
      </c>
      <c r="H411" s="1">
        <f t="shared" si="58"/>
        <v>0.18594157811342965</v>
      </c>
      <c r="I411" s="1">
        <f t="shared" si="59"/>
        <v>0.76681743121390133</v>
      </c>
      <c r="J411" s="1" t="str">
        <f t="shared" si="60"/>
        <v>R3</v>
      </c>
      <c r="K411" t="str">
        <f t="shared" si="61"/>
        <v>S2R3</v>
      </c>
      <c r="L411" t="str">
        <f>VLOOKUP(K411,'Voltage Vector Region'!$M:$P,2,0)</f>
        <v>V2</v>
      </c>
      <c r="M411" t="str">
        <f>VLOOKUP(K411,'Voltage Vector Region'!$M:$P,3,0)</f>
        <v>V8</v>
      </c>
      <c r="N411" t="str">
        <f>VLOOKUP(K411,'Voltage Vector Region'!$M:$P,4,0)</f>
        <v>V14</v>
      </c>
      <c r="P411" t="str">
        <f>VLOOKUP(L411,'Voltage Vector Region'!$R:$S,2,0)</f>
        <v>PPO</v>
      </c>
      <c r="Q411" t="str">
        <f>VLOOKUP(M411,'Voltage Vector Region'!$R:$S,2,0)</f>
        <v>OPN</v>
      </c>
      <c r="R411" t="str">
        <f>VLOOKUP(N411,'Voltage Vector Region'!$R:$S,2,0)</f>
        <v>PPN</v>
      </c>
      <c r="S411">
        <f t="shared" si="55"/>
        <v>4.0800000000000098</v>
      </c>
      <c r="T411" t="e">
        <f>VLOOKUP($K411,#REF!,2,0)</f>
        <v>#REF!</v>
      </c>
      <c r="U411" t="e">
        <f>VLOOKUP($K411,#REF!,3,0)</f>
        <v>#REF!</v>
      </c>
      <c r="V411" t="e">
        <f>VLOOKUP($K411,#REF!,4,0)</f>
        <v>#REF!</v>
      </c>
    </row>
    <row r="412" spans="3:22" x14ac:dyDescent="0.3">
      <c r="C412" s="1">
        <v>4.0900000000000103E-3</v>
      </c>
      <c r="D412" s="1">
        <f t="shared" si="56"/>
        <v>1.2849113953182287</v>
      </c>
      <c r="E412" s="1" t="str">
        <f t="shared" si="57"/>
        <v>S2</v>
      </c>
      <c r="F412" s="1">
        <f t="shared" si="54"/>
        <v>0.2377138441216311</v>
      </c>
      <c r="G412" s="1">
        <f>$F$2*(((SQRT(3)*COS(Model!F412))-SIN(Model!F412))/2)</f>
        <v>0.5791448757526364</v>
      </c>
      <c r="H412" s="1">
        <f t="shared" si="58"/>
        <v>0.18838510173059858</v>
      </c>
      <c r="I412" s="1">
        <f t="shared" si="59"/>
        <v>0.76752997748323493</v>
      </c>
      <c r="J412" s="1" t="str">
        <f t="shared" si="60"/>
        <v>R3</v>
      </c>
      <c r="K412" t="str">
        <f t="shared" si="61"/>
        <v>S2R3</v>
      </c>
      <c r="L412" t="str">
        <f>VLOOKUP(K412,'Voltage Vector Region'!$M:$P,2,0)</f>
        <v>V2</v>
      </c>
      <c r="M412" t="str">
        <f>VLOOKUP(K412,'Voltage Vector Region'!$M:$P,3,0)</f>
        <v>V8</v>
      </c>
      <c r="N412" t="str">
        <f>VLOOKUP(K412,'Voltage Vector Region'!$M:$P,4,0)</f>
        <v>V14</v>
      </c>
      <c r="P412" t="str">
        <f>VLOOKUP(L412,'Voltage Vector Region'!$R:$S,2,0)</f>
        <v>PPO</v>
      </c>
      <c r="Q412" t="str">
        <f>VLOOKUP(M412,'Voltage Vector Region'!$R:$S,2,0)</f>
        <v>OPN</v>
      </c>
      <c r="R412" t="str">
        <f>VLOOKUP(N412,'Voltage Vector Region'!$R:$S,2,0)</f>
        <v>PPN</v>
      </c>
      <c r="S412">
        <f t="shared" si="55"/>
        <v>4.0900000000000105</v>
      </c>
      <c r="T412" t="e">
        <f>VLOOKUP($K412,#REF!,2,0)</f>
        <v>#REF!</v>
      </c>
      <c r="U412" t="e">
        <f>VLOOKUP($K412,#REF!,3,0)</f>
        <v>#REF!</v>
      </c>
      <c r="V412" t="e">
        <f>VLOOKUP($K412,#REF!,4,0)</f>
        <v>#REF!</v>
      </c>
    </row>
    <row r="413" spans="3:22" x14ac:dyDescent="0.3">
      <c r="C413" s="1">
        <v>4.1000000000000099E-3</v>
      </c>
      <c r="D413" s="1">
        <f t="shared" si="56"/>
        <v>1.2880529879718183</v>
      </c>
      <c r="E413" s="1" t="str">
        <f t="shared" si="57"/>
        <v>S2</v>
      </c>
      <c r="F413" s="1">
        <f t="shared" si="54"/>
        <v>0.2408554367752207</v>
      </c>
      <c r="G413" s="1">
        <f>$F$2*(((SQRT(3)*COS(Model!F413))-SIN(Model!F413))/2)</f>
        <v>0.57740818247868797</v>
      </c>
      <c r="H413" s="1">
        <f t="shared" si="58"/>
        <v>0.19082676606286722</v>
      </c>
      <c r="I413" s="1">
        <f t="shared" si="59"/>
        <v>0.76823494854155516</v>
      </c>
      <c r="J413" s="1" t="str">
        <f t="shared" si="60"/>
        <v>R3</v>
      </c>
      <c r="K413" t="str">
        <f t="shared" si="61"/>
        <v>S2R3</v>
      </c>
      <c r="L413" t="str">
        <f>VLOOKUP(K413,'Voltage Vector Region'!$M:$P,2,0)</f>
        <v>V2</v>
      </c>
      <c r="M413" t="str">
        <f>VLOOKUP(K413,'Voltage Vector Region'!$M:$P,3,0)</f>
        <v>V8</v>
      </c>
      <c r="N413" t="str">
        <f>VLOOKUP(K413,'Voltage Vector Region'!$M:$P,4,0)</f>
        <v>V14</v>
      </c>
      <c r="P413" t="str">
        <f>VLOOKUP(L413,'Voltage Vector Region'!$R:$S,2,0)</f>
        <v>PPO</v>
      </c>
      <c r="Q413" t="str">
        <f>VLOOKUP(M413,'Voltage Vector Region'!$R:$S,2,0)</f>
        <v>OPN</v>
      </c>
      <c r="R413" t="str">
        <f>VLOOKUP(N413,'Voltage Vector Region'!$R:$S,2,0)</f>
        <v>PPN</v>
      </c>
      <c r="S413">
        <f t="shared" si="55"/>
        <v>4.1000000000000094</v>
      </c>
      <c r="T413" t="e">
        <f>VLOOKUP($K413,#REF!,2,0)</f>
        <v>#REF!</v>
      </c>
      <c r="U413" t="e">
        <f>VLOOKUP($K413,#REF!,3,0)</f>
        <v>#REF!</v>
      </c>
      <c r="V413" t="e">
        <f>VLOOKUP($K413,#REF!,4,0)</f>
        <v>#REF!</v>
      </c>
    </row>
    <row r="414" spans="3:22" x14ac:dyDescent="0.3">
      <c r="C414" s="1">
        <v>4.1100000000000103E-3</v>
      </c>
      <c r="D414" s="1">
        <f t="shared" si="56"/>
        <v>1.2911945806254084</v>
      </c>
      <c r="E414" s="1" t="str">
        <f t="shared" si="57"/>
        <v>S2</v>
      </c>
      <c r="F414" s="1">
        <f t="shared" si="54"/>
        <v>0.24399702942881074</v>
      </c>
      <c r="G414" s="1">
        <f>$F$2*(((SQRT(3)*COS(Model!F414))-SIN(Model!F414))/2)</f>
        <v>0.57566579041908728</v>
      </c>
      <c r="H414" s="1">
        <f t="shared" si="58"/>
        <v>0.19326654701199505</v>
      </c>
      <c r="I414" s="1">
        <f t="shared" si="59"/>
        <v>0.76893233743108236</v>
      </c>
      <c r="J414" s="1" t="str">
        <f t="shared" si="60"/>
        <v>R3</v>
      </c>
      <c r="K414" t="str">
        <f t="shared" si="61"/>
        <v>S2R3</v>
      </c>
      <c r="L414" t="str">
        <f>VLOOKUP(K414,'Voltage Vector Region'!$M:$P,2,0)</f>
        <v>V2</v>
      </c>
      <c r="M414" t="str">
        <f>VLOOKUP(K414,'Voltage Vector Region'!$M:$P,3,0)</f>
        <v>V8</v>
      </c>
      <c r="N414" t="str">
        <f>VLOOKUP(K414,'Voltage Vector Region'!$M:$P,4,0)</f>
        <v>V14</v>
      </c>
      <c r="P414" t="str">
        <f>VLOOKUP(L414,'Voltage Vector Region'!$R:$S,2,0)</f>
        <v>PPO</v>
      </c>
      <c r="Q414" t="str">
        <f>VLOOKUP(M414,'Voltage Vector Region'!$R:$S,2,0)</f>
        <v>OPN</v>
      </c>
      <c r="R414" t="str">
        <f>VLOOKUP(N414,'Voltage Vector Region'!$R:$S,2,0)</f>
        <v>PPN</v>
      </c>
      <c r="S414">
        <f t="shared" si="55"/>
        <v>4.1100000000000101</v>
      </c>
      <c r="T414" t="e">
        <f>VLOOKUP($K414,#REF!,2,0)</f>
        <v>#REF!</v>
      </c>
      <c r="U414" t="e">
        <f>VLOOKUP($K414,#REF!,3,0)</f>
        <v>#REF!</v>
      </c>
      <c r="V414" t="e">
        <f>VLOOKUP($K414,#REF!,4,0)</f>
        <v>#REF!</v>
      </c>
    </row>
    <row r="415" spans="3:22" x14ac:dyDescent="0.3">
      <c r="C415" s="1">
        <v>4.1200000000000099E-3</v>
      </c>
      <c r="D415" s="1">
        <f t="shared" si="56"/>
        <v>1.294336173278998</v>
      </c>
      <c r="E415" s="1" t="str">
        <f t="shared" si="57"/>
        <v>S2</v>
      </c>
      <c r="F415" s="1">
        <f t="shared" si="54"/>
        <v>0.24713862208240034</v>
      </c>
      <c r="G415" s="1">
        <f>$F$2*(((SQRT(3)*COS(Model!F415))-SIN(Model!F415))/2)</f>
        <v>0.57391771677054104</v>
      </c>
      <c r="H415" s="1">
        <f t="shared" si="58"/>
        <v>0.19570442049832837</v>
      </c>
      <c r="I415" s="1">
        <f t="shared" si="59"/>
        <v>0.76962213726886941</v>
      </c>
      <c r="J415" s="1" t="str">
        <f t="shared" si="60"/>
        <v>R3</v>
      </c>
      <c r="K415" t="str">
        <f t="shared" si="61"/>
        <v>S2R3</v>
      </c>
      <c r="L415" t="str">
        <f>VLOOKUP(K415,'Voltage Vector Region'!$M:$P,2,0)</f>
        <v>V2</v>
      </c>
      <c r="M415" t="str">
        <f>VLOOKUP(K415,'Voltage Vector Region'!$M:$P,3,0)</f>
        <v>V8</v>
      </c>
      <c r="N415" t="str">
        <f>VLOOKUP(K415,'Voltage Vector Region'!$M:$P,4,0)</f>
        <v>V14</v>
      </c>
      <c r="P415" t="str">
        <f>VLOOKUP(L415,'Voltage Vector Region'!$R:$S,2,0)</f>
        <v>PPO</v>
      </c>
      <c r="Q415" t="str">
        <f>VLOOKUP(M415,'Voltage Vector Region'!$R:$S,2,0)</f>
        <v>OPN</v>
      </c>
      <c r="R415" t="str">
        <f>VLOOKUP(N415,'Voltage Vector Region'!$R:$S,2,0)</f>
        <v>PPN</v>
      </c>
      <c r="S415">
        <f t="shared" si="55"/>
        <v>4.1200000000000099</v>
      </c>
      <c r="T415" t="e">
        <f>VLOOKUP($K415,#REF!,2,0)</f>
        <v>#REF!</v>
      </c>
      <c r="U415" t="e">
        <f>VLOOKUP($K415,#REF!,3,0)</f>
        <v>#REF!</v>
      </c>
      <c r="V415" t="e">
        <f>VLOOKUP($K415,#REF!,4,0)</f>
        <v>#REF!</v>
      </c>
    </row>
    <row r="416" spans="3:22" x14ac:dyDescent="0.3">
      <c r="C416" s="1">
        <v>4.1300000000000104E-3</v>
      </c>
      <c r="D416" s="1">
        <f t="shared" si="56"/>
        <v>1.2974777659325878</v>
      </c>
      <c r="E416" s="1" t="str">
        <f t="shared" si="57"/>
        <v>S2</v>
      </c>
      <c r="F416" s="1">
        <f t="shared" si="54"/>
        <v>0.25028021473599016</v>
      </c>
      <c r="G416" s="1">
        <f>$F$2*(((SQRT(3)*COS(Model!F416))-SIN(Model!F416))/2)</f>
        <v>0.57216397878583014</v>
      </c>
      <c r="H416" s="1">
        <f t="shared" si="58"/>
        <v>0.19814036246104064</v>
      </c>
      <c r="I416" s="1">
        <f t="shared" si="59"/>
        <v>0.77030434124687075</v>
      </c>
      <c r="J416" s="1" t="str">
        <f t="shared" si="60"/>
        <v>R3</v>
      </c>
      <c r="K416" t="str">
        <f t="shared" si="61"/>
        <v>S2R3</v>
      </c>
      <c r="L416" t="str">
        <f>VLOOKUP(K416,'Voltage Vector Region'!$M:$P,2,0)</f>
        <v>V2</v>
      </c>
      <c r="M416" t="str">
        <f>VLOOKUP(K416,'Voltage Vector Region'!$M:$P,3,0)</f>
        <v>V8</v>
      </c>
      <c r="N416" t="str">
        <f>VLOOKUP(K416,'Voltage Vector Region'!$M:$P,4,0)</f>
        <v>V14</v>
      </c>
      <c r="P416" t="str">
        <f>VLOOKUP(L416,'Voltage Vector Region'!$R:$S,2,0)</f>
        <v>PPO</v>
      </c>
      <c r="Q416" t="str">
        <f>VLOOKUP(M416,'Voltage Vector Region'!$R:$S,2,0)</f>
        <v>OPN</v>
      </c>
      <c r="R416" t="str">
        <f>VLOOKUP(N416,'Voltage Vector Region'!$R:$S,2,0)</f>
        <v>PPN</v>
      </c>
      <c r="S416">
        <f t="shared" si="55"/>
        <v>4.1300000000000106</v>
      </c>
      <c r="T416" t="e">
        <f>VLOOKUP($K416,#REF!,2,0)</f>
        <v>#REF!</v>
      </c>
      <c r="U416" t="e">
        <f>VLOOKUP($K416,#REF!,3,0)</f>
        <v>#REF!</v>
      </c>
      <c r="V416" t="e">
        <f>VLOOKUP($K416,#REF!,4,0)</f>
        <v>#REF!</v>
      </c>
    </row>
    <row r="417" spans="3:22" x14ac:dyDescent="0.3">
      <c r="C417" s="1">
        <v>4.14000000000001E-3</v>
      </c>
      <c r="D417" s="1">
        <f t="shared" si="56"/>
        <v>1.3006193585861776</v>
      </c>
      <c r="E417" s="1" t="str">
        <f t="shared" si="57"/>
        <v>S2</v>
      </c>
      <c r="F417" s="1">
        <f t="shared" si="54"/>
        <v>0.25342180738957998</v>
      </c>
      <c r="G417" s="1">
        <f>$F$2*(((SQRT(3)*COS(Model!F417))-SIN(Model!F417))/2)</f>
        <v>0.5704045937736405</v>
      </c>
      <c r="H417" s="1">
        <f t="shared" si="58"/>
        <v>0.20057434885836792</v>
      </c>
      <c r="I417" s="1">
        <f t="shared" si="59"/>
        <v>0.77097894263200839</v>
      </c>
      <c r="J417" s="1" t="str">
        <f t="shared" si="60"/>
        <v>R3</v>
      </c>
      <c r="K417" t="str">
        <f t="shared" si="61"/>
        <v>S2R3</v>
      </c>
      <c r="L417" t="str">
        <f>VLOOKUP(K417,'Voltage Vector Region'!$M:$P,2,0)</f>
        <v>V2</v>
      </c>
      <c r="M417" t="str">
        <f>VLOOKUP(K417,'Voltage Vector Region'!$M:$P,3,0)</f>
        <v>V8</v>
      </c>
      <c r="N417" t="str">
        <f>VLOOKUP(K417,'Voltage Vector Region'!$M:$P,4,0)</f>
        <v>V14</v>
      </c>
      <c r="P417" t="str">
        <f>VLOOKUP(L417,'Voltage Vector Region'!$R:$S,2,0)</f>
        <v>PPO</v>
      </c>
      <c r="Q417" t="str">
        <f>VLOOKUP(M417,'Voltage Vector Region'!$R:$S,2,0)</f>
        <v>OPN</v>
      </c>
      <c r="R417" t="str">
        <f>VLOOKUP(N417,'Voltage Vector Region'!$R:$S,2,0)</f>
        <v>PPN</v>
      </c>
      <c r="S417">
        <f t="shared" si="55"/>
        <v>4.1400000000000103</v>
      </c>
      <c r="T417" t="e">
        <f>VLOOKUP($K417,#REF!,2,0)</f>
        <v>#REF!</v>
      </c>
      <c r="U417" t="e">
        <f>VLOOKUP($K417,#REF!,3,0)</f>
        <v>#REF!</v>
      </c>
      <c r="V417" t="e">
        <f>VLOOKUP($K417,#REF!,4,0)</f>
        <v>#REF!</v>
      </c>
    </row>
    <row r="418" spans="3:22" x14ac:dyDescent="0.3">
      <c r="C418" s="1">
        <v>4.1500000000000096E-3</v>
      </c>
      <c r="D418" s="1">
        <f t="shared" si="56"/>
        <v>1.3037609512397672</v>
      </c>
      <c r="E418" s="1" t="str">
        <f t="shared" si="57"/>
        <v>S2</v>
      </c>
      <c r="F418" s="1">
        <f t="shared" si="54"/>
        <v>0.25656340004316958</v>
      </c>
      <c r="G418" s="1">
        <f>$F$2*(((SQRT(3)*COS(Model!F418))-SIN(Model!F418))/2)</f>
        <v>0.56863957909839224</v>
      </c>
      <c r="H418" s="1">
        <f t="shared" si="58"/>
        <v>0.20300635566784694</v>
      </c>
      <c r="I418" s="1">
        <f t="shared" si="59"/>
        <v>0.77164593476623922</v>
      </c>
      <c r="J418" s="1" t="str">
        <f t="shared" si="60"/>
        <v>R3</v>
      </c>
      <c r="K418" t="str">
        <f t="shared" si="61"/>
        <v>S2R3</v>
      </c>
      <c r="L418" t="str">
        <f>VLOOKUP(K418,'Voltage Vector Region'!$M:$P,2,0)</f>
        <v>V2</v>
      </c>
      <c r="M418" t="str">
        <f>VLOOKUP(K418,'Voltage Vector Region'!$M:$P,3,0)</f>
        <v>V8</v>
      </c>
      <c r="N418" t="str">
        <f>VLOOKUP(K418,'Voltage Vector Region'!$M:$P,4,0)</f>
        <v>V14</v>
      </c>
      <c r="P418" t="str">
        <f>VLOOKUP(L418,'Voltage Vector Region'!$R:$S,2,0)</f>
        <v>PPO</v>
      </c>
      <c r="Q418" t="str">
        <f>VLOOKUP(M418,'Voltage Vector Region'!$R:$S,2,0)</f>
        <v>OPN</v>
      </c>
      <c r="R418" t="str">
        <f>VLOOKUP(N418,'Voltage Vector Region'!$R:$S,2,0)</f>
        <v>PPN</v>
      </c>
      <c r="S418">
        <f t="shared" si="55"/>
        <v>4.1500000000000092</v>
      </c>
      <c r="T418" t="e">
        <f>VLOOKUP($K418,#REF!,2,0)</f>
        <v>#REF!</v>
      </c>
      <c r="U418" t="e">
        <f>VLOOKUP($K418,#REF!,3,0)</f>
        <v>#REF!</v>
      </c>
      <c r="V418" t="e">
        <f>VLOOKUP($K418,#REF!,4,0)</f>
        <v>#REF!</v>
      </c>
    </row>
    <row r="419" spans="3:22" x14ac:dyDescent="0.3">
      <c r="C419" s="1">
        <v>4.16000000000001E-3</v>
      </c>
      <c r="D419" s="1">
        <f t="shared" si="56"/>
        <v>1.3069025438933572</v>
      </c>
      <c r="E419" s="1" t="str">
        <f t="shared" si="57"/>
        <v>S2</v>
      </c>
      <c r="F419" s="1">
        <f t="shared" si="54"/>
        <v>0.25970499269675962</v>
      </c>
      <c r="G419" s="1">
        <f>$F$2*(((SQRT(3)*COS(Model!F419))-SIN(Model!F419))/2)</f>
        <v>0.56686895218006694</v>
      </c>
      <c r="H419" s="1">
        <f t="shared" si="58"/>
        <v>0.20543635888655284</v>
      </c>
      <c r="I419" s="1">
        <f t="shared" si="59"/>
        <v>0.77230531106661982</v>
      </c>
      <c r="J419" s="1" t="str">
        <f t="shared" si="60"/>
        <v>R3</v>
      </c>
      <c r="K419" t="str">
        <f t="shared" si="61"/>
        <v>S2R3</v>
      </c>
      <c r="L419" t="str">
        <f>VLOOKUP(K419,'Voltage Vector Region'!$M:$P,2,0)</f>
        <v>V2</v>
      </c>
      <c r="M419" t="str">
        <f>VLOOKUP(K419,'Voltage Vector Region'!$M:$P,3,0)</f>
        <v>V8</v>
      </c>
      <c r="N419" t="str">
        <f>VLOOKUP(K419,'Voltage Vector Region'!$M:$P,4,0)</f>
        <v>V14</v>
      </c>
      <c r="P419" t="str">
        <f>VLOOKUP(L419,'Voltage Vector Region'!$R:$S,2,0)</f>
        <v>PPO</v>
      </c>
      <c r="Q419" t="str">
        <f>VLOOKUP(M419,'Voltage Vector Region'!$R:$S,2,0)</f>
        <v>OPN</v>
      </c>
      <c r="R419" t="str">
        <f>VLOOKUP(N419,'Voltage Vector Region'!$R:$S,2,0)</f>
        <v>PPN</v>
      </c>
      <c r="S419">
        <f t="shared" si="55"/>
        <v>4.1600000000000099</v>
      </c>
      <c r="T419" t="e">
        <f>VLOOKUP($K419,#REF!,2,0)</f>
        <v>#REF!</v>
      </c>
      <c r="U419" t="e">
        <f>VLOOKUP($K419,#REF!,3,0)</f>
        <v>#REF!</v>
      </c>
      <c r="V419" t="e">
        <f>VLOOKUP($K419,#REF!,4,0)</f>
        <v>#REF!</v>
      </c>
    </row>
    <row r="420" spans="3:22" x14ac:dyDescent="0.3">
      <c r="C420" s="1">
        <v>4.1700000000000096E-3</v>
      </c>
      <c r="D420" s="1">
        <f t="shared" si="56"/>
        <v>1.3100441365469468</v>
      </c>
      <c r="E420" s="1" t="str">
        <f t="shared" si="57"/>
        <v>S2</v>
      </c>
      <c r="F420" s="1">
        <f t="shared" si="54"/>
        <v>0.26284658535034922</v>
      </c>
      <c r="G420" s="1">
        <f>$F$2*(((SQRT(3)*COS(Model!F420))-SIN(Model!F420))/2)</f>
        <v>0.5650927304940383</v>
      </c>
      <c r="H420" s="1">
        <f t="shared" si="58"/>
        <v>0.20786433453133416</v>
      </c>
      <c r="I420" s="1">
        <f t="shared" si="59"/>
        <v>0.77295706502537243</v>
      </c>
      <c r="J420" s="1" t="str">
        <f t="shared" si="60"/>
        <v>R3</v>
      </c>
      <c r="K420" t="str">
        <f t="shared" si="61"/>
        <v>S2R3</v>
      </c>
      <c r="L420" t="str">
        <f>VLOOKUP(K420,'Voltage Vector Region'!$M:$P,2,0)</f>
        <v>V2</v>
      </c>
      <c r="M420" t="str">
        <f>VLOOKUP(K420,'Voltage Vector Region'!$M:$P,3,0)</f>
        <v>V8</v>
      </c>
      <c r="N420" t="str">
        <f>VLOOKUP(K420,'Voltage Vector Region'!$M:$P,4,0)</f>
        <v>V14</v>
      </c>
      <c r="P420" t="str">
        <f>VLOOKUP(L420,'Voltage Vector Region'!$R:$S,2,0)</f>
        <v>PPO</v>
      </c>
      <c r="Q420" t="str">
        <f>VLOOKUP(M420,'Voltage Vector Region'!$R:$S,2,0)</f>
        <v>OPN</v>
      </c>
      <c r="R420" t="str">
        <f>VLOOKUP(N420,'Voltage Vector Region'!$R:$S,2,0)</f>
        <v>PPN</v>
      </c>
      <c r="S420">
        <f t="shared" si="55"/>
        <v>4.1700000000000097</v>
      </c>
      <c r="T420" t="e">
        <f>VLOOKUP($K420,#REF!,2,0)</f>
        <v>#REF!</v>
      </c>
      <c r="U420" t="e">
        <f>VLOOKUP($K420,#REF!,3,0)</f>
        <v>#REF!</v>
      </c>
      <c r="V420" t="e">
        <f>VLOOKUP($K420,#REF!,4,0)</f>
        <v>#REF!</v>
      </c>
    </row>
    <row r="421" spans="3:22" x14ac:dyDescent="0.3">
      <c r="C421" s="1">
        <v>4.1800000000000101E-3</v>
      </c>
      <c r="D421" s="1">
        <f t="shared" si="56"/>
        <v>1.3131857292005367</v>
      </c>
      <c r="E421" s="1" t="str">
        <f t="shared" si="57"/>
        <v>S2</v>
      </c>
      <c r="F421" s="1">
        <f t="shared" si="54"/>
        <v>0.26598817800393904</v>
      </c>
      <c r="G421" s="1">
        <f>$F$2*(((SQRT(3)*COS(Model!F421))-SIN(Model!F421))/2)</f>
        <v>0.56331093157089662</v>
      </c>
      <c r="H421" s="1">
        <f t="shared" si="58"/>
        <v>0.2102902586390521</v>
      </c>
      <c r="I421" s="1">
        <f t="shared" si="59"/>
        <v>0.77360119020994866</v>
      </c>
      <c r="J421" s="1" t="str">
        <f t="shared" si="60"/>
        <v>R3</v>
      </c>
      <c r="K421" t="str">
        <f t="shared" si="61"/>
        <v>S2R3</v>
      </c>
      <c r="L421" t="str">
        <f>VLOOKUP(K421,'Voltage Vector Region'!$M:$P,2,0)</f>
        <v>V2</v>
      </c>
      <c r="M421" t="str">
        <f>VLOOKUP(K421,'Voltage Vector Region'!$M:$P,3,0)</f>
        <v>V8</v>
      </c>
      <c r="N421" t="str">
        <f>VLOOKUP(K421,'Voltage Vector Region'!$M:$P,4,0)</f>
        <v>V14</v>
      </c>
      <c r="P421" t="str">
        <f>VLOOKUP(L421,'Voltage Vector Region'!$R:$S,2,0)</f>
        <v>PPO</v>
      </c>
      <c r="Q421" t="str">
        <f>VLOOKUP(M421,'Voltage Vector Region'!$R:$S,2,0)</f>
        <v>OPN</v>
      </c>
      <c r="R421" t="str">
        <f>VLOOKUP(N421,'Voltage Vector Region'!$R:$S,2,0)</f>
        <v>PPN</v>
      </c>
      <c r="S421">
        <f t="shared" si="55"/>
        <v>4.1800000000000104</v>
      </c>
      <c r="T421" t="e">
        <f>VLOOKUP($K421,#REF!,2,0)</f>
        <v>#REF!</v>
      </c>
      <c r="U421" t="e">
        <f>VLOOKUP($K421,#REF!,3,0)</f>
        <v>#REF!</v>
      </c>
      <c r="V421" t="e">
        <f>VLOOKUP($K421,#REF!,4,0)</f>
        <v>#REF!</v>
      </c>
    </row>
    <row r="422" spans="3:22" x14ac:dyDescent="0.3">
      <c r="C422" s="1">
        <v>4.1900000000000097E-3</v>
      </c>
      <c r="D422" s="1">
        <f t="shared" si="56"/>
        <v>1.3163273218541265</v>
      </c>
      <c r="E422" s="1" t="str">
        <f t="shared" si="57"/>
        <v>S2</v>
      </c>
      <c r="F422" s="1">
        <f t="shared" si="54"/>
        <v>0.26912977065752886</v>
      </c>
      <c r="G422" s="1">
        <f>$F$2*(((SQRT(3)*COS(Model!F422))-SIN(Model!F422))/2)</f>
        <v>0.56152357299627809</v>
      </c>
      <c r="H422" s="1">
        <f t="shared" si="58"/>
        <v>0.21271410726681489</v>
      </c>
      <c r="I422" s="1">
        <f t="shared" si="59"/>
        <v>0.77423768026309303</v>
      </c>
      <c r="J422" s="1" t="str">
        <f t="shared" si="60"/>
        <v>R3</v>
      </c>
      <c r="K422" t="str">
        <f t="shared" si="61"/>
        <v>S2R3</v>
      </c>
      <c r="L422" t="str">
        <f>VLOOKUP(K422,'Voltage Vector Region'!$M:$P,2,0)</f>
        <v>V2</v>
      </c>
      <c r="M422" t="str">
        <f>VLOOKUP(K422,'Voltage Vector Region'!$M:$P,3,0)</f>
        <v>V8</v>
      </c>
      <c r="N422" t="str">
        <f>VLOOKUP(K422,'Voltage Vector Region'!$M:$P,4,0)</f>
        <v>V14</v>
      </c>
      <c r="P422" t="str">
        <f>VLOOKUP(L422,'Voltage Vector Region'!$R:$S,2,0)</f>
        <v>PPO</v>
      </c>
      <c r="Q422" t="str">
        <f>VLOOKUP(M422,'Voltage Vector Region'!$R:$S,2,0)</f>
        <v>OPN</v>
      </c>
      <c r="R422" t="str">
        <f>VLOOKUP(N422,'Voltage Vector Region'!$R:$S,2,0)</f>
        <v>PPN</v>
      </c>
      <c r="S422">
        <f t="shared" si="55"/>
        <v>4.1900000000000093</v>
      </c>
      <c r="T422" t="e">
        <f>VLOOKUP($K422,#REF!,2,0)</f>
        <v>#REF!</v>
      </c>
      <c r="U422" t="e">
        <f>VLOOKUP($K422,#REF!,3,0)</f>
        <v>#REF!</v>
      </c>
      <c r="V422" t="e">
        <f>VLOOKUP($K422,#REF!,4,0)</f>
        <v>#REF!</v>
      </c>
    </row>
    <row r="423" spans="3:22" x14ac:dyDescent="0.3">
      <c r="C423" s="1">
        <v>4.2000000000000101E-3</v>
      </c>
      <c r="D423" s="1">
        <f t="shared" si="56"/>
        <v>1.3194689145077163</v>
      </c>
      <c r="E423" s="1" t="str">
        <f t="shared" si="57"/>
        <v>S2</v>
      </c>
      <c r="F423" s="1">
        <f t="shared" si="54"/>
        <v>0.27227136331111867</v>
      </c>
      <c r="G423" s="1">
        <f>$F$2*(((SQRT(3)*COS(Model!F423))-SIN(Model!F423))/2)</f>
        <v>0.55973067241069041</v>
      </c>
      <c r="H423" s="1">
        <f t="shared" si="58"/>
        <v>0.21513585649221512</v>
      </c>
      <c r="I423" s="1">
        <f t="shared" si="59"/>
        <v>0.77486652890290553</v>
      </c>
      <c r="J423" s="1" t="str">
        <f t="shared" si="60"/>
        <v>R3</v>
      </c>
      <c r="K423" t="str">
        <f t="shared" si="61"/>
        <v>S2R3</v>
      </c>
      <c r="L423" t="str">
        <f>VLOOKUP(K423,'Voltage Vector Region'!$M:$P,2,0)</f>
        <v>V2</v>
      </c>
      <c r="M423" t="str">
        <f>VLOOKUP(K423,'Voltage Vector Region'!$M:$P,3,0)</f>
        <v>V8</v>
      </c>
      <c r="N423" t="str">
        <f>VLOOKUP(K423,'Voltage Vector Region'!$M:$P,4,0)</f>
        <v>V14</v>
      </c>
      <c r="P423" t="str">
        <f>VLOOKUP(L423,'Voltage Vector Region'!$R:$S,2,0)</f>
        <v>PPO</v>
      </c>
      <c r="Q423" t="str">
        <f>VLOOKUP(M423,'Voltage Vector Region'!$R:$S,2,0)</f>
        <v>OPN</v>
      </c>
      <c r="R423" t="str">
        <f>VLOOKUP(N423,'Voltage Vector Region'!$R:$S,2,0)</f>
        <v>PPN</v>
      </c>
      <c r="S423">
        <f t="shared" si="55"/>
        <v>4.2000000000000099</v>
      </c>
      <c r="T423" t="e">
        <f>VLOOKUP($K423,#REF!,2,0)</f>
        <v>#REF!</v>
      </c>
      <c r="U423" t="e">
        <f>VLOOKUP($K423,#REF!,3,0)</f>
        <v>#REF!</v>
      </c>
      <c r="V423" t="e">
        <f>VLOOKUP($K423,#REF!,4,0)</f>
        <v>#REF!</v>
      </c>
    </row>
    <row r="424" spans="3:22" x14ac:dyDescent="0.3">
      <c r="C424" s="1">
        <v>4.2100000000000097E-3</v>
      </c>
      <c r="D424" s="1">
        <f t="shared" si="56"/>
        <v>1.3226105071613061</v>
      </c>
      <c r="E424" s="1" t="str">
        <f t="shared" si="57"/>
        <v>S2</v>
      </c>
      <c r="F424" s="1">
        <f t="shared" si="54"/>
        <v>0.27541295596470849</v>
      </c>
      <c r="G424" s="1">
        <f>$F$2*(((SQRT(3)*COS(Model!F424))-SIN(Model!F424))/2)</f>
        <v>0.55793224750933845</v>
      </c>
      <c r="H424" s="1">
        <f t="shared" si="58"/>
        <v>0.21755548241356559</v>
      </c>
      <c r="I424" s="1">
        <f t="shared" si="59"/>
        <v>0.77548772992290405</v>
      </c>
      <c r="J424" s="1" t="str">
        <f t="shared" si="60"/>
        <v>R3</v>
      </c>
      <c r="K424" t="str">
        <f t="shared" si="61"/>
        <v>S2R3</v>
      </c>
      <c r="L424" t="str">
        <f>VLOOKUP(K424,'Voltage Vector Region'!$M:$P,2,0)</f>
        <v>V2</v>
      </c>
      <c r="M424" t="str">
        <f>VLOOKUP(K424,'Voltage Vector Region'!$M:$P,3,0)</f>
        <v>V8</v>
      </c>
      <c r="N424" t="str">
        <f>VLOOKUP(K424,'Voltage Vector Region'!$M:$P,4,0)</f>
        <v>V14</v>
      </c>
      <c r="P424" t="str">
        <f>VLOOKUP(L424,'Voltage Vector Region'!$R:$S,2,0)</f>
        <v>PPO</v>
      </c>
      <c r="Q424" t="str">
        <f>VLOOKUP(M424,'Voltage Vector Region'!$R:$S,2,0)</f>
        <v>OPN</v>
      </c>
      <c r="R424" t="str">
        <f>VLOOKUP(N424,'Voltage Vector Region'!$R:$S,2,0)</f>
        <v>PPN</v>
      </c>
      <c r="S424">
        <f t="shared" si="55"/>
        <v>4.2100000000000097</v>
      </c>
      <c r="T424" t="e">
        <f>VLOOKUP($K424,#REF!,2,0)</f>
        <v>#REF!</v>
      </c>
      <c r="U424" t="e">
        <f>VLOOKUP($K424,#REF!,3,0)</f>
        <v>#REF!</v>
      </c>
      <c r="V424" t="e">
        <f>VLOOKUP($K424,#REF!,4,0)</f>
        <v>#REF!</v>
      </c>
    </row>
    <row r="425" spans="3:22" x14ac:dyDescent="0.3">
      <c r="C425" s="1">
        <v>4.2200000000000102E-3</v>
      </c>
      <c r="D425" s="1">
        <f t="shared" si="56"/>
        <v>1.3257520998148959</v>
      </c>
      <c r="E425" s="1" t="str">
        <f t="shared" si="57"/>
        <v>S2</v>
      </c>
      <c r="F425" s="1">
        <f t="shared" si="54"/>
        <v>0.27855454861829831</v>
      </c>
      <c r="G425" s="1">
        <f>$F$2*(((SQRT(3)*COS(Model!F425))-SIN(Model!F425))/2)</f>
        <v>0.55612831604195001</v>
      </c>
      <c r="H425" s="1">
        <f t="shared" si="58"/>
        <v>0.21997296115013532</v>
      </c>
      <c r="I425" s="1">
        <f t="shared" si="59"/>
        <v>0.77610127719208533</v>
      </c>
      <c r="J425" s="1" t="str">
        <f t="shared" si="60"/>
        <v>R3</v>
      </c>
      <c r="K425" t="str">
        <f t="shared" si="61"/>
        <v>S2R3</v>
      </c>
      <c r="L425" t="str">
        <f>VLOOKUP(K425,'Voltage Vector Region'!$M:$P,2,0)</f>
        <v>V2</v>
      </c>
      <c r="M425" t="str">
        <f>VLOOKUP(K425,'Voltage Vector Region'!$M:$P,3,0)</f>
        <v>V8</v>
      </c>
      <c r="N425" t="str">
        <f>VLOOKUP(K425,'Voltage Vector Region'!$M:$P,4,0)</f>
        <v>V14</v>
      </c>
      <c r="P425" t="str">
        <f>VLOOKUP(L425,'Voltage Vector Region'!$R:$S,2,0)</f>
        <v>PPO</v>
      </c>
      <c r="Q425" t="str">
        <f>VLOOKUP(M425,'Voltage Vector Region'!$R:$S,2,0)</f>
        <v>OPN</v>
      </c>
      <c r="R425" t="str">
        <f>VLOOKUP(N425,'Voltage Vector Region'!$R:$S,2,0)</f>
        <v>PPN</v>
      </c>
      <c r="S425">
        <f t="shared" si="55"/>
        <v>4.2200000000000104</v>
      </c>
      <c r="T425" t="e">
        <f>VLOOKUP($K425,#REF!,2,0)</f>
        <v>#REF!</v>
      </c>
      <c r="U425" t="e">
        <f>VLOOKUP($K425,#REF!,3,0)</f>
        <v>#REF!</v>
      </c>
      <c r="V425" t="e">
        <f>VLOOKUP($K425,#REF!,4,0)</f>
        <v>#REF!</v>
      </c>
    </row>
    <row r="426" spans="3:22" x14ac:dyDescent="0.3">
      <c r="C426" s="1">
        <v>4.2300000000000098E-3</v>
      </c>
      <c r="D426" s="1">
        <f t="shared" si="56"/>
        <v>1.3288936924684855</v>
      </c>
      <c r="E426" s="1" t="str">
        <f t="shared" si="57"/>
        <v>S2</v>
      </c>
      <c r="F426" s="1">
        <f t="shared" si="54"/>
        <v>0.28169614127188791</v>
      </c>
      <c r="G426" s="1">
        <f>$F$2*(((SQRT(3)*COS(Model!F426))-SIN(Model!F426))/2)</f>
        <v>0.5543188958126003</v>
      </c>
      <c r="H426" s="1">
        <f t="shared" si="58"/>
        <v>0.22238826884238505</v>
      </c>
      <c r="I426" s="1">
        <f t="shared" si="59"/>
        <v>0.77670716465498535</v>
      </c>
      <c r="J426" s="1" t="str">
        <f t="shared" si="60"/>
        <v>R3</v>
      </c>
      <c r="K426" t="str">
        <f t="shared" si="61"/>
        <v>S2R3</v>
      </c>
      <c r="L426" t="str">
        <f>VLOOKUP(K426,'Voltage Vector Region'!$M:$P,2,0)</f>
        <v>V2</v>
      </c>
      <c r="M426" t="str">
        <f>VLOOKUP(K426,'Voltage Vector Region'!$M:$P,3,0)</f>
        <v>V8</v>
      </c>
      <c r="N426" t="str">
        <f>VLOOKUP(K426,'Voltage Vector Region'!$M:$P,4,0)</f>
        <v>V14</v>
      </c>
      <c r="P426" t="str">
        <f>VLOOKUP(L426,'Voltage Vector Region'!$R:$S,2,0)</f>
        <v>PPO</v>
      </c>
      <c r="Q426" t="str">
        <f>VLOOKUP(M426,'Voltage Vector Region'!$R:$S,2,0)</f>
        <v>OPN</v>
      </c>
      <c r="R426" t="str">
        <f>VLOOKUP(N426,'Voltage Vector Region'!$R:$S,2,0)</f>
        <v>PPN</v>
      </c>
      <c r="S426">
        <f t="shared" si="55"/>
        <v>4.2300000000000093</v>
      </c>
      <c r="T426" t="e">
        <f>VLOOKUP($K426,#REF!,2,0)</f>
        <v>#REF!</v>
      </c>
      <c r="U426" t="e">
        <f>VLOOKUP($K426,#REF!,3,0)</f>
        <v>#REF!</v>
      </c>
      <c r="V426" t="e">
        <f>VLOOKUP($K426,#REF!,4,0)</f>
        <v>#REF!</v>
      </c>
    </row>
    <row r="427" spans="3:22" x14ac:dyDescent="0.3">
      <c r="C427" s="1">
        <v>4.2400000000000103E-3</v>
      </c>
      <c r="D427" s="1">
        <f t="shared" si="56"/>
        <v>1.3320352851220756</v>
      </c>
      <c r="E427" s="1" t="str">
        <f t="shared" si="57"/>
        <v>S2</v>
      </c>
      <c r="F427" s="1">
        <f t="shared" ref="F427:F490" si="62">IF(AND((D427&lt;PI()/3),(D427&gt;=0)),D427,IF(AND((D427&lt;2*PI()/3),(D427&gt;=PI()/3)),D427-PI()/3,IF(AND((D427&lt;3*PI()/3),(D427&gt;=2*PI()/3)),D427-(2*PI()/3),IF(AND((D427&lt;4*PI()/3),(D427&gt;=PI())),D427-PI(),IF(AND((D427&lt;5*PI()/3),(D427&gt;=4*PI()/3)),D427-(4*PI()/3),IF(AND((D427&lt;2*PI()),(D427&gt;=5*PI()/3)),D427-(5*PI()/3),0))))))</f>
        <v>0.28483773392547795</v>
      </c>
      <c r="G427" s="1">
        <f>$F$2*(((SQRT(3)*COS(Model!F427))-SIN(Model!F427))/2)</f>
        <v>0.55250400467953642</v>
      </c>
      <c r="H427" s="1">
        <f t="shared" si="58"/>
        <v>0.22480138165220342</v>
      </c>
      <c r="I427" s="1">
        <f t="shared" si="59"/>
        <v>0.77730538633173984</v>
      </c>
      <c r="J427" s="1" t="str">
        <f t="shared" si="60"/>
        <v>R3</v>
      </c>
      <c r="K427" t="str">
        <f t="shared" si="61"/>
        <v>S2R3</v>
      </c>
      <c r="L427" t="str">
        <f>VLOOKUP(K427,'Voltage Vector Region'!$M:$P,2,0)</f>
        <v>V2</v>
      </c>
      <c r="M427" t="str">
        <f>VLOOKUP(K427,'Voltage Vector Region'!$M:$P,3,0)</f>
        <v>V8</v>
      </c>
      <c r="N427" t="str">
        <f>VLOOKUP(K427,'Voltage Vector Region'!$M:$P,4,0)</f>
        <v>V14</v>
      </c>
      <c r="P427" t="str">
        <f>VLOOKUP(L427,'Voltage Vector Region'!$R:$S,2,0)</f>
        <v>PPO</v>
      </c>
      <c r="Q427" t="str">
        <f>VLOOKUP(M427,'Voltage Vector Region'!$R:$S,2,0)</f>
        <v>OPN</v>
      </c>
      <c r="R427" t="str">
        <f>VLOOKUP(N427,'Voltage Vector Region'!$R:$S,2,0)</f>
        <v>PPN</v>
      </c>
      <c r="S427">
        <f t="shared" si="55"/>
        <v>4.24000000000001</v>
      </c>
      <c r="T427" t="e">
        <f>VLOOKUP($K427,#REF!,2,0)</f>
        <v>#REF!</v>
      </c>
      <c r="U427" t="e">
        <f>VLOOKUP($K427,#REF!,3,0)</f>
        <v>#REF!</v>
      </c>
      <c r="V427" t="e">
        <f>VLOOKUP($K427,#REF!,4,0)</f>
        <v>#REF!</v>
      </c>
    </row>
    <row r="428" spans="3:22" x14ac:dyDescent="0.3">
      <c r="C428" s="1">
        <v>4.2500000000000098E-3</v>
      </c>
      <c r="D428" s="1">
        <f t="shared" si="56"/>
        <v>1.3351768777756652</v>
      </c>
      <c r="E428" s="1" t="str">
        <f t="shared" si="57"/>
        <v>S2</v>
      </c>
      <c r="F428" s="1">
        <f t="shared" si="62"/>
        <v>0.28797932657906755</v>
      </c>
      <c r="G428" s="1">
        <f>$F$2*(((SQRT(3)*COS(Model!F428))-SIN(Model!F428))/2)</f>
        <v>0.5506836605550014</v>
      </c>
      <c r="H428" s="1">
        <f t="shared" si="58"/>
        <v>0.22721227576314051</v>
      </c>
      <c r="I428" s="1">
        <f t="shared" si="59"/>
        <v>0.77789593631814191</v>
      </c>
      <c r="J428" s="1" t="str">
        <f t="shared" si="60"/>
        <v>R3</v>
      </c>
      <c r="K428" t="str">
        <f t="shared" si="61"/>
        <v>S2R3</v>
      </c>
      <c r="L428" t="str">
        <f>VLOOKUP(K428,'Voltage Vector Region'!$M:$P,2,0)</f>
        <v>V2</v>
      </c>
      <c r="M428" t="str">
        <f>VLOOKUP(K428,'Voltage Vector Region'!$M:$P,3,0)</f>
        <v>V8</v>
      </c>
      <c r="N428" t="str">
        <f>VLOOKUP(K428,'Voltage Vector Region'!$M:$P,4,0)</f>
        <v>V14</v>
      </c>
      <c r="P428" t="str">
        <f>VLOOKUP(L428,'Voltage Vector Region'!$R:$S,2,0)</f>
        <v>PPO</v>
      </c>
      <c r="Q428" t="str">
        <f>VLOOKUP(M428,'Voltage Vector Region'!$R:$S,2,0)</f>
        <v>OPN</v>
      </c>
      <c r="R428" t="str">
        <f>VLOOKUP(N428,'Voltage Vector Region'!$R:$S,2,0)</f>
        <v>PPN</v>
      </c>
      <c r="S428">
        <f t="shared" si="55"/>
        <v>4.2500000000000098</v>
      </c>
      <c r="T428" t="e">
        <f>VLOOKUP($K428,#REF!,2,0)</f>
        <v>#REF!</v>
      </c>
      <c r="U428" t="e">
        <f>VLOOKUP($K428,#REF!,3,0)</f>
        <v>#REF!</v>
      </c>
      <c r="V428" t="e">
        <f>VLOOKUP($K428,#REF!,4,0)</f>
        <v>#REF!</v>
      </c>
    </row>
    <row r="429" spans="3:22" x14ac:dyDescent="0.3">
      <c r="C429" s="1">
        <v>4.2600000000000103E-3</v>
      </c>
      <c r="D429" s="1">
        <f t="shared" si="56"/>
        <v>1.3383184704292552</v>
      </c>
      <c r="E429" s="1" t="str">
        <f t="shared" si="57"/>
        <v>S2</v>
      </c>
      <c r="F429" s="1">
        <f t="shared" si="62"/>
        <v>0.29112091923265759</v>
      </c>
      <c r="G429" s="1">
        <f>$F$2*(((SQRT(3)*COS(Model!F429))-SIN(Model!F429))/2)</f>
        <v>0.54885788140505631</v>
      </c>
      <c r="H429" s="1">
        <f t="shared" si="58"/>
        <v>0.22962092738064552</v>
      </c>
      <c r="I429" s="1">
        <f t="shared" si="59"/>
        <v>0.77847880878570186</v>
      </c>
      <c r="J429" s="1" t="str">
        <f t="shared" si="60"/>
        <v>R3</v>
      </c>
      <c r="K429" t="str">
        <f t="shared" si="61"/>
        <v>S2R3</v>
      </c>
      <c r="L429" t="str">
        <f>VLOOKUP(K429,'Voltage Vector Region'!$M:$P,2,0)</f>
        <v>V2</v>
      </c>
      <c r="M429" t="str">
        <f>VLOOKUP(K429,'Voltage Vector Region'!$M:$P,3,0)</f>
        <v>V8</v>
      </c>
      <c r="N429" t="str">
        <f>VLOOKUP(K429,'Voltage Vector Region'!$M:$P,4,0)</f>
        <v>V14</v>
      </c>
      <c r="P429" t="str">
        <f>VLOOKUP(L429,'Voltage Vector Region'!$R:$S,2,0)</f>
        <v>PPO</v>
      </c>
      <c r="Q429" t="str">
        <f>VLOOKUP(M429,'Voltage Vector Region'!$R:$S,2,0)</f>
        <v>OPN</v>
      </c>
      <c r="R429" t="str">
        <f>VLOOKUP(N429,'Voltage Vector Region'!$R:$S,2,0)</f>
        <v>PPN</v>
      </c>
      <c r="S429">
        <f t="shared" si="55"/>
        <v>4.2600000000000104</v>
      </c>
      <c r="T429" t="e">
        <f>VLOOKUP($K429,#REF!,2,0)</f>
        <v>#REF!</v>
      </c>
      <c r="U429" t="e">
        <f>VLOOKUP($K429,#REF!,3,0)</f>
        <v>#REF!</v>
      </c>
      <c r="V429" t="e">
        <f>VLOOKUP($K429,#REF!,4,0)</f>
        <v>#REF!</v>
      </c>
    </row>
    <row r="430" spans="3:22" x14ac:dyDescent="0.3">
      <c r="C430" s="1">
        <v>4.2700000000000099E-3</v>
      </c>
      <c r="D430" s="1">
        <f t="shared" si="56"/>
        <v>1.3414600630828448</v>
      </c>
      <c r="E430" s="1" t="str">
        <f t="shared" si="57"/>
        <v>S2</v>
      </c>
      <c r="F430" s="1">
        <f t="shared" si="62"/>
        <v>0.29426251188624719</v>
      </c>
      <c r="G430" s="1">
        <f>$F$2*(((SQRT(3)*COS(Model!F430))-SIN(Model!F430))/2)</f>
        <v>0.54702668524940512</v>
      </c>
      <c r="H430" s="1">
        <f t="shared" si="58"/>
        <v>0.23202731273229862</v>
      </c>
      <c r="I430" s="1">
        <f t="shared" si="59"/>
        <v>0.77905399798170372</v>
      </c>
      <c r="J430" s="1" t="str">
        <f t="shared" si="60"/>
        <v>R3</v>
      </c>
      <c r="K430" t="str">
        <f t="shared" si="61"/>
        <v>S2R3</v>
      </c>
      <c r="L430" t="str">
        <f>VLOOKUP(K430,'Voltage Vector Region'!$M:$P,2,0)</f>
        <v>V2</v>
      </c>
      <c r="M430" t="str">
        <f>VLOOKUP(K430,'Voltage Vector Region'!$M:$P,3,0)</f>
        <v>V8</v>
      </c>
      <c r="N430" t="str">
        <f>VLOOKUP(K430,'Voltage Vector Region'!$M:$P,4,0)</f>
        <v>V14</v>
      </c>
      <c r="P430" t="str">
        <f>VLOOKUP(L430,'Voltage Vector Region'!$R:$S,2,0)</f>
        <v>PPO</v>
      </c>
      <c r="Q430" t="str">
        <f>VLOOKUP(M430,'Voltage Vector Region'!$R:$S,2,0)</f>
        <v>OPN</v>
      </c>
      <c r="R430" t="str">
        <f>VLOOKUP(N430,'Voltage Vector Region'!$R:$S,2,0)</f>
        <v>PPN</v>
      </c>
      <c r="S430">
        <f t="shared" si="55"/>
        <v>4.2700000000000102</v>
      </c>
      <c r="T430" t="e">
        <f>VLOOKUP($K430,#REF!,2,0)</f>
        <v>#REF!</v>
      </c>
      <c r="U430" t="e">
        <f>VLOOKUP($K430,#REF!,3,0)</f>
        <v>#REF!</v>
      </c>
      <c r="V430" t="e">
        <f>VLOOKUP($K430,#REF!,4,0)</f>
        <v>#REF!</v>
      </c>
    </row>
    <row r="431" spans="3:22" x14ac:dyDescent="0.3">
      <c r="C431" s="1">
        <v>4.2800000000000104E-3</v>
      </c>
      <c r="D431" s="1">
        <f t="shared" si="56"/>
        <v>1.3446016557364349</v>
      </c>
      <c r="E431" s="1" t="str">
        <f t="shared" si="57"/>
        <v>S2</v>
      </c>
      <c r="F431" s="1">
        <f t="shared" si="62"/>
        <v>0.29740410453983723</v>
      </c>
      <c r="G431" s="1">
        <f>$F$2*(((SQRT(3)*COS(Model!F431))-SIN(Model!F431))/2)</f>
        <v>0.54519009016121378</v>
      </c>
      <c r="H431" s="1">
        <f t="shared" si="58"/>
        <v>0.23443140806804863</v>
      </c>
      <c r="I431" s="1">
        <f t="shared" si="59"/>
        <v>0.77962149822926241</v>
      </c>
      <c r="J431" s="1" t="str">
        <f t="shared" si="60"/>
        <v>R3</v>
      </c>
      <c r="K431" t="str">
        <f t="shared" si="61"/>
        <v>S2R3</v>
      </c>
      <c r="L431" t="str">
        <f>VLOOKUP(K431,'Voltage Vector Region'!$M:$P,2,0)</f>
        <v>V2</v>
      </c>
      <c r="M431" t="str">
        <f>VLOOKUP(K431,'Voltage Vector Region'!$M:$P,3,0)</f>
        <v>V8</v>
      </c>
      <c r="N431" t="str">
        <f>VLOOKUP(K431,'Voltage Vector Region'!$M:$P,4,0)</f>
        <v>V14</v>
      </c>
      <c r="P431" t="str">
        <f>VLOOKUP(L431,'Voltage Vector Region'!$R:$S,2,0)</f>
        <v>PPO</v>
      </c>
      <c r="Q431" t="str">
        <f>VLOOKUP(M431,'Voltage Vector Region'!$R:$S,2,0)</f>
        <v>OPN</v>
      </c>
      <c r="R431" t="str">
        <f>VLOOKUP(N431,'Voltage Vector Region'!$R:$S,2,0)</f>
        <v>PPN</v>
      </c>
      <c r="S431">
        <f t="shared" si="55"/>
        <v>4.28000000000001</v>
      </c>
      <c r="T431" t="e">
        <f>VLOOKUP($K431,#REF!,2,0)</f>
        <v>#REF!</v>
      </c>
      <c r="U431" t="e">
        <f>VLOOKUP($K431,#REF!,3,0)</f>
        <v>#REF!</v>
      </c>
      <c r="V431" t="e">
        <f>VLOOKUP($K431,#REF!,4,0)</f>
        <v>#REF!</v>
      </c>
    </row>
    <row r="432" spans="3:22" x14ac:dyDescent="0.3">
      <c r="C432" s="1">
        <v>4.29000000000001E-3</v>
      </c>
      <c r="D432" s="1">
        <f t="shared" si="56"/>
        <v>1.3477432483900245</v>
      </c>
      <c r="E432" s="1" t="str">
        <f t="shared" si="57"/>
        <v>S2</v>
      </c>
      <c r="F432" s="1">
        <f t="shared" si="62"/>
        <v>0.30054569719342683</v>
      </c>
      <c r="G432" s="1">
        <f>$F$2*(((SQRT(3)*COS(Model!F432))-SIN(Model!F432))/2)</f>
        <v>0.54334811426693497</v>
      </c>
      <c r="H432" s="1">
        <f t="shared" si="58"/>
        <v>0.23683318966044442</v>
      </c>
      <c r="I432" s="1">
        <f t="shared" si="59"/>
        <v>0.78018130392737939</v>
      </c>
      <c r="J432" s="1" t="str">
        <f t="shared" si="60"/>
        <v>R3</v>
      </c>
      <c r="K432" t="str">
        <f t="shared" si="61"/>
        <v>S2R3</v>
      </c>
      <c r="L432" t="str">
        <f>VLOOKUP(K432,'Voltage Vector Region'!$M:$P,2,0)</f>
        <v>V2</v>
      </c>
      <c r="M432" t="str">
        <f>VLOOKUP(K432,'Voltage Vector Region'!$M:$P,3,0)</f>
        <v>V8</v>
      </c>
      <c r="N432" t="str">
        <f>VLOOKUP(K432,'Voltage Vector Region'!$M:$P,4,0)</f>
        <v>V14</v>
      </c>
      <c r="P432" t="str">
        <f>VLOOKUP(L432,'Voltage Vector Region'!$R:$S,2,0)</f>
        <v>PPO</v>
      </c>
      <c r="Q432" t="str">
        <f>VLOOKUP(M432,'Voltage Vector Region'!$R:$S,2,0)</f>
        <v>OPN</v>
      </c>
      <c r="R432" t="str">
        <f>VLOOKUP(N432,'Voltage Vector Region'!$R:$S,2,0)</f>
        <v>PPN</v>
      </c>
      <c r="S432">
        <f t="shared" si="55"/>
        <v>4.2900000000000098</v>
      </c>
      <c r="T432" t="e">
        <f>VLOOKUP($K432,#REF!,2,0)</f>
        <v>#REF!</v>
      </c>
      <c r="U432" t="e">
        <f>VLOOKUP($K432,#REF!,3,0)</f>
        <v>#REF!</v>
      </c>
      <c r="V432" t="e">
        <f>VLOOKUP($K432,#REF!,4,0)</f>
        <v>#REF!</v>
      </c>
    </row>
    <row r="433" spans="3:22" x14ac:dyDescent="0.3">
      <c r="C433" s="1">
        <v>4.3000000000000104E-3</v>
      </c>
      <c r="D433" s="1">
        <f t="shared" si="56"/>
        <v>1.3508848410436143</v>
      </c>
      <c r="E433" s="1" t="str">
        <f t="shared" si="57"/>
        <v>S2</v>
      </c>
      <c r="F433" s="1">
        <f t="shared" si="62"/>
        <v>0.30368728984701665</v>
      </c>
      <c r="G433" s="1">
        <f>$F$2*(((SQRT(3)*COS(Model!F433))-SIN(Model!F433))/2)</f>
        <v>0.54150077574612665</v>
      </c>
      <c r="H433" s="1">
        <f t="shared" si="58"/>
        <v>0.23923263380487186</v>
      </c>
      <c r="I433" s="1">
        <f t="shared" si="59"/>
        <v>0.78073340955099857</v>
      </c>
      <c r="J433" s="1" t="str">
        <f t="shared" si="60"/>
        <v>R3</v>
      </c>
      <c r="K433" t="str">
        <f t="shared" si="61"/>
        <v>S2R3</v>
      </c>
      <c r="L433" t="str">
        <f>VLOOKUP(K433,'Voltage Vector Region'!$M:$P,2,0)</f>
        <v>V2</v>
      </c>
      <c r="M433" t="str">
        <f>VLOOKUP(K433,'Voltage Vector Region'!$M:$P,3,0)</f>
        <v>V8</v>
      </c>
      <c r="N433" t="str">
        <f>VLOOKUP(K433,'Voltage Vector Region'!$M:$P,4,0)</f>
        <v>V14</v>
      </c>
      <c r="P433" t="str">
        <f>VLOOKUP(L433,'Voltage Vector Region'!$R:$S,2,0)</f>
        <v>PPO</v>
      </c>
      <c r="Q433" t="str">
        <f>VLOOKUP(M433,'Voltage Vector Region'!$R:$S,2,0)</f>
        <v>OPN</v>
      </c>
      <c r="R433" t="str">
        <f>VLOOKUP(N433,'Voltage Vector Region'!$R:$S,2,0)</f>
        <v>PPN</v>
      </c>
      <c r="S433">
        <f t="shared" si="55"/>
        <v>4.3000000000000105</v>
      </c>
      <c r="T433" t="e">
        <f>VLOOKUP($K433,#REF!,2,0)</f>
        <v>#REF!</v>
      </c>
      <c r="U433" t="e">
        <f>VLOOKUP($K433,#REF!,3,0)</f>
        <v>#REF!</v>
      </c>
      <c r="V433" t="e">
        <f>VLOOKUP($K433,#REF!,4,0)</f>
        <v>#REF!</v>
      </c>
    </row>
    <row r="434" spans="3:22" x14ac:dyDescent="0.3">
      <c r="C434" s="1">
        <v>4.31000000000001E-3</v>
      </c>
      <c r="D434" s="1">
        <f t="shared" si="56"/>
        <v>1.3540264336972041</v>
      </c>
      <c r="E434" s="1" t="str">
        <f t="shared" si="57"/>
        <v>S2</v>
      </c>
      <c r="F434" s="1">
        <f t="shared" si="62"/>
        <v>0.30682888250060647</v>
      </c>
      <c r="G434" s="1">
        <f>$F$2*(((SQRT(3)*COS(Model!F434))-SIN(Model!F434))/2)</f>
        <v>0.53964809283127446</v>
      </c>
      <c r="H434" s="1">
        <f t="shared" si="58"/>
        <v>0.24162971681978576</v>
      </c>
      <c r="I434" s="1">
        <f t="shared" si="59"/>
        <v>0.7812778096510602</v>
      </c>
      <c r="J434" s="1" t="str">
        <f t="shared" si="60"/>
        <v>R3</v>
      </c>
      <c r="K434" t="str">
        <f t="shared" si="61"/>
        <v>S2R3</v>
      </c>
      <c r="L434" t="str">
        <f>VLOOKUP(K434,'Voltage Vector Region'!$M:$P,2,0)</f>
        <v>V2</v>
      </c>
      <c r="M434" t="str">
        <f>VLOOKUP(K434,'Voltage Vector Region'!$M:$P,3,0)</f>
        <v>V8</v>
      </c>
      <c r="N434" t="str">
        <f>VLOOKUP(K434,'Voltage Vector Region'!$M:$P,4,0)</f>
        <v>V14</v>
      </c>
      <c r="P434" t="str">
        <f>VLOOKUP(L434,'Voltage Vector Region'!$R:$S,2,0)</f>
        <v>PPO</v>
      </c>
      <c r="Q434" t="str">
        <f>VLOOKUP(M434,'Voltage Vector Region'!$R:$S,2,0)</f>
        <v>OPN</v>
      </c>
      <c r="R434" t="str">
        <f>VLOOKUP(N434,'Voltage Vector Region'!$R:$S,2,0)</f>
        <v>PPN</v>
      </c>
      <c r="S434">
        <f t="shared" si="55"/>
        <v>4.3100000000000103</v>
      </c>
      <c r="T434" t="e">
        <f>VLOOKUP($K434,#REF!,2,0)</f>
        <v>#REF!</v>
      </c>
      <c r="U434" t="e">
        <f>VLOOKUP($K434,#REF!,3,0)</f>
        <v>#REF!</v>
      </c>
      <c r="V434" t="e">
        <f>VLOOKUP($K434,#REF!,4,0)</f>
        <v>#REF!</v>
      </c>
    </row>
    <row r="435" spans="3:22" x14ac:dyDescent="0.3">
      <c r="C435" s="1">
        <v>4.3200000000000096E-3</v>
      </c>
      <c r="D435" s="1">
        <f t="shared" si="56"/>
        <v>1.3571680263507937</v>
      </c>
      <c r="E435" s="1" t="str">
        <f t="shared" si="57"/>
        <v>S2</v>
      </c>
      <c r="F435" s="1">
        <f t="shared" si="62"/>
        <v>0.30997047515419607</v>
      </c>
      <c r="G435" s="1">
        <f>$F$2*(((SQRT(3)*COS(Model!F435))-SIN(Model!F435))/2)</f>
        <v>0.53779008380761084</v>
      </c>
      <c r="H435" s="1">
        <f t="shared" si="58"/>
        <v>0.24402441504694439</v>
      </c>
      <c r="I435" s="1">
        <f t="shared" si="59"/>
        <v>0.78181449885455523</v>
      </c>
      <c r="J435" s="1" t="str">
        <f t="shared" si="60"/>
        <v>R3</v>
      </c>
      <c r="K435" t="str">
        <f t="shared" si="61"/>
        <v>S2R3</v>
      </c>
      <c r="L435" t="str">
        <f>VLOOKUP(K435,'Voltage Vector Region'!$M:$P,2,0)</f>
        <v>V2</v>
      </c>
      <c r="M435" t="str">
        <f>VLOOKUP(K435,'Voltage Vector Region'!$M:$P,3,0)</f>
        <v>V8</v>
      </c>
      <c r="N435" t="str">
        <f>VLOOKUP(K435,'Voltage Vector Region'!$M:$P,4,0)</f>
        <v>V14</v>
      </c>
      <c r="P435" t="str">
        <f>VLOOKUP(L435,'Voltage Vector Region'!$R:$S,2,0)</f>
        <v>PPO</v>
      </c>
      <c r="Q435" t="str">
        <f>VLOOKUP(M435,'Voltage Vector Region'!$R:$S,2,0)</f>
        <v>OPN</v>
      </c>
      <c r="R435" t="str">
        <f>VLOOKUP(N435,'Voltage Vector Region'!$R:$S,2,0)</f>
        <v>PPN</v>
      </c>
      <c r="S435">
        <f t="shared" si="55"/>
        <v>4.3200000000000092</v>
      </c>
      <c r="T435" t="e">
        <f>VLOOKUP($K435,#REF!,2,0)</f>
        <v>#REF!</v>
      </c>
      <c r="U435" t="e">
        <f>VLOOKUP($K435,#REF!,3,0)</f>
        <v>#REF!</v>
      </c>
      <c r="V435" t="e">
        <f>VLOOKUP($K435,#REF!,4,0)</f>
        <v>#REF!</v>
      </c>
    </row>
    <row r="436" spans="3:22" x14ac:dyDescent="0.3">
      <c r="C436" s="1">
        <v>4.3300000000000101E-3</v>
      </c>
      <c r="D436" s="1">
        <f t="shared" si="56"/>
        <v>1.3603096190043837</v>
      </c>
      <c r="E436" s="1" t="str">
        <f t="shared" si="57"/>
        <v>S2</v>
      </c>
      <c r="F436" s="1">
        <f t="shared" si="62"/>
        <v>0.31311206780778611</v>
      </c>
      <c r="G436" s="1">
        <f>$F$2*(((SQRT(3)*COS(Model!F436))-SIN(Model!F436))/2)</f>
        <v>0.53592676701293451</v>
      </c>
      <c r="H436" s="1">
        <f t="shared" si="58"/>
        <v>0.24641670485164346</v>
      </c>
      <c r="I436" s="1">
        <f t="shared" si="59"/>
        <v>0.78234347186457798</v>
      </c>
      <c r="J436" s="1" t="str">
        <f t="shared" si="60"/>
        <v>R3</v>
      </c>
      <c r="K436" t="str">
        <f t="shared" si="61"/>
        <v>S2R3</v>
      </c>
      <c r="L436" t="str">
        <f>VLOOKUP(K436,'Voltage Vector Region'!$M:$P,2,0)</f>
        <v>V2</v>
      </c>
      <c r="M436" t="str">
        <f>VLOOKUP(K436,'Voltage Vector Region'!$M:$P,3,0)</f>
        <v>V8</v>
      </c>
      <c r="N436" t="str">
        <f>VLOOKUP(K436,'Voltage Vector Region'!$M:$P,4,0)</f>
        <v>V14</v>
      </c>
      <c r="P436" t="str">
        <f>VLOOKUP(L436,'Voltage Vector Region'!$R:$S,2,0)</f>
        <v>PPO</v>
      </c>
      <c r="Q436" t="str">
        <f>VLOOKUP(M436,'Voltage Vector Region'!$R:$S,2,0)</f>
        <v>OPN</v>
      </c>
      <c r="R436" t="str">
        <f>VLOOKUP(N436,'Voltage Vector Region'!$R:$S,2,0)</f>
        <v>PPN</v>
      </c>
      <c r="S436">
        <f t="shared" si="55"/>
        <v>4.3300000000000098</v>
      </c>
      <c r="T436" t="e">
        <f>VLOOKUP($K436,#REF!,2,0)</f>
        <v>#REF!</v>
      </c>
      <c r="U436" t="e">
        <f>VLOOKUP($K436,#REF!,3,0)</f>
        <v>#REF!</v>
      </c>
      <c r="V436" t="e">
        <f>VLOOKUP($K436,#REF!,4,0)</f>
        <v>#REF!</v>
      </c>
    </row>
    <row r="437" spans="3:22" x14ac:dyDescent="0.3">
      <c r="C437" s="1">
        <v>4.3400000000000096E-3</v>
      </c>
      <c r="D437" s="1">
        <f t="shared" si="56"/>
        <v>1.3634512116579733</v>
      </c>
      <c r="E437" s="1" t="str">
        <f t="shared" si="57"/>
        <v>S2</v>
      </c>
      <c r="F437" s="1">
        <f t="shared" si="62"/>
        <v>0.31625366046137571</v>
      </c>
      <c r="G437" s="1">
        <f>$F$2*(((SQRT(3)*COS(Model!F437))-SIN(Model!F437))/2)</f>
        <v>0.53405816083743041</v>
      </c>
      <c r="H437" s="1">
        <f t="shared" si="58"/>
        <v>0.24880656262294776</v>
      </c>
      <c r="I437" s="1">
        <f t="shared" si="59"/>
        <v>0.78286472346037816</v>
      </c>
      <c r="J437" s="1" t="str">
        <f t="shared" si="60"/>
        <v>R3</v>
      </c>
      <c r="K437" t="str">
        <f t="shared" si="61"/>
        <v>S2R3</v>
      </c>
      <c r="L437" t="str">
        <f>VLOOKUP(K437,'Voltage Vector Region'!$M:$P,2,0)</f>
        <v>V2</v>
      </c>
      <c r="M437" t="str">
        <f>VLOOKUP(K437,'Voltage Vector Region'!$M:$P,3,0)</f>
        <v>V8</v>
      </c>
      <c r="N437" t="str">
        <f>VLOOKUP(K437,'Voltage Vector Region'!$M:$P,4,0)</f>
        <v>V14</v>
      </c>
      <c r="P437" t="str">
        <f>VLOOKUP(L437,'Voltage Vector Region'!$R:$S,2,0)</f>
        <v>PPO</v>
      </c>
      <c r="Q437" t="str">
        <f>VLOOKUP(M437,'Voltage Vector Region'!$R:$S,2,0)</f>
        <v>OPN</v>
      </c>
      <c r="R437" t="str">
        <f>VLOOKUP(N437,'Voltage Vector Region'!$R:$S,2,0)</f>
        <v>PPN</v>
      </c>
      <c r="S437">
        <f t="shared" si="55"/>
        <v>4.3400000000000096</v>
      </c>
      <c r="T437" t="e">
        <f>VLOOKUP($K437,#REF!,2,0)</f>
        <v>#REF!</v>
      </c>
      <c r="U437" t="e">
        <f>VLOOKUP($K437,#REF!,3,0)</f>
        <v>#REF!</v>
      </c>
      <c r="V437" t="e">
        <f>VLOOKUP($K437,#REF!,4,0)</f>
        <v>#REF!</v>
      </c>
    </row>
    <row r="438" spans="3:22" x14ac:dyDescent="0.3">
      <c r="C438" s="1">
        <v>4.3500000000000101E-3</v>
      </c>
      <c r="D438" s="1">
        <f t="shared" si="56"/>
        <v>1.3665928043115632</v>
      </c>
      <c r="E438" s="1" t="str">
        <f t="shared" si="57"/>
        <v>S2</v>
      </c>
      <c r="F438" s="1">
        <f t="shared" si="62"/>
        <v>0.31939525311496553</v>
      </c>
      <c r="G438" s="1">
        <f>$F$2*(((SQRT(3)*COS(Model!F438))-SIN(Model!F438))/2)</f>
        <v>0.53218428372348681</v>
      </c>
      <c r="H438" s="1">
        <f t="shared" si="58"/>
        <v>0.25119396477392641</v>
      </c>
      <c r="I438" s="1">
        <f t="shared" si="59"/>
        <v>0.78337824849741322</v>
      </c>
      <c r="J438" s="1" t="str">
        <f t="shared" si="60"/>
        <v>R3</v>
      </c>
      <c r="K438" t="str">
        <f t="shared" si="61"/>
        <v>S2R3</v>
      </c>
      <c r="L438" t="str">
        <f>VLOOKUP(K438,'Voltage Vector Region'!$M:$P,2,0)</f>
        <v>V2</v>
      </c>
      <c r="M438" t="str">
        <f>VLOOKUP(K438,'Voltage Vector Region'!$M:$P,3,0)</f>
        <v>V8</v>
      </c>
      <c r="N438" t="str">
        <f>VLOOKUP(K438,'Voltage Vector Region'!$M:$P,4,0)</f>
        <v>V14</v>
      </c>
      <c r="P438" t="str">
        <f>VLOOKUP(L438,'Voltage Vector Region'!$R:$S,2,0)</f>
        <v>PPO</v>
      </c>
      <c r="Q438" t="str">
        <f>VLOOKUP(M438,'Voltage Vector Region'!$R:$S,2,0)</f>
        <v>OPN</v>
      </c>
      <c r="R438" t="str">
        <f>VLOOKUP(N438,'Voltage Vector Region'!$R:$S,2,0)</f>
        <v>PPN</v>
      </c>
      <c r="S438">
        <f t="shared" si="55"/>
        <v>4.3500000000000103</v>
      </c>
      <c r="T438" t="e">
        <f>VLOOKUP($K438,#REF!,2,0)</f>
        <v>#REF!</v>
      </c>
      <c r="U438" t="e">
        <f>VLOOKUP($K438,#REF!,3,0)</f>
        <v>#REF!</v>
      </c>
      <c r="V438" t="e">
        <f>VLOOKUP($K438,#REF!,4,0)</f>
        <v>#REF!</v>
      </c>
    </row>
    <row r="439" spans="3:22" x14ac:dyDescent="0.3">
      <c r="C439" s="1">
        <v>4.3600000000000097E-3</v>
      </c>
      <c r="D439" s="1">
        <f t="shared" si="56"/>
        <v>1.369734396965153</v>
      </c>
      <c r="E439" s="1" t="str">
        <f t="shared" si="57"/>
        <v>S2</v>
      </c>
      <c r="F439" s="1">
        <f t="shared" si="62"/>
        <v>0.32253684576855535</v>
      </c>
      <c r="G439" s="1">
        <f>$F$2*(((SQRT(3)*COS(Model!F439))-SIN(Model!F439))/2)</f>
        <v>0.53030515416551416</v>
      </c>
      <c r="H439" s="1">
        <f t="shared" si="58"/>
        <v>0.25357888774188381</v>
      </c>
      <c r="I439" s="1">
        <f t="shared" si="59"/>
        <v>0.78388404190739802</v>
      </c>
      <c r="J439" s="1" t="str">
        <f t="shared" si="60"/>
        <v>R3</v>
      </c>
      <c r="K439" t="str">
        <f t="shared" si="61"/>
        <v>S2R3</v>
      </c>
      <c r="L439" t="str">
        <f>VLOOKUP(K439,'Voltage Vector Region'!$M:$P,2,0)</f>
        <v>V2</v>
      </c>
      <c r="M439" t="str">
        <f>VLOOKUP(K439,'Voltage Vector Region'!$M:$P,3,0)</f>
        <v>V8</v>
      </c>
      <c r="N439" t="str">
        <f>VLOOKUP(K439,'Voltage Vector Region'!$M:$P,4,0)</f>
        <v>V14</v>
      </c>
      <c r="P439" t="str">
        <f>VLOOKUP(L439,'Voltage Vector Region'!$R:$S,2,0)</f>
        <v>PPO</v>
      </c>
      <c r="Q439" t="str">
        <f>VLOOKUP(M439,'Voltage Vector Region'!$R:$S,2,0)</f>
        <v>OPN</v>
      </c>
      <c r="R439" t="str">
        <f>VLOOKUP(N439,'Voltage Vector Region'!$R:$S,2,0)</f>
        <v>PPN</v>
      </c>
      <c r="S439">
        <f t="shared" si="55"/>
        <v>4.3600000000000092</v>
      </c>
      <c r="T439" t="e">
        <f>VLOOKUP($K439,#REF!,2,0)</f>
        <v>#REF!</v>
      </c>
      <c r="U439" t="e">
        <f>VLOOKUP($K439,#REF!,3,0)</f>
        <v>#REF!</v>
      </c>
      <c r="V439" t="e">
        <f>VLOOKUP($K439,#REF!,4,0)</f>
        <v>#REF!</v>
      </c>
    </row>
    <row r="440" spans="3:22" x14ac:dyDescent="0.3">
      <c r="C440" s="1">
        <v>4.3700000000000102E-3</v>
      </c>
      <c r="D440" s="1">
        <f t="shared" si="56"/>
        <v>1.3728759896187428</v>
      </c>
      <c r="E440" s="1" t="str">
        <f t="shared" si="57"/>
        <v>S2</v>
      </c>
      <c r="F440" s="1">
        <f t="shared" si="62"/>
        <v>0.32567843842214517</v>
      </c>
      <c r="G440" s="1">
        <f>$F$2*(((SQRT(3)*COS(Model!F440))-SIN(Model!F440))/2)</f>
        <v>0.52842079070976289</v>
      </c>
      <c r="H440" s="1">
        <f t="shared" si="58"/>
        <v>0.25596130798859318</v>
      </c>
      <c r="I440" s="1">
        <f t="shared" si="59"/>
        <v>0.78438209869835607</v>
      </c>
      <c r="J440" s="1" t="str">
        <f t="shared" si="60"/>
        <v>R3</v>
      </c>
      <c r="K440" t="str">
        <f t="shared" si="61"/>
        <v>S2R3</v>
      </c>
      <c r="L440" t="str">
        <f>VLOOKUP(K440,'Voltage Vector Region'!$M:$P,2,0)</f>
        <v>V2</v>
      </c>
      <c r="M440" t="str">
        <f>VLOOKUP(K440,'Voltage Vector Region'!$M:$P,3,0)</f>
        <v>V8</v>
      </c>
      <c r="N440" t="str">
        <f>VLOOKUP(K440,'Voltage Vector Region'!$M:$P,4,0)</f>
        <v>V14</v>
      </c>
      <c r="P440" t="str">
        <f>VLOOKUP(L440,'Voltage Vector Region'!$R:$S,2,0)</f>
        <v>PPO</v>
      </c>
      <c r="Q440" t="str">
        <f>VLOOKUP(M440,'Voltage Vector Region'!$R:$S,2,0)</f>
        <v>OPN</v>
      </c>
      <c r="R440" t="str">
        <f>VLOOKUP(N440,'Voltage Vector Region'!$R:$S,2,0)</f>
        <v>PPN</v>
      </c>
      <c r="S440">
        <f t="shared" si="55"/>
        <v>4.3700000000000099</v>
      </c>
      <c r="T440" t="e">
        <f>VLOOKUP($K440,#REF!,2,0)</f>
        <v>#REF!</v>
      </c>
      <c r="U440" t="e">
        <f>VLOOKUP($K440,#REF!,3,0)</f>
        <v>#REF!</v>
      </c>
      <c r="V440" t="e">
        <f>VLOOKUP($K440,#REF!,4,0)</f>
        <v>#REF!</v>
      </c>
    </row>
    <row r="441" spans="3:22" x14ac:dyDescent="0.3">
      <c r="C441" s="1">
        <v>4.3800000000000098E-3</v>
      </c>
      <c r="D441" s="1">
        <f t="shared" si="56"/>
        <v>1.3760175822723326</v>
      </c>
      <c r="E441" s="1" t="str">
        <f t="shared" si="57"/>
        <v>S2</v>
      </c>
      <c r="F441" s="1">
        <f t="shared" si="62"/>
        <v>0.32882003107573499</v>
      </c>
      <c r="G441" s="1">
        <f>$F$2*(((SQRT(3)*COS(Model!F441))-SIN(Model!F441))/2)</f>
        <v>0.52653121195413932</v>
      </c>
      <c r="H441" s="1">
        <f t="shared" si="58"/>
        <v>0.25834120200052846</v>
      </c>
      <c r="I441" s="1">
        <f t="shared" si="59"/>
        <v>0.78487241395466778</v>
      </c>
      <c r="J441" s="1" t="str">
        <f t="shared" si="60"/>
        <v>R3</v>
      </c>
      <c r="K441" t="str">
        <f t="shared" si="61"/>
        <v>S2R3</v>
      </c>
      <c r="L441" t="str">
        <f>VLOOKUP(K441,'Voltage Vector Region'!$M:$P,2,0)</f>
        <v>V2</v>
      </c>
      <c r="M441" t="str">
        <f>VLOOKUP(K441,'Voltage Vector Region'!$M:$P,3,0)</f>
        <v>V8</v>
      </c>
      <c r="N441" t="str">
        <f>VLOOKUP(K441,'Voltage Vector Region'!$M:$P,4,0)</f>
        <v>V14</v>
      </c>
      <c r="P441" t="str">
        <f>VLOOKUP(L441,'Voltage Vector Region'!$R:$S,2,0)</f>
        <v>PPO</v>
      </c>
      <c r="Q441" t="str">
        <f>VLOOKUP(M441,'Voltage Vector Region'!$R:$S,2,0)</f>
        <v>OPN</v>
      </c>
      <c r="R441" t="str">
        <f>VLOOKUP(N441,'Voltage Vector Region'!$R:$S,2,0)</f>
        <v>PPN</v>
      </c>
      <c r="S441">
        <f t="shared" si="55"/>
        <v>4.3800000000000097</v>
      </c>
      <c r="T441" t="e">
        <f>VLOOKUP($K441,#REF!,2,0)</f>
        <v>#REF!</v>
      </c>
      <c r="U441" t="e">
        <f>VLOOKUP($K441,#REF!,3,0)</f>
        <v>#REF!</v>
      </c>
      <c r="V441" t="e">
        <f>VLOOKUP($K441,#REF!,4,0)</f>
        <v>#REF!</v>
      </c>
    </row>
    <row r="442" spans="3:22" x14ac:dyDescent="0.3">
      <c r="C442" s="1">
        <v>4.3900000000000102E-3</v>
      </c>
      <c r="D442" s="1">
        <f t="shared" si="56"/>
        <v>1.3791591749259224</v>
      </c>
      <c r="E442" s="1" t="str">
        <f t="shared" si="57"/>
        <v>S2</v>
      </c>
      <c r="F442" s="1">
        <f t="shared" si="62"/>
        <v>0.33196162372932481</v>
      </c>
      <c r="G442" s="1">
        <f>$F$2*(((SQRT(3)*COS(Model!F442))-SIN(Model!F442))/2)</f>
        <v>0.52463643654802306</v>
      </c>
      <c r="H442" s="1">
        <f t="shared" si="58"/>
        <v>0.26071854628909658</v>
      </c>
      <c r="I442" s="1">
        <f t="shared" si="59"/>
        <v>0.78535498283711958</v>
      </c>
      <c r="J442" s="1" t="str">
        <f t="shared" si="60"/>
        <v>R3</v>
      </c>
      <c r="K442" t="str">
        <f t="shared" si="61"/>
        <v>S2R3</v>
      </c>
      <c r="L442" t="str">
        <f>VLOOKUP(K442,'Voltage Vector Region'!$M:$P,2,0)</f>
        <v>V2</v>
      </c>
      <c r="M442" t="str">
        <f>VLOOKUP(K442,'Voltage Vector Region'!$M:$P,3,0)</f>
        <v>V8</v>
      </c>
      <c r="N442" t="str">
        <f>VLOOKUP(K442,'Voltage Vector Region'!$M:$P,4,0)</f>
        <v>V14</v>
      </c>
      <c r="P442" t="str">
        <f>VLOOKUP(L442,'Voltage Vector Region'!$R:$S,2,0)</f>
        <v>PPO</v>
      </c>
      <c r="Q442" t="str">
        <f>VLOOKUP(M442,'Voltage Vector Region'!$R:$S,2,0)</f>
        <v>OPN</v>
      </c>
      <c r="R442" t="str">
        <f>VLOOKUP(N442,'Voltage Vector Region'!$R:$S,2,0)</f>
        <v>PPN</v>
      </c>
      <c r="S442">
        <f t="shared" si="55"/>
        <v>4.3900000000000103</v>
      </c>
      <c r="T442" t="e">
        <f>VLOOKUP($K442,#REF!,2,0)</f>
        <v>#REF!</v>
      </c>
      <c r="U442" t="e">
        <f>VLOOKUP($K442,#REF!,3,0)</f>
        <v>#REF!</v>
      </c>
      <c r="V442" t="e">
        <f>VLOOKUP($K442,#REF!,4,0)</f>
        <v>#REF!</v>
      </c>
    </row>
    <row r="443" spans="3:22" x14ac:dyDescent="0.3">
      <c r="C443" s="1">
        <v>4.4000000000000098E-3</v>
      </c>
      <c r="D443" s="1">
        <f t="shared" si="56"/>
        <v>1.382300767579512</v>
      </c>
      <c r="E443" s="1" t="str">
        <f t="shared" si="57"/>
        <v>S2</v>
      </c>
      <c r="F443" s="1">
        <f t="shared" si="62"/>
        <v>0.3351032163829144</v>
      </c>
      <c r="G443" s="1">
        <f>$F$2*(((SQRT(3)*COS(Model!F443))-SIN(Model!F443))/2)</f>
        <v>0.52273648319208244</v>
      </c>
      <c r="H443" s="1">
        <f t="shared" si="58"/>
        <v>0.26309331739086894</v>
      </c>
      <c r="I443" s="1">
        <f t="shared" si="59"/>
        <v>0.78582980058295138</v>
      </c>
      <c r="J443" s="1" t="str">
        <f t="shared" si="60"/>
        <v>R3</v>
      </c>
      <c r="K443" t="str">
        <f t="shared" si="61"/>
        <v>S2R3</v>
      </c>
      <c r="L443" t="str">
        <f>VLOOKUP(K443,'Voltage Vector Region'!$M:$P,2,0)</f>
        <v>V2</v>
      </c>
      <c r="M443" t="str">
        <f>VLOOKUP(K443,'Voltage Vector Region'!$M:$P,3,0)</f>
        <v>V8</v>
      </c>
      <c r="N443" t="str">
        <f>VLOOKUP(K443,'Voltage Vector Region'!$M:$P,4,0)</f>
        <v>V14</v>
      </c>
      <c r="P443" t="str">
        <f>VLOOKUP(L443,'Voltage Vector Region'!$R:$S,2,0)</f>
        <v>PPO</v>
      </c>
      <c r="Q443" t="str">
        <f>VLOOKUP(M443,'Voltage Vector Region'!$R:$S,2,0)</f>
        <v>OPN</v>
      </c>
      <c r="R443" t="str">
        <f>VLOOKUP(N443,'Voltage Vector Region'!$R:$S,2,0)</f>
        <v>PPN</v>
      </c>
      <c r="S443">
        <f t="shared" si="55"/>
        <v>4.4000000000000101</v>
      </c>
      <c r="T443" t="e">
        <f>VLOOKUP($K443,#REF!,2,0)</f>
        <v>#REF!</v>
      </c>
      <c r="U443" t="e">
        <f>VLOOKUP($K443,#REF!,3,0)</f>
        <v>#REF!</v>
      </c>
      <c r="V443" t="e">
        <f>VLOOKUP($K443,#REF!,4,0)</f>
        <v>#REF!</v>
      </c>
    </row>
    <row r="444" spans="3:22" x14ac:dyDescent="0.3">
      <c r="C444" s="1">
        <v>4.4100000000000103E-3</v>
      </c>
      <c r="D444" s="1">
        <f t="shared" si="56"/>
        <v>1.3854423602331021</v>
      </c>
      <c r="E444" s="1" t="str">
        <f t="shared" si="57"/>
        <v>S2</v>
      </c>
      <c r="F444" s="1">
        <f t="shared" si="62"/>
        <v>0.33824480903650445</v>
      </c>
      <c r="G444" s="1">
        <f>$F$2*(((SQRT(3)*COS(Model!F444))-SIN(Model!F444))/2)</f>
        <v>0.52083137063808971</v>
      </c>
      <c r="H444" s="1">
        <f t="shared" si="58"/>
        <v>0.2654654918678141</v>
      </c>
      <c r="I444" s="1">
        <f t="shared" si="59"/>
        <v>0.7862968625059038</v>
      </c>
      <c r="J444" s="1" t="str">
        <f t="shared" si="60"/>
        <v>R3</v>
      </c>
      <c r="K444" t="str">
        <f t="shared" si="61"/>
        <v>S2R3</v>
      </c>
      <c r="L444" t="str">
        <f>VLOOKUP(K444,'Voltage Vector Region'!$M:$P,2,0)</f>
        <v>V2</v>
      </c>
      <c r="M444" t="str">
        <f>VLOOKUP(K444,'Voltage Vector Region'!$M:$P,3,0)</f>
        <v>V8</v>
      </c>
      <c r="N444" t="str">
        <f>VLOOKUP(K444,'Voltage Vector Region'!$M:$P,4,0)</f>
        <v>V14</v>
      </c>
      <c r="P444" t="str">
        <f>VLOOKUP(L444,'Voltage Vector Region'!$R:$S,2,0)</f>
        <v>PPO</v>
      </c>
      <c r="Q444" t="str">
        <f>VLOOKUP(M444,'Voltage Vector Region'!$R:$S,2,0)</f>
        <v>OPN</v>
      </c>
      <c r="R444" t="str">
        <f>VLOOKUP(N444,'Voltage Vector Region'!$R:$S,2,0)</f>
        <v>PPN</v>
      </c>
      <c r="S444">
        <f t="shared" si="55"/>
        <v>4.4100000000000099</v>
      </c>
      <c r="T444" t="e">
        <f>VLOOKUP($K444,#REF!,2,0)</f>
        <v>#REF!</v>
      </c>
      <c r="U444" t="e">
        <f>VLOOKUP($K444,#REF!,3,0)</f>
        <v>#REF!</v>
      </c>
      <c r="V444" t="e">
        <f>VLOOKUP($K444,#REF!,4,0)</f>
        <v>#REF!</v>
      </c>
    </row>
    <row r="445" spans="3:22" x14ac:dyDescent="0.3">
      <c r="C445" s="1">
        <v>4.4200000000000099E-3</v>
      </c>
      <c r="D445" s="1">
        <f t="shared" si="56"/>
        <v>1.3885839528866917</v>
      </c>
      <c r="E445" s="1" t="str">
        <f t="shared" si="57"/>
        <v>S2</v>
      </c>
      <c r="F445" s="1">
        <f t="shared" si="62"/>
        <v>0.34138640169009404</v>
      </c>
      <c r="G445" s="1">
        <f>$F$2*(((SQRT(3)*COS(Model!F445))-SIN(Model!F445))/2)</f>
        <v>0.51892111768873739</v>
      </c>
      <c r="H445" s="1">
        <f t="shared" si="58"/>
        <v>0.26783504630752691</v>
      </c>
      <c r="I445" s="1">
        <f t="shared" si="59"/>
        <v>0.78675616399626436</v>
      </c>
      <c r="J445" s="1" t="str">
        <f t="shared" si="60"/>
        <v>R3</v>
      </c>
      <c r="K445" t="str">
        <f t="shared" si="61"/>
        <v>S2R3</v>
      </c>
      <c r="L445" t="str">
        <f>VLOOKUP(K445,'Voltage Vector Region'!$M:$P,2,0)</f>
        <v>V2</v>
      </c>
      <c r="M445" t="str">
        <f>VLOOKUP(K445,'Voltage Vector Region'!$M:$P,3,0)</f>
        <v>V8</v>
      </c>
      <c r="N445" t="str">
        <f>VLOOKUP(K445,'Voltage Vector Region'!$M:$P,4,0)</f>
        <v>V14</v>
      </c>
      <c r="P445" t="str">
        <f>VLOOKUP(L445,'Voltage Vector Region'!$R:$S,2,0)</f>
        <v>PPO</v>
      </c>
      <c r="Q445" t="str">
        <f>VLOOKUP(M445,'Voltage Vector Region'!$R:$S,2,0)</f>
        <v>OPN</v>
      </c>
      <c r="R445" t="str">
        <f>VLOOKUP(N445,'Voltage Vector Region'!$R:$S,2,0)</f>
        <v>PPN</v>
      </c>
      <c r="S445">
        <f t="shared" si="55"/>
        <v>4.4200000000000097</v>
      </c>
      <c r="T445" t="e">
        <f>VLOOKUP($K445,#REF!,2,0)</f>
        <v>#REF!</v>
      </c>
      <c r="U445" t="e">
        <f>VLOOKUP($K445,#REF!,3,0)</f>
        <v>#REF!</v>
      </c>
      <c r="V445" t="e">
        <f>VLOOKUP($K445,#REF!,4,0)</f>
        <v>#REF!</v>
      </c>
    </row>
    <row r="446" spans="3:22" x14ac:dyDescent="0.3">
      <c r="C446" s="1">
        <v>4.4300000000000103E-3</v>
      </c>
      <c r="D446" s="1">
        <f t="shared" si="56"/>
        <v>1.3917255455402817</v>
      </c>
      <c r="E446" s="1" t="str">
        <f t="shared" si="57"/>
        <v>S2</v>
      </c>
      <c r="F446" s="1">
        <f t="shared" si="62"/>
        <v>0.34452799434368409</v>
      </c>
      <c r="G446" s="1">
        <f>$F$2*(((SQRT(3)*COS(Model!F446))-SIN(Model!F446))/2)</f>
        <v>0.51700574319744985</v>
      </c>
      <c r="H446" s="1">
        <f t="shared" si="58"/>
        <v>0.27020195732346242</v>
      </c>
      <c r="I446" s="1">
        <f t="shared" si="59"/>
        <v>0.78720770052091227</v>
      </c>
      <c r="J446" s="1" t="str">
        <f t="shared" si="60"/>
        <v>R3</v>
      </c>
      <c r="K446" t="str">
        <f t="shared" si="61"/>
        <v>S2R3</v>
      </c>
      <c r="L446" t="str">
        <f>VLOOKUP(K446,'Voltage Vector Region'!$M:$P,2,0)</f>
        <v>V2</v>
      </c>
      <c r="M446" t="str">
        <f>VLOOKUP(K446,'Voltage Vector Region'!$M:$P,3,0)</f>
        <v>V8</v>
      </c>
      <c r="N446" t="str">
        <f>VLOOKUP(K446,'Voltage Vector Region'!$M:$P,4,0)</f>
        <v>V14</v>
      </c>
      <c r="P446" t="str">
        <f>VLOOKUP(L446,'Voltage Vector Region'!$R:$S,2,0)</f>
        <v>PPO</v>
      </c>
      <c r="Q446" t="str">
        <f>VLOOKUP(M446,'Voltage Vector Region'!$R:$S,2,0)</f>
        <v>OPN</v>
      </c>
      <c r="R446" t="str">
        <f>VLOOKUP(N446,'Voltage Vector Region'!$R:$S,2,0)</f>
        <v>PPN</v>
      </c>
      <c r="S446">
        <f t="shared" si="55"/>
        <v>4.4300000000000104</v>
      </c>
      <c r="T446" t="e">
        <f>VLOOKUP($K446,#REF!,2,0)</f>
        <v>#REF!</v>
      </c>
      <c r="U446" t="e">
        <f>VLOOKUP($K446,#REF!,3,0)</f>
        <v>#REF!</v>
      </c>
      <c r="V446" t="e">
        <f>VLOOKUP($K446,#REF!,4,0)</f>
        <v>#REF!</v>
      </c>
    </row>
    <row r="447" spans="3:22" x14ac:dyDescent="0.3">
      <c r="C447" s="1">
        <v>4.4400000000000099E-3</v>
      </c>
      <c r="D447" s="1">
        <f t="shared" si="56"/>
        <v>1.3948671381938713</v>
      </c>
      <c r="E447" s="1" t="str">
        <f t="shared" si="57"/>
        <v>S2</v>
      </c>
      <c r="F447" s="1">
        <f t="shared" si="62"/>
        <v>0.34766958699727368</v>
      </c>
      <c r="G447" s="1">
        <f>$F$2*(((SQRT(3)*COS(Model!F447))-SIN(Model!F447))/2)</f>
        <v>0.51508526606820093</v>
      </c>
      <c r="H447" s="1">
        <f t="shared" si="58"/>
        <v>0.27256620155516376</v>
      </c>
      <c r="I447" s="1">
        <f t="shared" si="59"/>
        <v>0.78765146762336469</v>
      </c>
      <c r="J447" s="1" t="str">
        <f t="shared" si="60"/>
        <v>R3</v>
      </c>
      <c r="K447" t="str">
        <f t="shared" si="61"/>
        <v>S2R3</v>
      </c>
      <c r="L447" t="str">
        <f>VLOOKUP(K447,'Voltage Vector Region'!$M:$P,2,0)</f>
        <v>V2</v>
      </c>
      <c r="M447" t="str">
        <f>VLOOKUP(K447,'Voltage Vector Region'!$M:$P,3,0)</f>
        <v>V8</v>
      </c>
      <c r="N447" t="str">
        <f>VLOOKUP(K447,'Voltage Vector Region'!$M:$P,4,0)</f>
        <v>V14</v>
      </c>
      <c r="P447" t="str">
        <f>VLOOKUP(L447,'Voltage Vector Region'!$R:$S,2,0)</f>
        <v>PPO</v>
      </c>
      <c r="Q447" t="str">
        <f>VLOOKUP(M447,'Voltage Vector Region'!$R:$S,2,0)</f>
        <v>OPN</v>
      </c>
      <c r="R447" t="str">
        <f>VLOOKUP(N447,'Voltage Vector Region'!$R:$S,2,0)</f>
        <v>PPN</v>
      </c>
      <c r="S447">
        <f t="shared" si="55"/>
        <v>4.4400000000000102</v>
      </c>
      <c r="T447" t="e">
        <f>VLOOKUP($K447,#REF!,2,0)</f>
        <v>#REF!</v>
      </c>
      <c r="U447" t="e">
        <f>VLOOKUP($K447,#REF!,3,0)</f>
        <v>#REF!</v>
      </c>
      <c r="V447" t="e">
        <f>VLOOKUP($K447,#REF!,4,0)</f>
        <v>#REF!</v>
      </c>
    </row>
    <row r="448" spans="3:22" x14ac:dyDescent="0.3">
      <c r="C448" s="1">
        <v>4.4500000000000104E-3</v>
      </c>
      <c r="D448" s="1">
        <f t="shared" si="56"/>
        <v>1.3980087308474614</v>
      </c>
      <c r="E448" s="1" t="str">
        <f t="shared" si="57"/>
        <v>S2</v>
      </c>
      <c r="F448" s="1">
        <f t="shared" si="62"/>
        <v>0.35081117965086372</v>
      </c>
      <c r="G448" s="1">
        <f>$F$2*(((SQRT(3)*COS(Model!F448))-SIN(Model!F448))/2)</f>
        <v>0.51315970525532417</v>
      </c>
      <c r="H448" s="1">
        <f t="shared" si="58"/>
        <v>0.27492775566849548</v>
      </c>
      <c r="I448" s="1">
        <f t="shared" si="59"/>
        <v>0.78808746092381965</v>
      </c>
      <c r="J448" s="1" t="str">
        <f t="shared" si="60"/>
        <v>R3</v>
      </c>
      <c r="K448" t="str">
        <f t="shared" si="61"/>
        <v>S2R3</v>
      </c>
      <c r="L448" t="str">
        <f>VLOOKUP(K448,'Voltage Vector Region'!$M:$P,2,0)</f>
        <v>V2</v>
      </c>
      <c r="M448" t="str">
        <f>VLOOKUP(K448,'Voltage Vector Region'!$M:$P,3,0)</f>
        <v>V8</v>
      </c>
      <c r="N448" t="str">
        <f>VLOOKUP(K448,'Voltage Vector Region'!$M:$P,4,0)</f>
        <v>V14</v>
      </c>
      <c r="P448" t="str">
        <f>VLOOKUP(L448,'Voltage Vector Region'!$R:$S,2,0)</f>
        <v>PPO</v>
      </c>
      <c r="Q448" t="str">
        <f>VLOOKUP(M448,'Voltage Vector Region'!$R:$S,2,0)</f>
        <v>OPN</v>
      </c>
      <c r="R448" t="str">
        <f>VLOOKUP(N448,'Voltage Vector Region'!$R:$S,2,0)</f>
        <v>PPN</v>
      </c>
      <c r="S448">
        <f t="shared" si="55"/>
        <v>4.4500000000000099</v>
      </c>
      <c r="T448" t="e">
        <f>VLOOKUP($K448,#REF!,2,0)</f>
        <v>#REF!</v>
      </c>
      <c r="U448" t="e">
        <f>VLOOKUP($K448,#REF!,3,0)</f>
        <v>#REF!</v>
      </c>
      <c r="V448" t="e">
        <f>VLOOKUP($K448,#REF!,4,0)</f>
        <v>#REF!</v>
      </c>
    </row>
    <row r="449" spans="3:22" x14ac:dyDescent="0.3">
      <c r="C449" s="1">
        <v>4.46000000000001E-3</v>
      </c>
      <c r="D449" s="1">
        <f t="shared" si="56"/>
        <v>1.401150323501051</v>
      </c>
      <c r="E449" s="1" t="str">
        <f t="shared" si="57"/>
        <v>S2</v>
      </c>
      <c r="F449" s="1">
        <f t="shared" si="62"/>
        <v>0.35395277230445332</v>
      </c>
      <c r="G449" s="1">
        <f>$F$2*(((SQRT(3)*COS(Model!F449))-SIN(Model!F449))/2)</f>
        <v>0.51122907976332765</v>
      </c>
      <c r="H449" s="1">
        <f t="shared" si="58"/>
        <v>0.27728659635587122</v>
      </c>
      <c r="I449" s="1">
        <f t="shared" si="59"/>
        <v>0.78851567611919893</v>
      </c>
      <c r="J449" s="1" t="str">
        <f t="shared" si="60"/>
        <v>R3</v>
      </c>
      <c r="K449" t="str">
        <f t="shared" si="61"/>
        <v>S2R3</v>
      </c>
      <c r="L449" t="str">
        <f>VLOOKUP(K449,'Voltage Vector Region'!$M:$P,2,0)</f>
        <v>V2</v>
      </c>
      <c r="M449" t="str">
        <f>VLOOKUP(K449,'Voltage Vector Region'!$M:$P,3,0)</f>
        <v>V8</v>
      </c>
      <c r="N449" t="str">
        <f>VLOOKUP(K449,'Voltage Vector Region'!$M:$P,4,0)</f>
        <v>V14</v>
      </c>
      <c r="P449" t="str">
        <f>VLOOKUP(L449,'Voltage Vector Region'!$R:$S,2,0)</f>
        <v>PPO</v>
      </c>
      <c r="Q449" t="str">
        <f>VLOOKUP(M449,'Voltage Vector Region'!$R:$S,2,0)</f>
        <v>OPN</v>
      </c>
      <c r="R449" t="str">
        <f>VLOOKUP(N449,'Voltage Vector Region'!$R:$S,2,0)</f>
        <v>PPN</v>
      </c>
      <c r="S449">
        <f t="shared" si="55"/>
        <v>4.4600000000000097</v>
      </c>
      <c r="T449" t="e">
        <f>VLOOKUP($K449,#REF!,2,0)</f>
        <v>#REF!</v>
      </c>
      <c r="U449" t="e">
        <f>VLOOKUP($K449,#REF!,3,0)</f>
        <v>#REF!</v>
      </c>
      <c r="V449" t="e">
        <f>VLOOKUP($K449,#REF!,4,0)</f>
        <v>#REF!</v>
      </c>
    </row>
    <row r="450" spans="3:22" x14ac:dyDescent="0.3">
      <c r="C450" s="1">
        <v>4.4700000000000104E-3</v>
      </c>
      <c r="D450" s="1">
        <f t="shared" si="56"/>
        <v>1.4042919161546408</v>
      </c>
      <c r="E450" s="1" t="str">
        <f t="shared" si="57"/>
        <v>S2</v>
      </c>
      <c r="F450" s="1">
        <f t="shared" si="62"/>
        <v>0.35709436495804314</v>
      </c>
      <c r="G450" s="1">
        <f>$F$2*(((SQRT(3)*COS(Model!F450))-SIN(Model!F450))/2)</f>
        <v>0.50929340864670525</v>
      </c>
      <c r="H450" s="1">
        <f t="shared" si="58"/>
        <v>0.27964270033648625</v>
      </c>
      <c r="I450" s="1">
        <f t="shared" si="59"/>
        <v>0.78893610898319144</v>
      </c>
      <c r="J450" s="1" t="str">
        <f t="shared" si="60"/>
        <v>R3</v>
      </c>
      <c r="K450" t="str">
        <f t="shared" si="61"/>
        <v>S2R3</v>
      </c>
      <c r="L450" t="str">
        <f>VLOOKUP(K450,'Voltage Vector Region'!$M:$P,2,0)</f>
        <v>V2</v>
      </c>
      <c r="M450" t="str">
        <f>VLOOKUP(K450,'Voltage Vector Region'!$M:$P,3,0)</f>
        <v>V8</v>
      </c>
      <c r="N450" t="str">
        <f>VLOOKUP(K450,'Voltage Vector Region'!$M:$P,4,0)</f>
        <v>V14</v>
      </c>
      <c r="P450" t="str">
        <f>VLOOKUP(L450,'Voltage Vector Region'!$R:$S,2,0)</f>
        <v>PPO</v>
      </c>
      <c r="Q450" t="str">
        <f>VLOOKUP(M450,'Voltage Vector Region'!$R:$S,2,0)</f>
        <v>OPN</v>
      </c>
      <c r="R450" t="str">
        <f>VLOOKUP(N450,'Voltage Vector Region'!$R:$S,2,0)</f>
        <v>PPN</v>
      </c>
      <c r="S450">
        <f t="shared" si="55"/>
        <v>4.4700000000000104</v>
      </c>
      <c r="T450" t="e">
        <f>VLOOKUP($K450,#REF!,2,0)</f>
        <v>#REF!</v>
      </c>
      <c r="U450" t="e">
        <f>VLOOKUP($K450,#REF!,3,0)</f>
        <v>#REF!</v>
      </c>
      <c r="V450" t="e">
        <f>VLOOKUP($K450,#REF!,4,0)</f>
        <v>#REF!</v>
      </c>
    </row>
    <row r="451" spans="3:22" x14ac:dyDescent="0.3">
      <c r="C451" s="1">
        <v>4.48000000000001E-3</v>
      </c>
      <c r="D451" s="1">
        <f t="shared" si="56"/>
        <v>1.4074335088082306</v>
      </c>
      <c r="E451" s="1" t="str">
        <f t="shared" si="57"/>
        <v>S2</v>
      </c>
      <c r="F451" s="1">
        <f t="shared" si="62"/>
        <v>0.36023595761163296</v>
      </c>
      <c r="G451" s="1">
        <f>$F$2*(((SQRT(3)*COS(Model!F451))-SIN(Model!F451))/2)</f>
        <v>0.50735271100974955</v>
      </c>
      <c r="H451" s="1">
        <f t="shared" si="58"/>
        <v>0.28199604435654535</v>
      </c>
      <c r="I451" s="1">
        <f t="shared" si="59"/>
        <v>0.7893487553662949</v>
      </c>
      <c r="J451" s="1" t="str">
        <f t="shared" si="60"/>
        <v>R3</v>
      </c>
      <c r="K451" t="str">
        <f t="shared" si="61"/>
        <v>S2R3</v>
      </c>
      <c r="L451" t="str">
        <f>VLOOKUP(K451,'Voltage Vector Region'!$M:$P,2,0)</f>
        <v>V2</v>
      </c>
      <c r="M451" t="str">
        <f>VLOOKUP(K451,'Voltage Vector Region'!$M:$P,3,0)</f>
        <v>V8</v>
      </c>
      <c r="N451" t="str">
        <f>VLOOKUP(K451,'Voltage Vector Region'!$M:$P,4,0)</f>
        <v>V14</v>
      </c>
      <c r="P451" t="str">
        <f>VLOOKUP(L451,'Voltage Vector Region'!$R:$S,2,0)</f>
        <v>PPO</v>
      </c>
      <c r="Q451" t="str">
        <f>VLOOKUP(M451,'Voltage Vector Region'!$R:$S,2,0)</f>
        <v>OPN</v>
      </c>
      <c r="R451" t="str">
        <f>VLOOKUP(N451,'Voltage Vector Region'!$R:$S,2,0)</f>
        <v>PPN</v>
      </c>
      <c r="S451">
        <f t="shared" ref="S451:S514" si="63">C451/$S$1</f>
        <v>4.4800000000000102</v>
      </c>
      <c r="T451" t="e">
        <f>VLOOKUP($K451,#REF!,2,0)</f>
        <v>#REF!</v>
      </c>
      <c r="U451" t="e">
        <f>VLOOKUP($K451,#REF!,3,0)</f>
        <v>#REF!</v>
      </c>
      <c r="V451" t="e">
        <f>VLOOKUP($K451,#REF!,4,0)</f>
        <v>#REF!</v>
      </c>
    </row>
    <row r="452" spans="3:22" x14ac:dyDescent="0.3">
      <c r="C452" s="1">
        <v>4.4900000000000096E-3</v>
      </c>
      <c r="D452" s="1">
        <f t="shared" ref="D452:D515" si="64">C452*$B$3</f>
        <v>1.4105751014618202</v>
      </c>
      <c r="E452" s="1" t="str">
        <f t="shared" ref="E452:E515" si="65">IF(AND((D452&lt;PI()/3),(D452&gt;=0)),"S1",IF(AND((D452&lt;2*PI()/3),(D452&gt;=PI()/3)),"S2",IF(AND((D452&lt;3*PI()/3),(D452&gt;=2*PI()/3)),"S3",IF(AND((D452&lt;4*PI()/3),(D452&gt;=PI())),"S4",IF(AND((D452&lt;5*PI()/3),(D452&gt;=4*PI()/3)),"S5",IF(AND((D452&lt;2*PI()),(D452&gt;=5*PI()/3)),"S6",0))))))</f>
        <v>S2</v>
      </c>
      <c r="F452" s="1">
        <f t="shared" si="62"/>
        <v>0.36337755026522256</v>
      </c>
      <c r="G452" s="1">
        <f>$F$2*(((SQRT(3)*COS(Model!F452))-SIN(Model!F452))/2)</f>
        <v>0.50540700600636301</v>
      </c>
      <c r="H452" s="1">
        <f t="shared" si="58"/>
        <v>0.28434660518949278</v>
      </c>
      <c r="I452" s="1">
        <f t="shared" si="59"/>
        <v>0.78975361119585585</v>
      </c>
      <c r="J452" s="1" t="str">
        <f t="shared" si="60"/>
        <v>R3</v>
      </c>
      <c r="K452" t="str">
        <f t="shared" si="61"/>
        <v>S2R3</v>
      </c>
      <c r="L452" t="str">
        <f>VLOOKUP(K452,'Voltage Vector Region'!$M:$P,2,0)</f>
        <v>V2</v>
      </c>
      <c r="M452" t="str">
        <f>VLOOKUP(K452,'Voltage Vector Region'!$M:$P,3,0)</f>
        <v>V8</v>
      </c>
      <c r="N452" t="str">
        <f>VLOOKUP(K452,'Voltage Vector Region'!$M:$P,4,0)</f>
        <v>V14</v>
      </c>
      <c r="P452" t="str">
        <f>VLOOKUP(L452,'Voltage Vector Region'!$R:$S,2,0)</f>
        <v>PPO</v>
      </c>
      <c r="Q452" t="str">
        <f>VLOOKUP(M452,'Voltage Vector Region'!$R:$S,2,0)</f>
        <v>OPN</v>
      </c>
      <c r="R452" t="str">
        <f>VLOOKUP(N452,'Voltage Vector Region'!$R:$S,2,0)</f>
        <v>PPN</v>
      </c>
      <c r="S452">
        <f t="shared" si="63"/>
        <v>4.4900000000000091</v>
      </c>
      <c r="T452" t="e">
        <f>VLOOKUP($K452,#REF!,2,0)</f>
        <v>#REF!</v>
      </c>
      <c r="U452" t="e">
        <f>VLOOKUP($K452,#REF!,3,0)</f>
        <v>#REF!</v>
      </c>
      <c r="V452" t="e">
        <f>VLOOKUP($K452,#REF!,4,0)</f>
        <v>#REF!</v>
      </c>
    </row>
    <row r="453" spans="3:22" x14ac:dyDescent="0.3">
      <c r="C453" s="1">
        <v>4.5000000000000101E-3</v>
      </c>
      <c r="D453" s="1">
        <f t="shared" si="64"/>
        <v>1.4137166941154102</v>
      </c>
      <c r="E453" s="1" t="str">
        <f t="shared" si="65"/>
        <v>S2</v>
      </c>
      <c r="F453" s="1">
        <f t="shared" si="62"/>
        <v>0.3665191429188126</v>
      </c>
      <c r="G453" s="1">
        <f>$F$2*(((SQRT(3)*COS(Model!F453))-SIN(Model!F453))/2)</f>
        <v>0.50345631283986791</v>
      </c>
      <c r="H453" s="1">
        <f t="shared" si="58"/>
        <v>0.28669435963624273</v>
      </c>
      <c r="I453" s="1">
        <f t="shared" si="59"/>
        <v>0.7901506724761107</v>
      </c>
      <c r="J453" s="1" t="str">
        <f t="shared" si="60"/>
        <v>R3</v>
      </c>
      <c r="K453" t="str">
        <f t="shared" si="61"/>
        <v>S2R3</v>
      </c>
      <c r="L453" t="str">
        <f>VLOOKUP(K453,'Voltage Vector Region'!$M:$P,2,0)</f>
        <v>V2</v>
      </c>
      <c r="M453" t="str">
        <f>VLOOKUP(K453,'Voltage Vector Region'!$M:$P,3,0)</f>
        <v>V8</v>
      </c>
      <c r="N453" t="str">
        <f>VLOOKUP(K453,'Voltage Vector Region'!$M:$P,4,0)</f>
        <v>V14</v>
      </c>
      <c r="P453" t="str">
        <f>VLOOKUP(L453,'Voltage Vector Region'!$R:$S,2,0)</f>
        <v>PPO</v>
      </c>
      <c r="Q453" t="str">
        <f>VLOOKUP(M453,'Voltage Vector Region'!$R:$S,2,0)</f>
        <v>OPN</v>
      </c>
      <c r="R453" t="str">
        <f>VLOOKUP(N453,'Voltage Vector Region'!$R:$S,2,0)</f>
        <v>PPN</v>
      </c>
      <c r="S453">
        <f t="shared" si="63"/>
        <v>4.5000000000000098</v>
      </c>
      <c r="T453" t="e">
        <f>VLOOKUP($K453,#REF!,2,0)</f>
        <v>#REF!</v>
      </c>
      <c r="U453" t="e">
        <f>VLOOKUP($K453,#REF!,3,0)</f>
        <v>#REF!</v>
      </c>
      <c r="V453" t="e">
        <f>VLOOKUP($K453,#REF!,4,0)</f>
        <v>#REF!</v>
      </c>
    </row>
    <row r="454" spans="3:22" x14ac:dyDescent="0.3">
      <c r="C454" s="1">
        <v>4.5100000000000097E-3</v>
      </c>
      <c r="D454" s="1">
        <f t="shared" si="64"/>
        <v>1.4168582867689998</v>
      </c>
      <c r="E454" s="1" t="str">
        <f t="shared" si="65"/>
        <v>S2</v>
      </c>
      <c r="F454" s="1">
        <f t="shared" si="62"/>
        <v>0.3696607355724022</v>
      </c>
      <c r="G454" s="1">
        <f>$F$2*(((SQRT(3)*COS(Model!F454))-SIN(Model!F454))/2)</f>
        <v>0.5015006507628188</v>
      </c>
      <c r="H454" s="1">
        <f t="shared" si="58"/>
        <v>0.28903928452540595</v>
      </c>
      <c r="I454" s="1">
        <f t="shared" si="59"/>
        <v>0.79053993528822475</v>
      </c>
      <c r="J454" s="1" t="str">
        <f t="shared" si="60"/>
        <v>R3</v>
      </c>
      <c r="K454" t="str">
        <f t="shared" si="61"/>
        <v>S2R3</v>
      </c>
      <c r="L454" t="str">
        <f>VLOOKUP(K454,'Voltage Vector Region'!$M:$P,2,0)</f>
        <v>V2</v>
      </c>
      <c r="M454" t="str">
        <f>VLOOKUP(K454,'Voltage Vector Region'!$M:$P,3,0)</f>
        <v>V8</v>
      </c>
      <c r="N454" t="str">
        <f>VLOOKUP(K454,'Voltage Vector Region'!$M:$P,4,0)</f>
        <v>V14</v>
      </c>
      <c r="P454" t="str">
        <f>VLOOKUP(L454,'Voltage Vector Region'!$R:$S,2,0)</f>
        <v>PPO</v>
      </c>
      <c r="Q454" t="str">
        <f>VLOOKUP(M454,'Voltage Vector Region'!$R:$S,2,0)</f>
        <v>OPN</v>
      </c>
      <c r="R454" t="str">
        <f>VLOOKUP(N454,'Voltage Vector Region'!$R:$S,2,0)</f>
        <v>PPN</v>
      </c>
      <c r="S454">
        <f t="shared" si="63"/>
        <v>4.5100000000000096</v>
      </c>
      <c r="T454" t="e">
        <f>VLOOKUP($K454,#REF!,2,0)</f>
        <v>#REF!</v>
      </c>
      <c r="U454" t="e">
        <f>VLOOKUP($K454,#REF!,3,0)</f>
        <v>#REF!</v>
      </c>
      <c r="V454" t="e">
        <f>VLOOKUP($K454,#REF!,4,0)</f>
        <v>#REF!</v>
      </c>
    </row>
    <row r="455" spans="3:22" x14ac:dyDescent="0.3">
      <c r="C455" s="1">
        <v>4.5200000000000101E-3</v>
      </c>
      <c r="D455" s="1">
        <f t="shared" si="64"/>
        <v>1.4199998794225897</v>
      </c>
      <c r="E455" s="1" t="str">
        <f t="shared" si="65"/>
        <v>S2</v>
      </c>
      <c r="F455" s="1">
        <f t="shared" si="62"/>
        <v>0.37280232822599202</v>
      </c>
      <c r="G455" s="1">
        <f>$F$2*(((SQRT(3)*COS(Model!F455))-SIN(Model!F455))/2)</f>
        <v>0.4995400390768106</v>
      </c>
      <c r="H455" s="1">
        <f t="shared" si="58"/>
        <v>0.291381356713521</v>
      </c>
      <c r="I455" s="1">
        <f t="shared" si="59"/>
        <v>0.79092139579033161</v>
      </c>
      <c r="J455" s="1" t="str">
        <f t="shared" si="60"/>
        <v>R2</v>
      </c>
      <c r="K455" t="str">
        <f t="shared" si="61"/>
        <v>S2R2</v>
      </c>
      <c r="L455" t="str">
        <f>VLOOKUP(K455,'Voltage Vector Region'!$M:$P,2,0)</f>
        <v>V2</v>
      </c>
      <c r="M455" t="str">
        <f>VLOOKUP(K455,'Voltage Vector Region'!$M:$P,3,0)</f>
        <v>V8</v>
      </c>
      <c r="N455" t="str">
        <f>VLOOKUP(K455,'Voltage Vector Region'!$M:$P,4,0)</f>
        <v>V3</v>
      </c>
      <c r="P455" t="str">
        <f>VLOOKUP(L455,'Voltage Vector Region'!$R:$S,2,0)</f>
        <v>PPO</v>
      </c>
      <c r="Q455" t="str">
        <f>VLOOKUP(M455,'Voltage Vector Region'!$R:$S,2,0)</f>
        <v>OPN</v>
      </c>
      <c r="R455" t="str">
        <f>VLOOKUP(N455,'Voltage Vector Region'!$R:$S,2,0)</f>
        <v>OPO</v>
      </c>
      <c r="S455">
        <f t="shared" si="63"/>
        <v>4.5200000000000102</v>
      </c>
      <c r="T455" t="e">
        <f>VLOOKUP($K455,#REF!,2,0)</f>
        <v>#REF!</v>
      </c>
      <c r="U455" t="e">
        <f>VLOOKUP($K455,#REF!,3,0)</f>
        <v>#REF!</v>
      </c>
      <c r="V455" t="e">
        <f>VLOOKUP($K455,#REF!,4,0)</f>
        <v>#REF!</v>
      </c>
    </row>
    <row r="456" spans="3:22" x14ac:dyDescent="0.3">
      <c r="C456" s="1">
        <v>4.5300000000000097E-3</v>
      </c>
      <c r="D456" s="1">
        <f t="shared" si="64"/>
        <v>1.4231414720761795</v>
      </c>
      <c r="E456" s="1" t="str">
        <f t="shared" si="65"/>
        <v>S2</v>
      </c>
      <c r="F456" s="1">
        <f t="shared" si="62"/>
        <v>0.37594392087958184</v>
      </c>
      <c r="G456" s="1">
        <f>$F$2*(((SQRT(3)*COS(Model!F456))-SIN(Model!F456))/2)</f>
        <v>0.49757449713228924</v>
      </c>
      <c r="H456" s="1">
        <f t="shared" si="58"/>
        <v>0.29372055308528061</v>
      </c>
      <c r="I456" s="1">
        <f t="shared" si="59"/>
        <v>0.79129505021756985</v>
      </c>
      <c r="J456" s="1" t="str">
        <f t="shared" si="60"/>
        <v>R2</v>
      </c>
      <c r="K456" t="str">
        <f t="shared" si="61"/>
        <v>S2R2</v>
      </c>
      <c r="L456" t="str">
        <f>VLOOKUP(K456,'Voltage Vector Region'!$M:$P,2,0)</f>
        <v>V2</v>
      </c>
      <c r="M456" t="str">
        <f>VLOOKUP(K456,'Voltage Vector Region'!$M:$P,3,0)</f>
        <v>V8</v>
      </c>
      <c r="N456" t="str">
        <f>VLOOKUP(K456,'Voltage Vector Region'!$M:$P,4,0)</f>
        <v>V3</v>
      </c>
      <c r="P456" t="str">
        <f>VLOOKUP(L456,'Voltage Vector Region'!$R:$S,2,0)</f>
        <v>PPO</v>
      </c>
      <c r="Q456" t="str">
        <f>VLOOKUP(M456,'Voltage Vector Region'!$R:$S,2,0)</f>
        <v>OPN</v>
      </c>
      <c r="R456" t="str">
        <f>VLOOKUP(N456,'Voltage Vector Region'!$R:$S,2,0)</f>
        <v>OPO</v>
      </c>
      <c r="S456">
        <f t="shared" si="63"/>
        <v>4.53000000000001</v>
      </c>
      <c r="T456" t="e">
        <f>VLOOKUP($K456,#REF!,2,0)</f>
        <v>#REF!</v>
      </c>
      <c r="U456" t="e">
        <f>VLOOKUP($K456,#REF!,3,0)</f>
        <v>#REF!</v>
      </c>
      <c r="V456" t="e">
        <f>VLOOKUP($K456,#REF!,4,0)</f>
        <v>#REF!</v>
      </c>
    </row>
    <row r="457" spans="3:22" x14ac:dyDescent="0.3">
      <c r="C457" s="1">
        <v>4.5400000000000102E-3</v>
      </c>
      <c r="D457" s="1">
        <f t="shared" si="64"/>
        <v>1.4262830647297693</v>
      </c>
      <c r="E457" s="1" t="str">
        <f t="shared" si="65"/>
        <v>S2</v>
      </c>
      <c r="F457" s="1">
        <f t="shared" si="62"/>
        <v>0.37908551353317166</v>
      </c>
      <c r="G457" s="1">
        <f>$F$2*(((SQRT(3)*COS(Model!F457))-SIN(Model!F457))/2)</f>
        <v>0.49560404432836008</v>
      </c>
      <c r="H457" s="1">
        <f t="shared" si="58"/>
        <v>0.29605685055376108</v>
      </c>
      <c r="I457" s="1">
        <f t="shared" si="59"/>
        <v>0.7916608948821211</v>
      </c>
      <c r="J457" s="1" t="str">
        <f t="shared" si="60"/>
        <v>R2</v>
      </c>
      <c r="K457" t="str">
        <f t="shared" si="61"/>
        <v>S2R2</v>
      </c>
      <c r="L457" t="str">
        <f>VLOOKUP(K457,'Voltage Vector Region'!$M:$P,2,0)</f>
        <v>V2</v>
      </c>
      <c r="M457" t="str">
        <f>VLOOKUP(K457,'Voltage Vector Region'!$M:$P,3,0)</f>
        <v>V8</v>
      </c>
      <c r="N457" t="str">
        <f>VLOOKUP(K457,'Voltage Vector Region'!$M:$P,4,0)</f>
        <v>V3</v>
      </c>
      <c r="P457" t="str">
        <f>VLOOKUP(L457,'Voltage Vector Region'!$R:$S,2,0)</f>
        <v>PPO</v>
      </c>
      <c r="Q457" t="str">
        <f>VLOOKUP(M457,'Voltage Vector Region'!$R:$S,2,0)</f>
        <v>OPN</v>
      </c>
      <c r="R457" t="str">
        <f>VLOOKUP(N457,'Voltage Vector Region'!$R:$S,2,0)</f>
        <v>OPO</v>
      </c>
      <c r="S457">
        <f t="shared" si="63"/>
        <v>4.5400000000000098</v>
      </c>
      <c r="T457" t="e">
        <f>VLOOKUP($K457,#REF!,2,0)</f>
        <v>#REF!</v>
      </c>
      <c r="U457" t="e">
        <f>VLOOKUP($K457,#REF!,3,0)</f>
        <v>#REF!</v>
      </c>
      <c r="V457" t="e">
        <f>VLOOKUP($K457,#REF!,4,0)</f>
        <v>#REF!</v>
      </c>
    </row>
    <row r="458" spans="3:22" x14ac:dyDescent="0.3">
      <c r="C458" s="1">
        <v>4.5500000000000098E-3</v>
      </c>
      <c r="D458" s="1">
        <f t="shared" si="64"/>
        <v>1.4294246573833591</v>
      </c>
      <c r="E458" s="1" t="str">
        <f t="shared" si="65"/>
        <v>S2</v>
      </c>
      <c r="F458" s="1">
        <f t="shared" si="62"/>
        <v>0.38222710618676148</v>
      </c>
      <c r="G458" s="1">
        <f>$F$2*(((SQRT(3)*COS(Model!F458))-SIN(Model!F458))/2)</f>
        <v>0.49362870011259691</v>
      </c>
      <c r="H458" s="1">
        <f t="shared" si="58"/>
        <v>0.29839022606064963</v>
      </c>
      <c r="I458" s="1">
        <f t="shared" si="59"/>
        <v>0.79201892617324654</v>
      </c>
      <c r="J458" s="1" t="str">
        <f t="shared" si="60"/>
        <v>R2</v>
      </c>
      <c r="K458" t="str">
        <f t="shared" si="61"/>
        <v>S2R2</v>
      </c>
      <c r="L458" t="str">
        <f>VLOOKUP(K458,'Voltage Vector Region'!$M:$P,2,0)</f>
        <v>V2</v>
      </c>
      <c r="M458" t="str">
        <f>VLOOKUP(K458,'Voltage Vector Region'!$M:$P,3,0)</f>
        <v>V8</v>
      </c>
      <c r="N458" t="str">
        <f>VLOOKUP(K458,'Voltage Vector Region'!$M:$P,4,0)</f>
        <v>V3</v>
      </c>
      <c r="P458" t="str">
        <f>VLOOKUP(L458,'Voltage Vector Region'!$R:$S,2,0)</f>
        <v>PPO</v>
      </c>
      <c r="Q458" t="str">
        <f>VLOOKUP(M458,'Voltage Vector Region'!$R:$S,2,0)</f>
        <v>OPN</v>
      </c>
      <c r="R458" t="str">
        <f>VLOOKUP(N458,'Voltage Vector Region'!$R:$S,2,0)</f>
        <v>OPO</v>
      </c>
      <c r="S458">
        <f t="shared" si="63"/>
        <v>4.5500000000000096</v>
      </c>
      <c r="T458" t="e">
        <f>VLOOKUP($K458,#REF!,2,0)</f>
        <v>#REF!</v>
      </c>
      <c r="U458" t="e">
        <f>VLOOKUP($K458,#REF!,3,0)</f>
        <v>#REF!</v>
      </c>
      <c r="V458" t="e">
        <f>VLOOKUP($K458,#REF!,4,0)</f>
        <v>#REF!</v>
      </c>
    </row>
    <row r="459" spans="3:22" x14ac:dyDescent="0.3">
      <c r="C459" s="1">
        <v>4.5600000000000102E-3</v>
      </c>
      <c r="D459" s="1">
        <f t="shared" si="64"/>
        <v>1.4325662500369489</v>
      </c>
      <c r="E459" s="1" t="str">
        <f t="shared" si="65"/>
        <v>S2</v>
      </c>
      <c r="F459" s="1">
        <f t="shared" si="62"/>
        <v>0.3853686988403513</v>
      </c>
      <c r="G459" s="1">
        <f>$F$2*(((SQRT(3)*COS(Model!F459))-SIN(Model!F459))/2)</f>
        <v>0.49164848398084948</v>
      </c>
      <c r="H459" s="1">
        <f t="shared" si="58"/>
        <v>0.3007206565764719</v>
      </c>
      <c r="I459" s="1">
        <f t="shared" si="59"/>
        <v>0.79236914055732144</v>
      </c>
      <c r="J459" s="1" t="str">
        <f t="shared" si="60"/>
        <v>R2</v>
      </c>
      <c r="K459" t="str">
        <f t="shared" si="61"/>
        <v>S2R2</v>
      </c>
      <c r="L459" t="str">
        <f>VLOOKUP(K459,'Voltage Vector Region'!$M:$P,2,0)</f>
        <v>V2</v>
      </c>
      <c r="M459" t="str">
        <f>VLOOKUP(K459,'Voltage Vector Region'!$M:$P,3,0)</f>
        <v>V8</v>
      </c>
      <c r="N459" t="str">
        <f>VLOOKUP(K459,'Voltage Vector Region'!$M:$P,4,0)</f>
        <v>V3</v>
      </c>
      <c r="P459" t="str">
        <f>VLOOKUP(L459,'Voltage Vector Region'!$R:$S,2,0)</f>
        <v>PPO</v>
      </c>
      <c r="Q459" t="str">
        <f>VLOOKUP(M459,'Voltage Vector Region'!$R:$S,2,0)</f>
        <v>OPN</v>
      </c>
      <c r="R459" t="str">
        <f>VLOOKUP(N459,'Voltage Vector Region'!$R:$S,2,0)</f>
        <v>OPO</v>
      </c>
      <c r="S459">
        <f t="shared" si="63"/>
        <v>4.5600000000000103</v>
      </c>
      <c r="T459" t="e">
        <f>VLOOKUP($K459,#REF!,2,0)</f>
        <v>#REF!</v>
      </c>
      <c r="U459" t="e">
        <f>VLOOKUP($K459,#REF!,3,0)</f>
        <v>#REF!</v>
      </c>
      <c r="V459" t="e">
        <f>VLOOKUP($K459,#REF!,4,0)</f>
        <v>#REF!</v>
      </c>
    </row>
    <row r="460" spans="3:22" x14ac:dyDescent="0.3">
      <c r="C460" s="1">
        <v>4.5700000000000098E-3</v>
      </c>
      <c r="D460" s="1">
        <f t="shared" si="64"/>
        <v>1.4357078426905385</v>
      </c>
      <c r="E460" s="1" t="str">
        <f t="shared" si="65"/>
        <v>S2</v>
      </c>
      <c r="F460" s="1">
        <f t="shared" si="62"/>
        <v>0.3885102914939409</v>
      </c>
      <c r="G460" s="1">
        <f>$F$2*(((SQRT(3)*COS(Model!F460))-SIN(Model!F460))/2)</f>
        <v>0.48966341547705189</v>
      </c>
      <c r="H460" s="1">
        <f t="shared" ref="H460:H523" si="66">$F$2*SIN(F460)</f>
        <v>0.30304811910081941</v>
      </c>
      <c r="I460" s="1">
        <f t="shared" ref="I460:I523" si="67">G460+H460</f>
        <v>0.79271153457787125</v>
      </c>
      <c r="J460" s="1" t="str">
        <f t="shared" ref="J460:J523" si="68">IF(G460&gt;0.5,"R3",IF(H460&gt;0.5,"R4",IF(I460&lt;0.5,"R1","R2")))</f>
        <v>R2</v>
      </c>
      <c r="K460" t="str">
        <f t="shared" ref="K460:K523" si="69">E460&amp;J460</f>
        <v>S2R2</v>
      </c>
      <c r="L460" t="str">
        <f>VLOOKUP(K460,'Voltage Vector Region'!$M:$P,2,0)</f>
        <v>V2</v>
      </c>
      <c r="M460" t="str">
        <f>VLOOKUP(K460,'Voltage Vector Region'!$M:$P,3,0)</f>
        <v>V8</v>
      </c>
      <c r="N460" t="str">
        <f>VLOOKUP(K460,'Voltage Vector Region'!$M:$P,4,0)</f>
        <v>V3</v>
      </c>
      <c r="P460" t="str">
        <f>VLOOKUP(L460,'Voltage Vector Region'!$R:$S,2,0)</f>
        <v>PPO</v>
      </c>
      <c r="Q460" t="str">
        <f>VLOOKUP(M460,'Voltage Vector Region'!$R:$S,2,0)</f>
        <v>OPN</v>
      </c>
      <c r="R460" t="str">
        <f>VLOOKUP(N460,'Voltage Vector Region'!$R:$S,2,0)</f>
        <v>OPO</v>
      </c>
      <c r="S460">
        <f t="shared" si="63"/>
        <v>4.5700000000000101</v>
      </c>
      <c r="T460" t="e">
        <f>VLOOKUP($K460,#REF!,2,0)</f>
        <v>#REF!</v>
      </c>
      <c r="U460" t="e">
        <f>VLOOKUP($K460,#REF!,3,0)</f>
        <v>#REF!</v>
      </c>
      <c r="V460" t="e">
        <f>VLOOKUP($K460,#REF!,4,0)</f>
        <v>#REF!</v>
      </c>
    </row>
    <row r="461" spans="3:22" x14ac:dyDescent="0.3">
      <c r="C461" s="1">
        <v>4.5800000000000103E-3</v>
      </c>
      <c r="D461" s="1">
        <f t="shared" si="64"/>
        <v>1.4388494353441286</v>
      </c>
      <c r="E461" s="1" t="str">
        <f t="shared" si="65"/>
        <v>S2</v>
      </c>
      <c r="F461" s="1">
        <f t="shared" si="62"/>
        <v>0.39165188414753094</v>
      </c>
      <c r="G461" s="1">
        <f>$F$2*(((SQRT(3)*COS(Model!F461))-SIN(Model!F461))/2)</f>
        <v>0.48767351419302829</v>
      </c>
      <c r="H461" s="1">
        <f t="shared" si="66"/>
        <v>0.30537259066257727</v>
      </c>
      <c r="I461" s="1">
        <f t="shared" si="67"/>
        <v>0.79304610485560556</v>
      </c>
      <c r="J461" s="1" t="str">
        <f t="shared" si="68"/>
        <v>R2</v>
      </c>
      <c r="K461" t="str">
        <f t="shared" si="69"/>
        <v>S2R2</v>
      </c>
      <c r="L461" t="str">
        <f>VLOOKUP(K461,'Voltage Vector Region'!$M:$P,2,0)</f>
        <v>V2</v>
      </c>
      <c r="M461" t="str">
        <f>VLOOKUP(K461,'Voltage Vector Region'!$M:$P,3,0)</f>
        <v>V8</v>
      </c>
      <c r="N461" t="str">
        <f>VLOOKUP(K461,'Voltage Vector Region'!$M:$P,4,0)</f>
        <v>V3</v>
      </c>
      <c r="P461" t="str">
        <f>VLOOKUP(L461,'Voltage Vector Region'!$R:$S,2,0)</f>
        <v>PPO</v>
      </c>
      <c r="Q461" t="str">
        <f>VLOOKUP(M461,'Voltage Vector Region'!$R:$S,2,0)</f>
        <v>OPN</v>
      </c>
      <c r="R461" t="str">
        <f>VLOOKUP(N461,'Voltage Vector Region'!$R:$S,2,0)</f>
        <v>OPO</v>
      </c>
      <c r="S461">
        <f t="shared" si="63"/>
        <v>4.5800000000000098</v>
      </c>
      <c r="T461" t="e">
        <f>VLOOKUP($K461,#REF!,2,0)</f>
        <v>#REF!</v>
      </c>
      <c r="U461" t="e">
        <f>VLOOKUP($K461,#REF!,3,0)</f>
        <v>#REF!</v>
      </c>
      <c r="V461" t="e">
        <f>VLOOKUP($K461,#REF!,4,0)</f>
        <v>#REF!</v>
      </c>
    </row>
    <row r="462" spans="3:22" x14ac:dyDescent="0.3">
      <c r="C462" s="1">
        <v>4.5900000000000099E-3</v>
      </c>
      <c r="D462" s="1">
        <f t="shared" si="64"/>
        <v>1.4419910279977182</v>
      </c>
      <c r="E462" s="1" t="str">
        <f t="shared" si="65"/>
        <v>S2</v>
      </c>
      <c r="F462" s="1">
        <f t="shared" si="62"/>
        <v>0.39479347680112054</v>
      </c>
      <c r="G462" s="1">
        <f>$F$2*(((SQRT(3)*COS(Model!F462))-SIN(Model!F462))/2)</f>
        <v>0.48567879976830181</v>
      </c>
      <c r="H462" s="1">
        <f t="shared" si="66"/>
        <v>0.30769404832014885</v>
      </c>
      <c r="I462" s="1">
        <f t="shared" si="67"/>
        <v>0.79337284808845066</v>
      </c>
      <c r="J462" s="1" t="str">
        <f t="shared" si="68"/>
        <v>R2</v>
      </c>
      <c r="K462" t="str">
        <f t="shared" si="69"/>
        <v>S2R2</v>
      </c>
      <c r="L462" t="str">
        <f>VLOOKUP(K462,'Voltage Vector Region'!$M:$P,2,0)</f>
        <v>V2</v>
      </c>
      <c r="M462" t="str">
        <f>VLOOKUP(K462,'Voltage Vector Region'!$M:$P,3,0)</f>
        <v>V8</v>
      </c>
      <c r="N462" t="str">
        <f>VLOOKUP(K462,'Voltage Vector Region'!$M:$P,4,0)</f>
        <v>V3</v>
      </c>
      <c r="P462" t="str">
        <f>VLOOKUP(L462,'Voltage Vector Region'!$R:$S,2,0)</f>
        <v>PPO</v>
      </c>
      <c r="Q462" t="str">
        <f>VLOOKUP(M462,'Voltage Vector Region'!$R:$S,2,0)</f>
        <v>OPN</v>
      </c>
      <c r="R462" t="str">
        <f>VLOOKUP(N462,'Voltage Vector Region'!$R:$S,2,0)</f>
        <v>OPO</v>
      </c>
      <c r="S462">
        <f t="shared" si="63"/>
        <v>4.5900000000000096</v>
      </c>
      <c r="T462" t="e">
        <f>VLOOKUP($K462,#REF!,2,0)</f>
        <v>#REF!</v>
      </c>
      <c r="U462" t="e">
        <f>VLOOKUP($K462,#REF!,3,0)</f>
        <v>#REF!</v>
      </c>
      <c r="V462" t="e">
        <f>VLOOKUP($K462,#REF!,4,0)</f>
        <v>#REF!</v>
      </c>
    </row>
    <row r="463" spans="3:22" x14ac:dyDescent="0.3">
      <c r="C463" s="1">
        <v>4.6000000000000103E-3</v>
      </c>
      <c r="D463" s="1">
        <f t="shared" si="64"/>
        <v>1.4451326206513082</v>
      </c>
      <c r="E463" s="1" t="str">
        <f t="shared" si="65"/>
        <v>S2</v>
      </c>
      <c r="F463" s="1">
        <f t="shared" si="62"/>
        <v>0.39793506945471058</v>
      </c>
      <c r="G463" s="1">
        <f>$F$2*(((SQRT(3)*COS(Model!F463))-SIN(Model!F463))/2)</f>
        <v>0.48367929188989778</v>
      </c>
      <c r="H463" s="1">
        <f t="shared" si="66"/>
        <v>0.31001246916168496</v>
      </c>
      <c r="I463" s="1">
        <f t="shared" si="67"/>
        <v>0.79369176105158279</v>
      </c>
      <c r="J463" s="1" t="str">
        <f t="shared" si="68"/>
        <v>R2</v>
      </c>
      <c r="K463" t="str">
        <f t="shared" si="69"/>
        <v>S2R2</v>
      </c>
      <c r="L463" t="str">
        <f>VLOOKUP(K463,'Voltage Vector Region'!$M:$P,2,0)</f>
        <v>V2</v>
      </c>
      <c r="M463" t="str">
        <f>VLOOKUP(K463,'Voltage Vector Region'!$M:$P,3,0)</f>
        <v>V8</v>
      </c>
      <c r="N463" t="str">
        <f>VLOOKUP(K463,'Voltage Vector Region'!$M:$P,4,0)</f>
        <v>V3</v>
      </c>
      <c r="P463" t="str">
        <f>VLOOKUP(L463,'Voltage Vector Region'!$R:$S,2,0)</f>
        <v>PPO</v>
      </c>
      <c r="Q463" t="str">
        <f>VLOOKUP(M463,'Voltage Vector Region'!$R:$S,2,0)</f>
        <v>OPN</v>
      </c>
      <c r="R463" t="str">
        <f>VLOOKUP(N463,'Voltage Vector Region'!$R:$S,2,0)</f>
        <v>OPO</v>
      </c>
      <c r="S463">
        <f t="shared" si="63"/>
        <v>4.6000000000000103</v>
      </c>
      <c r="T463" t="e">
        <f>VLOOKUP($K463,#REF!,2,0)</f>
        <v>#REF!</v>
      </c>
      <c r="U463" t="e">
        <f>VLOOKUP($K463,#REF!,3,0)</f>
        <v>#REF!</v>
      </c>
      <c r="V463" t="e">
        <f>VLOOKUP($K463,#REF!,4,0)</f>
        <v>#REF!</v>
      </c>
    </row>
    <row r="464" spans="3:22" x14ac:dyDescent="0.3">
      <c r="C464" s="1">
        <v>4.6100000000000099E-3</v>
      </c>
      <c r="D464" s="1">
        <f t="shared" si="64"/>
        <v>1.4482742133048978</v>
      </c>
      <c r="E464" s="1" t="str">
        <f t="shared" si="65"/>
        <v>S2</v>
      </c>
      <c r="F464" s="1">
        <f t="shared" si="62"/>
        <v>0.40107666210830017</v>
      </c>
      <c r="G464" s="1">
        <f>$F$2*(((SQRT(3)*COS(Model!F464))-SIN(Model!F464))/2)</f>
        <v>0.48167501029215221</v>
      </c>
      <c r="H464" s="1">
        <f t="shared" si="66"/>
        <v>0.3123278303053072</v>
      </c>
      <c r="I464" s="1">
        <f t="shared" si="67"/>
        <v>0.7940028405974594</v>
      </c>
      <c r="J464" s="1" t="str">
        <f t="shared" si="68"/>
        <v>R2</v>
      </c>
      <c r="K464" t="str">
        <f t="shared" si="69"/>
        <v>S2R2</v>
      </c>
      <c r="L464" t="str">
        <f>VLOOKUP(K464,'Voltage Vector Region'!$M:$P,2,0)</f>
        <v>V2</v>
      </c>
      <c r="M464" t="str">
        <f>VLOOKUP(K464,'Voltage Vector Region'!$M:$P,3,0)</f>
        <v>V8</v>
      </c>
      <c r="N464" t="str">
        <f>VLOOKUP(K464,'Voltage Vector Region'!$M:$P,4,0)</f>
        <v>V3</v>
      </c>
      <c r="P464" t="str">
        <f>VLOOKUP(L464,'Voltage Vector Region'!$R:$S,2,0)</f>
        <v>PPO</v>
      </c>
      <c r="Q464" t="str">
        <f>VLOOKUP(M464,'Voltage Vector Region'!$R:$S,2,0)</f>
        <v>OPN</v>
      </c>
      <c r="R464" t="str">
        <f>VLOOKUP(N464,'Voltage Vector Region'!$R:$S,2,0)</f>
        <v>OPO</v>
      </c>
      <c r="S464">
        <f t="shared" si="63"/>
        <v>4.6100000000000101</v>
      </c>
      <c r="T464" t="e">
        <f>VLOOKUP($K464,#REF!,2,0)</f>
        <v>#REF!</v>
      </c>
      <c r="U464" t="e">
        <f>VLOOKUP($K464,#REF!,3,0)</f>
        <v>#REF!</v>
      </c>
      <c r="V464" t="e">
        <f>VLOOKUP($K464,#REF!,4,0)</f>
        <v>#REF!</v>
      </c>
    </row>
    <row r="465" spans="3:22" x14ac:dyDescent="0.3">
      <c r="C465" s="1">
        <v>4.6200000000000104E-3</v>
      </c>
      <c r="D465" s="1">
        <f t="shared" si="64"/>
        <v>1.4514158059584878</v>
      </c>
      <c r="E465" s="1" t="str">
        <f t="shared" si="65"/>
        <v>S2</v>
      </c>
      <c r="F465" s="1">
        <f t="shared" si="62"/>
        <v>0.40421825476189022</v>
      </c>
      <c r="G465" s="1">
        <f>$F$2*(((SQRT(3)*COS(Model!F465))-SIN(Model!F465))/2)</f>
        <v>0.47966597475651479</v>
      </c>
      <c r="H465" s="1">
        <f t="shared" si="66"/>
        <v>0.31464010889933647</v>
      </c>
      <c r="I465" s="1">
        <f t="shared" si="67"/>
        <v>0.79430608365585131</v>
      </c>
      <c r="J465" s="1" t="str">
        <f t="shared" si="68"/>
        <v>R2</v>
      </c>
      <c r="K465" t="str">
        <f t="shared" si="69"/>
        <v>S2R2</v>
      </c>
      <c r="L465" t="str">
        <f>VLOOKUP(K465,'Voltage Vector Region'!$M:$P,2,0)</f>
        <v>V2</v>
      </c>
      <c r="M465" t="str">
        <f>VLOOKUP(K465,'Voltage Vector Region'!$M:$P,3,0)</f>
        <v>V8</v>
      </c>
      <c r="N465" t="str">
        <f>VLOOKUP(K465,'Voltage Vector Region'!$M:$P,4,0)</f>
        <v>V3</v>
      </c>
      <c r="P465" t="str">
        <f>VLOOKUP(L465,'Voltage Vector Region'!$R:$S,2,0)</f>
        <v>PPO</v>
      </c>
      <c r="Q465" t="str">
        <f>VLOOKUP(M465,'Voltage Vector Region'!$R:$S,2,0)</f>
        <v>OPN</v>
      </c>
      <c r="R465" t="str">
        <f>VLOOKUP(N465,'Voltage Vector Region'!$R:$S,2,0)</f>
        <v>OPO</v>
      </c>
      <c r="S465">
        <f t="shared" si="63"/>
        <v>4.6200000000000099</v>
      </c>
      <c r="T465" t="e">
        <f>VLOOKUP($K465,#REF!,2,0)</f>
        <v>#REF!</v>
      </c>
      <c r="U465" t="e">
        <f>VLOOKUP($K465,#REF!,3,0)</f>
        <v>#REF!</v>
      </c>
      <c r="V465" t="e">
        <f>VLOOKUP($K465,#REF!,4,0)</f>
        <v>#REF!</v>
      </c>
    </row>
    <row r="466" spans="3:22" x14ac:dyDescent="0.3">
      <c r="C466" s="1">
        <v>4.63000000000001E-3</v>
      </c>
      <c r="D466" s="1">
        <f t="shared" si="64"/>
        <v>1.4545573986120774</v>
      </c>
      <c r="E466" s="1" t="str">
        <f t="shared" si="65"/>
        <v>S2</v>
      </c>
      <c r="F466" s="1">
        <f t="shared" si="62"/>
        <v>0.40735984741547981</v>
      </c>
      <c r="G466" s="1">
        <f>$F$2*(((SQRT(3)*COS(Model!F466))-SIN(Model!F466))/2)</f>
        <v>0.47765220511135587</v>
      </c>
      <c r="H466" s="1">
        <f t="shared" si="66"/>
        <v>0.31694928212251594</v>
      </c>
      <c r="I466" s="1">
        <f t="shared" si="67"/>
        <v>0.79460148723387181</v>
      </c>
      <c r="J466" s="1" t="str">
        <f t="shared" si="68"/>
        <v>R2</v>
      </c>
      <c r="K466" t="str">
        <f t="shared" si="69"/>
        <v>S2R2</v>
      </c>
      <c r="L466" t="str">
        <f>VLOOKUP(K466,'Voltage Vector Region'!$M:$P,2,0)</f>
        <v>V2</v>
      </c>
      <c r="M466" t="str">
        <f>VLOOKUP(K466,'Voltage Vector Region'!$M:$P,3,0)</f>
        <v>V8</v>
      </c>
      <c r="N466" t="str">
        <f>VLOOKUP(K466,'Voltage Vector Region'!$M:$P,4,0)</f>
        <v>V3</v>
      </c>
      <c r="P466" t="str">
        <f>VLOOKUP(L466,'Voltage Vector Region'!$R:$S,2,0)</f>
        <v>PPO</v>
      </c>
      <c r="Q466" t="str">
        <f>VLOOKUP(M466,'Voltage Vector Region'!$R:$S,2,0)</f>
        <v>OPN</v>
      </c>
      <c r="R466" t="str">
        <f>VLOOKUP(N466,'Voltage Vector Region'!$R:$S,2,0)</f>
        <v>OPO</v>
      </c>
      <c r="S466">
        <f t="shared" si="63"/>
        <v>4.6300000000000097</v>
      </c>
      <c r="T466" t="e">
        <f>VLOOKUP($K466,#REF!,2,0)</f>
        <v>#REF!</v>
      </c>
      <c r="U466" t="e">
        <f>VLOOKUP($K466,#REF!,3,0)</f>
        <v>#REF!</v>
      </c>
      <c r="V466" t="e">
        <f>VLOOKUP($K466,#REF!,4,0)</f>
        <v>#REF!</v>
      </c>
    </row>
    <row r="467" spans="3:22" x14ac:dyDescent="0.3">
      <c r="C467" s="1">
        <v>4.6400000000000096E-3</v>
      </c>
      <c r="D467" s="1">
        <f t="shared" si="64"/>
        <v>1.457698991265667</v>
      </c>
      <c r="E467" s="1" t="str">
        <f t="shared" si="65"/>
        <v>S2</v>
      </c>
      <c r="F467" s="1">
        <f t="shared" si="62"/>
        <v>0.41050144006906941</v>
      </c>
      <c r="G467" s="1">
        <f>$F$2*(((SQRT(3)*COS(Model!F467))-SIN(Model!F467))/2)</f>
        <v>0.47563372123176856</v>
      </c>
      <c r="H467" s="1">
        <f t="shared" si="66"/>
        <v>0.31925532718423844</v>
      </c>
      <c r="I467" s="1">
        <f t="shared" si="67"/>
        <v>0.79488904841600694</v>
      </c>
      <c r="J467" s="1" t="str">
        <f t="shared" si="68"/>
        <v>R2</v>
      </c>
      <c r="K467" t="str">
        <f t="shared" si="69"/>
        <v>S2R2</v>
      </c>
      <c r="L467" t="str">
        <f>VLOOKUP(K467,'Voltage Vector Region'!$M:$P,2,0)</f>
        <v>V2</v>
      </c>
      <c r="M467" t="str">
        <f>VLOOKUP(K467,'Voltage Vector Region'!$M:$P,3,0)</f>
        <v>V8</v>
      </c>
      <c r="N467" t="str">
        <f>VLOOKUP(K467,'Voltage Vector Region'!$M:$P,4,0)</f>
        <v>V3</v>
      </c>
      <c r="P467" t="str">
        <f>VLOOKUP(L467,'Voltage Vector Region'!$R:$S,2,0)</f>
        <v>PPO</v>
      </c>
      <c r="Q467" t="str">
        <f>VLOOKUP(M467,'Voltage Vector Region'!$R:$S,2,0)</f>
        <v>OPN</v>
      </c>
      <c r="R467" t="str">
        <f>VLOOKUP(N467,'Voltage Vector Region'!$R:$S,2,0)</f>
        <v>OPO</v>
      </c>
      <c r="S467">
        <f t="shared" si="63"/>
        <v>4.6400000000000095</v>
      </c>
      <c r="T467" t="e">
        <f>VLOOKUP($K467,#REF!,2,0)</f>
        <v>#REF!</v>
      </c>
      <c r="U467" t="e">
        <f>VLOOKUP($K467,#REF!,3,0)</f>
        <v>#REF!</v>
      </c>
      <c r="V467" t="e">
        <f>VLOOKUP($K467,#REF!,4,0)</f>
        <v>#REF!</v>
      </c>
    </row>
    <row r="468" spans="3:22" x14ac:dyDescent="0.3">
      <c r="C468" s="1">
        <v>4.65000000000001E-3</v>
      </c>
      <c r="D468" s="1">
        <f t="shared" si="64"/>
        <v>1.4608405839192571</v>
      </c>
      <c r="E468" s="1" t="str">
        <f t="shared" si="65"/>
        <v>S2</v>
      </c>
      <c r="F468" s="1">
        <f t="shared" si="62"/>
        <v>0.41364303272265945</v>
      </c>
      <c r="G468" s="1">
        <f>$F$2*(((SQRT(3)*COS(Model!F468))-SIN(Model!F468))/2)</f>
        <v>0.47361054303937344</v>
      </c>
      <c r="H468" s="1">
        <f t="shared" si="66"/>
        <v>0.32155822132477058</v>
      </c>
      <c r="I468" s="1">
        <f t="shared" si="67"/>
        <v>0.79516876436414408</v>
      </c>
      <c r="J468" s="1" t="str">
        <f t="shared" si="68"/>
        <v>R2</v>
      </c>
      <c r="K468" t="str">
        <f t="shared" si="69"/>
        <v>S2R2</v>
      </c>
      <c r="L468" t="str">
        <f>VLOOKUP(K468,'Voltage Vector Region'!$M:$P,2,0)</f>
        <v>V2</v>
      </c>
      <c r="M468" t="str">
        <f>VLOOKUP(K468,'Voltage Vector Region'!$M:$P,3,0)</f>
        <v>V8</v>
      </c>
      <c r="N468" t="str">
        <f>VLOOKUP(K468,'Voltage Vector Region'!$M:$P,4,0)</f>
        <v>V3</v>
      </c>
      <c r="P468" t="str">
        <f>VLOOKUP(L468,'Voltage Vector Region'!$R:$S,2,0)</f>
        <v>PPO</v>
      </c>
      <c r="Q468" t="str">
        <f>VLOOKUP(M468,'Voltage Vector Region'!$R:$S,2,0)</f>
        <v>OPN</v>
      </c>
      <c r="R468" t="str">
        <f>VLOOKUP(N468,'Voltage Vector Region'!$R:$S,2,0)</f>
        <v>OPO</v>
      </c>
      <c r="S468">
        <f t="shared" si="63"/>
        <v>4.6500000000000101</v>
      </c>
      <c r="T468" t="e">
        <f>VLOOKUP($K468,#REF!,2,0)</f>
        <v>#REF!</v>
      </c>
      <c r="U468" t="e">
        <f>VLOOKUP($K468,#REF!,3,0)</f>
        <v>#REF!</v>
      </c>
      <c r="V468" t="e">
        <f>VLOOKUP($K468,#REF!,4,0)</f>
        <v>#REF!</v>
      </c>
    </row>
    <row r="469" spans="3:22" x14ac:dyDescent="0.3">
      <c r="C469" s="1">
        <v>4.6600000000000096E-3</v>
      </c>
      <c r="D469" s="1">
        <f t="shared" si="64"/>
        <v>1.4639821765728467</v>
      </c>
      <c r="E469" s="1" t="str">
        <f t="shared" si="65"/>
        <v>S2</v>
      </c>
      <c r="F469" s="1">
        <f t="shared" si="62"/>
        <v>0.41678462537624905</v>
      </c>
      <c r="G469" s="1">
        <f>$F$2*(((SQRT(3)*COS(Model!F469))-SIN(Model!F469))/2)</f>
        <v>0.47158269050212315</v>
      </c>
      <c r="H469" s="1">
        <f t="shared" si="66"/>
        <v>0.32385794181547622</v>
      </c>
      <c r="I469" s="1">
        <f t="shared" si="67"/>
        <v>0.79544063231759932</v>
      </c>
      <c r="J469" s="1" t="str">
        <f t="shared" si="68"/>
        <v>R2</v>
      </c>
      <c r="K469" t="str">
        <f t="shared" si="69"/>
        <v>S2R2</v>
      </c>
      <c r="L469" t="str">
        <f>VLOOKUP(K469,'Voltage Vector Region'!$M:$P,2,0)</f>
        <v>V2</v>
      </c>
      <c r="M469" t="str">
        <f>VLOOKUP(K469,'Voltage Vector Region'!$M:$P,3,0)</f>
        <v>V8</v>
      </c>
      <c r="N469" t="str">
        <f>VLOOKUP(K469,'Voltage Vector Region'!$M:$P,4,0)</f>
        <v>V3</v>
      </c>
      <c r="P469" t="str">
        <f>VLOOKUP(L469,'Voltage Vector Region'!$R:$S,2,0)</f>
        <v>PPO</v>
      </c>
      <c r="Q469" t="str">
        <f>VLOOKUP(M469,'Voltage Vector Region'!$R:$S,2,0)</f>
        <v>OPN</v>
      </c>
      <c r="R469" t="str">
        <f>VLOOKUP(N469,'Voltage Vector Region'!$R:$S,2,0)</f>
        <v>OPO</v>
      </c>
      <c r="S469">
        <f t="shared" si="63"/>
        <v>4.6600000000000099</v>
      </c>
      <c r="T469" t="e">
        <f>VLOOKUP($K469,#REF!,2,0)</f>
        <v>#REF!</v>
      </c>
      <c r="U469" t="e">
        <f>VLOOKUP($K469,#REF!,3,0)</f>
        <v>#REF!</v>
      </c>
      <c r="V469" t="e">
        <f>VLOOKUP($K469,#REF!,4,0)</f>
        <v>#REF!</v>
      </c>
    </row>
    <row r="470" spans="3:22" x14ac:dyDescent="0.3">
      <c r="C470" s="1">
        <v>4.6700000000000101E-3</v>
      </c>
      <c r="D470" s="1">
        <f t="shared" si="64"/>
        <v>1.4671237692264367</v>
      </c>
      <c r="E470" s="1" t="str">
        <f t="shared" si="65"/>
        <v>S2</v>
      </c>
      <c r="F470" s="1">
        <f t="shared" si="62"/>
        <v>0.41992621802983909</v>
      </c>
      <c r="G470" s="1">
        <f>$F$2*(((SQRT(3)*COS(Model!F470))-SIN(Model!F470))/2)</f>
        <v>0.46955018363410289</v>
      </c>
      <c r="H470" s="1">
        <f t="shared" si="66"/>
        <v>0.32615446595904324</v>
      </c>
      <c r="I470" s="1">
        <f t="shared" si="67"/>
        <v>0.79570464959314613</v>
      </c>
      <c r="J470" s="1" t="str">
        <f t="shared" si="68"/>
        <v>R2</v>
      </c>
      <c r="K470" t="str">
        <f t="shared" si="69"/>
        <v>S2R2</v>
      </c>
      <c r="L470" t="str">
        <f>VLOOKUP(K470,'Voltage Vector Region'!$M:$P,2,0)</f>
        <v>V2</v>
      </c>
      <c r="M470" t="str">
        <f>VLOOKUP(K470,'Voltage Vector Region'!$M:$P,3,0)</f>
        <v>V8</v>
      </c>
      <c r="N470" t="str">
        <f>VLOOKUP(K470,'Voltage Vector Region'!$M:$P,4,0)</f>
        <v>V3</v>
      </c>
      <c r="P470" t="str">
        <f>VLOOKUP(L470,'Voltage Vector Region'!$R:$S,2,0)</f>
        <v>PPO</v>
      </c>
      <c r="Q470" t="str">
        <f>VLOOKUP(M470,'Voltage Vector Region'!$R:$S,2,0)</f>
        <v>OPN</v>
      </c>
      <c r="R470" t="str">
        <f>VLOOKUP(N470,'Voltage Vector Region'!$R:$S,2,0)</f>
        <v>OPO</v>
      </c>
      <c r="S470">
        <f t="shared" si="63"/>
        <v>4.6700000000000097</v>
      </c>
      <c r="T470" t="e">
        <f>VLOOKUP($K470,#REF!,2,0)</f>
        <v>#REF!</v>
      </c>
      <c r="U470" t="e">
        <f>VLOOKUP($K470,#REF!,3,0)</f>
        <v>#REF!</v>
      </c>
      <c r="V470" t="e">
        <f>VLOOKUP($K470,#REF!,4,0)</f>
        <v>#REF!</v>
      </c>
    </row>
    <row r="471" spans="3:22" x14ac:dyDescent="0.3">
      <c r="C471" s="1">
        <v>4.6800000000000097E-3</v>
      </c>
      <c r="D471" s="1">
        <f t="shared" si="64"/>
        <v>1.4702653618800263</v>
      </c>
      <c r="E471" s="1" t="str">
        <f t="shared" si="65"/>
        <v>S2</v>
      </c>
      <c r="F471" s="1">
        <f t="shared" si="62"/>
        <v>0.42306781068342869</v>
      </c>
      <c r="G471" s="1">
        <f>$F$2*(((SQRT(3)*COS(Model!F471))-SIN(Model!F471))/2)</f>
        <v>0.46751304249533565</v>
      </c>
      <c r="H471" s="1">
        <f t="shared" si="66"/>
        <v>0.32844777108970474</v>
      </c>
      <c r="I471" s="1">
        <f t="shared" si="67"/>
        <v>0.79596081358504045</v>
      </c>
      <c r="J471" s="1" t="str">
        <f t="shared" si="68"/>
        <v>R2</v>
      </c>
      <c r="K471" t="str">
        <f t="shared" si="69"/>
        <v>S2R2</v>
      </c>
      <c r="L471" t="str">
        <f>VLOOKUP(K471,'Voltage Vector Region'!$M:$P,2,0)</f>
        <v>V2</v>
      </c>
      <c r="M471" t="str">
        <f>VLOOKUP(K471,'Voltage Vector Region'!$M:$P,3,0)</f>
        <v>V8</v>
      </c>
      <c r="N471" t="str">
        <f>VLOOKUP(K471,'Voltage Vector Region'!$M:$P,4,0)</f>
        <v>V3</v>
      </c>
      <c r="P471" t="str">
        <f>VLOOKUP(L471,'Voltage Vector Region'!$R:$S,2,0)</f>
        <v>PPO</v>
      </c>
      <c r="Q471" t="str">
        <f>VLOOKUP(M471,'Voltage Vector Region'!$R:$S,2,0)</f>
        <v>OPN</v>
      </c>
      <c r="R471" t="str">
        <f>VLOOKUP(N471,'Voltage Vector Region'!$R:$S,2,0)</f>
        <v>OPO</v>
      </c>
      <c r="S471">
        <f t="shared" si="63"/>
        <v>4.6800000000000095</v>
      </c>
      <c r="T471" t="e">
        <f>VLOOKUP($K471,#REF!,2,0)</f>
        <v>#REF!</v>
      </c>
      <c r="U471" t="e">
        <f>VLOOKUP($K471,#REF!,3,0)</f>
        <v>#REF!</v>
      </c>
      <c r="V471" t="e">
        <f>VLOOKUP($K471,#REF!,4,0)</f>
        <v>#REF!</v>
      </c>
    </row>
    <row r="472" spans="3:22" x14ac:dyDescent="0.3">
      <c r="C472" s="1">
        <v>4.6900000000000101E-3</v>
      </c>
      <c r="D472" s="1">
        <f t="shared" si="64"/>
        <v>1.4734069545336161</v>
      </c>
      <c r="E472" s="1" t="str">
        <f t="shared" si="65"/>
        <v>S2</v>
      </c>
      <c r="F472" s="1">
        <f t="shared" si="62"/>
        <v>0.42620940333701851</v>
      </c>
      <c r="G472" s="1">
        <f>$F$2*(((SQRT(3)*COS(Model!F472))-SIN(Model!F472))/2)</f>
        <v>0.46547128719158143</v>
      </c>
      <c r="H472" s="1">
        <f t="shared" si="66"/>
        <v>0.33073783457346551</v>
      </c>
      <c r="I472" s="1">
        <f t="shared" si="67"/>
        <v>0.79620912176504688</v>
      </c>
      <c r="J472" s="1" t="str">
        <f t="shared" si="68"/>
        <v>R2</v>
      </c>
      <c r="K472" t="str">
        <f t="shared" si="69"/>
        <v>S2R2</v>
      </c>
      <c r="L472" t="str">
        <f>VLOOKUP(K472,'Voltage Vector Region'!$M:$P,2,0)</f>
        <v>V2</v>
      </c>
      <c r="M472" t="str">
        <f>VLOOKUP(K472,'Voltage Vector Region'!$M:$P,3,0)</f>
        <v>V8</v>
      </c>
      <c r="N472" t="str">
        <f>VLOOKUP(K472,'Voltage Vector Region'!$M:$P,4,0)</f>
        <v>V3</v>
      </c>
      <c r="P472" t="str">
        <f>VLOOKUP(L472,'Voltage Vector Region'!$R:$S,2,0)</f>
        <v>PPO</v>
      </c>
      <c r="Q472" t="str">
        <f>VLOOKUP(M472,'Voltage Vector Region'!$R:$S,2,0)</f>
        <v>OPN</v>
      </c>
      <c r="R472" t="str">
        <f>VLOOKUP(N472,'Voltage Vector Region'!$R:$S,2,0)</f>
        <v>OPO</v>
      </c>
      <c r="S472">
        <f t="shared" si="63"/>
        <v>4.6900000000000102</v>
      </c>
      <c r="T472" t="e">
        <f>VLOOKUP($K472,#REF!,2,0)</f>
        <v>#REF!</v>
      </c>
      <c r="U472" t="e">
        <f>VLOOKUP($K472,#REF!,3,0)</f>
        <v>#REF!</v>
      </c>
      <c r="V472" t="e">
        <f>VLOOKUP($K472,#REF!,4,0)</f>
        <v>#REF!</v>
      </c>
    </row>
    <row r="473" spans="3:22" x14ac:dyDescent="0.3">
      <c r="C473" s="1">
        <v>4.7000000000000097E-3</v>
      </c>
      <c r="D473" s="1">
        <f t="shared" si="64"/>
        <v>1.476548547187206</v>
      </c>
      <c r="E473" s="1" t="str">
        <f t="shared" si="65"/>
        <v>S2</v>
      </c>
      <c r="F473" s="1">
        <f t="shared" si="62"/>
        <v>0.42935099599060833</v>
      </c>
      <c r="G473" s="1">
        <f>$F$2*(((SQRT(3)*COS(Model!F473))-SIN(Model!F473))/2)</f>
        <v>0.46342493787414096</v>
      </c>
      <c r="H473" s="1">
        <f t="shared" si="66"/>
        <v>0.33302463380832337</v>
      </c>
      <c r="I473" s="1">
        <f t="shared" si="67"/>
        <v>0.79644957168246433</v>
      </c>
      <c r="J473" s="1" t="str">
        <f t="shared" si="68"/>
        <v>R2</v>
      </c>
      <c r="K473" t="str">
        <f t="shared" si="69"/>
        <v>S2R2</v>
      </c>
      <c r="L473" t="str">
        <f>VLOOKUP(K473,'Voltage Vector Region'!$M:$P,2,0)</f>
        <v>V2</v>
      </c>
      <c r="M473" t="str">
        <f>VLOOKUP(K473,'Voltage Vector Region'!$M:$P,3,0)</f>
        <v>V8</v>
      </c>
      <c r="N473" t="str">
        <f>VLOOKUP(K473,'Voltage Vector Region'!$M:$P,4,0)</f>
        <v>V3</v>
      </c>
      <c r="P473" t="str">
        <f>VLOOKUP(L473,'Voltage Vector Region'!$R:$S,2,0)</f>
        <v>PPO</v>
      </c>
      <c r="Q473" t="str">
        <f>VLOOKUP(M473,'Voltage Vector Region'!$R:$S,2,0)</f>
        <v>OPN</v>
      </c>
      <c r="R473" t="str">
        <f>VLOOKUP(N473,'Voltage Vector Region'!$R:$S,2,0)</f>
        <v>OPO</v>
      </c>
      <c r="S473">
        <f t="shared" si="63"/>
        <v>4.7000000000000099</v>
      </c>
      <c r="T473" t="e">
        <f>VLOOKUP($K473,#REF!,2,0)</f>
        <v>#REF!</v>
      </c>
      <c r="U473" t="e">
        <f>VLOOKUP($K473,#REF!,3,0)</f>
        <v>#REF!</v>
      </c>
      <c r="V473" t="e">
        <f>VLOOKUP($K473,#REF!,4,0)</f>
        <v>#REF!</v>
      </c>
    </row>
    <row r="474" spans="3:22" x14ac:dyDescent="0.3">
      <c r="C474" s="1">
        <v>4.7100000000000102E-3</v>
      </c>
      <c r="D474" s="1">
        <f t="shared" si="64"/>
        <v>1.4796901398407958</v>
      </c>
      <c r="E474" s="1" t="str">
        <f t="shared" si="65"/>
        <v>S2</v>
      </c>
      <c r="F474" s="1">
        <f t="shared" si="62"/>
        <v>0.43249258864419815</v>
      </c>
      <c r="G474" s="1">
        <f>$F$2*(((SQRT(3)*COS(Model!F474))-SIN(Model!F474))/2)</f>
        <v>0.46137401473965589</v>
      </c>
      <c r="H474" s="1">
        <f t="shared" si="66"/>
        <v>0.3353081462244929</v>
      </c>
      <c r="I474" s="1">
        <f t="shared" si="67"/>
        <v>0.79668216096414879</v>
      </c>
      <c r="J474" s="1" t="str">
        <f t="shared" si="68"/>
        <v>R2</v>
      </c>
      <c r="K474" t="str">
        <f t="shared" si="69"/>
        <v>S2R2</v>
      </c>
      <c r="L474" t="str">
        <f>VLOOKUP(K474,'Voltage Vector Region'!$M:$P,2,0)</f>
        <v>V2</v>
      </c>
      <c r="M474" t="str">
        <f>VLOOKUP(K474,'Voltage Vector Region'!$M:$P,3,0)</f>
        <v>V8</v>
      </c>
      <c r="N474" t="str">
        <f>VLOOKUP(K474,'Voltage Vector Region'!$M:$P,4,0)</f>
        <v>V3</v>
      </c>
      <c r="P474" t="str">
        <f>VLOOKUP(L474,'Voltage Vector Region'!$R:$S,2,0)</f>
        <v>PPO</v>
      </c>
      <c r="Q474" t="str">
        <f>VLOOKUP(M474,'Voltage Vector Region'!$R:$S,2,0)</f>
        <v>OPN</v>
      </c>
      <c r="R474" t="str">
        <f>VLOOKUP(N474,'Voltage Vector Region'!$R:$S,2,0)</f>
        <v>OPO</v>
      </c>
      <c r="S474">
        <f t="shared" si="63"/>
        <v>4.7100000000000097</v>
      </c>
      <c r="T474" t="e">
        <f>VLOOKUP($K474,#REF!,2,0)</f>
        <v>#REF!</v>
      </c>
      <c r="U474" t="e">
        <f>VLOOKUP($K474,#REF!,3,0)</f>
        <v>#REF!</v>
      </c>
      <c r="V474" t="e">
        <f>VLOOKUP($K474,#REF!,4,0)</f>
        <v>#REF!</v>
      </c>
    </row>
    <row r="475" spans="3:22" x14ac:dyDescent="0.3">
      <c r="C475" s="1">
        <v>4.7200000000000098E-3</v>
      </c>
      <c r="D475" s="1">
        <f t="shared" si="64"/>
        <v>1.4828317324943854</v>
      </c>
      <c r="E475" s="1" t="str">
        <f t="shared" si="65"/>
        <v>S2</v>
      </c>
      <c r="F475" s="1">
        <f t="shared" si="62"/>
        <v>0.43563418129778775</v>
      </c>
      <c r="G475" s="1">
        <f>$F$2*(((SQRT(3)*COS(Model!F475))-SIN(Model!F475))/2)</f>
        <v>0.45931853802990974</v>
      </c>
      <c r="H475" s="1">
        <f t="shared" si="66"/>
        <v>0.3375883492846285</v>
      </c>
      <c r="I475" s="1">
        <f t="shared" si="67"/>
        <v>0.79690688731453818</v>
      </c>
      <c r="J475" s="1" t="str">
        <f t="shared" si="68"/>
        <v>R2</v>
      </c>
      <c r="K475" t="str">
        <f t="shared" si="69"/>
        <v>S2R2</v>
      </c>
      <c r="L475" t="str">
        <f>VLOOKUP(K475,'Voltage Vector Region'!$M:$P,2,0)</f>
        <v>V2</v>
      </c>
      <c r="M475" t="str">
        <f>VLOOKUP(K475,'Voltage Vector Region'!$M:$P,3,0)</f>
        <v>V8</v>
      </c>
      <c r="N475" t="str">
        <f>VLOOKUP(K475,'Voltage Vector Region'!$M:$P,4,0)</f>
        <v>V3</v>
      </c>
      <c r="P475" t="str">
        <f>VLOOKUP(L475,'Voltage Vector Region'!$R:$S,2,0)</f>
        <v>PPO</v>
      </c>
      <c r="Q475" t="str">
        <f>VLOOKUP(M475,'Voltage Vector Region'!$R:$S,2,0)</f>
        <v>OPN</v>
      </c>
      <c r="R475" t="str">
        <f>VLOOKUP(N475,'Voltage Vector Region'!$R:$S,2,0)</f>
        <v>OPO</v>
      </c>
      <c r="S475">
        <f t="shared" si="63"/>
        <v>4.7200000000000095</v>
      </c>
      <c r="T475" t="e">
        <f>VLOOKUP($K475,#REF!,2,0)</f>
        <v>#REF!</v>
      </c>
      <c r="U475" t="e">
        <f>VLOOKUP($K475,#REF!,3,0)</f>
        <v>#REF!</v>
      </c>
      <c r="V475" t="e">
        <f>VLOOKUP($K475,#REF!,4,0)</f>
        <v>#REF!</v>
      </c>
    </row>
    <row r="476" spans="3:22" x14ac:dyDescent="0.3">
      <c r="C476" s="1">
        <v>4.7300000000000102E-3</v>
      </c>
      <c r="D476" s="1">
        <f t="shared" si="64"/>
        <v>1.4859733251479754</v>
      </c>
      <c r="E476" s="1" t="str">
        <f t="shared" si="65"/>
        <v>S2</v>
      </c>
      <c r="F476" s="1">
        <f t="shared" si="62"/>
        <v>0.43877577395137779</v>
      </c>
      <c r="G476" s="1">
        <f>$F$2*(((SQRT(3)*COS(Model!F476))-SIN(Model!F476))/2)</f>
        <v>0.45725852803162725</v>
      </c>
      <c r="H476" s="1">
        <f t="shared" si="66"/>
        <v>0.33986522048404688</v>
      </c>
      <c r="I476" s="1">
        <f t="shared" si="67"/>
        <v>0.79712374851567414</v>
      </c>
      <c r="J476" s="1" t="str">
        <f t="shared" si="68"/>
        <v>R2</v>
      </c>
      <c r="K476" t="str">
        <f t="shared" si="69"/>
        <v>S2R2</v>
      </c>
      <c r="L476" t="str">
        <f>VLOOKUP(K476,'Voltage Vector Region'!$M:$P,2,0)</f>
        <v>V2</v>
      </c>
      <c r="M476" t="str">
        <f>VLOOKUP(K476,'Voltage Vector Region'!$M:$P,3,0)</f>
        <v>V8</v>
      </c>
      <c r="N476" t="str">
        <f>VLOOKUP(K476,'Voltage Vector Region'!$M:$P,4,0)</f>
        <v>V3</v>
      </c>
      <c r="P476" t="str">
        <f>VLOOKUP(L476,'Voltage Vector Region'!$R:$S,2,0)</f>
        <v>PPO</v>
      </c>
      <c r="Q476" t="str">
        <f>VLOOKUP(M476,'Voltage Vector Region'!$R:$S,2,0)</f>
        <v>OPN</v>
      </c>
      <c r="R476" t="str">
        <f>VLOOKUP(N476,'Voltage Vector Region'!$R:$S,2,0)</f>
        <v>OPO</v>
      </c>
      <c r="S476">
        <f t="shared" si="63"/>
        <v>4.7300000000000102</v>
      </c>
      <c r="T476" t="e">
        <f>VLOOKUP($K476,#REF!,2,0)</f>
        <v>#REF!</v>
      </c>
      <c r="U476" t="e">
        <f>VLOOKUP($K476,#REF!,3,0)</f>
        <v>#REF!</v>
      </c>
      <c r="V476" t="e">
        <f>VLOOKUP($K476,#REF!,4,0)</f>
        <v>#REF!</v>
      </c>
    </row>
    <row r="477" spans="3:22" x14ac:dyDescent="0.3">
      <c r="C477" s="1">
        <v>4.7400000000000098E-3</v>
      </c>
      <c r="D477" s="1">
        <f t="shared" si="64"/>
        <v>1.489114917801565</v>
      </c>
      <c r="E477" s="1" t="str">
        <f t="shared" si="65"/>
        <v>S2</v>
      </c>
      <c r="F477" s="1">
        <f t="shared" si="62"/>
        <v>0.44191736660496739</v>
      </c>
      <c r="G477" s="1">
        <f>$F$2*(((SQRT(3)*COS(Model!F477))-SIN(Model!F477))/2)</f>
        <v>0.45519400507627622</v>
      </c>
      <c r="H477" s="1">
        <f t="shared" si="66"/>
        <v>0.34213873735094791</v>
      </c>
      <c r="I477" s="1">
        <f t="shared" si="67"/>
        <v>0.79733274242722407</v>
      </c>
      <c r="J477" s="1" t="str">
        <f t="shared" si="68"/>
        <v>R2</v>
      </c>
      <c r="K477" t="str">
        <f t="shared" si="69"/>
        <v>S2R2</v>
      </c>
      <c r="L477" t="str">
        <f>VLOOKUP(K477,'Voltage Vector Region'!$M:$P,2,0)</f>
        <v>V2</v>
      </c>
      <c r="M477" t="str">
        <f>VLOOKUP(K477,'Voltage Vector Region'!$M:$P,3,0)</f>
        <v>V8</v>
      </c>
      <c r="N477" t="str">
        <f>VLOOKUP(K477,'Voltage Vector Region'!$M:$P,4,0)</f>
        <v>V3</v>
      </c>
      <c r="P477" t="str">
        <f>VLOOKUP(L477,'Voltage Vector Region'!$R:$S,2,0)</f>
        <v>PPO</v>
      </c>
      <c r="Q477" t="str">
        <f>VLOOKUP(M477,'Voltage Vector Region'!$R:$S,2,0)</f>
        <v>OPN</v>
      </c>
      <c r="R477" t="str">
        <f>VLOOKUP(N477,'Voltage Vector Region'!$R:$S,2,0)</f>
        <v>OPO</v>
      </c>
      <c r="S477">
        <f t="shared" si="63"/>
        <v>4.74000000000001</v>
      </c>
      <c r="T477" t="e">
        <f>VLOOKUP($K477,#REF!,2,0)</f>
        <v>#REF!</v>
      </c>
      <c r="U477" t="e">
        <f>VLOOKUP($K477,#REF!,3,0)</f>
        <v>#REF!</v>
      </c>
      <c r="V477" t="e">
        <f>VLOOKUP($K477,#REF!,4,0)</f>
        <v>#REF!</v>
      </c>
    </row>
    <row r="478" spans="3:22" x14ac:dyDescent="0.3">
      <c r="C478" s="1">
        <v>4.7500000000000103E-3</v>
      </c>
      <c r="D478" s="1">
        <f t="shared" si="64"/>
        <v>1.4922565104551551</v>
      </c>
      <c r="E478" s="1" t="str">
        <f t="shared" si="65"/>
        <v>S2</v>
      </c>
      <c r="F478" s="1">
        <f t="shared" si="62"/>
        <v>0.44505895925855743</v>
      </c>
      <c r="G478" s="1">
        <f>$F$2*(((SQRT(3)*COS(Model!F478))-SIN(Model!F478))/2)</f>
        <v>0.45312498953986408</v>
      </c>
      <c r="H478" s="1">
        <f t="shared" si="66"/>
        <v>0.34440887744663856</v>
      </c>
      <c r="I478" s="1">
        <f t="shared" si="67"/>
        <v>0.79753386698650264</v>
      </c>
      <c r="J478" s="1" t="str">
        <f t="shared" si="68"/>
        <v>R2</v>
      </c>
      <c r="K478" t="str">
        <f t="shared" si="69"/>
        <v>S2R2</v>
      </c>
      <c r="L478" t="str">
        <f>VLOOKUP(K478,'Voltage Vector Region'!$M:$P,2,0)</f>
        <v>V2</v>
      </c>
      <c r="M478" t="str">
        <f>VLOOKUP(K478,'Voltage Vector Region'!$M:$P,3,0)</f>
        <v>V8</v>
      </c>
      <c r="N478" t="str">
        <f>VLOOKUP(K478,'Voltage Vector Region'!$M:$P,4,0)</f>
        <v>V3</v>
      </c>
      <c r="P478" t="str">
        <f>VLOOKUP(L478,'Voltage Vector Region'!$R:$S,2,0)</f>
        <v>PPO</v>
      </c>
      <c r="Q478" t="str">
        <f>VLOOKUP(M478,'Voltage Vector Region'!$R:$S,2,0)</f>
        <v>OPN</v>
      </c>
      <c r="R478" t="str">
        <f>VLOOKUP(N478,'Voltage Vector Region'!$R:$S,2,0)</f>
        <v>OPO</v>
      </c>
      <c r="S478">
        <f t="shared" si="63"/>
        <v>4.7500000000000098</v>
      </c>
      <c r="T478" t="e">
        <f>VLOOKUP($K478,#REF!,2,0)</f>
        <v>#REF!</v>
      </c>
      <c r="U478" t="e">
        <f>VLOOKUP($K478,#REF!,3,0)</f>
        <v>#REF!</v>
      </c>
      <c r="V478" t="e">
        <f>VLOOKUP($K478,#REF!,4,0)</f>
        <v>#REF!</v>
      </c>
    </row>
    <row r="479" spans="3:22" x14ac:dyDescent="0.3">
      <c r="C479" s="1">
        <v>4.7600000000000099E-3</v>
      </c>
      <c r="D479" s="1">
        <f t="shared" si="64"/>
        <v>1.4953981031087447</v>
      </c>
      <c r="E479" s="1" t="str">
        <f t="shared" si="65"/>
        <v>S2</v>
      </c>
      <c r="F479" s="1">
        <f t="shared" si="62"/>
        <v>0.44820055191214703</v>
      </c>
      <c r="G479" s="1">
        <f>$F$2*(((SQRT(3)*COS(Model!F479))-SIN(Model!F479))/2)</f>
        <v>0.45105150184273929</v>
      </c>
      <c r="H479" s="1">
        <f t="shared" si="66"/>
        <v>0.346675618365752</v>
      </c>
      <c r="I479" s="1">
        <f t="shared" si="67"/>
        <v>0.79772712020849124</v>
      </c>
      <c r="J479" s="1" t="str">
        <f t="shared" si="68"/>
        <v>R2</v>
      </c>
      <c r="K479" t="str">
        <f t="shared" si="69"/>
        <v>S2R2</v>
      </c>
      <c r="L479" t="str">
        <f>VLOOKUP(K479,'Voltage Vector Region'!$M:$P,2,0)</f>
        <v>V2</v>
      </c>
      <c r="M479" t="str">
        <f>VLOOKUP(K479,'Voltage Vector Region'!$M:$P,3,0)</f>
        <v>V8</v>
      </c>
      <c r="N479" t="str">
        <f>VLOOKUP(K479,'Voltage Vector Region'!$M:$P,4,0)</f>
        <v>V3</v>
      </c>
      <c r="P479" t="str">
        <f>VLOOKUP(L479,'Voltage Vector Region'!$R:$S,2,0)</f>
        <v>PPO</v>
      </c>
      <c r="Q479" t="str">
        <f>VLOOKUP(M479,'Voltage Vector Region'!$R:$S,2,0)</f>
        <v>OPN</v>
      </c>
      <c r="R479" t="str">
        <f>VLOOKUP(N479,'Voltage Vector Region'!$R:$S,2,0)</f>
        <v>OPO</v>
      </c>
      <c r="S479">
        <f t="shared" si="63"/>
        <v>4.7600000000000096</v>
      </c>
      <c r="T479" t="e">
        <f>VLOOKUP($K479,#REF!,2,0)</f>
        <v>#REF!</v>
      </c>
      <c r="U479" t="e">
        <f>VLOOKUP($K479,#REF!,3,0)</f>
        <v>#REF!</v>
      </c>
      <c r="V479" t="e">
        <f>VLOOKUP($K479,#REF!,4,0)</f>
        <v>#REF!</v>
      </c>
    </row>
    <row r="480" spans="3:22" x14ac:dyDescent="0.3">
      <c r="C480" s="1">
        <v>4.7700000000000103E-3</v>
      </c>
      <c r="D480" s="1">
        <f t="shared" si="64"/>
        <v>1.4985396957623347</v>
      </c>
      <c r="E480" s="1" t="str">
        <f t="shared" si="65"/>
        <v>S2</v>
      </c>
      <c r="F480" s="1">
        <f t="shared" si="62"/>
        <v>0.45134214456573707</v>
      </c>
      <c r="G480" s="1">
        <f>$F$2*(((SQRT(3)*COS(Model!F480))-SIN(Model!F480))/2)</f>
        <v>0.44897356244938796</v>
      </c>
      <c r="H480" s="1">
        <f t="shared" si="66"/>
        <v>0.34893893773647111</v>
      </c>
      <c r="I480" s="1">
        <f t="shared" si="67"/>
        <v>0.79791250018585913</v>
      </c>
      <c r="J480" s="1" t="str">
        <f t="shared" si="68"/>
        <v>R2</v>
      </c>
      <c r="K480" t="str">
        <f t="shared" si="69"/>
        <v>S2R2</v>
      </c>
      <c r="L480" t="str">
        <f>VLOOKUP(K480,'Voltage Vector Region'!$M:$P,2,0)</f>
        <v>V2</v>
      </c>
      <c r="M480" t="str">
        <f>VLOOKUP(K480,'Voltage Vector Region'!$M:$P,3,0)</f>
        <v>V8</v>
      </c>
      <c r="N480" t="str">
        <f>VLOOKUP(K480,'Voltage Vector Region'!$M:$P,4,0)</f>
        <v>V3</v>
      </c>
      <c r="P480" t="str">
        <f>VLOOKUP(L480,'Voltage Vector Region'!$R:$S,2,0)</f>
        <v>PPO</v>
      </c>
      <c r="Q480" t="str">
        <f>VLOOKUP(M480,'Voltage Vector Region'!$R:$S,2,0)</f>
        <v>OPN</v>
      </c>
      <c r="R480" t="str">
        <f>VLOOKUP(N480,'Voltage Vector Region'!$R:$S,2,0)</f>
        <v>OPO</v>
      </c>
      <c r="S480">
        <f t="shared" si="63"/>
        <v>4.7700000000000102</v>
      </c>
      <c r="T480" t="e">
        <f>VLOOKUP($K480,#REF!,2,0)</f>
        <v>#REF!</v>
      </c>
      <c r="U480" t="e">
        <f>VLOOKUP($K480,#REF!,3,0)</f>
        <v>#REF!</v>
      </c>
      <c r="V480" t="e">
        <f>VLOOKUP($K480,#REF!,4,0)</f>
        <v>#REF!</v>
      </c>
    </row>
    <row r="481" spans="3:22" x14ac:dyDescent="0.3">
      <c r="C481" s="1">
        <v>4.7800000000000099E-3</v>
      </c>
      <c r="D481" s="1">
        <f t="shared" si="64"/>
        <v>1.5016812884159243</v>
      </c>
      <c r="E481" s="1" t="str">
        <f t="shared" si="65"/>
        <v>S2</v>
      </c>
      <c r="F481" s="1">
        <f t="shared" si="62"/>
        <v>0.45448373721932667</v>
      </c>
      <c r="G481" s="1">
        <f>$F$2*(((SQRT(3)*COS(Model!F481))-SIN(Model!F481))/2)</f>
        <v>0.44689119186823351</v>
      </c>
      <c r="H481" s="1">
        <f t="shared" si="66"/>
        <v>0.35119881322074686</v>
      </c>
      <c r="I481" s="1">
        <f t="shared" si="67"/>
        <v>0.79809000508898031</v>
      </c>
      <c r="J481" s="1" t="str">
        <f t="shared" si="68"/>
        <v>R2</v>
      </c>
      <c r="K481" t="str">
        <f t="shared" si="69"/>
        <v>S2R2</v>
      </c>
      <c r="L481" t="str">
        <f>VLOOKUP(K481,'Voltage Vector Region'!$M:$P,2,0)</f>
        <v>V2</v>
      </c>
      <c r="M481" t="str">
        <f>VLOOKUP(K481,'Voltage Vector Region'!$M:$P,3,0)</f>
        <v>V8</v>
      </c>
      <c r="N481" t="str">
        <f>VLOOKUP(K481,'Voltage Vector Region'!$M:$P,4,0)</f>
        <v>V3</v>
      </c>
      <c r="P481" t="str">
        <f>VLOOKUP(L481,'Voltage Vector Region'!$R:$S,2,0)</f>
        <v>PPO</v>
      </c>
      <c r="Q481" t="str">
        <f>VLOOKUP(M481,'Voltage Vector Region'!$R:$S,2,0)</f>
        <v>OPN</v>
      </c>
      <c r="R481" t="str">
        <f>VLOOKUP(N481,'Voltage Vector Region'!$R:$S,2,0)</f>
        <v>OPO</v>
      </c>
      <c r="S481">
        <f t="shared" si="63"/>
        <v>4.78000000000001</v>
      </c>
      <c r="T481" t="e">
        <f>VLOOKUP($K481,#REF!,2,0)</f>
        <v>#REF!</v>
      </c>
      <c r="U481" t="e">
        <f>VLOOKUP($K481,#REF!,3,0)</f>
        <v>#REF!</v>
      </c>
      <c r="V481" t="e">
        <f>VLOOKUP($K481,#REF!,4,0)</f>
        <v>#REF!</v>
      </c>
    </row>
    <row r="482" spans="3:22" x14ac:dyDescent="0.3">
      <c r="C482" s="1">
        <v>4.7900000000000104E-3</v>
      </c>
      <c r="D482" s="1">
        <f t="shared" si="64"/>
        <v>1.5048228810695143</v>
      </c>
      <c r="E482" s="1" t="str">
        <f t="shared" si="65"/>
        <v>S2</v>
      </c>
      <c r="F482" s="1">
        <f t="shared" si="62"/>
        <v>0.45762532987291671</v>
      </c>
      <c r="G482" s="1">
        <f>$F$2*(((SQRT(3)*COS(Model!F482))-SIN(Model!F482))/2)</f>
        <v>0.44480441065143234</v>
      </c>
      <c r="H482" s="1">
        <f t="shared" si="66"/>
        <v>0.35345522251452105</v>
      </c>
      <c r="I482" s="1">
        <f t="shared" si="67"/>
        <v>0.79825963316595339</v>
      </c>
      <c r="J482" s="1" t="str">
        <f t="shared" si="68"/>
        <v>R2</v>
      </c>
      <c r="K482" t="str">
        <f t="shared" si="69"/>
        <v>S2R2</v>
      </c>
      <c r="L482" t="str">
        <f>VLOOKUP(K482,'Voltage Vector Region'!$M:$P,2,0)</f>
        <v>V2</v>
      </c>
      <c r="M482" t="str">
        <f>VLOOKUP(K482,'Voltage Vector Region'!$M:$P,3,0)</f>
        <v>V8</v>
      </c>
      <c r="N482" t="str">
        <f>VLOOKUP(K482,'Voltage Vector Region'!$M:$P,4,0)</f>
        <v>V3</v>
      </c>
      <c r="P482" t="str">
        <f>VLOOKUP(L482,'Voltage Vector Region'!$R:$S,2,0)</f>
        <v>PPO</v>
      </c>
      <c r="Q482" t="str">
        <f>VLOOKUP(M482,'Voltage Vector Region'!$R:$S,2,0)</f>
        <v>OPN</v>
      </c>
      <c r="R482" t="str">
        <f>VLOOKUP(N482,'Voltage Vector Region'!$R:$S,2,0)</f>
        <v>OPO</v>
      </c>
      <c r="S482">
        <f t="shared" si="63"/>
        <v>4.7900000000000107</v>
      </c>
      <c r="T482" t="e">
        <f>VLOOKUP($K482,#REF!,2,0)</f>
        <v>#REF!</v>
      </c>
      <c r="U482" t="e">
        <f>VLOOKUP($K482,#REF!,3,0)</f>
        <v>#REF!</v>
      </c>
      <c r="V482" t="e">
        <f>VLOOKUP($K482,#REF!,4,0)</f>
        <v>#REF!</v>
      </c>
    </row>
    <row r="483" spans="3:22" x14ac:dyDescent="0.3">
      <c r="C483" s="1">
        <v>4.80000000000001E-3</v>
      </c>
      <c r="D483" s="1">
        <f t="shared" si="64"/>
        <v>1.5079644737231039</v>
      </c>
      <c r="E483" s="1" t="str">
        <f t="shared" si="65"/>
        <v>S2</v>
      </c>
      <c r="F483" s="1">
        <f t="shared" si="62"/>
        <v>0.46076692252650631</v>
      </c>
      <c r="G483" s="1">
        <f>$F$2*(((SQRT(3)*COS(Model!F483))-SIN(Model!F483))/2)</f>
        <v>0.442713239394673</v>
      </c>
      <c r="H483" s="1">
        <f t="shared" si="66"/>
        <v>0.35570814334794437</v>
      </c>
      <c r="I483" s="1">
        <f t="shared" si="67"/>
        <v>0.79842138274261742</v>
      </c>
      <c r="J483" s="1" t="str">
        <f t="shared" si="68"/>
        <v>R2</v>
      </c>
      <c r="K483" t="str">
        <f t="shared" si="69"/>
        <v>S2R2</v>
      </c>
      <c r="L483" t="str">
        <f>VLOOKUP(K483,'Voltage Vector Region'!$M:$P,2,0)</f>
        <v>V2</v>
      </c>
      <c r="M483" t="str">
        <f>VLOOKUP(K483,'Voltage Vector Region'!$M:$P,3,0)</f>
        <v>V8</v>
      </c>
      <c r="N483" t="str">
        <f>VLOOKUP(K483,'Voltage Vector Region'!$M:$P,4,0)</f>
        <v>V3</v>
      </c>
      <c r="P483" t="str">
        <f>VLOOKUP(L483,'Voltage Vector Region'!$R:$S,2,0)</f>
        <v>PPO</v>
      </c>
      <c r="Q483" t="str">
        <f>VLOOKUP(M483,'Voltage Vector Region'!$R:$S,2,0)</f>
        <v>OPN</v>
      </c>
      <c r="R483" t="str">
        <f>VLOOKUP(N483,'Voltage Vector Region'!$R:$S,2,0)</f>
        <v>OPO</v>
      </c>
      <c r="S483">
        <f t="shared" si="63"/>
        <v>4.8000000000000096</v>
      </c>
      <c r="T483" t="e">
        <f>VLOOKUP($K483,#REF!,2,0)</f>
        <v>#REF!</v>
      </c>
      <c r="U483" t="e">
        <f>VLOOKUP($K483,#REF!,3,0)</f>
        <v>#REF!</v>
      </c>
      <c r="V483" t="e">
        <f>VLOOKUP($K483,#REF!,4,0)</f>
        <v>#REF!</v>
      </c>
    </row>
    <row r="484" spans="3:22" x14ac:dyDescent="0.3">
      <c r="C484" s="1">
        <v>4.8100000000000096E-3</v>
      </c>
      <c r="D484" s="1">
        <f t="shared" si="64"/>
        <v>1.5111060663766935</v>
      </c>
      <c r="E484" s="1" t="str">
        <f t="shared" si="65"/>
        <v>S2</v>
      </c>
      <c r="F484" s="1">
        <f t="shared" si="62"/>
        <v>0.4639085151800959</v>
      </c>
      <c r="G484" s="1">
        <f>$F$2*(((SQRT(3)*COS(Model!F484))-SIN(Model!F484))/2)</f>
        <v>0.44061769873697154</v>
      </c>
      <c r="H484" s="1">
        <f t="shared" si="66"/>
        <v>0.35795755348559805</v>
      </c>
      <c r="I484" s="1">
        <f t="shared" si="67"/>
        <v>0.79857525222256953</v>
      </c>
      <c r="J484" s="1" t="str">
        <f t="shared" si="68"/>
        <v>R2</v>
      </c>
      <c r="K484" t="str">
        <f t="shared" si="69"/>
        <v>S2R2</v>
      </c>
      <c r="L484" t="str">
        <f>VLOOKUP(K484,'Voltage Vector Region'!$M:$P,2,0)</f>
        <v>V2</v>
      </c>
      <c r="M484" t="str">
        <f>VLOOKUP(K484,'Voltage Vector Region'!$M:$P,3,0)</f>
        <v>V8</v>
      </c>
      <c r="N484" t="str">
        <f>VLOOKUP(K484,'Voltage Vector Region'!$M:$P,4,0)</f>
        <v>V3</v>
      </c>
      <c r="P484" t="str">
        <f>VLOOKUP(L484,'Voltage Vector Region'!$R:$S,2,0)</f>
        <v>PPO</v>
      </c>
      <c r="Q484" t="str">
        <f>VLOOKUP(M484,'Voltage Vector Region'!$R:$S,2,0)</f>
        <v>OPN</v>
      </c>
      <c r="R484" t="str">
        <f>VLOOKUP(N484,'Voltage Vector Region'!$R:$S,2,0)</f>
        <v>OPO</v>
      </c>
      <c r="S484">
        <f t="shared" si="63"/>
        <v>4.8100000000000094</v>
      </c>
      <c r="T484" t="e">
        <f>VLOOKUP($K484,#REF!,2,0)</f>
        <v>#REF!</v>
      </c>
      <c r="U484" t="e">
        <f>VLOOKUP($K484,#REF!,3,0)</f>
        <v>#REF!</v>
      </c>
      <c r="V484" t="e">
        <f>VLOOKUP($K484,#REF!,4,0)</f>
        <v>#REF!</v>
      </c>
    </row>
    <row r="485" spans="3:22" x14ac:dyDescent="0.3">
      <c r="C485" s="1">
        <v>4.82000000000001E-3</v>
      </c>
      <c r="D485" s="1">
        <f t="shared" si="64"/>
        <v>1.5142476590302836</v>
      </c>
      <c r="E485" s="1" t="str">
        <f t="shared" si="65"/>
        <v>S2</v>
      </c>
      <c r="F485" s="1">
        <f t="shared" si="62"/>
        <v>0.46705010783368595</v>
      </c>
      <c r="G485" s="1">
        <f>$F$2*(((SQRT(3)*COS(Model!F485))-SIN(Model!F485))/2)</f>
        <v>0.4385178093604678</v>
      </c>
      <c r="H485" s="1">
        <f t="shared" si="66"/>
        <v>0.3602034307267124</v>
      </c>
      <c r="I485" s="1">
        <f t="shared" si="67"/>
        <v>0.79872124008718015</v>
      </c>
      <c r="J485" s="1" t="str">
        <f t="shared" si="68"/>
        <v>R2</v>
      </c>
      <c r="K485" t="str">
        <f t="shared" si="69"/>
        <v>S2R2</v>
      </c>
      <c r="L485" t="str">
        <f>VLOOKUP(K485,'Voltage Vector Region'!$M:$P,2,0)</f>
        <v>V2</v>
      </c>
      <c r="M485" t="str">
        <f>VLOOKUP(K485,'Voltage Vector Region'!$M:$P,3,0)</f>
        <v>V8</v>
      </c>
      <c r="N485" t="str">
        <f>VLOOKUP(K485,'Voltage Vector Region'!$M:$P,4,0)</f>
        <v>V3</v>
      </c>
      <c r="P485" t="str">
        <f>VLOOKUP(L485,'Voltage Vector Region'!$R:$S,2,0)</f>
        <v>PPO</v>
      </c>
      <c r="Q485" t="str">
        <f>VLOOKUP(M485,'Voltage Vector Region'!$R:$S,2,0)</f>
        <v>OPN</v>
      </c>
      <c r="R485" t="str">
        <f>VLOOKUP(N485,'Voltage Vector Region'!$R:$S,2,0)</f>
        <v>OPO</v>
      </c>
      <c r="S485">
        <f t="shared" si="63"/>
        <v>4.8200000000000101</v>
      </c>
      <c r="T485" t="e">
        <f>VLOOKUP($K485,#REF!,2,0)</f>
        <v>#REF!</v>
      </c>
      <c r="U485" t="e">
        <f>VLOOKUP($K485,#REF!,3,0)</f>
        <v>#REF!</v>
      </c>
      <c r="V485" t="e">
        <f>VLOOKUP($K485,#REF!,4,0)</f>
        <v>#REF!</v>
      </c>
    </row>
    <row r="486" spans="3:22" x14ac:dyDescent="0.3">
      <c r="C486" s="1">
        <v>4.8300000000000096E-3</v>
      </c>
      <c r="D486" s="1">
        <f t="shared" si="64"/>
        <v>1.5173892516838732</v>
      </c>
      <c r="E486" s="1" t="str">
        <f t="shared" si="65"/>
        <v>S2</v>
      </c>
      <c r="F486" s="1">
        <f t="shared" si="62"/>
        <v>0.47019170048727554</v>
      </c>
      <c r="G486" s="1">
        <f>$F$2*(((SQRT(3)*COS(Model!F486))-SIN(Model!F486))/2)</f>
        <v>0.43641359199022267</v>
      </c>
      <c r="H486" s="1">
        <f t="shared" si="66"/>
        <v>0.36244575290538528</v>
      </c>
      <c r="I486" s="1">
        <f t="shared" si="67"/>
        <v>0.79885934489560795</v>
      </c>
      <c r="J486" s="1" t="str">
        <f t="shared" si="68"/>
        <v>R2</v>
      </c>
      <c r="K486" t="str">
        <f t="shared" si="69"/>
        <v>S2R2</v>
      </c>
      <c r="L486" t="str">
        <f>VLOOKUP(K486,'Voltage Vector Region'!$M:$P,2,0)</f>
        <v>V2</v>
      </c>
      <c r="M486" t="str">
        <f>VLOOKUP(K486,'Voltage Vector Region'!$M:$P,3,0)</f>
        <v>V8</v>
      </c>
      <c r="N486" t="str">
        <f>VLOOKUP(K486,'Voltage Vector Region'!$M:$P,4,0)</f>
        <v>V3</v>
      </c>
      <c r="P486" t="str">
        <f>VLOOKUP(L486,'Voltage Vector Region'!$R:$S,2,0)</f>
        <v>PPO</v>
      </c>
      <c r="Q486" t="str">
        <f>VLOOKUP(M486,'Voltage Vector Region'!$R:$S,2,0)</f>
        <v>OPN</v>
      </c>
      <c r="R486" t="str">
        <f>VLOOKUP(N486,'Voltage Vector Region'!$R:$S,2,0)</f>
        <v>OPO</v>
      </c>
      <c r="S486">
        <f t="shared" si="63"/>
        <v>4.8300000000000098</v>
      </c>
      <c r="T486" t="e">
        <f>VLOOKUP($K486,#REF!,2,0)</f>
        <v>#REF!</v>
      </c>
      <c r="U486" t="e">
        <f>VLOOKUP($K486,#REF!,3,0)</f>
        <v>#REF!</v>
      </c>
      <c r="V486" t="e">
        <f>VLOOKUP($K486,#REF!,4,0)</f>
        <v>#REF!</v>
      </c>
    </row>
    <row r="487" spans="3:22" x14ac:dyDescent="0.3">
      <c r="C487" s="1">
        <v>4.8400000000000101E-3</v>
      </c>
      <c r="D487" s="1">
        <f t="shared" si="64"/>
        <v>1.5205308443374632</v>
      </c>
      <c r="E487" s="1" t="str">
        <f t="shared" si="65"/>
        <v>S2</v>
      </c>
      <c r="F487" s="1">
        <f t="shared" si="62"/>
        <v>0.47333329314086559</v>
      </c>
      <c r="G487" s="1">
        <f>$F$2*(((SQRT(3)*COS(Model!F487))-SIN(Model!F487))/2)</f>
        <v>0.4343050673940117</v>
      </c>
      <c r="H487" s="1">
        <f t="shared" si="66"/>
        <v>0.36468449789080243</v>
      </c>
      <c r="I487" s="1">
        <f t="shared" si="67"/>
        <v>0.79898956528481413</v>
      </c>
      <c r="J487" s="1" t="str">
        <f t="shared" si="68"/>
        <v>R2</v>
      </c>
      <c r="K487" t="str">
        <f t="shared" si="69"/>
        <v>S2R2</v>
      </c>
      <c r="L487" t="str">
        <f>VLOOKUP(K487,'Voltage Vector Region'!$M:$P,2,0)</f>
        <v>V2</v>
      </c>
      <c r="M487" t="str">
        <f>VLOOKUP(K487,'Voltage Vector Region'!$M:$P,3,0)</f>
        <v>V8</v>
      </c>
      <c r="N487" t="str">
        <f>VLOOKUP(K487,'Voltage Vector Region'!$M:$P,4,0)</f>
        <v>V3</v>
      </c>
      <c r="P487" t="str">
        <f>VLOOKUP(L487,'Voltage Vector Region'!$R:$S,2,0)</f>
        <v>PPO</v>
      </c>
      <c r="Q487" t="str">
        <f>VLOOKUP(M487,'Voltage Vector Region'!$R:$S,2,0)</f>
        <v>OPN</v>
      </c>
      <c r="R487" t="str">
        <f>VLOOKUP(N487,'Voltage Vector Region'!$R:$S,2,0)</f>
        <v>OPO</v>
      </c>
      <c r="S487">
        <f t="shared" si="63"/>
        <v>4.8400000000000096</v>
      </c>
      <c r="T487" t="e">
        <f>VLOOKUP($K487,#REF!,2,0)</f>
        <v>#REF!</v>
      </c>
      <c r="U487" t="e">
        <f>VLOOKUP($K487,#REF!,3,0)</f>
        <v>#REF!</v>
      </c>
      <c r="V487" t="e">
        <f>VLOOKUP($K487,#REF!,4,0)</f>
        <v>#REF!</v>
      </c>
    </row>
    <row r="488" spans="3:22" x14ac:dyDescent="0.3">
      <c r="C488" s="1">
        <v>4.8500000000000097E-3</v>
      </c>
      <c r="D488" s="1">
        <f t="shared" si="64"/>
        <v>1.5236724369910528</v>
      </c>
      <c r="E488" s="1" t="str">
        <f t="shared" si="65"/>
        <v>S2</v>
      </c>
      <c r="F488" s="1">
        <f t="shared" si="62"/>
        <v>0.47647488579445518</v>
      </c>
      <c r="G488" s="1">
        <f>$F$2*(((SQRT(3)*COS(Model!F488))-SIN(Model!F488))/2)</f>
        <v>0.43219225638212183</v>
      </c>
      <c r="H488" s="1">
        <f t="shared" si="66"/>
        <v>0.36691964358745427</v>
      </c>
      <c r="I488" s="1">
        <f t="shared" si="67"/>
        <v>0.7991118999695761</v>
      </c>
      <c r="J488" s="1" t="str">
        <f t="shared" si="68"/>
        <v>R2</v>
      </c>
      <c r="K488" t="str">
        <f t="shared" si="69"/>
        <v>S2R2</v>
      </c>
      <c r="L488" t="str">
        <f>VLOOKUP(K488,'Voltage Vector Region'!$M:$P,2,0)</f>
        <v>V2</v>
      </c>
      <c r="M488" t="str">
        <f>VLOOKUP(K488,'Voltage Vector Region'!$M:$P,3,0)</f>
        <v>V8</v>
      </c>
      <c r="N488" t="str">
        <f>VLOOKUP(K488,'Voltage Vector Region'!$M:$P,4,0)</f>
        <v>V3</v>
      </c>
      <c r="P488" t="str">
        <f>VLOOKUP(L488,'Voltage Vector Region'!$R:$S,2,0)</f>
        <v>PPO</v>
      </c>
      <c r="Q488" t="str">
        <f>VLOOKUP(M488,'Voltage Vector Region'!$R:$S,2,0)</f>
        <v>OPN</v>
      </c>
      <c r="R488" t="str">
        <f>VLOOKUP(N488,'Voltage Vector Region'!$R:$S,2,0)</f>
        <v>OPO</v>
      </c>
      <c r="S488">
        <f t="shared" si="63"/>
        <v>4.8500000000000094</v>
      </c>
      <c r="T488" t="e">
        <f>VLOOKUP($K488,#REF!,2,0)</f>
        <v>#REF!</v>
      </c>
      <c r="U488" t="e">
        <f>VLOOKUP($K488,#REF!,3,0)</f>
        <v>#REF!</v>
      </c>
      <c r="V488" t="e">
        <f>VLOOKUP($K488,#REF!,4,0)</f>
        <v>#REF!</v>
      </c>
    </row>
    <row r="489" spans="3:22" x14ac:dyDescent="0.3">
      <c r="C489" s="1">
        <v>4.8600000000000101E-3</v>
      </c>
      <c r="D489" s="1">
        <f t="shared" si="64"/>
        <v>1.5268140296446426</v>
      </c>
      <c r="E489" s="1" t="str">
        <f t="shared" si="65"/>
        <v>S2</v>
      </c>
      <c r="F489" s="1">
        <f t="shared" si="62"/>
        <v>0.479616478448045</v>
      </c>
      <c r="G489" s="1">
        <f>$F$2*(((SQRT(3)*COS(Model!F489))-SIN(Model!F489))/2)</f>
        <v>0.43007517980714438</v>
      </c>
      <c r="H489" s="1">
        <f t="shared" si="66"/>
        <v>0.36915116793535546</v>
      </c>
      <c r="I489" s="1">
        <f t="shared" si="67"/>
        <v>0.7992263477424999</v>
      </c>
      <c r="J489" s="1" t="str">
        <f t="shared" si="68"/>
        <v>R2</v>
      </c>
      <c r="K489" t="str">
        <f t="shared" si="69"/>
        <v>S2R2</v>
      </c>
      <c r="L489" t="str">
        <f>VLOOKUP(K489,'Voltage Vector Region'!$M:$P,2,0)</f>
        <v>V2</v>
      </c>
      <c r="M489" t="str">
        <f>VLOOKUP(K489,'Voltage Vector Region'!$M:$P,3,0)</f>
        <v>V8</v>
      </c>
      <c r="N489" t="str">
        <f>VLOOKUP(K489,'Voltage Vector Region'!$M:$P,4,0)</f>
        <v>V3</v>
      </c>
      <c r="P489" t="str">
        <f>VLOOKUP(L489,'Voltage Vector Region'!$R:$S,2,0)</f>
        <v>PPO</v>
      </c>
      <c r="Q489" t="str">
        <f>VLOOKUP(M489,'Voltage Vector Region'!$R:$S,2,0)</f>
        <v>OPN</v>
      </c>
      <c r="R489" t="str">
        <f>VLOOKUP(N489,'Voltage Vector Region'!$R:$S,2,0)</f>
        <v>OPO</v>
      </c>
      <c r="S489">
        <f t="shared" si="63"/>
        <v>4.8600000000000101</v>
      </c>
      <c r="T489" t="e">
        <f>VLOOKUP($K489,#REF!,2,0)</f>
        <v>#REF!</v>
      </c>
      <c r="U489" t="e">
        <f>VLOOKUP($K489,#REF!,3,0)</f>
        <v>#REF!</v>
      </c>
      <c r="V489" t="e">
        <f>VLOOKUP($K489,#REF!,4,0)</f>
        <v>#REF!</v>
      </c>
    </row>
    <row r="490" spans="3:22" x14ac:dyDescent="0.3">
      <c r="C490" s="1">
        <v>4.8700000000000097E-3</v>
      </c>
      <c r="D490" s="1">
        <f t="shared" si="64"/>
        <v>1.5299556222982325</v>
      </c>
      <c r="E490" s="1" t="str">
        <f t="shared" si="65"/>
        <v>S2</v>
      </c>
      <c r="F490" s="1">
        <f t="shared" si="62"/>
        <v>0.48275807110163482</v>
      </c>
      <c r="G490" s="1">
        <f>$F$2*(((SQRT(3)*COS(Model!F490))-SIN(Model!F490))/2)</f>
        <v>0.42795385856377077</v>
      </c>
      <c r="H490" s="1">
        <f t="shared" si="66"/>
        <v>0.37137904891026152</v>
      </c>
      <c r="I490" s="1">
        <f t="shared" si="67"/>
        <v>0.79933290747403229</v>
      </c>
      <c r="J490" s="1" t="str">
        <f t="shared" si="68"/>
        <v>R2</v>
      </c>
      <c r="K490" t="str">
        <f t="shared" si="69"/>
        <v>S2R2</v>
      </c>
      <c r="L490" t="str">
        <f>VLOOKUP(K490,'Voltage Vector Region'!$M:$P,2,0)</f>
        <v>V2</v>
      </c>
      <c r="M490" t="str">
        <f>VLOOKUP(K490,'Voltage Vector Region'!$M:$P,3,0)</f>
        <v>V8</v>
      </c>
      <c r="N490" t="str">
        <f>VLOOKUP(K490,'Voltage Vector Region'!$M:$P,4,0)</f>
        <v>V3</v>
      </c>
      <c r="P490" t="str">
        <f>VLOOKUP(L490,'Voltage Vector Region'!$R:$S,2,0)</f>
        <v>PPO</v>
      </c>
      <c r="Q490" t="str">
        <f>VLOOKUP(M490,'Voltage Vector Region'!$R:$S,2,0)</f>
        <v>OPN</v>
      </c>
      <c r="R490" t="str">
        <f>VLOOKUP(N490,'Voltage Vector Region'!$R:$S,2,0)</f>
        <v>OPO</v>
      </c>
      <c r="S490">
        <f t="shared" si="63"/>
        <v>4.8700000000000099</v>
      </c>
      <c r="T490" t="e">
        <f>VLOOKUP($K490,#REF!,2,0)</f>
        <v>#REF!</v>
      </c>
      <c r="U490" t="e">
        <f>VLOOKUP($K490,#REF!,3,0)</f>
        <v>#REF!</v>
      </c>
      <c r="V490" t="e">
        <f>VLOOKUP($K490,#REF!,4,0)</f>
        <v>#REF!</v>
      </c>
    </row>
    <row r="491" spans="3:22" x14ac:dyDescent="0.3">
      <c r="C491" s="1">
        <v>4.8800000000000102E-3</v>
      </c>
      <c r="D491" s="1">
        <f t="shared" si="64"/>
        <v>1.5330972149518223</v>
      </c>
      <c r="E491" s="1" t="str">
        <f t="shared" si="65"/>
        <v>S2</v>
      </c>
      <c r="F491" s="1">
        <f t="shared" ref="F491:F554" si="70">IF(AND((D491&lt;PI()/3),(D491&gt;=0)),D491,IF(AND((D491&lt;2*PI()/3),(D491&gt;=PI()/3)),D491-PI()/3,IF(AND((D491&lt;3*PI()/3),(D491&gt;=2*PI()/3)),D491-(2*PI()/3),IF(AND((D491&lt;4*PI()/3),(D491&gt;=PI())),D491-PI(),IF(AND((D491&lt;5*PI()/3),(D491&gt;=4*PI()/3)),D491-(4*PI()/3),IF(AND((D491&lt;2*PI()),(D491&gt;=5*PI()/3)),D491-(5*PI()/3),0))))))</f>
        <v>0.48589966375522464</v>
      </c>
      <c r="G491" s="1">
        <f>$F$2*(((SQRT(3)*COS(Model!F491))-SIN(Model!F491))/2)</f>
        <v>0.42582831358858492</v>
      </c>
      <c r="H491" s="1">
        <f t="shared" si="66"/>
        <v>0.37360326452388659</v>
      </c>
      <c r="I491" s="1">
        <f t="shared" si="67"/>
        <v>0.79943157811247145</v>
      </c>
      <c r="J491" s="1" t="str">
        <f t="shared" si="68"/>
        <v>R2</v>
      </c>
      <c r="K491" t="str">
        <f t="shared" si="69"/>
        <v>S2R2</v>
      </c>
      <c r="L491" t="str">
        <f>VLOOKUP(K491,'Voltage Vector Region'!$M:$P,2,0)</f>
        <v>V2</v>
      </c>
      <c r="M491" t="str">
        <f>VLOOKUP(K491,'Voltage Vector Region'!$M:$P,3,0)</f>
        <v>V8</v>
      </c>
      <c r="N491" t="str">
        <f>VLOOKUP(K491,'Voltage Vector Region'!$M:$P,4,0)</f>
        <v>V3</v>
      </c>
      <c r="P491" t="str">
        <f>VLOOKUP(L491,'Voltage Vector Region'!$R:$S,2,0)</f>
        <v>PPO</v>
      </c>
      <c r="Q491" t="str">
        <f>VLOOKUP(M491,'Voltage Vector Region'!$R:$S,2,0)</f>
        <v>OPN</v>
      </c>
      <c r="R491" t="str">
        <f>VLOOKUP(N491,'Voltage Vector Region'!$R:$S,2,0)</f>
        <v>OPO</v>
      </c>
      <c r="S491">
        <f t="shared" si="63"/>
        <v>4.8800000000000097</v>
      </c>
      <c r="T491" t="e">
        <f>VLOOKUP($K491,#REF!,2,0)</f>
        <v>#REF!</v>
      </c>
      <c r="U491" t="e">
        <f>VLOOKUP($K491,#REF!,3,0)</f>
        <v>#REF!</v>
      </c>
      <c r="V491" t="e">
        <f>VLOOKUP($K491,#REF!,4,0)</f>
        <v>#REF!</v>
      </c>
    </row>
    <row r="492" spans="3:22" x14ac:dyDescent="0.3">
      <c r="C492" s="1">
        <v>4.8900000000000098E-3</v>
      </c>
      <c r="D492" s="1">
        <f t="shared" si="64"/>
        <v>1.5362388076054119</v>
      </c>
      <c r="E492" s="1" t="str">
        <f t="shared" si="65"/>
        <v>S2</v>
      </c>
      <c r="F492" s="1">
        <f t="shared" si="70"/>
        <v>0.48904125640881424</v>
      </c>
      <c r="G492" s="1">
        <f>$F$2*(((SQRT(3)*COS(Model!F492))-SIN(Model!F492))/2)</f>
        <v>0.42369856585985793</v>
      </c>
      <c r="H492" s="1">
        <f t="shared" si="66"/>
        <v>0.37582379282412037</v>
      </c>
      <c r="I492" s="1">
        <f t="shared" si="67"/>
        <v>0.79952235868397836</v>
      </c>
      <c r="J492" s="1" t="str">
        <f t="shared" si="68"/>
        <v>R2</v>
      </c>
      <c r="K492" t="str">
        <f t="shared" si="69"/>
        <v>S2R2</v>
      </c>
      <c r="L492" t="str">
        <f>VLOOKUP(K492,'Voltage Vector Region'!$M:$P,2,0)</f>
        <v>V2</v>
      </c>
      <c r="M492" t="str">
        <f>VLOOKUP(K492,'Voltage Vector Region'!$M:$P,3,0)</f>
        <v>V8</v>
      </c>
      <c r="N492" t="str">
        <f>VLOOKUP(K492,'Voltage Vector Region'!$M:$P,4,0)</f>
        <v>V3</v>
      </c>
      <c r="P492" t="str">
        <f>VLOOKUP(L492,'Voltage Vector Region'!$R:$S,2,0)</f>
        <v>PPO</v>
      </c>
      <c r="Q492" t="str">
        <f>VLOOKUP(M492,'Voltage Vector Region'!$R:$S,2,0)</f>
        <v>OPN</v>
      </c>
      <c r="R492" t="str">
        <f>VLOOKUP(N492,'Voltage Vector Region'!$R:$S,2,0)</f>
        <v>OPO</v>
      </c>
      <c r="S492">
        <f t="shared" si="63"/>
        <v>4.8900000000000095</v>
      </c>
      <c r="T492" t="e">
        <f>VLOOKUP($K492,#REF!,2,0)</f>
        <v>#REF!</v>
      </c>
      <c r="U492" t="e">
        <f>VLOOKUP($K492,#REF!,3,0)</f>
        <v>#REF!</v>
      </c>
      <c r="V492" t="e">
        <f>VLOOKUP($K492,#REF!,4,0)</f>
        <v>#REF!</v>
      </c>
    </row>
    <row r="493" spans="3:22" x14ac:dyDescent="0.3">
      <c r="C493" s="1">
        <v>4.9000000000000103E-3</v>
      </c>
      <c r="D493" s="1">
        <f t="shared" si="64"/>
        <v>1.5393804002590019</v>
      </c>
      <c r="E493" s="1" t="str">
        <f t="shared" si="65"/>
        <v>S2</v>
      </c>
      <c r="F493" s="1">
        <f t="shared" si="70"/>
        <v>0.49218284906240428</v>
      </c>
      <c r="G493" s="1">
        <f>$F$2*(((SQRT(3)*COS(Model!F493))-SIN(Model!F493))/2)</f>
        <v>0.42156463639733971</v>
      </c>
      <c r="H493" s="1">
        <f t="shared" si="66"/>
        <v>0.37804061189524557</v>
      </c>
      <c r="I493" s="1">
        <f t="shared" si="67"/>
        <v>0.79960524829258528</v>
      </c>
      <c r="J493" s="1" t="str">
        <f t="shared" si="68"/>
        <v>R2</v>
      </c>
      <c r="K493" t="str">
        <f t="shared" si="69"/>
        <v>S2R2</v>
      </c>
      <c r="L493" t="str">
        <f>VLOOKUP(K493,'Voltage Vector Region'!$M:$P,2,0)</f>
        <v>V2</v>
      </c>
      <c r="M493" t="str">
        <f>VLOOKUP(K493,'Voltage Vector Region'!$M:$P,3,0)</f>
        <v>V8</v>
      </c>
      <c r="N493" t="str">
        <f>VLOOKUP(K493,'Voltage Vector Region'!$M:$P,4,0)</f>
        <v>V3</v>
      </c>
      <c r="P493" t="str">
        <f>VLOOKUP(L493,'Voltage Vector Region'!$R:$S,2,0)</f>
        <v>PPO</v>
      </c>
      <c r="Q493" t="str">
        <f>VLOOKUP(M493,'Voltage Vector Region'!$R:$S,2,0)</f>
        <v>OPN</v>
      </c>
      <c r="R493" t="str">
        <f>VLOOKUP(N493,'Voltage Vector Region'!$R:$S,2,0)</f>
        <v>OPO</v>
      </c>
      <c r="S493">
        <f t="shared" si="63"/>
        <v>4.9000000000000101</v>
      </c>
      <c r="T493" t="e">
        <f>VLOOKUP($K493,#REF!,2,0)</f>
        <v>#REF!</v>
      </c>
      <c r="U493" t="e">
        <f>VLOOKUP($K493,#REF!,3,0)</f>
        <v>#REF!</v>
      </c>
      <c r="V493" t="e">
        <f>VLOOKUP($K493,#REF!,4,0)</f>
        <v>#REF!</v>
      </c>
    </row>
    <row r="494" spans="3:22" x14ac:dyDescent="0.3">
      <c r="C494" s="1">
        <v>4.9100000000000098E-3</v>
      </c>
      <c r="D494" s="1">
        <f t="shared" si="64"/>
        <v>1.5425219929125915</v>
      </c>
      <c r="E494" s="1" t="str">
        <f t="shared" si="65"/>
        <v>S2</v>
      </c>
      <c r="F494" s="1">
        <f t="shared" si="70"/>
        <v>0.49532444171599388</v>
      </c>
      <c r="G494" s="1">
        <f>$F$2*(((SQRT(3)*COS(Model!F494))-SIN(Model!F494))/2)</f>
        <v>0.41942654626205311</v>
      </c>
      <c r="H494" s="1">
        <f t="shared" si="66"/>
        <v>0.38025369985815222</v>
      </c>
      <c r="I494" s="1">
        <f t="shared" si="67"/>
        <v>0.79968024612020527</v>
      </c>
      <c r="J494" s="1" t="str">
        <f t="shared" si="68"/>
        <v>R2</v>
      </c>
      <c r="K494" t="str">
        <f t="shared" si="69"/>
        <v>S2R2</v>
      </c>
      <c r="L494" t="str">
        <f>VLOOKUP(K494,'Voltage Vector Region'!$M:$P,2,0)</f>
        <v>V2</v>
      </c>
      <c r="M494" t="str">
        <f>VLOOKUP(K494,'Voltage Vector Region'!$M:$P,3,0)</f>
        <v>V8</v>
      </c>
      <c r="N494" t="str">
        <f>VLOOKUP(K494,'Voltage Vector Region'!$M:$P,4,0)</f>
        <v>V3</v>
      </c>
      <c r="P494" t="str">
        <f>VLOOKUP(L494,'Voltage Vector Region'!$R:$S,2,0)</f>
        <v>PPO</v>
      </c>
      <c r="Q494" t="str">
        <f>VLOOKUP(M494,'Voltage Vector Region'!$R:$S,2,0)</f>
        <v>OPN</v>
      </c>
      <c r="R494" t="str">
        <f>VLOOKUP(N494,'Voltage Vector Region'!$R:$S,2,0)</f>
        <v>OPO</v>
      </c>
      <c r="S494">
        <f t="shared" si="63"/>
        <v>4.9100000000000099</v>
      </c>
      <c r="T494" t="e">
        <f>VLOOKUP($K494,#REF!,2,0)</f>
        <v>#REF!</v>
      </c>
      <c r="U494" t="e">
        <f>VLOOKUP($K494,#REF!,3,0)</f>
        <v>#REF!</v>
      </c>
      <c r="V494" t="e">
        <f>VLOOKUP($K494,#REF!,4,0)</f>
        <v>#REF!</v>
      </c>
    </row>
    <row r="495" spans="3:22" x14ac:dyDescent="0.3">
      <c r="C495" s="1">
        <v>4.9200000000000103E-3</v>
      </c>
      <c r="D495" s="1">
        <f t="shared" si="64"/>
        <v>1.5456635855661816</v>
      </c>
      <c r="E495" s="1" t="str">
        <f t="shared" si="65"/>
        <v>S2</v>
      </c>
      <c r="F495" s="1">
        <f t="shared" si="70"/>
        <v>0.49846603436958392</v>
      </c>
      <c r="G495" s="1">
        <f>$F$2*(((SQRT(3)*COS(Model!F495))-SIN(Model!F495))/2)</f>
        <v>0.41728431655608395</v>
      </c>
      <c r="H495" s="1">
        <f t="shared" si="66"/>
        <v>0.38246303487055616</v>
      </c>
      <c r="I495" s="1">
        <f t="shared" si="67"/>
        <v>0.79974735142664011</v>
      </c>
      <c r="J495" s="1" t="str">
        <f t="shared" si="68"/>
        <v>R2</v>
      </c>
      <c r="K495" t="str">
        <f t="shared" si="69"/>
        <v>S2R2</v>
      </c>
      <c r="L495" t="str">
        <f>VLOOKUP(K495,'Voltage Vector Region'!$M:$P,2,0)</f>
        <v>V2</v>
      </c>
      <c r="M495" t="str">
        <f>VLOOKUP(K495,'Voltage Vector Region'!$M:$P,3,0)</f>
        <v>V8</v>
      </c>
      <c r="N495" t="str">
        <f>VLOOKUP(K495,'Voltage Vector Region'!$M:$P,4,0)</f>
        <v>V3</v>
      </c>
      <c r="P495" t="str">
        <f>VLOOKUP(L495,'Voltage Vector Region'!$R:$S,2,0)</f>
        <v>PPO</v>
      </c>
      <c r="Q495" t="str">
        <f>VLOOKUP(M495,'Voltage Vector Region'!$R:$S,2,0)</f>
        <v>OPN</v>
      </c>
      <c r="R495" t="str">
        <f>VLOOKUP(N495,'Voltage Vector Region'!$R:$S,2,0)</f>
        <v>OPO</v>
      </c>
      <c r="S495">
        <f t="shared" si="63"/>
        <v>4.9200000000000106</v>
      </c>
      <c r="T495" t="e">
        <f>VLOOKUP($K495,#REF!,2,0)</f>
        <v>#REF!</v>
      </c>
      <c r="U495" t="e">
        <f>VLOOKUP($K495,#REF!,3,0)</f>
        <v>#REF!</v>
      </c>
      <c r="V495" t="e">
        <f>VLOOKUP($K495,#REF!,4,0)</f>
        <v>#REF!</v>
      </c>
    </row>
    <row r="496" spans="3:22" x14ac:dyDescent="0.3">
      <c r="C496" s="1">
        <v>4.9300000000000099E-3</v>
      </c>
      <c r="D496" s="1">
        <f t="shared" si="64"/>
        <v>1.5488051782197712</v>
      </c>
      <c r="E496" s="1" t="str">
        <f t="shared" si="65"/>
        <v>S2</v>
      </c>
      <c r="F496" s="1">
        <f t="shared" si="70"/>
        <v>0.50160762702317352</v>
      </c>
      <c r="G496" s="1">
        <f>$F$2*(((SQRT(3)*COS(Model!F496))-SIN(Model!F496))/2)</f>
        <v>0.4151379684223751</v>
      </c>
      <c r="H496" s="1">
        <f t="shared" si="66"/>
        <v>0.38466859512721219</v>
      </c>
      <c r="I496" s="1">
        <f t="shared" si="67"/>
        <v>0.79980656354958723</v>
      </c>
      <c r="J496" s="1" t="str">
        <f t="shared" si="68"/>
        <v>R2</v>
      </c>
      <c r="K496" t="str">
        <f t="shared" si="69"/>
        <v>S2R2</v>
      </c>
      <c r="L496" t="str">
        <f>VLOOKUP(K496,'Voltage Vector Region'!$M:$P,2,0)</f>
        <v>V2</v>
      </c>
      <c r="M496" t="str">
        <f>VLOOKUP(K496,'Voltage Vector Region'!$M:$P,3,0)</f>
        <v>V8</v>
      </c>
      <c r="N496" t="str">
        <f>VLOOKUP(K496,'Voltage Vector Region'!$M:$P,4,0)</f>
        <v>V3</v>
      </c>
      <c r="P496" t="str">
        <f>VLOOKUP(L496,'Voltage Vector Region'!$R:$S,2,0)</f>
        <v>PPO</v>
      </c>
      <c r="Q496" t="str">
        <f>VLOOKUP(M496,'Voltage Vector Region'!$R:$S,2,0)</f>
        <v>OPN</v>
      </c>
      <c r="R496" t="str">
        <f>VLOOKUP(N496,'Voltage Vector Region'!$R:$S,2,0)</f>
        <v>OPO</v>
      </c>
      <c r="S496">
        <f t="shared" si="63"/>
        <v>4.9300000000000095</v>
      </c>
      <c r="T496" t="e">
        <f>VLOOKUP($K496,#REF!,2,0)</f>
        <v>#REF!</v>
      </c>
      <c r="U496" t="e">
        <f>VLOOKUP($K496,#REF!,3,0)</f>
        <v>#REF!</v>
      </c>
      <c r="V496" t="e">
        <f>VLOOKUP($K496,#REF!,4,0)</f>
        <v>#REF!</v>
      </c>
    </row>
    <row r="497" spans="3:22" x14ac:dyDescent="0.3">
      <c r="C497" s="1">
        <v>4.9400000000000104E-3</v>
      </c>
      <c r="D497" s="1">
        <f t="shared" si="64"/>
        <v>1.5519467708733612</v>
      </c>
      <c r="E497" s="1" t="str">
        <f t="shared" si="65"/>
        <v>S2</v>
      </c>
      <c r="F497" s="1">
        <f t="shared" si="70"/>
        <v>0.50474921967676356</v>
      </c>
      <c r="G497" s="1">
        <f>$F$2*(((SQRT(3)*COS(Model!F497))-SIN(Model!F497))/2)</f>
        <v>0.41298752304451569</v>
      </c>
      <c r="H497" s="1">
        <f t="shared" si="66"/>
        <v>0.38687035886013166</v>
      </c>
      <c r="I497" s="1">
        <f t="shared" si="67"/>
        <v>0.79985788190464735</v>
      </c>
      <c r="J497" s="1" t="str">
        <f t="shared" si="68"/>
        <v>R2</v>
      </c>
      <c r="K497" t="str">
        <f t="shared" si="69"/>
        <v>S2R2</v>
      </c>
      <c r="L497" t="str">
        <f>VLOOKUP(K497,'Voltage Vector Region'!$M:$P,2,0)</f>
        <v>V2</v>
      </c>
      <c r="M497" t="str">
        <f>VLOOKUP(K497,'Voltage Vector Region'!$M:$P,3,0)</f>
        <v>V8</v>
      </c>
      <c r="N497" t="str">
        <f>VLOOKUP(K497,'Voltage Vector Region'!$M:$P,4,0)</f>
        <v>V3</v>
      </c>
      <c r="P497" t="str">
        <f>VLOOKUP(L497,'Voltage Vector Region'!$R:$S,2,0)</f>
        <v>PPO</v>
      </c>
      <c r="Q497" t="str">
        <f>VLOOKUP(M497,'Voltage Vector Region'!$R:$S,2,0)</f>
        <v>OPN</v>
      </c>
      <c r="R497" t="str">
        <f>VLOOKUP(N497,'Voltage Vector Region'!$R:$S,2,0)</f>
        <v>OPO</v>
      </c>
      <c r="S497">
        <f t="shared" si="63"/>
        <v>4.9400000000000102</v>
      </c>
      <c r="T497" t="e">
        <f>VLOOKUP($K497,#REF!,2,0)</f>
        <v>#REF!</v>
      </c>
      <c r="U497" t="e">
        <f>VLOOKUP($K497,#REF!,3,0)</f>
        <v>#REF!</v>
      </c>
      <c r="V497" t="e">
        <f>VLOOKUP($K497,#REF!,4,0)</f>
        <v>#REF!</v>
      </c>
    </row>
    <row r="498" spans="3:22" x14ac:dyDescent="0.3">
      <c r="C498" s="1">
        <v>4.9500000000000099E-3</v>
      </c>
      <c r="D498" s="1">
        <f t="shared" si="64"/>
        <v>1.5550883635269508</v>
      </c>
      <c r="E498" s="1" t="str">
        <f t="shared" si="65"/>
        <v>S2</v>
      </c>
      <c r="F498" s="1">
        <f t="shared" si="70"/>
        <v>0.50789081233035316</v>
      </c>
      <c r="G498" s="1">
        <f>$F$2*(((SQRT(3)*COS(Model!F498))-SIN(Model!F498))/2)</f>
        <v>0.4108330016465338</v>
      </c>
      <c r="H498" s="1">
        <f t="shared" si="66"/>
        <v>0.38906830433879469</v>
      </c>
      <c r="I498" s="1">
        <f t="shared" si="67"/>
        <v>0.79990130598532849</v>
      </c>
      <c r="J498" s="1" t="str">
        <f t="shared" si="68"/>
        <v>R2</v>
      </c>
      <c r="K498" t="str">
        <f t="shared" si="69"/>
        <v>S2R2</v>
      </c>
      <c r="L498" t="str">
        <f>VLOOKUP(K498,'Voltage Vector Region'!$M:$P,2,0)</f>
        <v>V2</v>
      </c>
      <c r="M498" t="str">
        <f>VLOOKUP(K498,'Voltage Vector Region'!$M:$P,3,0)</f>
        <v>V8</v>
      </c>
      <c r="N498" t="str">
        <f>VLOOKUP(K498,'Voltage Vector Region'!$M:$P,4,0)</f>
        <v>V3</v>
      </c>
      <c r="P498" t="str">
        <f>VLOOKUP(L498,'Voltage Vector Region'!$R:$S,2,0)</f>
        <v>PPO</v>
      </c>
      <c r="Q498" t="str">
        <f>VLOOKUP(M498,'Voltage Vector Region'!$R:$S,2,0)</f>
        <v>OPN</v>
      </c>
      <c r="R498" t="str">
        <f>VLOOKUP(N498,'Voltage Vector Region'!$R:$S,2,0)</f>
        <v>OPO</v>
      </c>
      <c r="S498">
        <f t="shared" si="63"/>
        <v>4.9500000000000099</v>
      </c>
      <c r="T498" t="e">
        <f>VLOOKUP($K498,#REF!,2,0)</f>
        <v>#REF!</v>
      </c>
      <c r="U498" t="e">
        <f>VLOOKUP($K498,#REF!,3,0)</f>
        <v>#REF!</v>
      </c>
      <c r="V498" t="e">
        <f>VLOOKUP($K498,#REF!,4,0)</f>
        <v>#REF!</v>
      </c>
    </row>
    <row r="499" spans="3:22" x14ac:dyDescent="0.3">
      <c r="C499" s="1">
        <v>4.9600000000000104E-3</v>
      </c>
      <c r="D499" s="1">
        <f t="shared" si="64"/>
        <v>1.5582299561805408</v>
      </c>
      <c r="E499" s="1" t="str">
        <f t="shared" si="65"/>
        <v>S2</v>
      </c>
      <c r="F499" s="1">
        <f t="shared" si="70"/>
        <v>0.5110324049839432</v>
      </c>
      <c r="G499" s="1">
        <f>$F$2*(((SQRT(3)*COS(Model!F499))-SIN(Model!F499))/2)</f>
        <v>0.40867442549268546</v>
      </c>
      <c r="H499" s="1">
        <f t="shared" si="66"/>
        <v>0.39126240987036748</v>
      </c>
      <c r="I499" s="1">
        <f t="shared" si="67"/>
        <v>0.79993683536305293</v>
      </c>
      <c r="J499" s="1" t="str">
        <f t="shared" si="68"/>
        <v>R2</v>
      </c>
      <c r="K499" t="str">
        <f t="shared" si="69"/>
        <v>S2R2</v>
      </c>
      <c r="L499" t="str">
        <f>VLOOKUP(K499,'Voltage Vector Region'!$M:$P,2,0)</f>
        <v>V2</v>
      </c>
      <c r="M499" t="str">
        <f>VLOOKUP(K499,'Voltage Vector Region'!$M:$P,3,0)</f>
        <v>V8</v>
      </c>
      <c r="N499" t="str">
        <f>VLOOKUP(K499,'Voltage Vector Region'!$M:$P,4,0)</f>
        <v>V3</v>
      </c>
      <c r="P499" t="str">
        <f>VLOOKUP(L499,'Voltage Vector Region'!$R:$S,2,0)</f>
        <v>PPO</v>
      </c>
      <c r="Q499" t="str">
        <f>VLOOKUP(M499,'Voltage Vector Region'!$R:$S,2,0)</f>
        <v>OPN</v>
      </c>
      <c r="R499" t="str">
        <f>VLOOKUP(N499,'Voltage Vector Region'!$R:$S,2,0)</f>
        <v>OPO</v>
      </c>
      <c r="S499">
        <f t="shared" si="63"/>
        <v>4.9600000000000106</v>
      </c>
      <c r="T499" t="e">
        <f>VLOOKUP($K499,#REF!,2,0)</f>
        <v>#REF!</v>
      </c>
      <c r="U499" t="e">
        <f>VLOOKUP($K499,#REF!,3,0)</f>
        <v>#REF!</v>
      </c>
      <c r="V499" t="e">
        <f>VLOOKUP($K499,#REF!,4,0)</f>
        <v>#REF!</v>
      </c>
    </row>
    <row r="500" spans="3:22" x14ac:dyDescent="0.3">
      <c r="C500" s="1">
        <v>4.97000000000001E-3</v>
      </c>
      <c r="D500" s="1">
        <f t="shared" si="64"/>
        <v>1.5613715488341304</v>
      </c>
      <c r="E500" s="1" t="str">
        <f t="shared" si="65"/>
        <v>S2</v>
      </c>
      <c r="F500" s="1">
        <f t="shared" si="70"/>
        <v>0.5141739976375328</v>
      </c>
      <c r="G500" s="1">
        <f>$F$2*(((SQRT(3)*COS(Model!F500))-SIN(Model!F500))/2)</f>
        <v>0.40651181588724639</v>
      </c>
      <c r="H500" s="1">
        <f t="shared" si="66"/>
        <v>0.39345265379991357</v>
      </c>
      <c r="I500" s="1">
        <f t="shared" si="67"/>
        <v>0.79996446968715995</v>
      </c>
      <c r="J500" s="1" t="str">
        <f t="shared" si="68"/>
        <v>R2</v>
      </c>
      <c r="K500" t="str">
        <f t="shared" si="69"/>
        <v>S2R2</v>
      </c>
      <c r="L500" t="str">
        <f>VLOOKUP(K500,'Voltage Vector Region'!$M:$P,2,0)</f>
        <v>V2</v>
      </c>
      <c r="M500" t="str">
        <f>VLOOKUP(K500,'Voltage Vector Region'!$M:$P,3,0)</f>
        <v>V8</v>
      </c>
      <c r="N500" t="str">
        <f>VLOOKUP(K500,'Voltage Vector Region'!$M:$P,4,0)</f>
        <v>V3</v>
      </c>
      <c r="P500" t="str">
        <f>VLOOKUP(L500,'Voltage Vector Region'!$R:$S,2,0)</f>
        <v>PPO</v>
      </c>
      <c r="Q500" t="str">
        <f>VLOOKUP(M500,'Voltage Vector Region'!$R:$S,2,0)</f>
        <v>OPN</v>
      </c>
      <c r="R500" t="str">
        <f>VLOOKUP(N500,'Voltage Vector Region'!$R:$S,2,0)</f>
        <v>OPO</v>
      </c>
      <c r="S500">
        <f t="shared" si="63"/>
        <v>4.9700000000000095</v>
      </c>
      <c r="T500" t="e">
        <f>VLOOKUP($K500,#REF!,2,0)</f>
        <v>#REF!</v>
      </c>
      <c r="U500" t="e">
        <f>VLOOKUP($K500,#REF!,3,0)</f>
        <v>#REF!</v>
      </c>
      <c r="V500" t="e">
        <f>VLOOKUP($K500,#REF!,4,0)</f>
        <v>#REF!</v>
      </c>
    </row>
    <row r="501" spans="3:22" x14ac:dyDescent="0.3">
      <c r="C501" s="1">
        <v>4.9800000000000096E-3</v>
      </c>
      <c r="D501" s="1">
        <f t="shared" si="64"/>
        <v>1.56451314148772</v>
      </c>
      <c r="E501" s="1" t="str">
        <f t="shared" si="65"/>
        <v>S2</v>
      </c>
      <c r="F501" s="1">
        <f t="shared" si="70"/>
        <v>0.5173155902911224</v>
      </c>
      <c r="G501" s="1">
        <f>$F$2*(((SQRT(3)*COS(Model!F501))-SIN(Model!F501))/2)</f>
        <v>0.40434519417429987</v>
      </c>
      <c r="H501" s="1">
        <f t="shared" si="66"/>
        <v>0.3956390145106099</v>
      </c>
      <c r="I501" s="1">
        <f t="shared" si="67"/>
        <v>0.79998420868490983</v>
      </c>
      <c r="J501" s="1" t="str">
        <f t="shared" si="68"/>
        <v>R2</v>
      </c>
      <c r="K501" t="str">
        <f t="shared" si="69"/>
        <v>S2R2</v>
      </c>
      <c r="L501" t="str">
        <f>VLOOKUP(K501,'Voltage Vector Region'!$M:$P,2,0)</f>
        <v>V2</v>
      </c>
      <c r="M501" t="str">
        <f>VLOOKUP(K501,'Voltage Vector Region'!$M:$P,3,0)</f>
        <v>V8</v>
      </c>
      <c r="N501" t="str">
        <f>VLOOKUP(K501,'Voltage Vector Region'!$M:$P,4,0)</f>
        <v>V3</v>
      </c>
      <c r="P501" t="str">
        <f>VLOOKUP(L501,'Voltage Vector Region'!$R:$S,2,0)</f>
        <v>PPO</v>
      </c>
      <c r="Q501" t="str">
        <f>VLOOKUP(M501,'Voltage Vector Region'!$R:$S,2,0)</f>
        <v>OPN</v>
      </c>
      <c r="R501" t="str">
        <f>VLOOKUP(N501,'Voltage Vector Region'!$R:$S,2,0)</f>
        <v>OPO</v>
      </c>
      <c r="S501">
        <f t="shared" si="63"/>
        <v>4.9800000000000093</v>
      </c>
      <c r="T501" t="e">
        <f>VLOOKUP($K501,#REF!,2,0)</f>
        <v>#REF!</v>
      </c>
      <c r="U501" t="e">
        <f>VLOOKUP($K501,#REF!,3,0)</f>
        <v>#REF!</v>
      </c>
      <c r="V501" t="e">
        <f>VLOOKUP($K501,#REF!,4,0)</f>
        <v>#REF!</v>
      </c>
    </row>
    <row r="502" spans="3:22" x14ac:dyDescent="0.3">
      <c r="C502" s="1">
        <v>4.9900000000000101E-3</v>
      </c>
      <c r="D502" s="1">
        <f t="shared" si="64"/>
        <v>1.5676547341413101</v>
      </c>
      <c r="E502" s="1" t="str">
        <f t="shared" si="65"/>
        <v>S2</v>
      </c>
      <c r="F502" s="1">
        <f t="shared" si="70"/>
        <v>0.52045718294471244</v>
      </c>
      <c r="G502" s="1">
        <f>$F$2*(((SQRT(3)*COS(Model!F502))-SIN(Model!F502))/2)</f>
        <v>0.40217458173752729</v>
      </c>
      <c r="H502" s="1">
        <f t="shared" si="66"/>
        <v>0.39782147042395921</v>
      </c>
      <c r="I502" s="1">
        <f t="shared" si="67"/>
        <v>0.7999960521614865</v>
      </c>
      <c r="J502" s="1" t="str">
        <f t="shared" si="68"/>
        <v>R2</v>
      </c>
      <c r="K502" t="str">
        <f t="shared" si="69"/>
        <v>S2R2</v>
      </c>
      <c r="L502" t="str">
        <f>VLOOKUP(K502,'Voltage Vector Region'!$M:$P,2,0)</f>
        <v>V2</v>
      </c>
      <c r="M502" t="str">
        <f>VLOOKUP(K502,'Voltage Vector Region'!$M:$P,3,0)</f>
        <v>V8</v>
      </c>
      <c r="N502" t="str">
        <f>VLOOKUP(K502,'Voltage Vector Region'!$M:$P,4,0)</f>
        <v>V3</v>
      </c>
      <c r="P502" t="str">
        <f>VLOOKUP(L502,'Voltage Vector Region'!$R:$S,2,0)</f>
        <v>PPO</v>
      </c>
      <c r="Q502" t="str">
        <f>VLOOKUP(M502,'Voltage Vector Region'!$R:$S,2,0)</f>
        <v>OPN</v>
      </c>
      <c r="R502" t="str">
        <f>VLOOKUP(N502,'Voltage Vector Region'!$R:$S,2,0)</f>
        <v>OPO</v>
      </c>
      <c r="S502">
        <f t="shared" si="63"/>
        <v>4.99000000000001</v>
      </c>
      <c r="T502" t="e">
        <f>VLOOKUP($K502,#REF!,2,0)</f>
        <v>#REF!</v>
      </c>
      <c r="U502" t="e">
        <f>VLOOKUP($K502,#REF!,3,0)</f>
        <v>#REF!</v>
      </c>
      <c r="V502" t="e">
        <f>VLOOKUP($K502,#REF!,4,0)</f>
        <v>#REF!</v>
      </c>
    </row>
    <row r="503" spans="3:22" x14ac:dyDescent="0.3">
      <c r="C503" s="28">
        <v>5.0000000000000096E-3</v>
      </c>
      <c r="D503" s="28">
        <f t="shared" si="64"/>
        <v>1.5707963267948997</v>
      </c>
      <c r="E503" s="28" t="str">
        <f t="shared" si="65"/>
        <v>S2</v>
      </c>
      <c r="F503" s="28">
        <f t="shared" si="70"/>
        <v>0.52359877559830204</v>
      </c>
      <c r="G503" s="28">
        <f>$F$2*(((SQRT(3)*COS(Model!F503))-SIN(Model!F503))/2)</f>
        <v>0.39999999999999775</v>
      </c>
      <c r="H503" s="28">
        <f t="shared" si="66"/>
        <v>0.40000000000000224</v>
      </c>
      <c r="I503" s="28">
        <f t="shared" si="67"/>
        <v>0.8</v>
      </c>
      <c r="J503" s="28" t="str">
        <f t="shared" si="68"/>
        <v>R2</v>
      </c>
      <c r="K503" s="29" t="str">
        <f t="shared" si="69"/>
        <v>S2R2</v>
      </c>
      <c r="L503" s="29" t="str">
        <f>VLOOKUP(K503,'Voltage Vector Region'!$M:$P,2,0)</f>
        <v>V2</v>
      </c>
      <c r="M503" s="29" t="str">
        <f>VLOOKUP(K503,'Voltage Vector Region'!$M:$P,3,0)</f>
        <v>V8</v>
      </c>
      <c r="N503" s="29" t="str">
        <f>VLOOKUP(K503,'Voltage Vector Region'!$M:$P,4,0)</f>
        <v>V3</v>
      </c>
      <c r="O503" s="29"/>
      <c r="P503" s="29" t="str">
        <f>VLOOKUP(L503,'Voltage Vector Region'!$R:$S,2,0)</f>
        <v>PPO</v>
      </c>
      <c r="Q503" s="29" t="str">
        <f>VLOOKUP(M503,'Voltage Vector Region'!$R:$S,2,0)</f>
        <v>OPN</v>
      </c>
      <c r="R503" s="29" t="str">
        <f>VLOOKUP(N503,'Voltage Vector Region'!$R:$S,2,0)</f>
        <v>OPO</v>
      </c>
      <c r="S503" s="29">
        <f t="shared" si="63"/>
        <v>5.0000000000000098</v>
      </c>
      <c r="T503" t="e">
        <f>VLOOKUP($K503,#REF!,2,0)</f>
        <v>#REF!</v>
      </c>
      <c r="U503" t="e">
        <f>VLOOKUP($K503,#REF!,3,0)</f>
        <v>#REF!</v>
      </c>
      <c r="V503" t="e">
        <f>VLOOKUP($K503,#REF!,4,0)</f>
        <v>#REF!</v>
      </c>
    </row>
    <row r="504" spans="3:22" x14ac:dyDescent="0.3">
      <c r="C504" s="1">
        <v>5.0100000000000101E-3</v>
      </c>
      <c r="D504" s="1">
        <f t="shared" si="64"/>
        <v>1.5739379194484895</v>
      </c>
      <c r="E504" s="1" t="str">
        <f t="shared" si="65"/>
        <v>S2</v>
      </c>
      <c r="F504" s="1">
        <f t="shared" si="70"/>
        <v>0.52674036825189186</v>
      </c>
      <c r="G504" s="1">
        <f>$F$2*(((SQRT(3)*COS(Model!F504))-SIN(Model!F504))/2)</f>
        <v>0.39782147042395466</v>
      </c>
      <c r="H504" s="1">
        <f t="shared" si="66"/>
        <v>0.4021745817375319</v>
      </c>
      <c r="I504" s="1">
        <f t="shared" si="67"/>
        <v>0.79999605216148661</v>
      </c>
      <c r="J504" s="1" t="str">
        <f t="shared" si="68"/>
        <v>R2</v>
      </c>
      <c r="K504" t="str">
        <f t="shared" si="69"/>
        <v>S2R2</v>
      </c>
      <c r="L504" t="str">
        <f>VLOOKUP(K504,'Voltage Vector Region'!$M:$P,2,0)</f>
        <v>V2</v>
      </c>
      <c r="M504" t="str">
        <f>VLOOKUP(K504,'Voltage Vector Region'!$M:$P,3,0)</f>
        <v>V8</v>
      </c>
      <c r="N504" t="str">
        <f>VLOOKUP(K504,'Voltage Vector Region'!$M:$P,4,0)</f>
        <v>V3</v>
      </c>
      <c r="P504" t="str">
        <f>VLOOKUP(L504,'Voltage Vector Region'!$R:$S,2,0)</f>
        <v>PPO</v>
      </c>
      <c r="Q504" t="str">
        <f>VLOOKUP(M504,'Voltage Vector Region'!$R:$S,2,0)</f>
        <v>OPN</v>
      </c>
      <c r="R504" t="str">
        <f>VLOOKUP(N504,'Voltage Vector Region'!$R:$S,2,0)</f>
        <v>OPO</v>
      </c>
      <c r="S504">
        <f t="shared" si="63"/>
        <v>5.0100000000000104</v>
      </c>
      <c r="T504" t="e">
        <f>VLOOKUP($K504,#REF!,2,0)</f>
        <v>#REF!</v>
      </c>
      <c r="U504" t="e">
        <f>VLOOKUP($K504,#REF!,3,0)</f>
        <v>#REF!</v>
      </c>
      <c r="V504" t="e">
        <f>VLOOKUP($K504,#REF!,4,0)</f>
        <v>#REF!</v>
      </c>
    </row>
    <row r="505" spans="3:22" x14ac:dyDescent="0.3">
      <c r="C505" s="1">
        <v>5.0200000000000097E-3</v>
      </c>
      <c r="D505" s="1">
        <f t="shared" si="64"/>
        <v>1.5770795121020793</v>
      </c>
      <c r="E505" s="1" t="str">
        <f t="shared" si="65"/>
        <v>S2</v>
      </c>
      <c r="F505" s="1">
        <f t="shared" si="70"/>
        <v>0.52988196090548167</v>
      </c>
      <c r="G505" s="1">
        <f>$F$2*(((SQRT(3)*COS(Model!F505))-SIN(Model!F505))/2)</f>
        <v>0.39563901451060546</v>
      </c>
      <c r="H505" s="1">
        <f t="shared" si="66"/>
        <v>0.4043451941743042</v>
      </c>
      <c r="I505" s="1">
        <f t="shared" si="67"/>
        <v>0.7999842086849096</v>
      </c>
      <c r="J505" s="1" t="str">
        <f t="shared" si="68"/>
        <v>R2</v>
      </c>
      <c r="K505" t="str">
        <f t="shared" si="69"/>
        <v>S2R2</v>
      </c>
      <c r="L505" t="str">
        <f>VLOOKUP(K505,'Voltage Vector Region'!$M:$P,2,0)</f>
        <v>V2</v>
      </c>
      <c r="M505" t="str">
        <f>VLOOKUP(K505,'Voltage Vector Region'!$M:$P,3,0)</f>
        <v>V8</v>
      </c>
      <c r="N505" t="str">
        <f>VLOOKUP(K505,'Voltage Vector Region'!$M:$P,4,0)</f>
        <v>V3</v>
      </c>
      <c r="P505" t="str">
        <f>VLOOKUP(L505,'Voltage Vector Region'!$R:$S,2,0)</f>
        <v>PPO</v>
      </c>
      <c r="Q505" t="str">
        <f>VLOOKUP(M505,'Voltage Vector Region'!$R:$S,2,0)</f>
        <v>OPN</v>
      </c>
      <c r="R505" t="str">
        <f>VLOOKUP(N505,'Voltage Vector Region'!$R:$S,2,0)</f>
        <v>OPO</v>
      </c>
      <c r="S505">
        <f t="shared" si="63"/>
        <v>5.0200000000000093</v>
      </c>
      <c r="T505" t="e">
        <f>VLOOKUP($K505,#REF!,2,0)</f>
        <v>#REF!</v>
      </c>
      <c r="U505" t="e">
        <f>VLOOKUP($K505,#REF!,3,0)</f>
        <v>#REF!</v>
      </c>
      <c r="V505" t="e">
        <f>VLOOKUP($K505,#REF!,4,0)</f>
        <v>#REF!</v>
      </c>
    </row>
    <row r="506" spans="3:22" x14ac:dyDescent="0.3">
      <c r="C506" s="1">
        <v>5.0300000000000102E-3</v>
      </c>
      <c r="D506" s="1">
        <f t="shared" si="64"/>
        <v>1.5802211047556691</v>
      </c>
      <c r="E506" s="1" t="str">
        <f t="shared" si="65"/>
        <v>S2</v>
      </c>
      <c r="F506" s="1">
        <f t="shared" si="70"/>
        <v>0.53302355355907149</v>
      </c>
      <c r="G506" s="1">
        <f>$F$2*(((SQRT(3)*COS(Model!F506))-SIN(Model!F506))/2)</f>
        <v>0.39345265379990896</v>
      </c>
      <c r="H506" s="1">
        <f t="shared" si="66"/>
        <v>0.40651181588725094</v>
      </c>
      <c r="I506" s="1">
        <f t="shared" si="67"/>
        <v>0.79996446968715995</v>
      </c>
      <c r="J506" s="1" t="str">
        <f t="shared" si="68"/>
        <v>R2</v>
      </c>
      <c r="K506" t="str">
        <f t="shared" si="69"/>
        <v>S2R2</v>
      </c>
      <c r="L506" t="str">
        <f>VLOOKUP(K506,'Voltage Vector Region'!$M:$P,2,0)</f>
        <v>V2</v>
      </c>
      <c r="M506" t="str">
        <f>VLOOKUP(K506,'Voltage Vector Region'!$M:$P,3,0)</f>
        <v>V8</v>
      </c>
      <c r="N506" t="str">
        <f>VLOOKUP(K506,'Voltage Vector Region'!$M:$P,4,0)</f>
        <v>V3</v>
      </c>
      <c r="P506" t="str">
        <f>VLOOKUP(L506,'Voltage Vector Region'!$R:$S,2,0)</f>
        <v>PPO</v>
      </c>
      <c r="Q506" t="str">
        <f>VLOOKUP(M506,'Voltage Vector Region'!$R:$S,2,0)</f>
        <v>OPN</v>
      </c>
      <c r="R506" t="str">
        <f>VLOOKUP(N506,'Voltage Vector Region'!$R:$S,2,0)</f>
        <v>OPO</v>
      </c>
      <c r="S506">
        <f t="shared" si="63"/>
        <v>5.03000000000001</v>
      </c>
      <c r="T506" t="e">
        <f>VLOOKUP($K506,#REF!,2,0)</f>
        <v>#REF!</v>
      </c>
      <c r="U506" t="e">
        <f>VLOOKUP($K506,#REF!,3,0)</f>
        <v>#REF!</v>
      </c>
      <c r="V506" t="e">
        <f>VLOOKUP($K506,#REF!,4,0)</f>
        <v>#REF!</v>
      </c>
    </row>
    <row r="507" spans="3:22" x14ac:dyDescent="0.3">
      <c r="C507" s="1">
        <v>5.0400000000000097E-3</v>
      </c>
      <c r="D507" s="1">
        <f t="shared" si="64"/>
        <v>1.5833626974092589</v>
      </c>
      <c r="E507" s="1" t="str">
        <f t="shared" si="65"/>
        <v>S2</v>
      </c>
      <c r="F507" s="1">
        <f t="shared" si="70"/>
        <v>0.53616514621266131</v>
      </c>
      <c r="G507" s="1">
        <f>$F$2*(((SQRT(3)*COS(Model!F507))-SIN(Model!F507))/2)</f>
        <v>0.39126240987036276</v>
      </c>
      <c r="H507" s="1">
        <f t="shared" si="66"/>
        <v>0.40867442549269017</v>
      </c>
      <c r="I507" s="1">
        <f t="shared" si="67"/>
        <v>0.79993683536305293</v>
      </c>
      <c r="J507" s="1" t="str">
        <f t="shared" si="68"/>
        <v>R2</v>
      </c>
      <c r="K507" t="str">
        <f t="shared" si="69"/>
        <v>S2R2</v>
      </c>
      <c r="L507" t="str">
        <f>VLOOKUP(K507,'Voltage Vector Region'!$M:$P,2,0)</f>
        <v>V2</v>
      </c>
      <c r="M507" t="str">
        <f>VLOOKUP(K507,'Voltage Vector Region'!$M:$P,3,0)</f>
        <v>V8</v>
      </c>
      <c r="N507" t="str">
        <f>VLOOKUP(K507,'Voltage Vector Region'!$M:$P,4,0)</f>
        <v>V3</v>
      </c>
      <c r="P507" t="str">
        <f>VLOOKUP(L507,'Voltage Vector Region'!$R:$S,2,0)</f>
        <v>PPO</v>
      </c>
      <c r="Q507" t="str">
        <f>VLOOKUP(M507,'Voltage Vector Region'!$R:$S,2,0)</f>
        <v>OPN</v>
      </c>
      <c r="R507" t="str">
        <f>VLOOKUP(N507,'Voltage Vector Region'!$R:$S,2,0)</f>
        <v>OPO</v>
      </c>
      <c r="S507">
        <f t="shared" si="63"/>
        <v>5.0400000000000098</v>
      </c>
      <c r="T507" t="e">
        <f>VLOOKUP($K507,#REF!,2,0)</f>
        <v>#REF!</v>
      </c>
      <c r="U507" t="e">
        <f>VLOOKUP($K507,#REF!,3,0)</f>
        <v>#REF!</v>
      </c>
      <c r="V507" t="e">
        <f>VLOOKUP($K507,#REF!,4,0)</f>
        <v>#REF!</v>
      </c>
    </row>
    <row r="508" spans="3:22" x14ac:dyDescent="0.3">
      <c r="C508" s="1">
        <v>5.0500000000000102E-3</v>
      </c>
      <c r="D508" s="1">
        <f t="shared" si="64"/>
        <v>1.5865042900628488</v>
      </c>
      <c r="E508" s="1" t="str">
        <f t="shared" si="65"/>
        <v>S2</v>
      </c>
      <c r="F508" s="1">
        <f t="shared" si="70"/>
        <v>0.53930673886625113</v>
      </c>
      <c r="G508" s="1">
        <f>$F$2*(((SQRT(3)*COS(Model!F508))-SIN(Model!F508))/2)</f>
        <v>0.38906830433879003</v>
      </c>
      <c r="H508" s="1">
        <f t="shared" si="66"/>
        <v>0.41083300164653835</v>
      </c>
      <c r="I508" s="1">
        <f t="shared" si="67"/>
        <v>0.79990130598532838</v>
      </c>
      <c r="J508" s="1" t="str">
        <f t="shared" si="68"/>
        <v>R2</v>
      </c>
      <c r="K508" t="str">
        <f t="shared" si="69"/>
        <v>S2R2</v>
      </c>
      <c r="L508" t="str">
        <f>VLOOKUP(K508,'Voltage Vector Region'!$M:$P,2,0)</f>
        <v>V2</v>
      </c>
      <c r="M508" t="str">
        <f>VLOOKUP(K508,'Voltage Vector Region'!$M:$P,3,0)</f>
        <v>V8</v>
      </c>
      <c r="N508" t="str">
        <f>VLOOKUP(K508,'Voltage Vector Region'!$M:$P,4,0)</f>
        <v>V3</v>
      </c>
      <c r="P508" t="str">
        <f>VLOOKUP(L508,'Voltage Vector Region'!$R:$S,2,0)</f>
        <v>PPO</v>
      </c>
      <c r="Q508" t="str">
        <f>VLOOKUP(M508,'Voltage Vector Region'!$R:$S,2,0)</f>
        <v>OPN</v>
      </c>
      <c r="R508" t="str">
        <f>VLOOKUP(N508,'Voltage Vector Region'!$R:$S,2,0)</f>
        <v>OPO</v>
      </c>
      <c r="S508">
        <f t="shared" si="63"/>
        <v>5.0500000000000105</v>
      </c>
      <c r="T508" t="e">
        <f>VLOOKUP($K508,#REF!,2,0)</f>
        <v>#REF!</v>
      </c>
      <c r="U508" t="e">
        <f>VLOOKUP($K508,#REF!,3,0)</f>
        <v>#REF!</v>
      </c>
      <c r="V508" t="e">
        <f>VLOOKUP($K508,#REF!,4,0)</f>
        <v>#REF!</v>
      </c>
    </row>
    <row r="509" spans="3:22" x14ac:dyDescent="0.3">
      <c r="C509" s="1">
        <v>5.0600000000000098E-3</v>
      </c>
      <c r="D509" s="1">
        <f t="shared" si="64"/>
        <v>1.5896458827164384</v>
      </c>
      <c r="E509" s="1" t="str">
        <f t="shared" si="65"/>
        <v>S2</v>
      </c>
      <c r="F509" s="1">
        <f t="shared" si="70"/>
        <v>0.54244833151984073</v>
      </c>
      <c r="G509" s="1">
        <f>$F$2*(((SQRT(3)*COS(Model!F509))-SIN(Model!F509))/2)</f>
        <v>0.38687035886012699</v>
      </c>
      <c r="H509" s="1">
        <f t="shared" si="66"/>
        <v>0.41298752304452019</v>
      </c>
      <c r="I509" s="1">
        <f t="shared" si="67"/>
        <v>0.79985788190464713</v>
      </c>
      <c r="J509" s="1" t="str">
        <f t="shared" si="68"/>
        <v>R2</v>
      </c>
      <c r="K509" t="str">
        <f t="shared" si="69"/>
        <v>S2R2</v>
      </c>
      <c r="L509" t="str">
        <f>VLOOKUP(K509,'Voltage Vector Region'!$M:$P,2,0)</f>
        <v>V2</v>
      </c>
      <c r="M509" t="str">
        <f>VLOOKUP(K509,'Voltage Vector Region'!$M:$P,3,0)</f>
        <v>V8</v>
      </c>
      <c r="N509" t="str">
        <f>VLOOKUP(K509,'Voltage Vector Region'!$M:$P,4,0)</f>
        <v>V3</v>
      </c>
      <c r="P509" t="str">
        <f>VLOOKUP(L509,'Voltage Vector Region'!$R:$S,2,0)</f>
        <v>PPO</v>
      </c>
      <c r="Q509" t="str">
        <f>VLOOKUP(M509,'Voltage Vector Region'!$R:$S,2,0)</f>
        <v>OPN</v>
      </c>
      <c r="R509" t="str">
        <f>VLOOKUP(N509,'Voltage Vector Region'!$R:$S,2,0)</f>
        <v>OPO</v>
      </c>
      <c r="S509">
        <f t="shared" si="63"/>
        <v>5.0600000000000094</v>
      </c>
      <c r="T509" t="e">
        <f>VLOOKUP($K509,#REF!,2,0)</f>
        <v>#REF!</v>
      </c>
      <c r="U509" t="e">
        <f>VLOOKUP($K509,#REF!,3,0)</f>
        <v>#REF!</v>
      </c>
      <c r="V509" t="e">
        <f>VLOOKUP($K509,#REF!,4,0)</f>
        <v>#REF!</v>
      </c>
    </row>
    <row r="510" spans="3:22" x14ac:dyDescent="0.3">
      <c r="C510" s="1">
        <v>5.0700000000000103E-3</v>
      </c>
      <c r="D510" s="1">
        <f t="shared" si="64"/>
        <v>1.5927874753700284</v>
      </c>
      <c r="E510" s="1" t="str">
        <f t="shared" si="65"/>
        <v>S2</v>
      </c>
      <c r="F510" s="1">
        <f t="shared" si="70"/>
        <v>0.54558992417343077</v>
      </c>
      <c r="G510" s="1">
        <f>$F$2*(((SQRT(3)*COS(Model!F510))-SIN(Model!F510))/2)</f>
        <v>0.38466859512720752</v>
      </c>
      <c r="H510" s="1">
        <f t="shared" si="66"/>
        <v>0.41513796842237966</v>
      </c>
      <c r="I510" s="1">
        <f t="shared" si="67"/>
        <v>0.79980656354958723</v>
      </c>
      <c r="J510" s="1" t="str">
        <f t="shared" si="68"/>
        <v>R2</v>
      </c>
      <c r="K510" t="str">
        <f t="shared" si="69"/>
        <v>S2R2</v>
      </c>
      <c r="L510" t="str">
        <f>VLOOKUP(K510,'Voltage Vector Region'!$M:$P,2,0)</f>
        <v>V2</v>
      </c>
      <c r="M510" t="str">
        <f>VLOOKUP(K510,'Voltage Vector Region'!$M:$P,3,0)</f>
        <v>V8</v>
      </c>
      <c r="N510" t="str">
        <f>VLOOKUP(K510,'Voltage Vector Region'!$M:$P,4,0)</f>
        <v>V3</v>
      </c>
      <c r="P510" t="str">
        <f>VLOOKUP(L510,'Voltage Vector Region'!$R:$S,2,0)</f>
        <v>PPO</v>
      </c>
      <c r="Q510" t="str">
        <f>VLOOKUP(M510,'Voltage Vector Region'!$R:$S,2,0)</f>
        <v>OPN</v>
      </c>
      <c r="R510" t="str">
        <f>VLOOKUP(N510,'Voltage Vector Region'!$R:$S,2,0)</f>
        <v>OPO</v>
      </c>
      <c r="S510">
        <f t="shared" si="63"/>
        <v>5.0700000000000101</v>
      </c>
      <c r="T510" t="e">
        <f>VLOOKUP($K510,#REF!,2,0)</f>
        <v>#REF!</v>
      </c>
      <c r="U510" t="e">
        <f>VLOOKUP($K510,#REF!,3,0)</f>
        <v>#REF!</v>
      </c>
      <c r="V510" t="e">
        <f>VLOOKUP($K510,#REF!,4,0)</f>
        <v>#REF!</v>
      </c>
    </row>
    <row r="511" spans="3:22" x14ac:dyDescent="0.3">
      <c r="C511" s="1">
        <v>5.0800000000000099E-3</v>
      </c>
      <c r="D511" s="1">
        <f t="shared" si="64"/>
        <v>1.595929068023618</v>
      </c>
      <c r="E511" s="1" t="str">
        <f t="shared" si="65"/>
        <v>S2</v>
      </c>
      <c r="F511" s="1">
        <f t="shared" si="70"/>
        <v>0.54873151682702037</v>
      </c>
      <c r="G511" s="1">
        <f>$F$2*(((SQRT(3)*COS(Model!F511))-SIN(Model!F511))/2)</f>
        <v>0.38246303487055144</v>
      </c>
      <c r="H511" s="1">
        <f t="shared" si="66"/>
        <v>0.41728431655608844</v>
      </c>
      <c r="I511" s="1">
        <f t="shared" si="67"/>
        <v>0.79974735142663989</v>
      </c>
      <c r="J511" s="1" t="str">
        <f t="shared" si="68"/>
        <v>R2</v>
      </c>
      <c r="K511" t="str">
        <f t="shared" si="69"/>
        <v>S2R2</v>
      </c>
      <c r="L511" t="str">
        <f>VLOOKUP(K511,'Voltage Vector Region'!$M:$P,2,0)</f>
        <v>V2</v>
      </c>
      <c r="M511" t="str">
        <f>VLOOKUP(K511,'Voltage Vector Region'!$M:$P,3,0)</f>
        <v>V8</v>
      </c>
      <c r="N511" t="str">
        <f>VLOOKUP(K511,'Voltage Vector Region'!$M:$P,4,0)</f>
        <v>V3</v>
      </c>
      <c r="P511" t="str">
        <f>VLOOKUP(L511,'Voltage Vector Region'!$R:$S,2,0)</f>
        <v>PPO</v>
      </c>
      <c r="Q511" t="str">
        <f>VLOOKUP(M511,'Voltage Vector Region'!$R:$S,2,0)</f>
        <v>OPN</v>
      </c>
      <c r="R511" t="str">
        <f>VLOOKUP(N511,'Voltage Vector Region'!$R:$S,2,0)</f>
        <v>OPO</v>
      </c>
      <c r="S511">
        <f t="shared" si="63"/>
        <v>5.0800000000000098</v>
      </c>
      <c r="T511" t="e">
        <f>VLOOKUP($K511,#REF!,2,0)</f>
        <v>#REF!</v>
      </c>
      <c r="U511" t="e">
        <f>VLOOKUP($K511,#REF!,3,0)</f>
        <v>#REF!</v>
      </c>
      <c r="V511" t="e">
        <f>VLOOKUP($K511,#REF!,4,0)</f>
        <v>#REF!</v>
      </c>
    </row>
    <row r="512" spans="3:22" x14ac:dyDescent="0.3">
      <c r="C512" s="1">
        <v>5.0900000000000103E-3</v>
      </c>
      <c r="D512" s="1">
        <f t="shared" si="64"/>
        <v>1.599070660677208</v>
      </c>
      <c r="E512" s="1" t="str">
        <f t="shared" si="65"/>
        <v>S2</v>
      </c>
      <c r="F512" s="1">
        <f t="shared" si="70"/>
        <v>0.55187310948061041</v>
      </c>
      <c r="G512" s="1">
        <f>$F$2*(((SQRT(3)*COS(Model!F512))-SIN(Model!F512))/2)</f>
        <v>0.38025369985814755</v>
      </c>
      <c r="H512" s="1">
        <f t="shared" si="66"/>
        <v>0.41942654626205766</v>
      </c>
      <c r="I512" s="1">
        <f t="shared" si="67"/>
        <v>0.79968024612020527</v>
      </c>
      <c r="J512" s="1" t="str">
        <f t="shared" si="68"/>
        <v>R2</v>
      </c>
      <c r="K512" t="str">
        <f t="shared" si="69"/>
        <v>S2R2</v>
      </c>
      <c r="L512" t="str">
        <f>VLOOKUP(K512,'Voltage Vector Region'!$M:$P,2,0)</f>
        <v>V2</v>
      </c>
      <c r="M512" t="str">
        <f>VLOOKUP(K512,'Voltage Vector Region'!$M:$P,3,0)</f>
        <v>V8</v>
      </c>
      <c r="N512" t="str">
        <f>VLOOKUP(K512,'Voltage Vector Region'!$M:$P,4,0)</f>
        <v>V3</v>
      </c>
      <c r="P512" t="str">
        <f>VLOOKUP(L512,'Voltage Vector Region'!$R:$S,2,0)</f>
        <v>PPO</v>
      </c>
      <c r="Q512" t="str">
        <f>VLOOKUP(M512,'Voltage Vector Region'!$R:$S,2,0)</f>
        <v>OPN</v>
      </c>
      <c r="R512" t="str">
        <f>VLOOKUP(N512,'Voltage Vector Region'!$R:$S,2,0)</f>
        <v>OPO</v>
      </c>
      <c r="S512">
        <f t="shared" si="63"/>
        <v>5.0900000000000105</v>
      </c>
      <c r="T512" t="e">
        <f>VLOOKUP($K512,#REF!,2,0)</f>
        <v>#REF!</v>
      </c>
      <c r="U512" t="e">
        <f>VLOOKUP($K512,#REF!,3,0)</f>
        <v>#REF!</v>
      </c>
      <c r="V512" t="e">
        <f>VLOOKUP($K512,#REF!,4,0)</f>
        <v>#REF!</v>
      </c>
    </row>
    <row r="513" spans="3:22" x14ac:dyDescent="0.3">
      <c r="C513" s="1">
        <v>5.1000000000000099E-3</v>
      </c>
      <c r="D513" s="1">
        <f t="shared" si="64"/>
        <v>1.6022122533307976</v>
      </c>
      <c r="E513" s="1" t="str">
        <f t="shared" si="65"/>
        <v>S2</v>
      </c>
      <c r="F513" s="1">
        <f t="shared" si="70"/>
        <v>0.55501470213420001</v>
      </c>
      <c r="G513" s="1">
        <f>$F$2*(((SQRT(3)*COS(Model!F513))-SIN(Model!F513))/2)</f>
        <v>0.37804061189524085</v>
      </c>
      <c r="H513" s="1">
        <f t="shared" si="66"/>
        <v>0.42156463639734421</v>
      </c>
      <c r="I513" s="1">
        <f t="shared" si="67"/>
        <v>0.79960524829258506</v>
      </c>
      <c r="J513" s="1" t="str">
        <f t="shared" si="68"/>
        <v>R2</v>
      </c>
      <c r="K513" t="str">
        <f t="shared" si="69"/>
        <v>S2R2</v>
      </c>
      <c r="L513" t="str">
        <f>VLOOKUP(K513,'Voltage Vector Region'!$M:$P,2,0)</f>
        <v>V2</v>
      </c>
      <c r="M513" t="str">
        <f>VLOOKUP(K513,'Voltage Vector Region'!$M:$P,3,0)</f>
        <v>V8</v>
      </c>
      <c r="N513" t="str">
        <f>VLOOKUP(K513,'Voltage Vector Region'!$M:$P,4,0)</f>
        <v>V3</v>
      </c>
      <c r="P513" t="str">
        <f>VLOOKUP(L513,'Voltage Vector Region'!$R:$S,2,0)</f>
        <v>PPO</v>
      </c>
      <c r="Q513" t="str">
        <f>VLOOKUP(M513,'Voltage Vector Region'!$R:$S,2,0)</f>
        <v>OPN</v>
      </c>
      <c r="R513" t="str">
        <f>VLOOKUP(N513,'Voltage Vector Region'!$R:$S,2,0)</f>
        <v>OPO</v>
      </c>
      <c r="S513">
        <f t="shared" si="63"/>
        <v>5.1000000000000094</v>
      </c>
      <c r="T513" t="e">
        <f>VLOOKUP($K513,#REF!,2,0)</f>
        <v>#REF!</v>
      </c>
      <c r="U513" t="e">
        <f>VLOOKUP($K513,#REF!,3,0)</f>
        <v>#REF!</v>
      </c>
      <c r="V513" t="e">
        <f>VLOOKUP($K513,#REF!,4,0)</f>
        <v>#REF!</v>
      </c>
    </row>
    <row r="514" spans="3:22" x14ac:dyDescent="0.3">
      <c r="C514" s="1">
        <v>5.1100000000000104E-3</v>
      </c>
      <c r="D514" s="1">
        <f t="shared" si="64"/>
        <v>1.6053538459843877</v>
      </c>
      <c r="E514" s="1" t="str">
        <f t="shared" si="65"/>
        <v>S2</v>
      </c>
      <c r="F514" s="1">
        <f t="shared" si="70"/>
        <v>0.55815629478779005</v>
      </c>
      <c r="G514" s="1">
        <f>$F$2*(((SQRT(3)*COS(Model!F514))-SIN(Model!F514))/2)</f>
        <v>0.37582379282411577</v>
      </c>
      <c r="H514" s="1">
        <f t="shared" si="66"/>
        <v>0.42369856585986243</v>
      </c>
      <c r="I514" s="1">
        <f t="shared" si="67"/>
        <v>0.79952235868397814</v>
      </c>
      <c r="J514" s="1" t="str">
        <f t="shared" si="68"/>
        <v>R2</v>
      </c>
      <c r="K514" t="str">
        <f t="shared" si="69"/>
        <v>S2R2</v>
      </c>
      <c r="L514" t="str">
        <f>VLOOKUP(K514,'Voltage Vector Region'!$M:$P,2,0)</f>
        <v>V2</v>
      </c>
      <c r="M514" t="str">
        <f>VLOOKUP(K514,'Voltage Vector Region'!$M:$P,3,0)</f>
        <v>V8</v>
      </c>
      <c r="N514" t="str">
        <f>VLOOKUP(K514,'Voltage Vector Region'!$M:$P,4,0)</f>
        <v>V3</v>
      </c>
      <c r="P514" t="str">
        <f>VLOOKUP(L514,'Voltage Vector Region'!$R:$S,2,0)</f>
        <v>PPO</v>
      </c>
      <c r="Q514" t="str">
        <f>VLOOKUP(M514,'Voltage Vector Region'!$R:$S,2,0)</f>
        <v>OPN</v>
      </c>
      <c r="R514" t="str">
        <f>VLOOKUP(N514,'Voltage Vector Region'!$R:$S,2,0)</f>
        <v>OPO</v>
      </c>
      <c r="S514">
        <f t="shared" si="63"/>
        <v>5.1100000000000101</v>
      </c>
      <c r="T514" t="e">
        <f>VLOOKUP($K514,#REF!,2,0)</f>
        <v>#REF!</v>
      </c>
      <c r="U514" t="e">
        <f>VLOOKUP($K514,#REF!,3,0)</f>
        <v>#REF!</v>
      </c>
      <c r="V514" t="e">
        <f>VLOOKUP($K514,#REF!,4,0)</f>
        <v>#REF!</v>
      </c>
    </row>
    <row r="515" spans="3:22" x14ac:dyDescent="0.3">
      <c r="C515" s="1">
        <v>5.12000000000001E-3</v>
      </c>
      <c r="D515" s="1">
        <f t="shared" si="64"/>
        <v>1.6084954386379773</v>
      </c>
      <c r="E515" s="1" t="str">
        <f t="shared" si="65"/>
        <v>S2</v>
      </c>
      <c r="F515" s="1">
        <f t="shared" si="70"/>
        <v>0.56129788744137965</v>
      </c>
      <c r="G515" s="1">
        <f>$F$2*(((SQRT(3)*COS(Model!F515))-SIN(Model!F515))/2)</f>
        <v>0.37360326452388198</v>
      </c>
      <c r="H515" s="1">
        <f t="shared" si="66"/>
        <v>0.42582831358858936</v>
      </c>
      <c r="I515" s="1">
        <f t="shared" si="67"/>
        <v>0.79943157811247134</v>
      </c>
      <c r="J515" s="1" t="str">
        <f t="shared" si="68"/>
        <v>R2</v>
      </c>
      <c r="K515" t="str">
        <f t="shared" si="69"/>
        <v>S2R2</v>
      </c>
      <c r="L515" t="str">
        <f>VLOOKUP(K515,'Voltage Vector Region'!$M:$P,2,0)</f>
        <v>V2</v>
      </c>
      <c r="M515" t="str">
        <f>VLOOKUP(K515,'Voltage Vector Region'!$M:$P,3,0)</f>
        <v>V8</v>
      </c>
      <c r="N515" t="str">
        <f>VLOOKUP(K515,'Voltage Vector Region'!$M:$P,4,0)</f>
        <v>V3</v>
      </c>
      <c r="P515" t="str">
        <f>VLOOKUP(L515,'Voltage Vector Region'!$R:$S,2,0)</f>
        <v>PPO</v>
      </c>
      <c r="Q515" t="str">
        <f>VLOOKUP(M515,'Voltage Vector Region'!$R:$S,2,0)</f>
        <v>OPN</v>
      </c>
      <c r="R515" t="str">
        <f>VLOOKUP(N515,'Voltage Vector Region'!$R:$S,2,0)</f>
        <v>OPO</v>
      </c>
      <c r="S515">
        <f t="shared" ref="S515:S578" si="71">C515/$S$1</f>
        <v>5.1200000000000099</v>
      </c>
      <c r="T515" t="e">
        <f>VLOOKUP($K515,#REF!,2,0)</f>
        <v>#REF!</v>
      </c>
      <c r="U515" t="e">
        <f>VLOOKUP($K515,#REF!,3,0)</f>
        <v>#REF!</v>
      </c>
      <c r="V515" t="e">
        <f>VLOOKUP($K515,#REF!,4,0)</f>
        <v>#REF!</v>
      </c>
    </row>
    <row r="516" spans="3:22" x14ac:dyDescent="0.3">
      <c r="C516" s="1">
        <v>5.1300000000000104E-3</v>
      </c>
      <c r="D516" s="1">
        <f t="shared" ref="D516:D579" si="72">C516*$B$3</f>
        <v>1.6116370312915673</v>
      </c>
      <c r="E516" s="1" t="str">
        <f t="shared" ref="E516:E579" si="73">IF(AND((D516&lt;PI()/3),(D516&gt;=0)),"S1",IF(AND((D516&lt;2*PI()/3),(D516&gt;=PI()/3)),"S2",IF(AND((D516&lt;3*PI()/3),(D516&gt;=2*PI()/3)),"S3",IF(AND((D516&lt;4*PI()/3),(D516&gt;=PI())),"S4",IF(AND((D516&lt;5*PI()/3),(D516&gt;=4*PI()/3)),"S5",IF(AND((D516&lt;2*PI()),(D516&gt;=5*PI()/3)),"S6",0))))))</f>
        <v>S2</v>
      </c>
      <c r="F516" s="1">
        <f t="shared" si="70"/>
        <v>0.56443948009496969</v>
      </c>
      <c r="G516" s="1">
        <f>$F$2*(((SQRT(3)*COS(Model!F516))-SIN(Model!F516))/2)</f>
        <v>0.37137904891025675</v>
      </c>
      <c r="H516" s="1">
        <f t="shared" si="66"/>
        <v>0.42795385856377532</v>
      </c>
      <c r="I516" s="1">
        <f t="shared" si="67"/>
        <v>0.79933290747403207</v>
      </c>
      <c r="J516" s="1" t="str">
        <f t="shared" si="68"/>
        <v>R2</v>
      </c>
      <c r="K516" t="str">
        <f t="shared" si="69"/>
        <v>S2R2</v>
      </c>
      <c r="L516" t="str">
        <f>VLOOKUP(K516,'Voltage Vector Region'!$M:$P,2,0)</f>
        <v>V2</v>
      </c>
      <c r="M516" t="str">
        <f>VLOOKUP(K516,'Voltage Vector Region'!$M:$P,3,0)</f>
        <v>V8</v>
      </c>
      <c r="N516" t="str">
        <f>VLOOKUP(K516,'Voltage Vector Region'!$M:$P,4,0)</f>
        <v>V3</v>
      </c>
      <c r="P516" t="str">
        <f>VLOOKUP(L516,'Voltage Vector Region'!$R:$S,2,0)</f>
        <v>PPO</v>
      </c>
      <c r="Q516" t="str">
        <f>VLOOKUP(M516,'Voltage Vector Region'!$R:$S,2,0)</f>
        <v>OPN</v>
      </c>
      <c r="R516" t="str">
        <f>VLOOKUP(N516,'Voltage Vector Region'!$R:$S,2,0)</f>
        <v>OPO</v>
      </c>
      <c r="S516">
        <f t="shared" si="71"/>
        <v>5.1300000000000106</v>
      </c>
      <c r="T516" t="e">
        <f>VLOOKUP($K516,#REF!,2,0)</f>
        <v>#REF!</v>
      </c>
      <c r="U516" t="e">
        <f>VLOOKUP($K516,#REF!,3,0)</f>
        <v>#REF!</v>
      </c>
      <c r="V516" t="e">
        <f>VLOOKUP($K516,#REF!,4,0)</f>
        <v>#REF!</v>
      </c>
    </row>
    <row r="517" spans="3:22" x14ac:dyDescent="0.3">
      <c r="C517" s="1">
        <v>5.14000000000001E-3</v>
      </c>
      <c r="D517" s="1">
        <f t="shared" si="72"/>
        <v>1.6147786239451569</v>
      </c>
      <c r="E517" s="1" t="str">
        <f t="shared" si="73"/>
        <v>S2</v>
      </c>
      <c r="F517" s="1">
        <f t="shared" si="70"/>
        <v>0.56758107274855929</v>
      </c>
      <c r="G517" s="1">
        <f>$F$2*(((SQRT(3)*COS(Model!F517))-SIN(Model!F517))/2)</f>
        <v>0.36915116793535074</v>
      </c>
      <c r="H517" s="1">
        <f t="shared" si="66"/>
        <v>0.43007517980714893</v>
      </c>
      <c r="I517" s="1">
        <f t="shared" si="67"/>
        <v>0.79922634774249968</v>
      </c>
      <c r="J517" s="1" t="str">
        <f t="shared" si="68"/>
        <v>R2</v>
      </c>
      <c r="K517" t="str">
        <f t="shared" si="69"/>
        <v>S2R2</v>
      </c>
      <c r="L517" t="str">
        <f>VLOOKUP(K517,'Voltage Vector Region'!$M:$P,2,0)</f>
        <v>V2</v>
      </c>
      <c r="M517" t="str">
        <f>VLOOKUP(K517,'Voltage Vector Region'!$M:$P,3,0)</f>
        <v>V8</v>
      </c>
      <c r="N517" t="str">
        <f>VLOOKUP(K517,'Voltage Vector Region'!$M:$P,4,0)</f>
        <v>V3</v>
      </c>
      <c r="P517" t="str">
        <f>VLOOKUP(L517,'Voltage Vector Region'!$R:$S,2,0)</f>
        <v>PPO</v>
      </c>
      <c r="Q517" t="str">
        <f>VLOOKUP(M517,'Voltage Vector Region'!$R:$S,2,0)</f>
        <v>OPN</v>
      </c>
      <c r="R517" t="str">
        <f>VLOOKUP(N517,'Voltage Vector Region'!$R:$S,2,0)</f>
        <v>OPO</v>
      </c>
      <c r="S517">
        <f t="shared" si="71"/>
        <v>5.1400000000000103</v>
      </c>
      <c r="T517" t="e">
        <f>VLOOKUP($K517,#REF!,2,0)</f>
        <v>#REF!</v>
      </c>
      <c r="U517" t="e">
        <f>VLOOKUP($K517,#REF!,3,0)</f>
        <v>#REF!</v>
      </c>
      <c r="V517" t="e">
        <f>VLOOKUP($K517,#REF!,4,0)</f>
        <v>#REF!</v>
      </c>
    </row>
    <row r="518" spans="3:22" x14ac:dyDescent="0.3">
      <c r="C518" s="1">
        <v>5.1500000000000096E-3</v>
      </c>
      <c r="D518" s="1">
        <f t="shared" si="72"/>
        <v>1.6179202165987465</v>
      </c>
      <c r="E518" s="1" t="str">
        <f t="shared" si="73"/>
        <v>S2</v>
      </c>
      <c r="F518" s="1">
        <f t="shared" si="70"/>
        <v>0.57072266540214889</v>
      </c>
      <c r="G518" s="1">
        <f>$F$2*(((SQRT(3)*COS(Model!F518))-SIN(Model!F518))/2)</f>
        <v>0.36691964358744977</v>
      </c>
      <c r="H518" s="1">
        <f t="shared" si="66"/>
        <v>0.43219225638212616</v>
      </c>
      <c r="I518" s="1">
        <f t="shared" si="67"/>
        <v>0.79911189996957588</v>
      </c>
      <c r="J518" s="1" t="str">
        <f t="shared" si="68"/>
        <v>R2</v>
      </c>
      <c r="K518" t="str">
        <f t="shared" si="69"/>
        <v>S2R2</v>
      </c>
      <c r="L518" t="str">
        <f>VLOOKUP(K518,'Voltage Vector Region'!$M:$P,2,0)</f>
        <v>V2</v>
      </c>
      <c r="M518" t="str">
        <f>VLOOKUP(K518,'Voltage Vector Region'!$M:$P,3,0)</f>
        <v>V8</v>
      </c>
      <c r="N518" t="str">
        <f>VLOOKUP(K518,'Voltage Vector Region'!$M:$P,4,0)</f>
        <v>V3</v>
      </c>
      <c r="P518" t="str">
        <f>VLOOKUP(L518,'Voltage Vector Region'!$R:$S,2,0)</f>
        <v>PPO</v>
      </c>
      <c r="Q518" t="str">
        <f>VLOOKUP(M518,'Voltage Vector Region'!$R:$S,2,0)</f>
        <v>OPN</v>
      </c>
      <c r="R518" t="str">
        <f>VLOOKUP(N518,'Voltage Vector Region'!$R:$S,2,0)</f>
        <v>OPO</v>
      </c>
      <c r="S518">
        <f t="shared" si="71"/>
        <v>5.1500000000000092</v>
      </c>
      <c r="T518" t="e">
        <f>VLOOKUP($K518,#REF!,2,0)</f>
        <v>#REF!</v>
      </c>
      <c r="U518" t="e">
        <f>VLOOKUP($K518,#REF!,3,0)</f>
        <v>#REF!</v>
      </c>
      <c r="V518" t="e">
        <f>VLOOKUP($K518,#REF!,4,0)</f>
        <v>#REF!</v>
      </c>
    </row>
    <row r="519" spans="3:22" x14ac:dyDescent="0.3">
      <c r="C519" s="1">
        <v>5.1600000000000101E-3</v>
      </c>
      <c r="D519" s="1">
        <f t="shared" si="72"/>
        <v>1.6210618092523366</v>
      </c>
      <c r="E519" s="1" t="str">
        <f t="shared" si="73"/>
        <v>S2</v>
      </c>
      <c r="F519" s="1">
        <f t="shared" si="70"/>
        <v>0.57386425805573893</v>
      </c>
      <c r="G519" s="1">
        <f>$F$2*(((SQRT(3)*COS(Model!F519))-SIN(Model!F519))/2)</f>
        <v>0.3646844978907976</v>
      </c>
      <c r="H519" s="1">
        <f t="shared" si="66"/>
        <v>0.43430506739401625</v>
      </c>
      <c r="I519" s="1">
        <f t="shared" si="67"/>
        <v>0.7989895652848138</v>
      </c>
      <c r="J519" s="1" t="str">
        <f t="shared" si="68"/>
        <v>R2</v>
      </c>
      <c r="K519" t="str">
        <f t="shared" si="69"/>
        <v>S2R2</v>
      </c>
      <c r="L519" t="str">
        <f>VLOOKUP(K519,'Voltage Vector Region'!$M:$P,2,0)</f>
        <v>V2</v>
      </c>
      <c r="M519" t="str">
        <f>VLOOKUP(K519,'Voltage Vector Region'!$M:$P,3,0)</f>
        <v>V8</v>
      </c>
      <c r="N519" t="str">
        <f>VLOOKUP(K519,'Voltage Vector Region'!$M:$P,4,0)</f>
        <v>V3</v>
      </c>
      <c r="P519" t="str">
        <f>VLOOKUP(L519,'Voltage Vector Region'!$R:$S,2,0)</f>
        <v>PPO</v>
      </c>
      <c r="Q519" t="str">
        <f>VLOOKUP(M519,'Voltage Vector Region'!$R:$S,2,0)</f>
        <v>OPN</v>
      </c>
      <c r="R519" t="str">
        <f>VLOOKUP(N519,'Voltage Vector Region'!$R:$S,2,0)</f>
        <v>OPO</v>
      </c>
      <c r="S519">
        <f t="shared" si="71"/>
        <v>5.1600000000000099</v>
      </c>
      <c r="T519" t="e">
        <f>VLOOKUP($K519,#REF!,2,0)</f>
        <v>#REF!</v>
      </c>
      <c r="U519" t="e">
        <f>VLOOKUP($K519,#REF!,3,0)</f>
        <v>#REF!</v>
      </c>
      <c r="V519" t="e">
        <f>VLOOKUP($K519,#REF!,4,0)</f>
        <v>#REF!</v>
      </c>
    </row>
    <row r="520" spans="3:22" x14ac:dyDescent="0.3">
      <c r="C520" s="1">
        <v>5.1700000000000097E-3</v>
      </c>
      <c r="D520" s="1">
        <f t="shared" si="72"/>
        <v>1.6242034019059262</v>
      </c>
      <c r="E520" s="1" t="str">
        <f t="shared" si="73"/>
        <v>S2</v>
      </c>
      <c r="F520" s="1">
        <f t="shared" si="70"/>
        <v>0.57700585070932853</v>
      </c>
      <c r="G520" s="1">
        <f>$F$2*(((SQRT(3)*COS(Model!F520))-SIN(Model!F520))/2)</f>
        <v>0.36244575290538061</v>
      </c>
      <c r="H520" s="1">
        <f t="shared" si="66"/>
        <v>0.436413591990227</v>
      </c>
      <c r="I520" s="1">
        <f t="shared" si="67"/>
        <v>0.79885934489560761</v>
      </c>
      <c r="J520" s="1" t="str">
        <f t="shared" si="68"/>
        <v>R2</v>
      </c>
      <c r="K520" t="str">
        <f t="shared" si="69"/>
        <v>S2R2</v>
      </c>
      <c r="L520" t="str">
        <f>VLOOKUP(K520,'Voltage Vector Region'!$M:$P,2,0)</f>
        <v>V2</v>
      </c>
      <c r="M520" t="str">
        <f>VLOOKUP(K520,'Voltage Vector Region'!$M:$P,3,0)</f>
        <v>V8</v>
      </c>
      <c r="N520" t="str">
        <f>VLOOKUP(K520,'Voltage Vector Region'!$M:$P,4,0)</f>
        <v>V3</v>
      </c>
      <c r="P520" t="str">
        <f>VLOOKUP(L520,'Voltage Vector Region'!$R:$S,2,0)</f>
        <v>PPO</v>
      </c>
      <c r="Q520" t="str">
        <f>VLOOKUP(M520,'Voltage Vector Region'!$R:$S,2,0)</f>
        <v>OPN</v>
      </c>
      <c r="R520" t="str">
        <f>VLOOKUP(N520,'Voltage Vector Region'!$R:$S,2,0)</f>
        <v>OPO</v>
      </c>
      <c r="S520">
        <f t="shared" si="71"/>
        <v>5.1700000000000097</v>
      </c>
      <c r="T520" t="e">
        <f>VLOOKUP($K520,#REF!,2,0)</f>
        <v>#REF!</v>
      </c>
      <c r="U520" t="e">
        <f>VLOOKUP($K520,#REF!,3,0)</f>
        <v>#REF!</v>
      </c>
      <c r="V520" t="e">
        <f>VLOOKUP($K520,#REF!,4,0)</f>
        <v>#REF!</v>
      </c>
    </row>
    <row r="521" spans="3:22" x14ac:dyDescent="0.3">
      <c r="C521" s="1">
        <v>5.1800000000000101E-3</v>
      </c>
      <c r="D521" s="1">
        <f t="shared" si="72"/>
        <v>1.627344994559516</v>
      </c>
      <c r="E521" s="1" t="str">
        <f t="shared" si="73"/>
        <v>S2</v>
      </c>
      <c r="F521" s="1">
        <f t="shared" si="70"/>
        <v>0.58014744336291835</v>
      </c>
      <c r="G521" s="1">
        <f>$F$2*(((SQRT(3)*COS(Model!F521))-SIN(Model!F521))/2)</f>
        <v>0.36020343072670769</v>
      </c>
      <c r="H521" s="1">
        <f t="shared" si="66"/>
        <v>0.43851780936047224</v>
      </c>
      <c r="I521" s="1">
        <f t="shared" si="67"/>
        <v>0.79872124008717993</v>
      </c>
      <c r="J521" s="1" t="str">
        <f t="shared" si="68"/>
        <v>R2</v>
      </c>
      <c r="K521" t="str">
        <f t="shared" si="69"/>
        <v>S2R2</v>
      </c>
      <c r="L521" t="str">
        <f>VLOOKUP(K521,'Voltage Vector Region'!$M:$P,2,0)</f>
        <v>V2</v>
      </c>
      <c r="M521" t="str">
        <f>VLOOKUP(K521,'Voltage Vector Region'!$M:$P,3,0)</f>
        <v>V8</v>
      </c>
      <c r="N521" t="str">
        <f>VLOOKUP(K521,'Voltage Vector Region'!$M:$P,4,0)</f>
        <v>V3</v>
      </c>
      <c r="P521" t="str">
        <f>VLOOKUP(L521,'Voltage Vector Region'!$R:$S,2,0)</f>
        <v>PPO</v>
      </c>
      <c r="Q521" t="str">
        <f>VLOOKUP(M521,'Voltage Vector Region'!$R:$S,2,0)</f>
        <v>OPN</v>
      </c>
      <c r="R521" t="str">
        <f>VLOOKUP(N521,'Voltage Vector Region'!$R:$S,2,0)</f>
        <v>OPO</v>
      </c>
      <c r="S521">
        <f t="shared" si="71"/>
        <v>5.1800000000000104</v>
      </c>
      <c r="T521" t="e">
        <f>VLOOKUP($K521,#REF!,2,0)</f>
        <v>#REF!</v>
      </c>
      <c r="U521" t="e">
        <f>VLOOKUP($K521,#REF!,3,0)</f>
        <v>#REF!</v>
      </c>
      <c r="V521" t="e">
        <f>VLOOKUP($K521,#REF!,4,0)</f>
        <v>#REF!</v>
      </c>
    </row>
    <row r="522" spans="3:22" x14ac:dyDescent="0.3">
      <c r="C522" s="1">
        <v>5.1900000000000097E-3</v>
      </c>
      <c r="D522" s="1">
        <f t="shared" si="72"/>
        <v>1.6304865872131058</v>
      </c>
      <c r="E522" s="1" t="str">
        <f t="shared" si="73"/>
        <v>S2</v>
      </c>
      <c r="F522" s="1">
        <f t="shared" si="70"/>
        <v>0.58328903601650817</v>
      </c>
      <c r="G522" s="1">
        <f>$F$2*(((SQRT(3)*COS(Model!F522))-SIN(Model!F522))/2)</f>
        <v>0.35795755348559349</v>
      </c>
      <c r="H522" s="1">
        <f t="shared" si="66"/>
        <v>0.44061769873697582</v>
      </c>
      <c r="I522" s="1">
        <f t="shared" si="67"/>
        <v>0.79857525222256931</v>
      </c>
      <c r="J522" s="1" t="str">
        <f t="shared" si="68"/>
        <v>R2</v>
      </c>
      <c r="K522" t="str">
        <f t="shared" si="69"/>
        <v>S2R2</v>
      </c>
      <c r="L522" t="str">
        <f>VLOOKUP(K522,'Voltage Vector Region'!$M:$P,2,0)</f>
        <v>V2</v>
      </c>
      <c r="M522" t="str">
        <f>VLOOKUP(K522,'Voltage Vector Region'!$M:$P,3,0)</f>
        <v>V8</v>
      </c>
      <c r="N522" t="str">
        <f>VLOOKUP(K522,'Voltage Vector Region'!$M:$P,4,0)</f>
        <v>V3</v>
      </c>
      <c r="P522" t="str">
        <f>VLOOKUP(L522,'Voltage Vector Region'!$R:$S,2,0)</f>
        <v>PPO</v>
      </c>
      <c r="Q522" t="str">
        <f>VLOOKUP(M522,'Voltage Vector Region'!$R:$S,2,0)</f>
        <v>OPN</v>
      </c>
      <c r="R522" t="str">
        <f>VLOOKUP(N522,'Voltage Vector Region'!$R:$S,2,0)</f>
        <v>OPO</v>
      </c>
      <c r="S522">
        <f t="shared" si="71"/>
        <v>5.1900000000000093</v>
      </c>
      <c r="T522" t="e">
        <f>VLOOKUP($K522,#REF!,2,0)</f>
        <v>#REF!</v>
      </c>
      <c r="U522" t="e">
        <f>VLOOKUP($K522,#REF!,3,0)</f>
        <v>#REF!</v>
      </c>
      <c r="V522" t="e">
        <f>VLOOKUP($K522,#REF!,4,0)</f>
        <v>#REF!</v>
      </c>
    </row>
    <row r="523" spans="3:22" x14ac:dyDescent="0.3">
      <c r="C523" s="1">
        <v>5.2000000000000102E-3</v>
      </c>
      <c r="D523" s="1">
        <f t="shared" si="72"/>
        <v>1.6336281798666956</v>
      </c>
      <c r="E523" s="1" t="str">
        <f t="shared" si="73"/>
        <v>S2</v>
      </c>
      <c r="F523" s="1">
        <f t="shared" si="70"/>
        <v>0.58643062867009799</v>
      </c>
      <c r="G523" s="1">
        <f>$F$2*(((SQRT(3)*COS(Model!F523))-SIN(Model!F523))/2)</f>
        <v>0.35570814334793965</v>
      </c>
      <c r="H523" s="1">
        <f t="shared" si="66"/>
        <v>0.44271323939467744</v>
      </c>
      <c r="I523" s="1">
        <f t="shared" si="67"/>
        <v>0.79842138274261709</v>
      </c>
      <c r="J523" s="1" t="str">
        <f t="shared" si="68"/>
        <v>R2</v>
      </c>
      <c r="K523" t="str">
        <f t="shared" si="69"/>
        <v>S2R2</v>
      </c>
      <c r="L523" t="str">
        <f>VLOOKUP(K523,'Voltage Vector Region'!$M:$P,2,0)</f>
        <v>V2</v>
      </c>
      <c r="M523" t="str">
        <f>VLOOKUP(K523,'Voltage Vector Region'!$M:$P,3,0)</f>
        <v>V8</v>
      </c>
      <c r="N523" t="str">
        <f>VLOOKUP(K523,'Voltage Vector Region'!$M:$P,4,0)</f>
        <v>V3</v>
      </c>
      <c r="P523" t="str">
        <f>VLOOKUP(L523,'Voltage Vector Region'!$R:$S,2,0)</f>
        <v>PPO</v>
      </c>
      <c r="Q523" t="str">
        <f>VLOOKUP(M523,'Voltage Vector Region'!$R:$S,2,0)</f>
        <v>OPN</v>
      </c>
      <c r="R523" t="str">
        <f>VLOOKUP(N523,'Voltage Vector Region'!$R:$S,2,0)</f>
        <v>OPO</v>
      </c>
      <c r="S523">
        <f t="shared" si="71"/>
        <v>5.2000000000000099</v>
      </c>
      <c r="T523" t="e">
        <f>VLOOKUP($K523,#REF!,2,0)</f>
        <v>#REF!</v>
      </c>
      <c r="U523" t="e">
        <f>VLOOKUP($K523,#REF!,3,0)</f>
        <v>#REF!</v>
      </c>
      <c r="V523" t="e">
        <f>VLOOKUP($K523,#REF!,4,0)</f>
        <v>#REF!</v>
      </c>
    </row>
    <row r="524" spans="3:22" x14ac:dyDescent="0.3">
      <c r="C524" s="1">
        <v>5.2100000000000098E-3</v>
      </c>
      <c r="D524" s="1">
        <f t="shared" si="72"/>
        <v>1.6367697725202854</v>
      </c>
      <c r="E524" s="1" t="str">
        <f t="shared" si="73"/>
        <v>S2</v>
      </c>
      <c r="F524" s="1">
        <f t="shared" si="70"/>
        <v>0.58957222132368781</v>
      </c>
      <c r="G524" s="1">
        <f>$F$2*(((SQRT(3)*COS(Model!F524))-SIN(Model!F524))/2)</f>
        <v>0.35345522251451611</v>
      </c>
      <c r="H524" s="1">
        <f t="shared" ref="H524:H587" si="74">$F$2*SIN(F524)</f>
        <v>0.44480441065143683</v>
      </c>
      <c r="I524" s="1">
        <f t="shared" ref="I524:I587" si="75">G524+H524</f>
        <v>0.79825963316595294</v>
      </c>
      <c r="J524" s="1" t="str">
        <f t="shared" ref="J524:J587" si="76">IF(G524&gt;0.5,"R3",IF(H524&gt;0.5,"R4",IF(I524&lt;0.5,"R1","R2")))</f>
        <v>R2</v>
      </c>
      <c r="K524" t="str">
        <f t="shared" ref="K524:K587" si="77">E524&amp;J524</f>
        <v>S2R2</v>
      </c>
      <c r="L524" t="str">
        <f>VLOOKUP(K524,'Voltage Vector Region'!$M:$P,2,0)</f>
        <v>V2</v>
      </c>
      <c r="M524" t="str">
        <f>VLOOKUP(K524,'Voltage Vector Region'!$M:$P,3,0)</f>
        <v>V8</v>
      </c>
      <c r="N524" t="str">
        <f>VLOOKUP(K524,'Voltage Vector Region'!$M:$P,4,0)</f>
        <v>V3</v>
      </c>
      <c r="P524" t="str">
        <f>VLOOKUP(L524,'Voltage Vector Region'!$R:$S,2,0)</f>
        <v>PPO</v>
      </c>
      <c r="Q524" t="str">
        <f>VLOOKUP(M524,'Voltage Vector Region'!$R:$S,2,0)</f>
        <v>OPN</v>
      </c>
      <c r="R524" t="str">
        <f>VLOOKUP(N524,'Voltage Vector Region'!$R:$S,2,0)</f>
        <v>OPO</v>
      </c>
      <c r="S524">
        <f t="shared" si="71"/>
        <v>5.2100000000000097</v>
      </c>
      <c r="T524" t="e">
        <f>VLOOKUP($K524,#REF!,2,0)</f>
        <v>#REF!</v>
      </c>
      <c r="U524" t="e">
        <f>VLOOKUP($K524,#REF!,3,0)</f>
        <v>#REF!</v>
      </c>
      <c r="V524" t="e">
        <f>VLOOKUP($K524,#REF!,4,0)</f>
        <v>#REF!</v>
      </c>
    </row>
    <row r="525" spans="3:22" x14ac:dyDescent="0.3">
      <c r="C525" s="1">
        <v>5.2200000000000102E-3</v>
      </c>
      <c r="D525" s="1">
        <f t="shared" si="72"/>
        <v>1.6399113651738753</v>
      </c>
      <c r="E525" s="1" t="str">
        <f t="shared" si="73"/>
        <v>S2</v>
      </c>
      <c r="F525" s="1">
        <f t="shared" si="70"/>
        <v>0.59271381397727763</v>
      </c>
      <c r="G525" s="1">
        <f>$F$2*(((SQRT(3)*COS(Model!F525))-SIN(Model!F525))/2)</f>
        <v>0.35119881322074209</v>
      </c>
      <c r="H525" s="1">
        <f t="shared" si="74"/>
        <v>0.44689119186823789</v>
      </c>
      <c r="I525" s="1">
        <f t="shared" si="75"/>
        <v>0.79809000508897998</v>
      </c>
      <c r="J525" s="1" t="str">
        <f t="shared" si="76"/>
        <v>R2</v>
      </c>
      <c r="K525" t="str">
        <f t="shared" si="77"/>
        <v>S2R2</v>
      </c>
      <c r="L525" t="str">
        <f>VLOOKUP(K525,'Voltage Vector Region'!$M:$P,2,0)</f>
        <v>V2</v>
      </c>
      <c r="M525" t="str">
        <f>VLOOKUP(K525,'Voltage Vector Region'!$M:$P,3,0)</f>
        <v>V8</v>
      </c>
      <c r="N525" t="str">
        <f>VLOOKUP(K525,'Voltage Vector Region'!$M:$P,4,0)</f>
        <v>V3</v>
      </c>
      <c r="P525" t="str">
        <f>VLOOKUP(L525,'Voltage Vector Region'!$R:$S,2,0)</f>
        <v>PPO</v>
      </c>
      <c r="Q525" t="str">
        <f>VLOOKUP(M525,'Voltage Vector Region'!$R:$S,2,0)</f>
        <v>OPN</v>
      </c>
      <c r="R525" t="str">
        <f>VLOOKUP(N525,'Voltage Vector Region'!$R:$S,2,0)</f>
        <v>OPO</v>
      </c>
      <c r="S525">
        <f t="shared" si="71"/>
        <v>5.2200000000000104</v>
      </c>
      <c r="T525" t="e">
        <f>VLOOKUP($K525,#REF!,2,0)</f>
        <v>#REF!</v>
      </c>
      <c r="U525" t="e">
        <f>VLOOKUP($K525,#REF!,3,0)</f>
        <v>#REF!</v>
      </c>
      <c r="V525" t="e">
        <f>VLOOKUP($K525,#REF!,4,0)</f>
        <v>#REF!</v>
      </c>
    </row>
    <row r="526" spans="3:22" x14ac:dyDescent="0.3">
      <c r="C526" s="1">
        <v>5.2300000000000098E-3</v>
      </c>
      <c r="D526" s="1">
        <f t="shared" si="72"/>
        <v>1.6430529578274649</v>
      </c>
      <c r="E526" s="1" t="str">
        <f t="shared" si="73"/>
        <v>S2</v>
      </c>
      <c r="F526" s="1">
        <f t="shared" si="70"/>
        <v>0.59585540663086722</v>
      </c>
      <c r="G526" s="1">
        <f>$F$2*(((SQRT(3)*COS(Model!F526))-SIN(Model!F526))/2)</f>
        <v>0.34893893773646645</v>
      </c>
      <c r="H526" s="1">
        <f t="shared" si="74"/>
        <v>0.44897356244939229</v>
      </c>
      <c r="I526" s="1">
        <f t="shared" si="75"/>
        <v>0.79791250018585869</v>
      </c>
      <c r="J526" s="1" t="str">
        <f t="shared" si="76"/>
        <v>R2</v>
      </c>
      <c r="K526" t="str">
        <f t="shared" si="77"/>
        <v>S2R2</v>
      </c>
      <c r="L526" t="str">
        <f>VLOOKUP(K526,'Voltage Vector Region'!$M:$P,2,0)</f>
        <v>V2</v>
      </c>
      <c r="M526" t="str">
        <f>VLOOKUP(K526,'Voltage Vector Region'!$M:$P,3,0)</f>
        <v>V8</v>
      </c>
      <c r="N526" t="str">
        <f>VLOOKUP(K526,'Voltage Vector Region'!$M:$P,4,0)</f>
        <v>V3</v>
      </c>
      <c r="P526" t="str">
        <f>VLOOKUP(L526,'Voltage Vector Region'!$R:$S,2,0)</f>
        <v>PPO</v>
      </c>
      <c r="Q526" t="str">
        <f>VLOOKUP(M526,'Voltage Vector Region'!$R:$S,2,0)</f>
        <v>OPN</v>
      </c>
      <c r="R526" t="str">
        <f>VLOOKUP(N526,'Voltage Vector Region'!$R:$S,2,0)</f>
        <v>OPO</v>
      </c>
      <c r="S526">
        <f t="shared" si="71"/>
        <v>5.2300000000000093</v>
      </c>
      <c r="T526" t="e">
        <f>VLOOKUP($K526,#REF!,2,0)</f>
        <v>#REF!</v>
      </c>
      <c r="U526" t="e">
        <f>VLOOKUP($K526,#REF!,3,0)</f>
        <v>#REF!</v>
      </c>
      <c r="V526" t="e">
        <f>VLOOKUP($K526,#REF!,4,0)</f>
        <v>#REF!</v>
      </c>
    </row>
    <row r="527" spans="3:22" x14ac:dyDescent="0.3">
      <c r="C527" s="1">
        <v>5.2400000000000103E-3</v>
      </c>
      <c r="D527" s="1">
        <f t="shared" si="72"/>
        <v>1.6461945504810549</v>
      </c>
      <c r="E527" s="1" t="str">
        <f t="shared" si="73"/>
        <v>S2</v>
      </c>
      <c r="F527" s="1">
        <f t="shared" si="70"/>
        <v>0.59899699928445727</v>
      </c>
      <c r="G527" s="1">
        <f>$F$2*(((SQRT(3)*COS(Model!F527))-SIN(Model!F527))/2)</f>
        <v>0.34667561836574734</v>
      </c>
      <c r="H527" s="1">
        <f t="shared" si="74"/>
        <v>0.45105150184274367</v>
      </c>
      <c r="I527" s="1">
        <f t="shared" si="75"/>
        <v>0.79772712020849101</v>
      </c>
      <c r="J527" s="1" t="str">
        <f t="shared" si="76"/>
        <v>R2</v>
      </c>
      <c r="K527" t="str">
        <f t="shared" si="77"/>
        <v>S2R2</v>
      </c>
      <c r="L527" t="str">
        <f>VLOOKUP(K527,'Voltage Vector Region'!$M:$P,2,0)</f>
        <v>V2</v>
      </c>
      <c r="M527" t="str">
        <f>VLOOKUP(K527,'Voltage Vector Region'!$M:$P,3,0)</f>
        <v>V8</v>
      </c>
      <c r="N527" t="str">
        <f>VLOOKUP(K527,'Voltage Vector Region'!$M:$P,4,0)</f>
        <v>V3</v>
      </c>
      <c r="P527" t="str">
        <f>VLOOKUP(L527,'Voltage Vector Region'!$R:$S,2,0)</f>
        <v>PPO</v>
      </c>
      <c r="Q527" t="str">
        <f>VLOOKUP(M527,'Voltage Vector Region'!$R:$S,2,0)</f>
        <v>OPN</v>
      </c>
      <c r="R527" t="str">
        <f>VLOOKUP(N527,'Voltage Vector Region'!$R:$S,2,0)</f>
        <v>OPO</v>
      </c>
      <c r="S527">
        <f t="shared" si="71"/>
        <v>5.24000000000001</v>
      </c>
      <c r="T527" t="e">
        <f>VLOOKUP($K527,#REF!,2,0)</f>
        <v>#REF!</v>
      </c>
      <c r="U527" t="e">
        <f>VLOOKUP($K527,#REF!,3,0)</f>
        <v>#REF!</v>
      </c>
      <c r="V527" t="e">
        <f>VLOOKUP($K527,#REF!,4,0)</f>
        <v>#REF!</v>
      </c>
    </row>
    <row r="528" spans="3:22" x14ac:dyDescent="0.3">
      <c r="C528" s="1">
        <v>5.2500000000000099E-3</v>
      </c>
      <c r="D528" s="1">
        <f t="shared" si="72"/>
        <v>1.6493361431346445</v>
      </c>
      <c r="E528" s="1" t="str">
        <f t="shared" si="73"/>
        <v>S2</v>
      </c>
      <c r="F528" s="1">
        <f t="shared" si="70"/>
        <v>0.60213859193804686</v>
      </c>
      <c r="G528" s="1">
        <f>$F$2*(((SQRT(3)*COS(Model!F528))-SIN(Model!F528))/2)</f>
        <v>0.34440887744663384</v>
      </c>
      <c r="H528" s="1">
        <f t="shared" si="74"/>
        <v>0.45312498953986835</v>
      </c>
      <c r="I528" s="1">
        <f t="shared" si="75"/>
        <v>0.79753386698650219</v>
      </c>
      <c r="J528" s="1" t="str">
        <f t="shared" si="76"/>
        <v>R2</v>
      </c>
      <c r="K528" t="str">
        <f t="shared" si="77"/>
        <v>S2R2</v>
      </c>
      <c r="L528" t="str">
        <f>VLOOKUP(K528,'Voltage Vector Region'!$M:$P,2,0)</f>
        <v>V2</v>
      </c>
      <c r="M528" t="str">
        <f>VLOOKUP(K528,'Voltage Vector Region'!$M:$P,3,0)</f>
        <v>V8</v>
      </c>
      <c r="N528" t="str">
        <f>VLOOKUP(K528,'Voltage Vector Region'!$M:$P,4,0)</f>
        <v>V3</v>
      </c>
      <c r="P528" t="str">
        <f>VLOOKUP(L528,'Voltage Vector Region'!$R:$S,2,0)</f>
        <v>PPO</v>
      </c>
      <c r="Q528" t="str">
        <f>VLOOKUP(M528,'Voltage Vector Region'!$R:$S,2,0)</f>
        <v>OPN</v>
      </c>
      <c r="R528" t="str">
        <f>VLOOKUP(N528,'Voltage Vector Region'!$R:$S,2,0)</f>
        <v>OPO</v>
      </c>
      <c r="S528">
        <f t="shared" si="71"/>
        <v>5.2500000000000098</v>
      </c>
      <c r="T528" t="e">
        <f>VLOOKUP($K528,#REF!,2,0)</f>
        <v>#REF!</v>
      </c>
      <c r="U528" t="e">
        <f>VLOOKUP($K528,#REF!,3,0)</f>
        <v>#REF!</v>
      </c>
      <c r="V528" t="e">
        <f>VLOOKUP($K528,#REF!,4,0)</f>
        <v>#REF!</v>
      </c>
    </row>
    <row r="529" spans="3:22" x14ac:dyDescent="0.3">
      <c r="C529" s="1">
        <v>5.2600000000000103E-3</v>
      </c>
      <c r="D529" s="1">
        <f t="shared" si="72"/>
        <v>1.6524777357882345</v>
      </c>
      <c r="E529" s="1" t="str">
        <f t="shared" si="73"/>
        <v>S2</v>
      </c>
      <c r="F529" s="1">
        <f t="shared" si="70"/>
        <v>0.60528018459163691</v>
      </c>
      <c r="G529" s="1">
        <f>$F$2*(((SQRT(3)*COS(Model!F529))-SIN(Model!F529))/2)</f>
        <v>0.34213873735094308</v>
      </c>
      <c r="H529" s="1">
        <f t="shared" si="74"/>
        <v>0.45519400507628061</v>
      </c>
      <c r="I529" s="1">
        <f t="shared" si="75"/>
        <v>0.79733274242722363</v>
      </c>
      <c r="J529" s="1" t="str">
        <f t="shared" si="76"/>
        <v>R2</v>
      </c>
      <c r="K529" t="str">
        <f t="shared" si="77"/>
        <v>S2R2</v>
      </c>
      <c r="L529" t="str">
        <f>VLOOKUP(K529,'Voltage Vector Region'!$M:$P,2,0)</f>
        <v>V2</v>
      </c>
      <c r="M529" t="str">
        <f>VLOOKUP(K529,'Voltage Vector Region'!$M:$P,3,0)</f>
        <v>V8</v>
      </c>
      <c r="N529" t="str">
        <f>VLOOKUP(K529,'Voltage Vector Region'!$M:$P,4,0)</f>
        <v>V3</v>
      </c>
      <c r="P529" t="str">
        <f>VLOOKUP(L529,'Voltage Vector Region'!$R:$S,2,0)</f>
        <v>PPO</v>
      </c>
      <c r="Q529" t="str">
        <f>VLOOKUP(M529,'Voltage Vector Region'!$R:$S,2,0)</f>
        <v>OPN</v>
      </c>
      <c r="R529" t="str">
        <f>VLOOKUP(N529,'Voltage Vector Region'!$R:$S,2,0)</f>
        <v>OPO</v>
      </c>
      <c r="S529">
        <f t="shared" si="71"/>
        <v>5.2600000000000104</v>
      </c>
      <c r="T529" t="e">
        <f>VLOOKUP($K529,#REF!,2,0)</f>
        <v>#REF!</v>
      </c>
      <c r="U529" t="e">
        <f>VLOOKUP($K529,#REF!,3,0)</f>
        <v>#REF!</v>
      </c>
      <c r="V529" t="e">
        <f>VLOOKUP($K529,#REF!,4,0)</f>
        <v>#REF!</v>
      </c>
    </row>
    <row r="530" spans="3:22" x14ac:dyDescent="0.3">
      <c r="C530" s="1">
        <v>5.2700000000000099E-3</v>
      </c>
      <c r="D530" s="1">
        <f t="shared" si="72"/>
        <v>1.6556193284418241</v>
      </c>
      <c r="E530" s="1" t="str">
        <f t="shared" si="73"/>
        <v>S2</v>
      </c>
      <c r="F530" s="1">
        <f t="shared" si="70"/>
        <v>0.6084217772452265</v>
      </c>
      <c r="G530" s="1">
        <f>$F$2*(((SQRT(3)*COS(Model!F530))-SIN(Model!F530))/2)</f>
        <v>0.33986522048404205</v>
      </c>
      <c r="H530" s="1">
        <f t="shared" si="74"/>
        <v>0.45725852803163164</v>
      </c>
      <c r="I530" s="1">
        <f t="shared" si="75"/>
        <v>0.79712374851567369</v>
      </c>
      <c r="J530" s="1" t="str">
        <f t="shared" si="76"/>
        <v>R2</v>
      </c>
      <c r="K530" t="str">
        <f t="shared" si="77"/>
        <v>S2R2</v>
      </c>
      <c r="L530" t="str">
        <f>VLOOKUP(K530,'Voltage Vector Region'!$M:$P,2,0)</f>
        <v>V2</v>
      </c>
      <c r="M530" t="str">
        <f>VLOOKUP(K530,'Voltage Vector Region'!$M:$P,3,0)</f>
        <v>V8</v>
      </c>
      <c r="N530" t="str">
        <f>VLOOKUP(K530,'Voltage Vector Region'!$M:$P,4,0)</f>
        <v>V3</v>
      </c>
      <c r="P530" t="str">
        <f>VLOOKUP(L530,'Voltage Vector Region'!$R:$S,2,0)</f>
        <v>PPO</v>
      </c>
      <c r="Q530" t="str">
        <f>VLOOKUP(M530,'Voltage Vector Region'!$R:$S,2,0)</f>
        <v>OPN</v>
      </c>
      <c r="R530" t="str">
        <f>VLOOKUP(N530,'Voltage Vector Region'!$R:$S,2,0)</f>
        <v>OPO</v>
      </c>
      <c r="S530">
        <f t="shared" si="71"/>
        <v>5.2700000000000102</v>
      </c>
      <c r="T530" t="e">
        <f>VLOOKUP($K530,#REF!,2,0)</f>
        <v>#REF!</v>
      </c>
      <c r="U530" t="e">
        <f>VLOOKUP($K530,#REF!,3,0)</f>
        <v>#REF!</v>
      </c>
      <c r="V530" t="e">
        <f>VLOOKUP($K530,#REF!,4,0)</f>
        <v>#REF!</v>
      </c>
    </row>
    <row r="531" spans="3:22" x14ac:dyDescent="0.3">
      <c r="C531" s="1">
        <v>5.2800000000000104E-3</v>
      </c>
      <c r="D531" s="1">
        <f t="shared" si="72"/>
        <v>1.6587609210954142</v>
      </c>
      <c r="E531" s="1" t="str">
        <f t="shared" si="73"/>
        <v>S2</v>
      </c>
      <c r="F531" s="1">
        <f t="shared" si="70"/>
        <v>0.61156336989881654</v>
      </c>
      <c r="G531" s="1">
        <f>$F$2*(((SQRT(3)*COS(Model!F531))-SIN(Model!F531))/2)</f>
        <v>0.33758834928462367</v>
      </c>
      <c r="H531" s="1">
        <f t="shared" si="74"/>
        <v>0.45931853802991401</v>
      </c>
      <c r="I531" s="1">
        <f t="shared" si="75"/>
        <v>0.79690688731453774</v>
      </c>
      <c r="J531" s="1" t="str">
        <f t="shared" si="76"/>
        <v>R2</v>
      </c>
      <c r="K531" t="str">
        <f t="shared" si="77"/>
        <v>S2R2</v>
      </c>
      <c r="L531" t="str">
        <f>VLOOKUP(K531,'Voltage Vector Region'!$M:$P,2,0)</f>
        <v>V2</v>
      </c>
      <c r="M531" t="str">
        <f>VLOOKUP(K531,'Voltage Vector Region'!$M:$P,3,0)</f>
        <v>V8</v>
      </c>
      <c r="N531" t="str">
        <f>VLOOKUP(K531,'Voltage Vector Region'!$M:$P,4,0)</f>
        <v>V3</v>
      </c>
      <c r="P531" t="str">
        <f>VLOOKUP(L531,'Voltage Vector Region'!$R:$S,2,0)</f>
        <v>PPO</v>
      </c>
      <c r="Q531" t="str">
        <f>VLOOKUP(M531,'Voltage Vector Region'!$R:$S,2,0)</f>
        <v>OPN</v>
      </c>
      <c r="R531" t="str">
        <f>VLOOKUP(N531,'Voltage Vector Region'!$R:$S,2,0)</f>
        <v>OPO</v>
      </c>
      <c r="S531">
        <f t="shared" si="71"/>
        <v>5.28000000000001</v>
      </c>
      <c r="T531" t="e">
        <f>VLOOKUP($K531,#REF!,2,0)</f>
        <v>#REF!</v>
      </c>
      <c r="U531" t="e">
        <f>VLOOKUP($K531,#REF!,3,0)</f>
        <v>#REF!</v>
      </c>
      <c r="V531" t="e">
        <f>VLOOKUP($K531,#REF!,4,0)</f>
        <v>#REF!</v>
      </c>
    </row>
    <row r="532" spans="3:22" x14ac:dyDescent="0.3">
      <c r="C532" s="1">
        <v>5.29000000000001E-3</v>
      </c>
      <c r="D532" s="1">
        <f t="shared" si="72"/>
        <v>1.6619025137490038</v>
      </c>
      <c r="E532" s="1" t="str">
        <f t="shared" si="73"/>
        <v>S2</v>
      </c>
      <c r="F532" s="1">
        <f t="shared" si="70"/>
        <v>0.61470496255240614</v>
      </c>
      <c r="G532" s="1">
        <f>$F$2*(((SQRT(3)*COS(Model!F532))-SIN(Model!F532))/2)</f>
        <v>0.33530814622448812</v>
      </c>
      <c r="H532" s="1">
        <f t="shared" si="74"/>
        <v>0.46137401473966017</v>
      </c>
      <c r="I532" s="1">
        <f t="shared" si="75"/>
        <v>0.79668216096414834</v>
      </c>
      <c r="J532" s="1" t="str">
        <f t="shared" si="76"/>
        <v>R2</v>
      </c>
      <c r="K532" t="str">
        <f t="shared" si="77"/>
        <v>S2R2</v>
      </c>
      <c r="L532" t="str">
        <f>VLOOKUP(K532,'Voltage Vector Region'!$M:$P,2,0)</f>
        <v>V2</v>
      </c>
      <c r="M532" t="str">
        <f>VLOOKUP(K532,'Voltage Vector Region'!$M:$P,3,0)</f>
        <v>V8</v>
      </c>
      <c r="N532" t="str">
        <f>VLOOKUP(K532,'Voltage Vector Region'!$M:$P,4,0)</f>
        <v>V3</v>
      </c>
      <c r="P532" t="str">
        <f>VLOOKUP(L532,'Voltage Vector Region'!$R:$S,2,0)</f>
        <v>PPO</v>
      </c>
      <c r="Q532" t="str">
        <f>VLOOKUP(M532,'Voltage Vector Region'!$R:$S,2,0)</f>
        <v>OPN</v>
      </c>
      <c r="R532" t="str">
        <f>VLOOKUP(N532,'Voltage Vector Region'!$R:$S,2,0)</f>
        <v>OPO</v>
      </c>
      <c r="S532">
        <f t="shared" si="71"/>
        <v>5.2900000000000098</v>
      </c>
      <c r="T532" t="e">
        <f>VLOOKUP($K532,#REF!,2,0)</f>
        <v>#REF!</v>
      </c>
      <c r="U532" t="e">
        <f>VLOOKUP($K532,#REF!,3,0)</f>
        <v>#REF!</v>
      </c>
      <c r="V532" t="e">
        <f>VLOOKUP($K532,#REF!,4,0)</f>
        <v>#REF!</v>
      </c>
    </row>
    <row r="533" spans="3:22" x14ac:dyDescent="0.3">
      <c r="C533" s="1">
        <v>5.3000000000000104E-3</v>
      </c>
      <c r="D533" s="1">
        <f t="shared" si="72"/>
        <v>1.6650441064025936</v>
      </c>
      <c r="E533" s="1" t="str">
        <f t="shared" si="73"/>
        <v>S2</v>
      </c>
      <c r="F533" s="1">
        <f t="shared" si="70"/>
        <v>0.61784655520599596</v>
      </c>
      <c r="G533" s="1">
        <f>$F$2*(((SQRT(3)*COS(Model!F533))-SIN(Model!F533))/2)</f>
        <v>0.33302463380831848</v>
      </c>
      <c r="H533" s="1">
        <f t="shared" si="74"/>
        <v>0.46342493787414524</v>
      </c>
      <c r="I533" s="1">
        <f t="shared" si="75"/>
        <v>0.79644957168246377</v>
      </c>
      <c r="J533" s="1" t="str">
        <f t="shared" si="76"/>
        <v>R2</v>
      </c>
      <c r="K533" t="str">
        <f t="shared" si="77"/>
        <v>S2R2</v>
      </c>
      <c r="L533" t="str">
        <f>VLOOKUP(K533,'Voltage Vector Region'!$M:$P,2,0)</f>
        <v>V2</v>
      </c>
      <c r="M533" t="str">
        <f>VLOOKUP(K533,'Voltage Vector Region'!$M:$P,3,0)</f>
        <v>V8</v>
      </c>
      <c r="N533" t="str">
        <f>VLOOKUP(K533,'Voltage Vector Region'!$M:$P,4,0)</f>
        <v>V3</v>
      </c>
      <c r="P533" t="str">
        <f>VLOOKUP(L533,'Voltage Vector Region'!$R:$S,2,0)</f>
        <v>PPO</v>
      </c>
      <c r="Q533" t="str">
        <f>VLOOKUP(M533,'Voltage Vector Region'!$R:$S,2,0)</f>
        <v>OPN</v>
      </c>
      <c r="R533" t="str">
        <f>VLOOKUP(N533,'Voltage Vector Region'!$R:$S,2,0)</f>
        <v>OPO</v>
      </c>
      <c r="S533">
        <f t="shared" si="71"/>
        <v>5.3000000000000105</v>
      </c>
      <c r="T533" t="e">
        <f>VLOOKUP($K533,#REF!,2,0)</f>
        <v>#REF!</v>
      </c>
      <c r="U533" t="e">
        <f>VLOOKUP($K533,#REF!,3,0)</f>
        <v>#REF!</v>
      </c>
      <c r="V533" t="e">
        <f>VLOOKUP($K533,#REF!,4,0)</f>
        <v>#REF!</v>
      </c>
    </row>
    <row r="534" spans="3:22" x14ac:dyDescent="0.3">
      <c r="C534" s="1">
        <v>5.31000000000001E-3</v>
      </c>
      <c r="D534" s="1">
        <f t="shared" si="72"/>
        <v>1.6681856990561834</v>
      </c>
      <c r="E534" s="1" t="str">
        <f t="shared" si="73"/>
        <v>S2</v>
      </c>
      <c r="F534" s="1">
        <f t="shared" si="70"/>
        <v>0.62098814785958578</v>
      </c>
      <c r="G534" s="1">
        <f>$F$2*(((SQRT(3)*COS(Model!F534))-SIN(Model!F534))/2)</f>
        <v>0.33073783457346073</v>
      </c>
      <c r="H534" s="1">
        <f t="shared" si="74"/>
        <v>0.4654712871915857</v>
      </c>
      <c r="I534" s="1">
        <f t="shared" si="75"/>
        <v>0.79620912176504643</v>
      </c>
      <c r="J534" s="1" t="str">
        <f t="shared" si="76"/>
        <v>R2</v>
      </c>
      <c r="K534" t="str">
        <f t="shared" si="77"/>
        <v>S2R2</v>
      </c>
      <c r="L534" t="str">
        <f>VLOOKUP(K534,'Voltage Vector Region'!$M:$P,2,0)</f>
        <v>V2</v>
      </c>
      <c r="M534" t="str">
        <f>VLOOKUP(K534,'Voltage Vector Region'!$M:$P,3,0)</f>
        <v>V8</v>
      </c>
      <c r="N534" t="str">
        <f>VLOOKUP(K534,'Voltage Vector Region'!$M:$P,4,0)</f>
        <v>V3</v>
      </c>
      <c r="P534" t="str">
        <f>VLOOKUP(L534,'Voltage Vector Region'!$R:$S,2,0)</f>
        <v>PPO</v>
      </c>
      <c r="Q534" t="str">
        <f>VLOOKUP(M534,'Voltage Vector Region'!$R:$S,2,0)</f>
        <v>OPN</v>
      </c>
      <c r="R534" t="str">
        <f>VLOOKUP(N534,'Voltage Vector Region'!$R:$S,2,0)</f>
        <v>OPO</v>
      </c>
      <c r="S534">
        <f t="shared" si="71"/>
        <v>5.3100000000000103</v>
      </c>
      <c r="T534" t="e">
        <f>VLOOKUP($K534,#REF!,2,0)</f>
        <v>#REF!</v>
      </c>
      <c r="U534" t="e">
        <f>VLOOKUP($K534,#REF!,3,0)</f>
        <v>#REF!</v>
      </c>
      <c r="V534" t="e">
        <f>VLOOKUP($K534,#REF!,4,0)</f>
        <v>#REF!</v>
      </c>
    </row>
    <row r="535" spans="3:22" x14ac:dyDescent="0.3">
      <c r="C535" s="1">
        <v>5.3200000000000096E-3</v>
      </c>
      <c r="D535" s="1">
        <f t="shared" si="72"/>
        <v>1.671327291709773</v>
      </c>
      <c r="E535" s="1" t="str">
        <f t="shared" si="73"/>
        <v>S2</v>
      </c>
      <c r="F535" s="1">
        <f t="shared" si="70"/>
        <v>0.62412974051317538</v>
      </c>
      <c r="G535" s="1">
        <f>$F$2*(((SQRT(3)*COS(Model!F535))-SIN(Model!F535))/2)</f>
        <v>0.32844777108970014</v>
      </c>
      <c r="H535" s="1">
        <f t="shared" si="74"/>
        <v>0.46751304249533976</v>
      </c>
      <c r="I535" s="1">
        <f t="shared" si="75"/>
        <v>0.79596081358503989</v>
      </c>
      <c r="J535" s="1" t="str">
        <f t="shared" si="76"/>
        <v>R2</v>
      </c>
      <c r="K535" t="str">
        <f t="shared" si="77"/>
        <v>S2R2</v>
      </c>
      <c r="L535" t="str">
        <f>VLOOKUP(K535,'Voltage Vector Region'!$M:$P,2,0)</f>
        <v>V2</v>
      </c>
      <c r="M535" t="str">
        <f>VLOOKUP(K535,'Voltage Vector Region'!$M:$P,3,0)</f>
        <v>V8</v>
      </c>
      <c r="N535" t="str">
        <f>VLOOKUP(K535,'Voltage Vector Region'!$M:$P,4,0)</f>
        <v>V3</v>
      </c>
      <c r="P535" t="str">
        <f>VLOOKUP(L535,'Voltage Vector Region'!$R:$S,2,0)</f>
        <v>PPO</v>
      </c>
      <c r="Q535" t="str">
        <f>VLOOKUP(M535,'Voltage Vector Region'!$R:$S,2,0)</f>
        <v>OPN</v>
      </c>
      <c r="R535" t="str">
        <f>VLOOKUP(N535,'Voltage Vector Region'!$R:$S,2,0)</f>
        <v>OPO</v>
      </c>
      <c r="S535">
        <f t="shared" si="71"/>
        <v>5.3200000000000092</v>
      </c>
      <c r="T535" t="e">
        <f>VLOOKUP($K535,#REF!,2,0)</f>
        <v>#REF!</v>
      </c>
      <c r="U535" t="e">
        <f>VLOOKUP($K535,#REF!,3,0)</f>
        <v>#REF!</v>
      </c>
      <c r="V535" t="e">
        <f>VLOOKUP($K535,#REF!,4,0)</f>
        <v>#REF!</v>
      </c>
    </row>
    <row r="536" spans="3:22" x14ac:dyDescent="0.3">
      <c r="C536" s="1">
        <v>5.3300000000000101E-3</v>
      </c>
      <c r="D536" s="1">
        <f t="shared" si="72"/>
        <v>1.6744688843633631</v>
      </c>
      <c r="E536" s="1" t="str">
        <f t="shared" si="73"/>
        <v>S2</v>
      </c>
      <c r="F536" s="1">
        <f t="shared" si="70"/>
        <v>0.62727133316676542</v>
      </c>
      <c r="G536" s="1">
        <f>$F$2*(((SQRT(3)*COS(Model!F536))-SIN(Model!F536))/2)</f>
        <v>0.32615446595903824</v>
      </c>
      <c r="H536" s="1">
        <f t="shared" si="74"/>
        <v>0.46955018363410733</v>
      </c>
      <c r="I536" s="1">
        <f t="shared" si="75"/>
        <v>0.79570464959314557</v>
      </c>
      <c r="J536" s="1" t="str">
        <f t="shared" si="76"/>
        <v>R2</v>
      </c>
      <c r="K536" t="str">
        <f t="shared" si="77"/>
        <v>S2R2</v>
      </c>
      <c r="L536" t="str">
        <f>VLOOKUP(K536,'Voltage Vector Region'!$M:$P,2,0)</f>
        <v>V2</v>
      </c>
      <c r="M536" t="str">
        <f>VLOOKUP(K536,'Voltage Vector Region'!$M:$P,3,0)</f>
        <v>V8</v>
      </c>
      <c r="N536" t="str">
        <f>VLOOKUP(K536,'Voltage Vector Region'!$M:$P,4,0)</f>
        <v>V3</v>
      </c>
      <c r="P536" t="str">
        <f>VLOOKUP(L536,'Voltage Vector Region'!$R:$S,2,0)</f>
        <v>PPO</v>
      </c>
      <c r="Q536" t="str">
        <f>VLOOKUP(M536,'Voltage Vector Region'!$R:$S,2,0)</f>
        <v>OPN</v>
      </c>
      <c r="R536" t="str">
        <f>VLOOKUP(N536,'Voltage Vector Region'!$R:$S,2,0)</f>
        <v>OPO</v>
      </c>
      <c r="S536">
        <f t="shared" si="71"/>
        <v>5.3300000000000098</v>
      </c>
      <c r="T536" t="e">
        <f>VLOOKUP($K536,#REF!,2,0)</f>
        <v>#REF!</v>
      </c>
      <c r="U536" t="e">
        <f>VLOOKUP($K536,#REF!,3,0)</f>
        <v>#REF!</v>
      </c>
      <c r="V536" t="e">
        <f>VLOOKUP($K536,#REF!,4,0)</f>
        <v>#REF!</v>
      </c>
    </row>
    <row r="537" spans="3:22" x14ac:dyDescent="0.3">
      <c r="C537" s="1">
        <v>5.3400000000000097E-3</v>
      </c>
      <c r="D537" s="1">
        <f t="shared" si="72"/>
        <v>1.6776104770169527</v>
      </c>
      <c r="E537" s="1" t="str">
        <f t="shared" si="73"/>
        <v>S2</v>
      </c>
      <c r="F537" s="1">
        <f t="shared" si="70"/>
        <v>0.63041292582035502</v>
      </c>
      <c r="G537" s="1">
        <f>$F$2*(((SQRT(3)*COS(Model!F537))-SIN(Model!F537))/2)</f>
        <v>0.32385794181547156</v>
      </c>
      <c r="H537" s="1">
        <f t="shared" si="74"/>
        <v>0.47158269050212731</v>
      </c>
      <c r="I537" s="1">
        <f t="shared" si="75"/>
        <v>0.79544063231759887</v>
      </c>
      <c r="J537" s="1" t="str">
        <f t="shared" si="76"/>
        <v>R2</v>
      </c>
      <c r="K537" t="str">
        <f t="shared" si="77"/>
        <v>S2R2</v>
      </c>
      <c r="L537" t="str">
        <f>VLOOKUP(K537,'Voltage Vector Region'!$M:$P,2,0)</f>
        <v>V2</v>
      </c>
      <c r="M537" t="str">
        <f>VLOOKUP(K537,'Voltage Vector Region'!$M:$P,3,0)</f>
        <v>V8</v>
      </c>
      <c r="N537" t="str">
        <f>VLOOKUP(K537,'Voltage Vector Region'!$M:$P,4,0)</f>
        <v>V3</v>
      </c>
      <c r="P537" t="str">
        <f>VLOOKUP(L537,'Voltage Vector Region'!$R:$S,2,0)</f>
        <v>PPO</v>
      </c>
      <c r="Q537" t="str">
        <f>VLOOKUP(M537,'Voltage Vector Region'!$R:$S,2,0)</f>
        <v>OPN</v>
      </c>
      <c r="R537" t="str">
        <f>VLOOKUP(N537,'Voltage Vector Region'!$R:$S,2,0)</f>
        <v>OPO</v>
      </c>
      <c r="S537">
        <f t="shared" si="71"/>
        <v>5.3400000000000096</v>
      </c>
      <c r="T537" t="e">
        <f>VLOOKUP($K537,#REF!,2,0)</f>
        <v>#REF!</v>
      </c>
      <c r="U537" t="e">
        <f>VLOOKUP($K537,#REF!,3,0)</f>
        <v>#REF!</v>
      </c>
      <c r="V537" t="e">
        <f>VLOOKUP($K537,#REF!,4,0)</f>
        <v>#REF!</v>
      </c>
    </row>
    <row r="538" spans="3:22" x14ac:dyDescent="0.3">
      <c r="C538" s="1">
        <v>5.3500000000000101E-3</v>
      </c>
      <c r="D538" s="1">
        <f t="shared" si="72"/>
        <v>1.6807520696705425</v>
      </c>
      <c r="E538" s="1" t="str">
        <f t="shared" si="73"/>
        <v>S2</v>
      </c>
      <c r="F538" s="1">
        <f t="shared" si="70"/>
        <v>0.63355451847394484</v>
      </c>
      <c r="G538" s="1">
        <f>$F$2*(((SQRT(3)*COS(Model!F538))-SIN(Model!F538))/2)</f>
        <v>0.3215582213247658</v>
      </c>
      <c r="H538" s="1">
        <f t="shared" si="74"/>
        <v>0.47361054303937772</v>
      </c>
      <c r="I538" s="1">
        <f t="shared" si="75"/>
        <v>0.79516876436414352</v>
      </c>
      <c r="J538" s="1" t="str">
        <f t="shared" si="76"/>
        <v>R2</v>
      </c>
      <c r="K538" t="str">
        <f t="shared" si="77"/>
        <v>S2R2</v>
      </c>
      <c r="L538" t="str">
        <f>VLOOKUP(K538,'Voltage Vector Region'!$M:$P,2,0)</f>
        <v>V2</v>
      </c>
      <c r="M538" t="str">
        <f>VLOOKUP(K538,'Voltage Vector Region'!$M:$P,3,0)</f>
        <v>V8</v>
      </c>
      <c r="N538" t="str">
        <f>VLOOKUP(K538,'Voltage Vector Region'!$M:$P,4,0)</f>
        <v>V3</v>
      </c>
      <c r="P538" t="str">
        <f>VLOOKUP(L538,'Voltage Vector Region'!$R:$S,2,0)</f>
        <v>PPO</v>
      </c>
      <c r="Q538" t="str">
        <f>VLOOKUP(M538,'Voltage Vector Region'!$R:$S,2,0)</f>
        <v>OPN</v>
      </c>
      <c r="R538" t="str">
        <f>VLOOKUP(N538,'Voltage Vector Region'!$R:$S,2,0)</f>
        <v>OPO</v>
      </c>
      <c r="S538">
        <f t="shared" si="71"/>
        <v>5.3500000000000103</v>
      </c>
      <c r="T538" t="e">
        <f>VLOOKUP($K538,#REF!,2,0)</f>
        <v>#REF!</v>
      </c>
      <c r="U538" t="e">
        <f>VLOOKUP($K538,#REF!,3,0)</f>
        <v>#REF!</v>
      </c>
      <c r="V538" t="e">
        <f>VLOOKUP($K538,#REF!,4,0)</f>
        <v>#REF!</v>
      </c>
    </row>
    <row r="539" spans="3:22" x14ac:dyDescent="0.3">
      <c r="C539" s="1">
        <v>5.3600000000000097E-3</v>
      </c>
      <c r="D539" s="1">
        <f t="shared" si="72"/>
        <v>1.6838936623241323</v>
      </c>
      <c r="E539" s="1" t="str">
        <f t="shared" si="73"/>
        <v>S2</v>
      </c>
      <c r="F539" s="1">
        <f t="shared" si="70"/>
        <v>0.63669611112753466</v>
      </c>
      <c r="G539" s="1">
        <f>$F$2*(((SQRT(3)*COS(Model!F539))-SIN(Model!F539))/2)</f>
        <v>0.31925532718423377</v>
      </c>
      <c r="H539" s="1">
        <f t="shared" si="74"/>
        <v>0.47563372123177267</v>
      </c>
      <c r="I539" s="1">
        <f t="shared" si="75"/>
        <v>0.79488904841600649</v>
      </c>
      <c r="J539" s="1" t="str">
        <f t="shared" si="76"/>
        <v>R2</v>
      </c>
      <c r="K539" t="str">
        <f t="shared" si="77"/>
        <v>S2R2</v>
      </c>
      <c r="L539" t="str">
        <f>VLOOKUP(K539,'Voltage Vector Region'!$M:$P,2,0)</f>
        <v>V2</v>
      </c>
      <c r="M539" t="str">
        <f>VLOOKUP(K539,'Voltage Vector Region'!$M:$P,3,0)</f>
        <v>V8</v>
      </c>
      <c r="N539" t="str">
        <f>VLOOKUP(K539,'Voltage Vector Region'!$M:$P,4,0)</f>
        <v>V3</v>
      </c>
      <c r="P539" t="str">
        <f>VLOOKUP(L539,'Voltage Vector Region'!$R:$S,2,0)</f>
        <v>PPO</v>
      </c>
      <c r="Q539" t="str">
        <f>VLOOKUP(M539,'Voltage Vector Region'!$R:$S,2,0)</f>
        <v>OPN</v>
      </c>
      <c r="R539" t="str">
        <f>VLOOKUP(N539,'Voltage Vector Region'!$R:$S,2,0)</f>
        <v>OPO</v>
      </c>
      <c r="S539">
        <f t="shared" si="71"/>
        <v>5.3600000000000092</v>
      </c>
      <c r="T539" t="e">
        <f>VLOOKUP($K539,#REF!,2,0)</f>
        <v>#REF!</v>
      </c>
      <c r="U539" t="e">
        <f>VLOOKUP($K539,#REF!,3,0)</f>
        <v>#REF!</v>
      </c>
      <c r="V539" t="e">
        <f>VLOOKUP($K539,#REF!,4,0)</f>
        <v>#REF!</v>
      </c>
    </row>
    <row r="540" spans="3:22" x14ac:dyDescent="0.3">
      <c r="C540" s="1">
        <v>5.3700000000000102E-3</v>
      </c>
      <c r="D540" s="1">
        <f t="shared" si="72"/>
        <v>1.6870352549777221</v>
      </c>
      <c r="E540" s="1" t="str">
        <f t="shared" si="73"/>
        <v>S2</v>
      </c>
      <c r="F540" s="1">
        <f t="shared" si="70"/>
        <v>0.63983770378112448</v>
      </c>
      <c r="G540" s="1">
        <f>$F$2*(((SQRT(3)*COS(Model!F540))-SIN(Model!F540))/2)</f>
        <v>0.31694928212251106</v>
      </c>
      <c r="H540" s="1">
        <f t="shared" si="74"/>
        <v>0.47765220511136014</v>
      </c>
      <c r="I540" s="1">
        <f t="shared" si="75"/>
        <v>0.79460148723387114</v>
      </c>
      <c r="J540" s="1" t="str">
        <f t="shared" si="76"/>
        <v>R2</v>
      </c>
      <c r="K540" t="str">
        <f t="shared" si="77"/>
        <v>S2R2</v>
      </c>
      <c r="L540" t="str">
        <f>VLOOKUP(K540,'Voltage Vector Region'!$M:$P,2,0)</f>
        <v>V2</v>
      </c>
      <c r="M540" t="str">
        <f>VLOOKUP(K540,'Voltage Vector Region'!$M:$P,3,0)</f>
        <v>V8</v>
      </c>
      <c r="N540" t="str">
        <f>VLOOKUP(K540,'Voltage Vector Region'!$M:$P,4,0)</f>
        <v>V3</v>
      </c>
      <c r="P540" t="str">
        <f>VLOOKUP(L540,'Voltage Vector Region'!$R:$S,2,0)</f>
        <v>PPO</v>
      </c>
      <c r="Q540" t="str">
        <f>VLOOKUP(M540,'Voltage Vector Region'!$R:$S,2,0)</f>
        <v>OPN</v>
      </c>
      <c r="R540" t="str">
        <f>VLOOKUP(N540,'Voltage Vector Region'!$R:$S,2,0)</f>
        <v>OPO</v>
      </c>
      <c r="S540">
        <f t="shared" si="71"/>
        <v>5.3700000000000099</v>
      </c>
      <c r="T540" t="e">
        <f>VLOOKUP($K540,#REF!,2,0)</f>
        <v>#REF!</v>
      </c>
      <c r="U540" t="e">
        <f>VLOOKUP($K540,#REF!,3,0)</f>
        <v>#REF!</v>
      </c>
      <c r="V540" t="e">
        <f>VLOOKUP($K540,#REF!,4,0)</f>
        <v>#REF!</v>
      </c>
    </row>
    <row r="541" spans="3:22" x14ac:dyDescent="0.3">
      <c r="C541" s="1">
        <v>5.3800000000000098E-3</v>
      </c>
      <c r="D541" s="1">
        <f t="shared" si="72"/>
        <v>1.6901768476313119</v>
      </c>
      <c r="E541" s="1" t="str">
        <f t="shared" si="73"/>
        <v>S2</v>
      </c>
      <c r="F541" s="1">
        <f t="shared" si="70"/>
        <v>0.6429792964347143</v>
      </c>
      <c r="G541" s="1">
        <f>$F$2*(((SQRT(3)*COS(Model!F541))-SIN(Model!F541))/2)</f>
        <v>0.31464010889933142</v>
      </c>
      <c r="H541" s="1">
        <f t="shared" si="74"/>
        <v>0.47966597475651923</v>
      </c>
      <c r="I541" s="1">
        <f t="shared" si="75"/>
        <v>0.79430608365585065</v>
      </c>
      <c r="J541" s="1" t="str">
        <f t="shared" si="76"/>
        <v>R2</v>
      </c>
      <c r="K541" t="str">
        <f t="shared" si="77"/>
        <v>S2R2</v>
      </c>
      <c r="L541" t="str">
        <f>VLOOKUP(K541,'Voltage Vector Region'!$M:$P,2,0)</f>
        <v>V2</v>
      </c>
      <c r="M541" t="str">
        <f>VLOOKUP(K541,'Voltage Vector Region'!$M:$P,3,0)</f>
        <v>V8</v>
      </c>
      <c r="N541" t="str">
        <f>VLOOKUP(K541,'Voltage Vector Region'!$M:$P,4,0)</f>
        <v>V3</v>
      </c>
      <c r="P541" t="str">
        <f>VLOOKUP(L541,'Voltage Vector Region'!$R:$S,2,0)</f>
        <v>PPO</v>
      </c>
      <c r="Q541" t="str">
        <f>VLOOKUP(M541,'Voltage Vector Region'!$R:$S,2,0)</f>
        <v>OPN</v>
      </c>
      <c r="R541" t="str">
        <f>VLOOKUP(N541,'Voltage Vector Region'!$R:$S,2,0)</f>
        <v>OPO</v>
      </c>
      <c r="S541">
        <f t="shared" si="71"/>
        <v>5.3800000000000097</v>
      </c>
      <c r="T541" t="e">
        <f>VLOOKUP($K541,#REF!,2,0)</f>
        <v>#REF!</v>
      </c>
      <c r="U541" t="e">
        <f>VLOOKUP($K541,#REF!,3,0)</f>
        <v>#REF!</v>
      </c>
      <c r="V541" t="e">
        <f>VLOOKUP($K541,#REF!,4,0)</f>
        <v>#REF!</v>
      </c>
    </row>
    <row r="542" spans="3:22" x14ac:dyDescent="0.3">
      <c r="C542" s="1">
        <v>5.3900000000000102E-3</v>
      </c>
      <c r="D542" s="1">
        <f t="shared" si="72"/>
        <v>1.6933184402849017</v>
      </c>
      <c r="E542" s="1" t="str">
        <f t="shared" si="73"/>
        <v>S2</v>
      </c>
      <c r="F542" s="1">
        <f t="shared" si="70"/>
        <v>0.64612088908830412</v>
      </c>
      <c r="G542" s="1">
        <f>$F$2*(((SQRT(3)*COS(Model!F542))-SIN(Model!F542))/2)</f>
        <v>0.31232783030530231</v>
      </c>
      <c r="H542" s="1">
        <f t="shared" si="74"/>
        <v>0.48167501029215637</v>
      </c>
      <c r="I542" s="1">
        <f t="shared" si="75"/>
        <v>0.79400284059745863</v>
      </c>
      <c r="J542" s="1" t="str">
        <f t="shared" si="76"/>
        <v>R2</v>
      </c>
      <c r="K542" t="str">
        <f t="shared" si="77"/>
        <v>S2R2</v>
      </c>
      <c r="L542" t="str">
        <f>VLOOKUP(K542,'Voltage Vector Region'!$M:$P,2,0)</f>
        <v>V2</v>
      </c>
      <c r="M542" t="str">
        <f>VLOOKUP(K542,'Voltage Vector Region'!$M:$P,3,0)</f>
        <v>V8</v>
      </c>
      <c r="N542" t="str">
        <f>VLOOKUP(K542,'Voltage Vector Region'!$M:$P,4,0)</f>
        <v>V3</v>
      </c>
      <c r="P542" t="str">
        <f>VLOOKUP(L542,'Voltage Vector Region'!$R:$S,2,0)</f>
        <v>PPO</v>
      </c>
      <c r="Q542" t="str">
        <f>VLOOKUP(M542,'Voltage Vector Region'!$R:$S,2,0)</f>
        <v>OPN</v>
      </c>
      <c r="R542" t="str">
        <f>VLOOKUP(N542,'Voltage Vector Region'!$R:$S,2,0)</f>
        <v>OPO</v>
      </c>
      <c r="S542">
        <f t="shared" si="71"/>
        <v>5.3900000000000103</v>
      </c>
      <c r="T542" t="e">
        <f>VLOOKUP($K542,#REF!,2,0)</f>
        <v>#REF!</v>
      </c>
      <c r="U542" t="e">
        <f>VLOOKUP($K542,#REF!,3,0)</f>
        <v>#REF!</v>
      </c>
      <c r="V542" t="e">
        <f>VLOOKUP($K542,#REF!,4,0)</f>
        <v>#REF!</v>
      </c>
    </row>
    <row r="543" spans="3:22" x14ac:dyDescent="0.3">
      <c r="C543" s="1">
        <v>5.4000000000000098E-3</v>
      </c>
      <c r="D543" s="1">
        <f t="shared" si="72"/>
        <v>1.6964600329384913</v>
      </c>
      <c r="E543" s="1" t="str">
        <f t="shared" si="73"/>
        <v>S2</v>
      </c>
      <c r="F543" s="1">
        <f t="shared" si="70"/>
        <v>0.64926248174189372</v>
      </c>
      <c r="G543" s="1">
        <f>$F$2*(((SQRT(3)*COS(Model!F543))-SIN(Model!F543))/2)</f>
        <v>0.31001246916168002</v>
      </c>
      <c r="H543" s="1">
        <f t="shared" si="74"/>
        <v>0.48367929188990194</v>
      </c>
      <c r="I543" s="1">
        <f t="shared" si="75"/>
        <v>0.7936917610515819</v>
      </c>
      <c r="J543" s="1" t="str">
        <f t="shared" si="76"/>
        <v>R2</v>
      </c>
      <c r="K543" t="str">
        <f t="shared" si="77"/>
        <v>S2R2</v>
      </c>
      <c r="L543" t="str">
        <f>VLOOKUP(K543,'Voltage Vector Region'!$M:$P,2,0)</f>
        <v>V2</v>
      </c>
      <c r="M543" t="str">
        <f>VLOOKUP(K543,'Voltage Vector Region'!$M:$P,3,0)</f>
        <v>V8</v>
      </c>
      <c r="N543" t="str">
        <f>VLOOKUP(K543,'Voltage Vector Region'!$M:$P,4,0)</f>
        <v>V3</v>
      </c>
      <c r="P543" t="str">
        <f>VLOOKUP(L543,'Voltage Vector Region'!$R:$S,2,0)</f>
        <v>PPO</v>
      </c>
      <c r="Q543" t="str">
        <f>VLOOKUP(M543,'Voltage Vector Region'!$R:$S,2,0)</f>
        <v>OPN</v>
      </c>
      <c r="R543" t="str">
        <f>VLOOKUP(N543,'Voltage Vector Region'!$R:$S,2,0)</f>
        <v>OPO</v>
      </c>
      <c r="S543">
        <f t="shared" si="71"/>
        <v>5.4000000000000101</v>
      </c>
      <c r="T543" t="e">
        <f>VLOOKUP($K543,#REF!,2,0)</f>
        <v>#REF!</v>
      </c>
      <c r="U543" t="e">
        <f>VLOOKUP($K543,#REF!,3,0)</f>
        <v>#REF!</v>
      </c>
      <c r="V543" t="e">
        <f>VLOOKUP($K543,#REF!,4,0)</f>
        <v>#REF!</v>
      </c>
    </row>
    <row r="544" spans="3:22" x14ac:dyDescent="0.3">
      <c r="C544" s="1">
        <v>5.4100000000000103E-3</v>
      </c>
      <c r="D544" s="1">
        <f t="shared" si="72"/>
        <v>1.6996016255920814</v>
      </c>
      <c r="E544" s="1" t="str">
        <f t="shared" si="73"/>
        <v>S2</v>
      </c>
      <c r="F544" s="1">
        <f t="shared" si="70"/>
        <v>0.65240407439548376</v>
      </c>
      <c r="G544" s="1">
        <f>$F$2*(((SQRT(3)*COS(Model!F544))-SIN(Model!F544))/2)</f>
        <v>0.30769404832014391</v>
      </c>
      <c r="H544" s="1">
        <f t="shared" si="74"/>
        <v>0.48567879976830597</v>
      </c>
      <c r="I544" s="1">
        <f t="shared" si="75"/>
        <v>0.79337284808844988</v>
      </c>
      <c r="J544" s="1" t="str">
        <f t="shared" si="76"/>
        <v>R2</v>
      </c>
      <c r="K544" t="str">
        <f t="shared" si="77"/>
        <v>S2R2</v>
      </c>
      <c r="L544" t="str">
        <f>VLOOKUP(K544,'Voltage Vector Region'!$M:$P,2,0)</f>
        <v>V2</v>
      </c>
      <c r="M544" t="str">
        <f>VLOOKUP(K544,'Voltage Vector Region'!$M:$P,3,0)</f>
        <v>V8</v>
      </c>
      <c r="N544" t="str">
        <f>VLOOKUP(K544,'Voltage Vector Region'!$M:$P,4,0)</f>
        <v>V3</v>
      </c>
      <c r="P544" t="str">
        <f>VLOOKUP(L544,'Voltage Vector Region'!$R:$S,2,0)</f>
        <v>PPO</v>
      </c>
      <c r="Q544" t="str">
        <f>VLOOKUP(M544,'Voltage Vector Region'!$R:$S,2,0)</f>
        <v>OPN</v>
      </c>
      <c r="R544" t="str">
        <f>VLOOKUP(N544,'Voltage Vector Region'!$R:$S,2,0)</f>
        <v>OPO</v>
      </c>
      <c r="S544">
        <f t="shared" si="71"/>
        <v>5.4100000000000099</v>
      </c>
      <c r="T544" t="e">
        <f>VLOOKUP($K544,#REF!,2,0)</f>
        <v>#REF!</v>
      </c>
      <c r="U544" t="e">
        <f>VLOOKUP($K544,#REF!,3,0)</f>
        <v>#REF!</v>
      </c>
      <c r="V544" t="e">
        <f>VLOOKUP($K544,#REF!,4,0)</f>
        <v>#REF!</v>
      </c>
    </row>
    <row r="545" spans="3:22" x14ac:dyDescent="0.3">
      <c r="C545" s="1">
        <v>5.4200000000000099E-3</v>
      </c>
      <c r="D545" s="1">
        <f t="shared" si="72"/>
        <v>1.702743218245671</v>
      </c>
      <c r="E545" s="1" t="str">
        <f t="shared" si="73"/>
        <v>S2</v>
      </c>
      <c r="F545" s="1">
        <f t="shared" si="70"/>
        <v>0.65554566704907336</v>
      </c>
      <c r="G545" s="1">
        <f>$F$2*(((SQRT(3)*COS(Model!F545))-SIN(Model!F545))/2)</f>
        <v>0.30537259066257239</v>
      </c>
      <c r="H545" s="1">
        <f t="shared" si="74"/>
        <v>0.48767351419303256</v>
      </c>
      <c r="I545" s="1">
        <f t="shared" si="75"/>
        <v>0.79304610485560501</v>
      </c>
      <c r="J545" s="1" t="str">
        <f t="shared" si="76"/>
        <v>R2</v>
      </c>
      <c r="K545" t="str">
        <f t="shared" si="77"/>
        <v>S2R2</v>
      </c>
      <c r="L545" t="str">
        <f>VLOOKUP(K545,'Voltage Vector Region'!$M:$P,2,0)</f>
        <v>V2</v>
      </c>
      <c r="M545" t="str">
        <f>VLOOKUP(K545,'Voltage Vector Region'!$M:$P,3,0)</f>
        <v>V8</v>
      </c>
      <c r="N545" t="str">
        <f>VLOOKUP(K545,'Voltage Vector Region'!$M:$P,4,0)</f>
        <v>V3</v>
      </c>
      <c r="P545" t="str">
        <f>VLOOKUP(L545,'Voltage Vector Region'!$R:$S,2,0)</f>
        <v>PPO</v>
      </c>
      <c r="Q545" t="str">
        <f>VLOOKUP(M545,'Voltage Vector Region'!$R:$S,2,0)</f>
        <v>OPN</v>
      </c>
      <c r="R545" t="str">
        <f>VLOOKUP(N545,'Voltage Vector Region'!$R:$S,2,0)</f>
        <v>OPO</v>
      </c>
      <c r="S545">
        <f t="shared" si="71"/>
        <v>5.4200000000000097</v>
      </c>
      <c r="T545" t="e">
        <f>VLOOKUP($K545,#REF!,2,0)</f>
        <v>#REF!</v>
      </c>
      <c r="U545" t="e">
        <f>VLOOKUP($K545,#REF!,3,0)</f>
        <v>#REF!</v>
      </c>
      <c r="V545" t="e">
        <f>VLOOKUP($K545,#REF!,4,0)</f>
        <v>#REF!</v>
      </c>
    </row>
    <row r="546" spans="3:22" x14ac:dyDescent="0.3">
      <c r="C546" s="1">
        <v>5.4300000000000103E-3</v>
      </c>
      <c r="D546" s="1">
        <f t="shared" si="72"/>
        <v>1.705884810899261</v>
      </c>
      <c r="E546" s="1" t="str">
        <f t="shared" si="73"/>
        <v>S2</v>
      </c>
      <c r="F546" s="1">
        <f t="shared" si="70"/>
        <v>0.6586872597026634</v>
      </c>
      <c r="G546" s="1">
        <f>$F$2*(((SQRT(3)*COS(Model!F546))-SIN(Model!F546))/2)</f>
        <v>0.30304811910081458</v>
      </c>
      <c r="H546" s="1">
        <f t="shared" si="74"/>
        <v>0.48966341547705605</v>
      </c>
      <c r="I546" s="1">
        <f t="shared" si="75"/>
        <v>0.79271153457787058</v>
      </c>
      <c r="J546" s="1" t="str">
        <f t="shared" si="76"/>
        <v>R2</v>
      </c>
      <c r="K546" t="str">
        <f t="shared" si="77"/>
        <v>S2R2</v>
      </c>
      <c r="L546" t="str">
        <f>VLOOKUP(K546,'Voltage Vector Region'!$M:$P,2,0)</f>
        <v>V2</v>
      </c>
      <c r="M546" t="str">
        <f>VLOOKUP(K546,'Voltage Vector Region'!$M:$P,3,0)</f>
        <v>V8</v>
      </c>
      <c r="N546" t="str">
        <f>VLOOKUP(K546,'Voltage Vector Region'!$M:$P,4,0)</f>
        <v>V3</v>
      </c>
      <c r="P546" t="str">
        <f>VLOOKUP(L546,'Voltage Vector Region'!$R:$S,2,0)</f>
        <v>PPO</v>
      </c>
      <c r="Q546" t="str">
        <f>VLOOKUP(M546,'Voltage Vector Region'!$R:$S,2,0)</f>
        <v>OPN</v>
      </c>
      <c r="R546" t="str">
        <f>VLOOKUP(N546,'Voltage Vector Region'!$R:$S,2,0)</f>
        <v>OPO</v>
      </c>
      <c r="S546">
        <f t="shared" si="71"/>
        <v>5.4300000000000104</v>
      </c>
      <c r="T546" t="e">
        <f>VLOOKUP($K546,#REF!,2,0)</f>
        <v>#REF!</v>
      </c>
      <c r="U546" t="e">
        <f>VLOOKUP($K546,#REF!,3,0)</f>
        <v>#REF!</v>
      </c>
      <c r="V546" t="e">
        <f>VLOOKUP($K546,#REF!,4,0)</f>
        <v>#REF!</v>
      </c>
    </row>
    <row r="547" spans="3:22" x14ac:dyDescent="0.3">
      <c r="C547" s="1">
        <v>5.4400000000000099E-3</v>
      </c>
      <c r="D547" s="1">
        <f t="shared" si="72"/>
        <v>1.7090264035528506</v>
      </c>
      <c r="E547" s="1" t="str">
        <f t="shared" si="73"/>
        <v>S2</v>
      </c>
      <c r="F547" s="1">
        <f t="shared" si="70"/>
        <v>0.66182885235625299</v>
      </c>
      <c r="G547" s="1">
        <f>$F$2*(((SQRT(3)*COS(Model!F547))-SIN(Model!F547))/2)</f>
        <v>0.30072065657646702</v>
      </c>
      <c r="H547" s="1">
        <f t="shared" si="74"/>
        <v>0.49164848398085365</v>
      </c>
      <c r="I547" s="1">
        <f t="shared" si="75"/>
        <v>0.79236914055732066</v>
      </c>
      <c r="J547" s="1" t="str">
        <f t="shared" si="76"/>
        <v>R2</v>
      </c>
      <c r="K547" t="str">
        <f t="shared" si="77"/>
        <v>S2R2</v>
      </c>
      <c r="L547" t="str">
        <f>VLOOKUP(K547,'Voltage Vector Region'!$M:$P,2,0)</f>
        <v>V2</v>
      </c>
      <c r="M547" t="str">
        <f>VLOOKUP(K547,'Voltage Vector Region'!$M:$P,3,0)</f>
        <v>V8</v>
      </c>
      <c r="N547" t="str">
        <f>VLOOKUP(K547,'Voltage Vector Region'!$M:$P,4,0)</f>
        <v>V3</v>
      </c>
      <c r="P547" t="str">
        <f>VLOOKUP(L547,'Voltage Vector Region'!$R:$S,2,0)</f>
        <v>PPO</v>
      </c>
      <c r="Q547" t="str">
        <f>VLOOKUP(M547,'Voltage Vector Region'!$R:$S,2,0)</f>
        <v>OPN</v>
      </c>
      <c r="R547" t="str">
        <f>VLOOKUP(N547,'Voltage Vector Region'!$R:$S,2,0)</f>
        <v>OPO</v>
      </c>
      <c r="S547">
        <f t="shared" si="71"/>
        <v>5.4400000000000102</v>
      </c>
      <c r="T547" t="e">
        <f>VLOOKUP($K547,#REF!,2,0)</f>
        <v>#REF!</v>
      </c>
      <c r="U547" t="e">
        <f>VLOOKUP($K547,#REF!,3,0)</f>
        <v>#REF!</v>
      </c>
      <c r="V547" t="e">
        <f>VLOOKUP($K547,#REF!,4,0)</f>
        <v>#REF!</v>
      </c>
    </row>
    <row r="548" spans="3:22" x14ac:dyDescent="0.3">
      <c r="C548" s="1">
        <v>5.4500000000000104E-3</v>
      </c>
      <c r="D548" s="1">
        <f t="shared" si="72"/>
        <v>1.7121679962064407</v>
      </c>
      <c r="E548" s="1" t="str">
        <f t="shared" si="73"/>
        <v>S2</v>
      </c>
      <c r="F548" s="1">
        <f t="shared" si="70"/>
        <v>0.66497044500984304</v>
      </c>
      <c r="G548" s="1">
        <f>$F$2*(((SQRT(3)*COS(Model!F548))-SIN(Model!F548))/2)</f>
        <v>0.29839022606064447</v>
      </c>
      <c r="H548" s="1">
        <f t="shared" si="74"/>
        <v>0.49362870011260118</v>
      </c>
      <c r="I548" s="1">
        <f t="shared" si="75"/>
        <v>0.79201892617324565</v>
      </c>
      <c r="J548" s="1" t="str">
        <f t="shared" si="76"/>
        <v>R2</v>
      </c>
      <c r="K548" t="str">
        <f t="shared" si="77"/>
        <v>S2R2</v>
      </c>
      <c r="L548" t="str">
        <f>VLOOKUP(K548,'Voltage Vector Region'!$M:$P,2,0)</f>
        <v>V2</v>
      </c>
      <c r="M548" t="str">
        <f>VLOOKUP(K548,'Voltage Vector Region'!$M:$P,3,0)</f>
        <v>V8</v>
      </c>
      <c r="N548" t="str">
        <f>VLOOKUP(K548,'Voltage Vector Region'!$M:$P,4,0)</f>
        <v>V3</v>
      </c>
      <c r="P548" t="str">
        <f>VLOOKUP(L548,'Voltage Vector Region'!$R:$S,2,0)</f>
        <v>PPO</v>
      </c>
      <c r="Q548" t="str">
        <f>VLOOKUP(M548,'Voltage Vector Region'!$R:$S,2,0)</f>
        <v>OPN</v>
      </c>
      <c r="R548" t="str">
        <f>VLOOKUP(N548,'Voltage Vector Region'!$R:$S,2,0)</f>
        <v>OPO</v>
      </c>
      <c r="S548">
        <f t="shared" si="71"/>
        <v>5.4500000000000099</v>
      </c>
      <c r="T548" t="e">
        <f>VLOOKUP($K548,#REF!,2,0)</f>
        <v>#REF!</v>
      </c>
      <c r="U548" t="e">
        <f>VLOOKUP($K548,#REF!,3,0)</f>
        <v>#REF!</v>
      </c>
      <c r="V548" t="e">
        <f>VLOOKUP($K548,#REF!,4,0)</f>
        <v>#REF!</v>
      </c>
    </row>
    <row r="549" spans="3:22" x14ac:dyDescent="0.3">
      <c r="C549" s="1">
        <v>5.46000000000001E-3</v>
      </c>
      <c r="D549" s="1">
        <f t="shared" si="72"/>
        <v>1.7153095888600303</v>
      </c>
      <c r="E549" s="1" t="str">
        <f t="shared" si="73"/>
        <v>S2</v>
      </c>
      <c r="F549" s="1">
        <f t="shared" si="70"/>
        <v>0.66811203766343263</v>
      </c>
      <c r="G549" s="1">
        <f>$F$2*(((SQRT(3)*COS(Model!F549))-SIN(Model!F549))/2)</f>
        <v>0.29605685055375619</v>
      </c>
      <c r="H549" s="1">
        <f t="shared" si="74"/>
        <v>0.49560404432836419</v>
      </c>
      <c r="I549" s="1">
        <f t="shared" si="75"/>
        <v>0.79166089488212044</v>
      </c>
      <c r="J549" s="1" t="str">
        <f t="shared" si="76"/>
        <v>R2</v>
      </c>
      <c r="K549" t="str">
        <f t="shared" si="77"/>
        <v>S2R2</v>
      </c>
      <c r="L549" t="str">
        <f>VLOOKUP(K549,'Voltage Vector Region'!$M:$P,2,0)</f>
        <v>V2</v>
      </c>
      <c r="M549" t="str">
        <f>VLOOKUP(K549,'Voltage Vector Region'!$M:$P,3,0)</f>
        <v>V8</v>
      </c>
      <c r="N549" t="str">
        <f>VLOOKUP(K549,'Voltage Vector Region'!$M:$P,4,0)</f>
        <v>V3</v>
      </c>
      <c r="P549" t="str">
        <f>VLOOKUP(L549,'Voltage Vector Region'!$R:$S,2,0)</f>
        <v>PPO</v>
      </c>
      <c r="Q549" t="str">
        <f>VLOOKUP(M549,'Voltage Vector Region'!$R:$S,2,0)</f>
        <v>OPN</v>
      </c>
      <c r="R549" t="str">
        <f>VLOOKUP(N549,'Voltage Vector Region'!$R:$S,2,0)</f>
        <v>OPO</v>
      </c>
      <c r="S549">
        <f t="shared" si="71"/>
        <v>5.4600000000000097</v>
      </c>
      <c r="T549" t="e">
        <f>VLOOKUP($K549,#REF!,2,0)</f>
        <v>#REF!</v>
      </c>
      <c r="U549" t="e">
        <f>VLOOKUP($K549,#REF!,3,0)</f>
        <v>#REF!</v>
      </c>
      <c r="V549" t="e">
        <f>VLOOKUP($K549,#REF!,4,0)</f>
        <v>#REF!</v>
      </c>
    </row>
    <row r="550" spans="3:22" x14ac:dyDescent="0.3">
      <c r="C550" s="1">
        <v>5.4700000000000096E-3</v>
      </c>
      <c r="D550" s="1">
        <f t="shared" si="72"/>
        <v>1.7184511815136199</v>
      </c>
      <c r="E550" s="1" t="str">
        <f t="shared" si="73"/>
        <v>S2</v>
      </c>
      <c r="F550" s="1">
        <f t="shared" si="70"/>
        <v>0.67125363031702223</v>
      </c>
      <c r="G550" s="1">
        <f>$F$2*(((SQRT(3)*COS(Model!F550))-SIN(Model!F550))/2)</f>
        <v>0.29372055308527589</v>
      </c>
      <c r="H550" s="1">
        <f t="shared" si="74"/>
        <v>0.49757449713229324</v>
      </c>
      <c r="I550" s="1">
        <f t="shared" si="75"/>
        <v>0.79129505021756907</v>
      </c>
      <c r="J550" s="1" t="str">
        <f t="shared" si="76"/>
        <v>R2</v>
      </c>
      <c r="K550" t="str">
        <f t="shared" si="77"/>
        <v>S2R2</v>
      </c>
      <c r="L550" t="str">
        <f>VLOOKUP(K550,'Voltage Vector Region'!$M:$P,2,0)</f>
        <v>V2</v>
      </c>
      <c r="M550" t="str">
        <f>VLOOKUP(K550,'Voltage Vector Region'!$M:$P,3,0)</f>
        <v>V8</v>
      </c>
      <c r="N550" t="str">
        <f>VLOOKUP(K550,'Voltage Vector Region'!$M:$P,4,0)</f>
        <v>V3</v>
      </c>
      <c r="P550" t="str">
        <f>VLOOKUP(L550,'Voltage Vector Region'!$R:$S,2,0)</f>
        <v>PPO</v>
      </c>
      <c r="Q550" t="str">
        <f>VLOOKUP(M550,'Voltage Vector Region'!$R:$S,2,0)</f>
        <v>OPN</v>
      </c>
      <c r="R550" t="str">
        <f>VLOOKUP(N550,'Voltage Vector Region'!$R:$S,2,0)</f>
        <v>OPO</v>
      </c>
      <c r="S550">
        <f t="shared" si="71"/>
        <v>5.4700000000000095</v>
      </c>
      <c r="T550" t="e">
        <f>VLOOKUP($K550,#REF!,2,0)</f>
        <v>#REF!</v>
      </c>
      <c r="U550" t="e">
        <f>VLOOKUP($K550,#REF!,3,0)</f>
        <v>#REF!</v>
      </c>
      <c r="V550" t="e">
        <f>VLOOKUP($K550,#REF!,4,0)</f>
        <v>#REF!</v>
      </c>
    </row>
    <row r="551" spans="3:22" x14ac:dyDescent="0.3">
      <c r="C551" s="1">
        <v>5.48000000000001E-3</v>
      </c>
      <c r="D551" s="1">
        <f t="shared" si="72"/>
        <v>1.7215927741672099</v>
      </c>
      <c r="E551" s="1" t="str">
        <f t="shared" si="73"/>
        <v>S2</v>
      </c>
      <c r="F551" s="1">
        <f t="shared" si="70"/>
        <v>0.67439522297061227</v>
      </c>
      <c r="G551" s="1">
        <f>$F$2*(((SQRT(3)*COS(Model!F551))-SIN(Model!F551))/2)</f>
        <v>0.29138135671351612</v>
      </c>
      <c r="H551" s="1">
        <f t="shared" si="74"/>
        <v>0.49954003907681471</v>
      </c>
      <c r="I551" s="1">
        <f t="shared" si="75"/>
        <v>0.79092139579033083</v>
      </c>
      <c r="J551" s="1" t="str">
        <f t="shared" si="76"/>
        <v>R2</v>
      </c>
      <c r="K551" t="str">
        <f t="shared" si="77"/>
        <v>S2R2</v>
      </c>
      <c r="L551" t="str">
        <f>VLOOKUP(K551,'Voltage Vector Region'!$M:$P,2,0)</f>
        <v>V2</v>
      </c>
      <c r="M551" t="str">
        <f>VLOOKUP(K551,'Voltage Vector Region'!$M:$P,3,0)</f>
        <v>V8</v>
      </c>
      <c r="N551" t="str">
        <f>VLOOKUP(K551,'Voltage Vector Region'!$M:$P,4,0)</f>
        <v>V3</v>
      </c>
      <c r="P551" t="str">
        <f>VLOOKUP(L551,'Voltage Vector Region'!$R:$S,2,0)</f>
        <v>PPO</v>
      </c>
      <c r="Q551" t="str">
        <f>VLOOKUP(M551,'Voltage Vector Region'!$R:$S,2,0)</f>
        <v>OPN</v>
      </c>
      <c r="R551" t="str">
        <f>VLOOKUP(N551,'Voltage Vector Region'!$R:$S,2,0)</f>
        <v>OPO</v>
      </c>
      <c r="S551">
        <f t="shared" si="71"/>
        <v>5.4800000000000102</v>
      </c>
      <c r="T551" t="e">
        <f>VLOOKUP($K551,#REF!,2,0)</f>
        <v>#REF!</v>
      </c>
      <c r="U551" t="e">
        <f>VLOOKUP($K551,#REF!,3,0)</f>
        <v>#REF!</v>
      </c>
      <c r="V551" t="e">
        <f>VLOOKUP($K551,#REF!,4,0)</f>
        <v>#REF!</v>
      </c>
    </row>
    <row r="552" spans="3:22" x14ac:dyDescent="0.3">
      <c r="C552" s="1">
        <v>5.4900000000000096E-3</v>
      </c>
      <c r="D552" s="1">
        <f t="shared" si="72"/>
        <v>1.7247343668207995</v>
      </c>
      <c r="E552" s="1" t="str">
        <f t="shared" si="73"/>
        <v>S2</v>
      </c>
      <c r="F552" s="1">
        <f t="shared" si="70"/>
        <v>0.67753681562420187</v>
      </c>
      <c r="G552" s="1">
        <f>$F$2*(((SQRT(3)*COS(Model!F552))-SIN(Model!F552))/2)</f>
        <v>0.28903928452540123</v>
      </c>
      <c r="H552" s="1">
        <f t="shared" si="74"/>
        <v>0.5015006507628228</v>
      </c>
      <c r="I552" s="1">
        <f t="shared" si="75"/>
        <v>0.79053993528822408</v>
      </c>
      <c r="J552" s="1" t="str">
        <f t="shared" si="76"/>
        <v>R4</v>
      </c>
      <c r="K552" t="str">
        <f t="shared" si="77"/>
        <v>S2R4</v>
      </c>
      <c r="L552" t="str">
        <f>VLOOKUP(K552,'Voltage Vector Region'!$M:$P,2,0)</f>
        <v>V15</v>
      </c>
      <c r="M552" t="str">
        <f>VLOOKUP(K552,'Voltage Vector Region'!$M:$P,3,0)</f>
        <v>V8</v>
      </c>
      <c r="N552" t="str">
        <f>VLOOKUP(K552,'Voltage Vector Region'!$M:$P,4,0)</f>
        <v>V3</v>
      </c>
      <c r="P552" t="str">
        <f>VLOOKUP(L552,'Voltage Vector Region'!$R:$S,2,0)</f>
        <v>NPN</v>
      </c>
      <c r="Q552" t="str">
        <f>VLOOKUP(M552,'Voltage Vector Region'!$R:$S,2,0)</f>
        <v>OPN</v>
      </c>
      <c r="R552" t="str">
        <f>VLOOKUP(N552,'Voltage Vector Region'!$R:$S,2,0)</f>
        <v>OPO</v>
      </c>
      <c r="S552">
        <f t="shared" si="71"/>
        <v>5.4900000000000091</v>
      </c>
      <c r="T552" t="e">
        <f>VLOOKUP($K552,#REF!,2,0)</f>
        <v>#REF!</v>
      </c>
      <c r="U552" t="e">
        <f>VLOOKUP($K552,#REF!,3,0)</f>
        <v>#REF!</v>
      </c>
      <c r="V552" t="e">
        <f>VLOOKUP($K552,#REF!,4,0)</f>
        <v>#REF!</v>
      </c>
    </row>
    <row r="553" spans="3:22" x14ac:dyDescent="0.3">
      <c r="C553" s="1">
        <v>5.5000000000000101E-3</v>
      </c>
      <c r="D553" s="1">
        <f t="shared" si="72"/>
        <v>1.7278759594743895</v>
      </c>
      <c r="E553" s="1" t="str">
        <f t="shared" si="73"/>
        <v>S2</v>
      </c>
      <c r="F553" s="1">
        <f t="shared" si="70"/>
        <v>0.68067840827779191</v>
      </c>
      <c r="G553" s="1">
        <f>$F$2*(((SQRT(3)*COS(Model!F553))-SIN(Model!F553))/2)</f>
        <v>0.28669435963623768</v>
      </c>
      <c r="H553" s="1">
        <f t="shared" si="74"/>
        <v>0.50345631283987202</v>
      </c>
      <c r="I553" s="1">
        <f t="shared" si="75"/>
        <v>0.79015067247610971</v>
      </c>
      <c r="J553" s="1" t="str">
        <f t="shared" si="76"/>
        <v>R4</v>
      </c>
      <c r="K553" t="str">
        <f t="shared" si="77"/>
        <v>S2R4</v>
      </c>
      <c r="L553" t="str">
        <f>VLOOKUP(K553,'Voltage Vector Region'!$M:$P,2,0)</f>
        <v>V15</v>
      </c>
      <c r="M553" t="str">
        <f>VLOOKUP(K553,'Voltage Vector Region'!$M:$P,3,0)</f>
        <v>V8</v>
      </c>
      <c r="N553" t="str">
        <f>VLOOKUP(K553,'Voltage Vector Region'!$M:$P,4,0)</f>
        <v>V3</v>
      </c>
      <c r="P553" t="str">
        <f>VLOOKUP(L553,'Voltage Vector Region'!$R:$S,2,0)</f>
        <v>NPN</v>
      </c>
      <c r="Q553" t="str">
        <f>VLOOKUP(M553,'Voltage Vector Region'!$R:$S,2,0)</f>
        <v>OPN</v>
      </c>
      <c r="R553" t="str">
        <f>VLOOKUP(N553,'Voltage Vector Region'!$R:$S,2,0)</f>
        <v>OPO</v>
      </c>
      <c r="S553">
        <f t="shared" si="71"/>
        <v>5.5000000000000098</v>
      </c>
      <c r="T553" t="e">
        <f>VLOOKUP($K553,#REF!,2,0)</f>
        <v>#REF!</v>
      </c>
      <c r="U553" t="e">
        <f>VLOOKUP($K553,#REF!,3,0)</f>
        <v>#REF!</v>
      </c>
      <c r="V553" t="e">
        <f>VLOOKUP($K553,#REF!,4,0)</f>
        <v>#REF!</v>
      </c>
    </row>
    <row r="554" spans="3:22" x14ac:dyDescent="0.3">
      <c r="C554" s="1">
        <v>5.5100000000000097E-3</v>
      </c>
      <c r="D554" s="1">
        <f t="shared" si="72"/>
        <v>1.7310175521279791</v>
      </c>
      <c r="E554" s="1" t="str">
        <f t="shared" si="73"/>
        <v>S2</v>
      </c>
      <c r="F554" s="1">
        <f t="shared" si="70"/>
        <v>0.68382000093138151</v>
      </c>
      <c r="G554" s="1">
        <f>$F$2*(((SQRT(3)*COS(Model!F554))-SIN(Model!F554))/2)</f>
        <v>0.28434660518948807</v>
      </c>
      <c r="H554" s="1">
        <f t="shared" si="74"/>
        <v>0.5054070060063669</v>
      </c>
      <c r="I554" s="1">
        <f t="shared" si="75"/>
        <v>0.78975361119585497</v>
      </c>
      <c r="J554" s="1" t="str">
        <f t="shared" si="76"/>
        <v>R4</v>
      </c>
      <c r="K554" t="str">
        <f t="shared" si="77"/>
        <v>S2R4</v>
      </c>
      <c r="L554" t="str">
        <f>VLOOKUP(K554,'Voltage Vector Region'!$M:$P,2,0)</f>
        <v>V15</v>
      </c>
      <c r="M554" t="str">
        <f>VLOOKUP(K554,'Voltage Vector Region'!$M:$P,3,0)</f>
        <v>V8</v>
      </c>
      <c r="N554" t="str">
        <f>VLOOKUP(K554,'Voltage Vector Region'!$M:$P,4,0)</f>
        <v>V3</v>
      </c>
      <c r="P554" t="str">
        <f>VLOOKUP(L554,'Voltage Vector Region'!$R:$S,2,0)</f>
        <v>NPN</v>
      </c>
      <c r="Q554" t="str">
        <f>VLOOKUP(M554,'Voltage Vector Region'!$R:$S,2,0)</f>
        <v>OPN</v>
      </c>
      <c r="R554" t="str">
        <f>VLOOKUP(N554,'Voltage Vector Region'!$R:$S,2,0)</f>
        <v>OPO</v>
      </c>
      <c r="S554">
        <f t="shared" si="71"/>
        <v>5.5100000000000096</v>
      </c>
      <c r="T554" t="e">
        <f>VLOOKUP($K554,#REF!,2,0)</f>
        <v>#REF!</v>
      </c>
      <c r="U554" t="e">
        <f>VLOOKUP($K554,#REF!,3,0)</f>
        <v>#REF!</v>
      </c>
      <c r="V554" t="e">
        <f>VLOOKUP($K554,#REF!,4,0)</f>
        <v>#REF!</v>
      </c>
    </row>
    <row r="555" spans="3:22" x14ac:dyDescent="0.3">
      <c r="C555" s="1">
        <v>5.5200000000000101E-3</v>
      </c>
      <c r="D555" s="1">
        <f t="shared" si="72"/>
        <v>1.734159144781569</v>
      </c>
      <c r="E555" s="1" t="str">
        <f t="shared" si="73"/>
        <v>S2</v>
      </c>
      <c r="F555" s="1">
        <f t="shared" ref="F555:F618" si="78">IF(AND((D555&lt;PI()/3),(D555&gt;=0)),D555,IF(AND((D555&lt;2*PI()/3),(D555&gt;=PI()/3)),D555-PI()/3,IF(AND((D555&lt;3*PI()/3),(D555&gt;=2*PI()/3)),D555-(2*PI()/3),IF(AND((D555&lt;4*PI()/3),(D555&gt;=PI())),D555-PI(),IF(AND((D555&lt;5*PI()/3),(D555&gt;=4*PI()/3)),D555-(4*PI()/3),IF(AND((D555&lt;2*PI()),(D555&gt;=5*PI()/3)),D555-(5*PI()/3),0))))))</f>
        <v>0.68696159358497133</v>
      </c>
      <c r="G555" s="1">
        <f>$F$2*(((SQRT(3)*COS(Model!F555))-SIN(Model!F555))/2)</f>
        <v>0.28199604435654047</v>
      </c>
      <c r="H555" s="1">
        <f t="shared" si="74"/>
        <v>0.50735271100975365</v>
      </c>
      <c r="I555" s="1">
        <f t="shared" si="75"/>
        <v>0.78934875536629412</v>
      </c>
      <c r="J555" s="1" t="str">
        <f t="shared" si="76"/>
        <v>R4</v>
      </c>
      <c r="K555" t="str">
        <f t="shared" si="77"/>
        <v>S2R4</v>
      </c>
      <c r="L555" t="str">
        <f>VLOOKUP(K555,'Voltage Vector Region'!$M:$P,2,0)</f>
        <v>V15</v>
      </c>
      <c r="M555" t="str">
        <f>VLOOKUP(K555,'Voltage Vector Region'!$M:$P,3,0)</f>
        <v>V8</v>
      </c>
      <c r="N555" t="str">
        <f>VLOOKUP(K555,'Voltage Vector Region'!$M:$P,4,0)</f>
        <v>V3</v>
      </c>
      <c r="P555" t="str">
        <f>VLOOKUP(L555,'Voltage Vector Region'!$R:$S,2,0)</f>
        <v>NPN</v>
      </c>
      <c r="Q555" t="str">
        <f>VLOOKUP(M555,'Voltage Vector Region'!$R:$S,2,0)</f>
        <v>OPN</v>
      </c>
      <c r="R555" t="str">
        <f>VLOOKUP(N555,'Voltage Vector Region'!$R:$S,2,0)</f>
        <v>OPO</v>
      </c>
      <c r="S555">
        <f t="shared" si="71"/>
        <v>5.5200000000000102</v>
      </c>
      <c r="T555" t="e">
        <f>VLOOKUP($K555,#REF!,2,0)</f>
        <v>#REF!</v>
      </c>
      <c r="U555" t="e">
        <f>VLOOKUP($K555,#REF!,3,0)</f>
        <v>#REF!</v>
      </c>
      <c r="V555" t="e">
        <f>VLOOKUP($K555,#REF!,4,0)</f>
        <v>#REF!</v>
      </c>
    </row>
    <row r="556" spans="3:22" x14ac:dyDescent="0.3">
      <c r="C556" s="1">
        <v>5.5300000000000097E-3</v>
      </c>
      <c r="D556" s="1">
        <f t="shared" si="72"/>
        <v>1.7373007374351588</v>
      </c>
      <c r="E556" s="1" t="str">
        <f t="shared" si="73"/>
        <v>S2</v>
      </c>
      <c r="F556" s="1">
        <f t="shared" si="78"/>
        <v>0.69010318623856115</v>
      </c>
      <c r="G556" s="1">
        <f>$F$2*(((SQRT(3)*COS(Model!F556))-SIN(Model!F556))/2)</f>
        <v>0.27964270033648136</v>
      </c>
      <c r="H556" s="1">
        <f t="shared" si="74"/>
        <v>0.50929340864670924</v>
      </c>
      <c r="I556" s="1">
        <f t="shared" si="75"/>
        <v>0.78893610898319055</v>
      </c>
      <c r="J556" s="1" t="str">
        <f t="shared" si="76"/>
        <v>R4</v>
      </c>
      <c r="K556" t="str">
        <f t="shared" si="77"/>
        <v>S2R4</v>
      </c>
      <c r="L556" t="str">
        <f>VLOOKUP(K556,'Voltage Vector Region'!$M:$P,2,0)</f>
        <v>V15</v>
      </c>
      <c r="M556" t="str">
        <f>VLOOKUP(K556,'Voltage Vector Region'!$M:$P,3,0)</f>
        <v>V8</v>
      </c>
      <c r="N556" t="str">
        <f>VLOOKUP(K556,'Voltage Vector Region'!$M:$P,4,0)</f>
        <v>V3</v>
      </c>
      <c r="P556" t="str">
        <f>VLOOKUP(L556,'Voltage Vector Region'!$R:$S,2,0)</f>
        <v>NPN</v>
      </c>
      <c r="Q556" t="str">
        <f>VLOOKUP(M556,'Voltage Vector Region'!$R:$S,2,0)</f>
        <v>OPN</v>
      </c>
      <c r="R556" t="str">
        <f>VLOOKUP(N556,'Voltage Vector Region'!$R:$S,2,0)</f>
        <v>OPO</v>
      </c>
      <c r="S556">
        <f t="shared" si="71"/>
        <v>5.53000000000001</v>
      </c>
      <c r="T556" t="e">
        <f>VLOOKUP($K556,#REF!,2,0)</f>
        <v>#REF!</v>
      </c>
      <c r="U556" t="e">
        <f>VLOOKUP($K556,#REF!,3,0)</f>
        <v>#REF!</v>
      </c>
      <c r="V556" t="e">
        <f>VLOOKUP($K556,#REF!,4,0)</f>
        <v>#REF!</v>
      </c>
    </row>
    <row r="557" spans="3:22" x14ac:dyDescent="0.3">
      <c r="C557" s="1">
        <v>5.5400000000000102E-3</v>
      </c>
      <c r="D557" s="1">
        <f t="shared" si="72"/>
        <v>1.7404423300887486</v>
      </c>
      <c r="E557" s="1" t="str">
        <f t="shared" si="73"/>
        <v>S2</v>
      </c>
      <c r="F557" s="1">
        <f t="shared" si="78"/>
        <v>0.69324477889215097</v>
      </c>
      <c r="G557" s="1">
        <f>$F$2*(((SQRT(3)*COS(Model!F557))-SIN(Model!F557))/2)</f>
        <v>0.27728659635586633</v>
      </c>
      <c r="H557" s="1">
        <f t="shared" si="74"/>
        <v>0.51122907976333165</v>
      </c>
      <c r="I557" s="1">
        <f t="shared" si="75"/>
        <v>0.78851567611919804</v>
      </c>
      <c r="J557" s="1" t="str">
        <f t="shared" si="76"/>
        <v>R4</v>
      </c>
      <c r="K557" t="str">
        <f t="shared" si="77"/>
        <v>S2R4</v>
      </c>
      <c r="L557" t="str">
        <f>VLOOKUP(K557,'Voltage Vector Region'!$M:$P,2,0)</f>
        <v>V15</v>
      </c>
      <c r="M557" t="str">
        <f>VLOOKUP(K557,'Voltage Vector Region'!$M:$P,3,0)</f>
        <v>V8</v>
      </c>
      <c r="N557" t="str">
        <f>VLOOKUP(K557,'Voltage Vector Region'!$M:$P,4,0)</f>
        <v>V3</v>
      </c>
      <c r="P557" t="str">
        <f>VLOOKUP(L557,'Voltage Vector Region'!$R:$S,2,0)</f>
        <v>NPN</v>
      </c>
      <c r="Q557" t="str">
        <f>VLOOKUP(M557,'Voltage Vector Region'!$R:$S,2,0)</f>
        <v>OPN</v>
      </c>
      <c r="R557" t="str">
        <f>VLOOKUP(N557,'Voltage Vector Region'!$R:$S,2,0)</f>
        <v>OPO</v>
      </c>
      <c r="S557">
        <f t="shared" si="71"/>
        <v>5.5400000000000098</v>
      </c>
      <c r="T557" t="e">
        <f>VLOOKUP($K557,#REF!,2,0)</f>
        <v>#REF!</v>
      </c>
      <c r="U557" t="e">
        <f>VLOOKUP($K557,#REF!,3,0)</f>
        <v>#REF!</v>
      </c>
      <c r="V557" t="e">
        <f>VLOOKUP($K557,#REF!,4,0)</f>
        <v>#REF!</v>
      </c>
    </row>
    <row r="558" spans="3:22" x14ac:dyDescent="0.3">
      <c r="C558" s="1">
        <v>5.5500000000000098E-3</v>
      </c>
      <c r="D558" s="1">
        <f t="shared" si="72"/>
        <v>1.7435839227423384</v>
      </c>
      <c r="E558" s="1" t="str">
        <f t="shared" si="73"/>
        <v>S2</v>
      </c>
      <c r="F558" s="1">
        <f t="shared" si="78"/>
        <v>0.69638637154574079</v>
      </c>
      <c r="G558" s="1">
        <f>$F$2*(((SQRT(3)*COS(Model!F558))-SIN(Model!F558))/2)</f>
        <v>0.27492775566849031</v>
      </c>
      <c r="H558" s="1">
        <f t="shared" si="74"/>
        <v>0.51315970525532828</v>
      </c>
      <c r="I558" s="1">
        <f t="shared" si="75"/>
        <v>0.78808746092381865</v>
      </c>
      <c r="J558" s="1" t="str">
        <f t="shared" si="76"/>
        <v>R4</v>
      </c>
      <c r="K558" t="str">
        <f t="shared" si="77"/>
        <v>S2R4</v>
      </c>
      <c r="L558" t="str">
        <f>VLOOKUP(K558,'Voltage Vector Region'!$M:$P,2,0)</f>
        <v>V15</v>
      </c>
      <c r="M558" t="str">
        <f>VLOOKUP(K558,'Voltage Vector Region'!$M:$P,3,0)</f>
        <v>V8</v>
      </c>
      <c r="N558" t="str">
        <f>VLOOKUP(K558,'Voltage Vector Region'!$M:$P,4,0)</f>
        <v>V3</v>
      </c>
      <c r="P558" t="str">
        <f>VLOOKUP(L558,'Voltage Vector Region'!$R:$S,2,0)</f>
        <v>NPN</v>
      </c>
      <c r="Q558" t="str">
        <f>VLOOKUP(M558,'Voltage Vector Region'!$R:$S,2,0)</f>
        <v>OPN</v>
      </c>
      <c r="R558" t="str">
        <f>VLOOKUP(N558,'Voltage Vector Region'!$R:$S,2,0)</f>
        <v>OPO</v>
      </c>
      <c r="S558">
        <f t="shared" si="71"/>
        <v>5.5500000000000096</v>
      </c>
      <c r="T558" t="e">
        <f>VLOOKUP($K558,#REF!,2,0)</f>
        <v>#REF!</v>
      </c>
      <c r="U558" t="e">
        <f>VLOOKUP($K558,#REF!,3,0)</f>
        <v>#REF!</v>
      </c>
      <c r="V558" t="e">
        <f>VLOOKUP($K558,#REF!,4,0)</f>
        <v>#REF!</v>
      </c>
    </row>
    <row r="559" spans="3:22" x14ac:dyDescent="0.3">
      <c r="C559" s="1">
        <v>5.5600000000000102E-3</v>
      </c>
      <c r="D559" s="1">
        <f t="shared" si="72"/>
        <v>1.7467255153959282</v>
      </c>
      <c r="E559" s="1" t="str">
        <f t="shared" si="73"/>
        <v>S2</v>
      </c>
      <c r="F559" s="1">
        <f t="shared" si="78"/>
        <v>0.69952796419933061</v>
      </c>
      <c r="G559" s="1">
        <f>$F$2*(((SQRT(3)*COS(Model!F559))-SIN(Model!F559))/2)</f>
        <v>0.27256620155515882</v>
      </c>
      <c r="H559" s="1">
        <f t="shared" si="74"/>
        <v>0.51508526606820504</v>
      </c>
      <c r="I559" s="1">
        <f t="shared" si="75"/>
        <v>0.78765146762336391</v>
      </c>
      <c r="J559" s="1" t="str">
        <f t="shared" si="76"/>
        <v>R4</v>
      </c>
      <c r="K559" t="str">
        <f t="shared" si="77"/>
        <v>S2R4</v>
      </c>
      <c r="L559" t="str">
        <f>VLOOKUP(K559,'Voltage Vector Region'!$M:$P,2,0)</f>
        <v>V15</v>
      </c>
      <c r="M559" t="str">
        <f>VLOOKUP(K559,'Voltage Vector Region'!$M:$P,3,0)</f>
        <v>V8</v>
      </c>
      <c r="N559" t="str">
        <f>VLOOKUP(K559,'Voltage Vector Region'!$M:$P,4,0)</f>
        <v>V3</v>
      </c>
      <c r="P559" t="str">
        <f>VLOOKUP(L559,'Voltage Vector Region'!$R:$S,2,0)</f>
        <v>NPN</v>
      </c>
      <c r="Q559" t="str">
        <f>VLOOKUP(M559,'Voltage Vector Region'!$R:$S,2,0)</f>
        <v>OPN</v>
      </c>
      <c r="R559" t="str">
        <f>VLOOKUP(N559,'Voltage Vector Region'!$R:$S,2,0)</f>
        <v>OPO</v>
      </c>
      <c r="S559">
        <f t="shared" si="71"/>
        <v>5.5600000000000103</v>
      </c>
      <c r="T559" t="e">
        <f>VLOOKUP($K559,#REF!,2,0)</f>
        <v>#REF!</v>
      </c>
      <c r="U559" t="e">
        <f>VLOOKUP($K559,#REF!,3,0)</f>
        <v>#REF!</v>
      </c>
      <c r="V559" t="e">
        <f>VLOOKUP($K559,#REF!,4,0)</f>
        <v>#REF!</v>
      </c>
    </row>
    <row r="560" spans="3:22" x14ac:dyDescent="0.3">
      <c r="C560" s="1">
        <v>5.5700000000000098E-3</v>
      </c>
      <c r="D560" s="1">
        <f t="shared" si="72"/>
        <v>1.7498671080495178</v>
      </c>
      <c r="E560" s="1" t="str">
        <f t="shared" si="73"/>
        <v>S2</v>
      </c>
      <c r="F560" s="1">
        <f t="shared" si="78"/>
        <v>0.70266955685292021</v>
      </c>
      <c r="G560" s="1">
        <f>$F$2*(((SQRT(3)*COS(Model!F560))-SIN(Model!F560))/2)</f>
        <v>0.27020195732345742</v>
      </c>
      <c r="H560" s="1">
        <f t="shared" si="74"/>
        <v>0.51700574319745385</v>
      </c>
      <c r="I560" s="1">
        <f t="shared" si="75"/>
        <v>0.78720770052091127</v>
      </c>
      <c r="J560" s="1" t="str">
        <f t="shared" si="76"/>
        <v>R4</v>
      </c>
      <c r="K560" t="str">
        <f t="shared" si="77"/>
        <v>S2R4</v>
      </c>
      <c r="L560" t="str">
        <f>VLOOKUP(K560,'Voltage Vector Region'!$M:$P,2,0)</f>
        <v>V15</v>
      </c>
      <c r="M560" t="str">
        <f>VLOOKUP(K560,'Voltage Vector Region'!$M:$P,3,0)</f>
        <v>V8</v>
      </c>
      <c r="N560" t="str">
        <f>VLOOKUP(K560,'Voltage Vector Region'!$M:$P,4,0)</f>
        <v>V3</v>
      </c>
      <c r="P560" t="str">
        <f>VLOOKUP(L560,'Voltage Vector Region'!$R:$S,2,0)</f>
        <v>NPN</v>
      </c>
      <c r="Q560" t="str">
        <f>VLOOKUP(M560,'Voltage Vector Region'!$R:$S,2,0)</f>
        <v>OPN</v>
      </c>
      <c r="R560" t="str">
        <f>VLOOKUP(N560,'Voltage Vector Region'!$R:$S,2,0)</f>
        <v>OPO</v>
      </c>
      <c r="S560">
        <f t="shared" si="71"/>
        <v>5.5700000000000101</v>
      </c>
      <c r="T560" t="e">
        <f>VLOOKUP($K560,#REF!,2,0)</f>
        <v>#REF!</v>
      </c>
      <c r="U560" t="e">
        <f>VLOOKUP($K560,#REF!,3,0)</f>
        <v>#REF!</v>
      </c>
      <c r="V560" t="e">
        <f>VLOOKUP($K560,#REF!,4,0)</f>
        <v>#REF!</v>
      </c>
    </row>
    <row r="561" spans="3:22" x14ac:dyDescent="0.3">
      <c r="C561" s="1">
        <v>5.5800000000000103E-3</v>
      </c>
      <c r="D561" s="1">
        <f t="shared" si="72"/>
        <v>1.7530087007031079</v>
      </c>
      <c r="E561" s="1" t="str">
        <f t="shared" si="73"/>
        <v>S2</v>
      </c>
      <c r="F561" s="1">
        <f t="shared" si="78"/>
        <v>0.70581114950651025</v>
      </c>
      <c r="G561" s="1">
        <f>$F$2*(((SQRT(3)*COS(Model!F561))-SIN(Model!F561))/2)</f>
        <v>0.26783504630752197</v>
      </c>
      <c r="H561" s="1">
        <f t="shared" si="74"/>
        <v>0.51892111768874127</v>
      </c>
      <c r="I561" s="1">
        <f t="shared" si="75"/>
        <v>0.78675616399626325</v>
      </c>
      <c r="J561" s="1" t="str">
        <f t="shared" si="76"/>
        <v>R4</v>
      </c>
      <c r="K561" t="str">
        <f t="shared" si="77"/>
        <v>S2R4</v>
      </c>
      <c r="L561" t="str">
        <f>VLOOKUP(K561,'Voltage Vector Region'!$M:$P,2,0)</f>
        <v>V15</v>
      </c>
      <c r="M561" t="str">
        <f>VLOOKUP(K561,'Voltage Vector Region'!$M:$P,3,0)</f>
        <v>V8</v>
      </c>
      <c r="N561" t="str">
        <f>VLOOKUP(K561,'Voltage Vector Region'!$M:$P,4,0)</f>
        <v>V3</v>
      </c>
      <c r="P561" t="str">
        <f>VLOOKUP(L561,'Voltage Vector Region'!$R:$S,2,0)</f>
        <v>NPN</v>
      </c>
      <c r="Q561" t="str">
        <f>VLOOKUP(M561,'Voltage Vector Region'!$R:$S,2,0)</f>
        <v>OPN</v>
      </c>
      <c r="R561" t="str">
        <f>VLOOKUP(N561,'Voltage Vector Region'!$R:$S,2,0)</f>
        <v>OPO</v>
      </c>
      <c r="S561">
        <f t="shared" si="71"/>
        <v>5.5800000000000098</v>
      </c>
      <c r="T561" t="e">
        <f>VLOOKUP($K561,#REF!,2,0)</f>
        <v>#REF!</v>
      </c>
      <c r="U561" t="e">
        <f>VLOOKUP($K561,#REF!,3,0)</f>
        <v>#REF!</v>
      </c>
      <c r="V561" t="e">
        <f>VLOOKUP($K561,#REF!,4,0)</f>
        <v>#REF!</v>
      </c>
    </row>
    <row r="562" spans="3:22" x14ac:dyDescent="0.3">
      <c r="C562" s="1">
        <v>5.5900000000000099E-3</v>
      </c>
      <c r="D562" s="1">
        <f t="shared" si="72"/>
        <v>1.7561502933566975</v>
      </c>
      <c r="E562" s="1" t="str">
        <f t="shared" si="73"/>
        <v>S2</v>
      </c>
      <c r="F562" s="1">
        <f t="shared" si="78"/>
        <v>0.70895274216009985</v>
      </c>
      <c r="G562" s="1">
        <f>$F$2*(((SQRT(3)*COS(Model!F562))-SIN(Model!F562))/2)</f>
        <v>0.26546549186780916</v>
      </c>
      <c r="H562" s="1">
        <f t="shared" si="74"/>
        <v>0.5208313706380937</v>
      </c>
      <c r="I562" s="1">
        <f t="shared" si="75"/>
        <v>0.7862968625059028</v>
      </c>
      <c r="J562" s="1" t="str">
        <f t="shared" si="76"/>
        <v>R4</v>
      </c>
      <c r="K562" t="str">
        <f t="shared" si="77"/>
        <v>S2R4</v>
      </c>
      <c r="L562" t="str">
        <f>VLOOKUP(K562,'Voltage Vector Region'!$M:$P,2,0)</f>
        <v>V15</v>
      </c>
      <c r="M562" t="str">
        <f>VLOOKUP(K562,'Voltage Vector Region'!$M:$P,3,0)</f>
        <v>V8</v>
      </c>
      <c r="N562" t="str">
        <f>VLOOKUP(K562,'Voltage Vector Region'!$M:$P,4,0)</f>
        <v>V3</v>
      </c>
      <c r="P562" t="str">
        <f>VLOOKUP(L562,'Voltage Vector Region'!$R:$S,2,0)</f>
        <v>NPN</v>
      </c>
      <c r="Q562" t="str">
        <f>VLOOKUP(M562,'Voltage Vector Region'!$R:$S,2,0)</f>
        <v>OPN</v>
      </c>
      <c r="R562" t="str">
        <f>VLOOKUP(N562,'Voltage Vector Region'!$R:$S,2,0)</f>
        <v>OPO</v>
      </c>
      <c r="S562">
        <f t="shared" si="71"/>
        <v>5.5900000000000096</v>
      </c>
      <c r="T562" t="e">
        <f>VLOOKUP($K562,#REF!,2,0)</f>
        <v>#REF!</v>
      </c>
      <c r="U562" t="e">
        <f>VLOOKUP($K562,#REF!,3,0)</f>
        <v>#REF!</v>
      </c>
      <c r="V562" t="e">
        <f>VLOOKUP($K562,#REF!,4,0)</f>
        <v>#REF!</v>
      </c>
    </row>
    <row r="563" spans="3:22" x14ac:dyDescent="0.3">
      <c r="C563" s="1">
        <v>5.6000000000000104E-3</v>
      </c>
      <c r="D563" s="1">
        <f t="shared" si="72"/>
        <v>1.7592918860102875</v>
      </c>
      <c r="E563" s="1" t="str">
        <f t="shared" si="73"/>
        <v>S2</v>
      </c>
      <c r="F563" s="1">
        <f t="shared" si="78"/>
        <v>0.71209433481368989</v>
      </c>
      <c r="G563" s="1">
        <f>$F$2*(((SQRT(3)*COS(Model!F563))-SIN(Model!F563))/2)</f>
        <v>0.26309331739086395</v>
      </c>
      <c r="H563" s="1">
        <f t="shared" si="74"/>
        <v>0.52273648319208643</v>
      </c>
      <c r="I563" s="1">
        <f t="shared" si="75"/>
        <v>0.78582980058295038</v>
      </c>
      <c r="J563" s="1" t="str">
        <f t="shared" si="76"/>
        <v>R4</v>
      </c>
      <c r="K563" t="str">
        <f t="shared" si="77"/>
        <v>S2R4</v>
      </c>
      <c r="L563" t="str">
        <f>VLOOKUP(K563,'Voltage Vector Region'!$M:$P,2,0)</f>
        <v>V15</v>
      </c>
      <c r="M563" t="str">
        <f>VLOOKUP(K563,'Voltage Vector Region'!$M:$P,3,0)</f>
        <v>V8</v>
      </c>
      <c r="N563" t="str">
        <f>VLOOKUP(K563,'Voltage Vector Region'!$M:$P,4,0)</f>
        <v>V3</v>
      </c>
      <c r="P563" t="str">
        <f>VLOOKUP(L563,'Voltage Vector Region'!$R:$S,2,0)</f>
        <v>NPN</v>
      </c>
      <c r="Q563" t="str">
        <f>VLOOKUP(M563,'Voltage Vector Region'!$R:$S,2,0)</f>
        <v>OPN</v>
      </c>
      <c r="R563" t="str">
        <f>VLOOKUP(N563,'Voltage Vector Region'!$R:$S,2,0)</f>
        <v>OPO</v>
      </c>
      <c r="S563">
        <f t="shared" si="71"/>
        <v>5.6000000000000103</v>
      </c>
      <c r="T563" t="e">
        <f>VLOOKUP($K563,#REF!,2,0)</f>
        <v>#REF!</v>
      </c>
      <c r="U563" t="e">
        <f>VLOOKUP($K563,#REF!,3,0)</f>
        <v>#REF!</v>
      </c>
      <c r="V563" t="e">
        <f>VLOOKUP($K563,#REF!,4,0)</f>
        <v>#REF!</v>
      </c>
    </row>
    <row r="564" spans="3:22" x14ac:dyDescent="0.3">
      <c r="C564" s="1">
        <v>5.6100000000000099E-3</v>
      </c>
      <c r="D564" s="1">
        <f t="shared" si="72"/>
        <v>1.7624334786638771</v>
      </c>
      <c r="E564" s="1" t="str">
        <f t="shared" si="73"/>
        <v>S2</v>
      </c>
      <c r="F564" s="1">
        <f t="shared" si="78"/>
        <v>0.71523592746727949</v>
      </c>
      <c r="G564" s="1">
        <f>$F$2*(((SQRT(3)*COS(Model!F564))-SIN(Model!F564))/2)</f>
        <v>0.26071854628909163</v>
      </c>
      <c r="H564" s="1">
        <f t="shared" si="74"/>
        <v>0.52463643654802705</v>
      </c>
      <c r="I564" s="1">
        <f t="shared" si="75"/>
        <v>0.78535498283711869</v>
      </c>
      <c r="J564" s="1" t="str">
        <f t="shared" si="76"/>
        <v>R4</v>
      </c>
      <c r="K564" t="str">
        <f t="shared" si="77"/>
        <v>S2R4</v>
      </c>
      <c r="L564" t="str">
        <f>VLOOKUP(K564,'Voltage Vector Region'!$M:$P,2,0)</f>
        <v>V15</v>
      </c>
      <c r="M564" t="str">
        <f>VLOOKUP(K564,'Voltage Vector Region'!$M:$P,3,0)</f>
        <v>V8</v>
      </c>
      <c r="N564" t="str">
        <f>VLOOKUP(K564,'Voltage Vector Region'!$M:$P,4,0)</f>
        <v>V3</v>
      </c>
      <c r="P564" t="str">
        <f>VLOOKUP(L564,'Voltage Vector Region'!$R:$S,2,0)</f>
        <v>NPN</v>
      </c>
      <c r="Q564" t="str">
        <f>VLOOKUP(M564,'Voltage Vector Region'!$R:$S,2,0)</f>
        <v>OPN</v>
      </c>
      <c r="R564" t="str">
        <f>VLOOKUP(N564,'Voltage Vector Region'!$R:$S,2,0)</f>
        <v>OPO</v>
      </c>
      <c r="S564">
        <f t="shared" si="71"/>
        <v>5.6100000000000101</v>
      </c>
      <c r="T564" t="e">
        <f>VLOOKUP($K564,#REF!,2,0)</f>
        <v>#REF!</v>
      </c>
      <c r="U564" t="e">
        <f>VLOOKUP($K564,#REF!,3,0)</f>
        <v>#REF!</v>
      </c>
      <c r="V564" t="e">
        <f>VLOOKUP($K564,#REF!,4,0)</f>
        <v>#REF!</v>
      </c>
    </row>
    <row r="565" spans="3:22" x14ac:dyDescent="0.3">
      <c r="C565" s="1">
        <v>5.6200000000000104E-3</v>
      </c>
      <c r="D565" s="1">
        <f t="shared" si="72"/>
        <v>1.7655750713174672</v>
      </c>
      <c r="E565" s="1" t="str">
        <f t="shared" si="73"/>
        <v>S2</v>
      </c>
      <c r="F565" s="1">
        <f t="shared" si="78"/>
        <v>0.71837752012086953</v>
      </c>
      <c r="G565" s="1">
        <f>$F$2*(((SQRT(3)*COS(Model!F565))-SIN(Model!F565))/2)</f>
        <v>0.25834120200052335</v>
      </c>
      <c r="H565" s="1">
        <f t="shared" si="74"/>
        <v>0.52653121195414332</v>
      </c>
      <c r="I565" s="1">
        <f t="shared" si="75"/>
        <v>0.78487241395466667</v>
      </c>
      <c r="J565" s="1" t="str">
        <f t="shared" si="76"/>
        <v>R4</v>
      </c>
      <c r="K565" t="str">
        <f t="shared" si="77"/>
        <v>S2R4</v>
      </c>
      <c r="L565" t="str">
        <f>VLOOKUP(K565,'Voltage Vector Region'!$M:$P,2,0)</f>
        <v>V15</v>
      </c>
      <c r="M565" t="str">
        <f>VLOOKUP(K565,'Voltage Vector Region'!$M:$P,3,0)</f>
        <v>V8</v>
      </c>
      <c r="N565" t="str">
        <f>VLOOKUP(K565,'Voltage Vector Region'!$M:$P,4,0)</f>
        <v>V3</v>
      </c>
      <c r="P565" t="str">
        <f>VLOOKUP(L565,'Voltage Vector Region'!$R:$S,2,0)</f>
        <v>NPN</v>
      </c>
      <c r="Q565" t="str">
        <f>VLOOKUP(M565,'Voltage Vector Region'!$R:$S,2,0)</f>
        <v>OPN</v>
      </c>
      <c r="R565" t="str">
        <f>VLOOKUP(N565,'Voltage Vector Region'!$R:$S,2,0)</f>
        <v>OPO</v>
      </c>
      <c r="S565">
        <f t="shared" si="71"/>
        <v>5.6200000000000099</v>
      </c>
      <c r="T565" t="e">
        <f>VLOOKUP($K565,#REF!,2,0)</f>
        <v>#REF!</v>
      </c>
      <c r="U565" t="e">
        <f>VLOOKUP($K565,#REF!,3,0)</f>
        <v>#REF!</v>
      </c>
      <c r="V565" t="e">
        <f>VLOOKUP($K565,#REF!,4,0)</f>
        <v>#REF!</v>
      </c>
    </row>
    <row r="566" spans="3:22" x14ac:dyDescent="0.3">
      <c r="C566" s="1">
        <v>5.63000000000001E-3</v>
      </c>
      <c r="D566" s="1">
        <f t="shared" si="72"/>
        <v>1.7687166639710568</v>
      </c>
      <c r="E566" s="1" t="str">
        <f t="shared" si="73"/>
        <v>S2</v>
      </c>
      <c r="F566" s="1">
        <f t="shared" si="78"/>
        <v>0.72151911277445913</v>
      </c>
      <c r="G566" s="1">
        <f>$F$2*(((SQRT(3)*COS(Model!F566))-SIN(Model!F566))/2)</f>
        <v>0.25596130798858824</v>
      </c>
      <c r="H566" s="1">
        <f t="shared" si="74"/>
        <v>0.52842079070976677</v>
      </c>
      <c r="I566" s="1">
        <f t="shared" si="75"/>
        <v>0.78438209869835496</v>
      </c>
      <c r="J566" s="1" t="str">
        <f t="shared" si="76"/>
        <v>R4</v>
      </c>
      <c r="K566" t="str">
        <f t="shared" si="77"/>
        <v>S2R4</v>
      </c>
      <c r="L566" t="str">
        <f>VLOOKUP(K566,'Voltage Vector Region'!$M:$P,2,0)</f>
        <v>V15</v>
      </c>
      <c r="M566" t="str">
        <f>VLOOKUP(K566,'Voltage Vector Region'!$M:$P,3,0)</f>
        <v>V8</v>
      </c>
      <c r="N566" t="str">
        <f>VLOOKUP(K566,'Voltage Vector Region'!$M:$P,4,0)</f>
        <v>V3</v>
      </c>
      <c r="P566" t="str">
        <f>VLOOKUP(L566,'Voltage Vector Region'!$R:$S,2,0)</f>
        <v>NPN</v>
      </c>
      <c r="Q566" t="str">
        <f>VLOOKUP(M566,'Voltage Vector Region'!$R:$S,2,0)</f>
        <v>OPN</v>
      </c>
      <c r="R566" t="str">
        <f>VLOOKUP(N566,'Voltage Vector Region'!$R:$S,2,0)</f>
        <v>OPO</v>
      </c>
      <c r="S566">
        <f t="shared" si="71"/>
        <v>5.6300000000000097</v>
      </c>
      <c r="T566" t="e">
        <f>VLOOKUP($K566,#REF!,2,0)</f>
        <v>#REF!</v>
      </c>
      <c r="U566" t="e">
        <f>VLOOKUP($K566,#REF!,3,0)</f>
        <v>#REF!</v>
      </c>
      <c r="V566" t="e">
        <f>VLOOKUP($K566,#REF!,4,0)</f>
        <v>#REF!</v>
      </c>
    </row>
    <row r="567" spans="3:22" x14ac:dyDescent="0.3">
      <c r="C567" s="1">
        <v>5.6400000000000096E-3</v>
      </c>
      <c r="D567" s="1">
        <f t="shared" si="72"/>
        <v>1.7718582566246464</v>
      </c>
      <c r="E567" s="1" t="str">
        <f t="shared" si="73"/>
        <v>S2</v>
      </c>
      <c r="F567" s="1">
        <f t="shared" si="78"/>
        <v>0.72466070542804872</v>
      </c>
      <c r="G567" s="1">
        <f>$F$2*(((SQRT(3)*COS(Model!F567))-SIN(Model!F567))/2)</f>
        <v>0.25357888774187903</v>
      </c>
      <c r="H567" s="1">
        <f t="shared" si="74"/>
        <v>0.53030515416551793</v>
      </c>
      <c r="I567" s="1">
        <f t="shared" si="75"/>
        <v>0.78388404190739691</v>
      </c>
      <c r="J567" s="1" t="str">
        <f t="shared" si="76"/>
        <v>R4</v>
      </c>
      <c r="K567" t="str">
        <f t="shared" si="77"/>
        <v>S2R4</v>
      </c>
      <c r="L567" t="str">
        <f>VLOOKUP(K567,'Voltage Vector Region'!$M:$P,2,0)</f>
        <v>V15</v>
      </c>
      <c r="M567" t="str">
        <f>VLOOKUP(K567,'Voltage Vector Region'!$M:$P,3,0)</f>
        <v>V8</v>
      </c>
      <c r="N567" t="str">
        <f>VLOOKUP(K567,'Voltage Vector Region'!$M:$P,4,0)</f>
        <v>V3</v>
      </c>
      <c r="P567" t="str">
        <f>VLOOKUP(L567,'Voltage Vector Region'!$R:$S,2,0)</f>
        <v>NPN</v>
      </c>
      <c r="Q567" t="str">
        <f>VLOOKUP(M567,'Voltage Vector Region'!$R:$S,2,0)</f>
        <v>OPN</v>
      </c>
      <c r="R567" t="str">
        <f>VLOOKUP(N567,'Voltage Vector Region'!$R:$S,2,0)</f>
        <v>OPO</v>
      </c>
      <c r="S567">
        <f t="shared" si="71"/>
        <v>5.6400000000000095</v>
      </c>
      <c r="T567" t="e">
        <f>VLOOKUP($K567,#REF!,2,0)</f>
        <v>#REF!</v>
      </c>
      <c r="U567" t="e">
        <f>VLOOKUP($K567,#REF!,3,0)</f>
        <v>#REF!</v>
      </c>
      <c r="V567" t="e">
        <f>VLOOKUP($K567,#REF!,4,0)</f>
        <v>#REF!</v>
      </c>
    </row>
    <row r="568" spans="3:22" x14ac:dyDescent="0.3">
      <c r="C568" s="1">
        <v>5.65000000000001E-3</v>
      </c>
      <c r="D568" s="1">
        <f t="shared" si="72"/>
        <v>1.7749998492782364</v>
      </c>
      <c r="E568" s="1" t="str">
        <f t="shared" si="73"/>
        <v>S2</v>
      </c>
      <c r="F568" s="1">
        <f t="shared" si="78"/>
        <v>0.72780229808163877</v>
      </c>
      <c r="G568" s="1">
        <f>$F$2*(((SQRT(3)*COS(Model!F568))-SIN(Model!F568))/2)</f>
        <v>0.25119396477392136</v>
      </c>
      <c r="H568" s="1">
        <f t="shared" si="74"/>
        <v>0.53218428372349069</v>
      </c>
      <c r="I568" s="1">
        <f t="shared" si="75"/>
        <v>0.78337824849741211</v>
      </c>
      <c r="J568" s="1" t="str">
        <f t="shared" si="76"/>
        <v>R4</v>
      </c>
      <c r="K568" t="str">
        <f t="shared" si="77"/>
        <v>S2R4</v>
      </c>
      <c r="L568" t="str">
        <f>VLOOKUP(K568,'Voltage Vector Region'!$M:$P,2,0)</f>
        <v>V15</v>
      </c>
      <c r="M568" t="str">
        <f>VLOOKUP(K568,'Voltage Vector Region'!$M:$P,3,0)</f>
        <v>V8</v>
      </c>
      <c r="N568" t="str">
        <f>VLOOKUP(K568,'Voltage Vector Region'!$M:$P,4,0)</f>
        <v>V3</v>
      </c>
      <c r="P568" t="str">
        <f>VLOOKUP(L568,'Voltage Vector Region'!$R:$S,2,0)</f>
        <v>NPN</v>
      </c>
      <c r="Q568" t="str">
        <f>VLOOKUP(M568,'Voltage Vector Region'!$R:$S,2,0)</f>
        <v>OPN</v>
      </c>
      <c r="R568" t="str">
        <f>VLOOKUP(N568,'Voltage Vector Region'!$R:$S,2,0)</f>
        <v>OPO</v>
      </c>
      <c r="S568">
        <f t="shared" si="71"/>
        <v>5.6500000000000101</v>
      </c>
      <c r="T568" t="e">
        <f>VLOOKUP($K568,#REF!,2,0)</f>
        <v>#REF!</v>
      </c>
      <c r="U568" t="e">
        <f>VLOOKUP($K568,#REF!,3,0)</f>
        <v>#REF!</v>
      </c>
      <c r="V568" t="e">
        <f>VLOOKUP($K568,#REF!,4,0)</f>
        <v>#REF!</v>
      </c>
    </row>
    <row r="569" spans="3:22" x14ac:dyDescent="0.3">
      <c r="C569" s="1">
        <v>5.6600000000000096E-3</v>
      </c>
      <c r="D569" s="1">
        <f t="shared" si="72"/>
        <v>1.778141441931826</v>
      </c>
      <c r="E569" s="1" t="str">
        <f t="shared" si="73"/>
        <v>S2</v>
      </c>
      <c r="F569" s="1">
        <f t="shared" si="78"/>
        <v>0.73094389073522836</v>
      </c>
      <c r="G569" s="1">
        <f>$F$2*(((SQRT(3)*COS(Model!F569))-SIN(Model!F569))/2)</f>
        <v>0.24880656262294296</v>
      </c>
      <c r="H569" s="1">
        <f t="shared" si="74"/>
        <v>0.53405816083743429</v>
      </c>
      <c r="I569" s="1">
        <f t="shared" si="75"/>
        <v>0.78286472346037728</v>
      </c>
      <c r="J569" s="1" t="str">
        <f t="shared" si="76"/>
        <v>R4</v>
      </c>
      <c r="K569" t="str">
        <f t="shared" si="77"/>
        <v>S2R4</v>
      </c>
      <c r="L569" t="str">
        <f>VLOOKUP(K569,'Voltage Vector Region'!$M:$P,2,0)</f>
        <v>V15</v>
      </c>
      <c r="M569" t="str">
        <f>VLOOKUP(K569,'Voltage Vector Region'!$M:$P,3,0)</f>
        <v>V8</v>
      </c>
      <c r="N569" t="str">
        <f>VLOOKUP(K569,'Voltage Vector Region'!$M:$P,4,0)</f>
        <v>V3</v>
      </c>
      <c r="P569" t="str">
        <f>VLOOKUP(L569,'Voltage Vector Region'!$R:$S,2,0)</f>
        <v>NPN</v>
      </c>
      <c r="Q569" t="str">
        <f>VLOOKUP(M569,'Voltage Vector Region'!$R:$S,2,0)</f>
        <v>OPN</v>
      </c>
      <c r="R569" t="str">
        <f>VLOOKUP(N569,'Voltage Vector Region'!$R:$S,2,0)</f>
        <v>OPO</v>
      </c>
      <c r="S569">
        <f t="shared" si="71"/>
        <v>5.6600000000000099</v>
      </c>
      <c r="T569" t="e">
        <f>VLOOKUP($K569,#REF!,2,0)</f>
        <v>#REF!</v>
      </c>
      <c r="U569" t="e">
        <f>VLOOKUP($K569,#REF!,3,0)</f>
        <v>#REF!</v>
      </c>
      <c r="V569" t="e">
        <f>VLOOKUP($K569,#REF!,4,0)</f>
        <v>#REF!</v>
      </c>
    </row>
    <row r="570" spans="3:22" x14ac:dyDescent="0.3">
      <c r="C570" s="1">
        <v>5.6700000000000101E-3</v>
      </c>
      <c r="D570" s="1">
        <f t="shared" si="72"/>
        <v>1.781283034585416</v>
      </c>
      <c r="E570" s="1" t="str">
        <f t="shared" si="73"/>
        <v>S2</v>
      </c>
      <c r="F570" s="1">
        <f t="shared" si="78"/>
        <v>0.73408548338881841</v>
      </c>
      <c r="G570" s="1">
        <f>$F$2*(((SQRT(3)*COS(Model!F570))-SIN(Model!F570))/2)</f>
        <v>0.24641670485163827</v>
      </c>
      <c r="H570" s="1">
        <f t="shared" si="74"/>
        <v>0.53592676701293862</v>
      </c>
      <c r="I570" s="1">
        <f t="shared" si="75"/>
        <v>0.78234347186457687</v>
      </c>
      <c r="J570" s="1" t="str">
        <f t="shared" si="76"/>
        <v>R4</v>
      </c>
      <c r="K570" t="str">
        <f t="shared" si="77"/>
        <v>S2R4</v>
      </c>
      <c r="L570" t="str">
        <f>VLOOKUP(K570,'Voltage Vector Region'!$M:$P,2,0)</f>
        <v>V15</v>
      </c>
      <c r="M570" t="str">
        <f>VLOOKUP(K570,'Voltage Vector Region'!$M:$P,3,0)</f>
        <v>V8</v>
      </c>
      <c r="N570" t="str">
        <f>VLOOKUP(K570,'Voltage Vector Region'!$M:$P,4,0)</f>
        <v>V3</v>
      </c>
      <c r="P570" t="str">
        <f>VLOOKUP(L570,'Voltage Vector Region'!$R:$S,2,0)</f>
        <v>NPN</v>
      </c>
      <c r="Q570" t="str">
        <f>VLOOKUP(M570,'Voltage Vector Region'!$R:$S,2,0)</f>
        <v>OPN</v>
      </c>
      <c r="R570" t="str">
        <f>VLOOKUP(N570,'Voltage Vector Region'!$R:$S,2,0)</f>
        <v>OPO</v>
      </c>
      <c r="S570">
        <f t="shared" si="71"/>
        <v>5.6700000000000097</v>
      </c>
      <c r="T570" t="e">
        <f>VLOOKUP($K570,#REF!,2,0)</f>
        <v>#REF!</v>
      </c>
      <c r="U570" t="e">
        <f>VLOOKUP($K570,#REF!,3,0)</f>
        <v>#REF!</v>
      </c>
      <c r="V570" t="e">
        <f>VLOOKUP($K570,#REF!,4,0)</f>
        <v>#REF!</v>
      </c>
    </row>
    <row r="571" spans="3:22" x14ac:dyDescent="0.3">
      <c r="C571" s="1">
        <v>5.6800000000000097E-3</v>
      </c>
      <c r="D571" s="1">
        <f t="shared" si="72"/>
        <v>1.7844246272390056</v>
      </c>
      <c r="E571" s="1" t="str">
        <f t="shared" si="73"/>
        <v>S2</v>
      </c>
      <c r="F571" s="1">
        <f t="shared" si="78"/>
        <v>0.737227076042408</v>
      </c>
      <c r="G571" s="1">
        <f>$F$2*(((SQRT(3)*COS(Model!F571))-SIN(Model!F571))/2)</f>
        <v>0.24402441504693956</v>
      </c>
      <c r="H571" s="1">
        <f t="shared" si="74"/>
        <v>0.53779008380761473</v>
      </c>
      <c r="I571" s="1">
        <f t="shared" si="75"/>
        <v>0.78181449885455434</v>
      </c>
      <c r="J571" s="1" t="str">
        <f t="shared" si="76"/>
        <v>R4</v>
      </c>
      <c r="K571" t="str">
        <f t="shared" si="77"/>
        <v>S2R4</v>
      </c>
      <c r="L571" t="str">
        <f>VLOOKUP(K571,'Voltage Vector Region'!$M:$P,2,0)</f>
        <v>V15</v>
      </c>
      <c r="M571" t="str">
        <f>VLOOKUP(K571,'Voltage Vector Region'!$M:$P,3,0)</f>
        <v>V8</v>
      </c>
      <c r="N571" t="str">
        <f>VLOOKUP(K571,'Voltage Vector Region'!$M:$P,4,0)</f>
        <v>V3</v>
      </c>
      <c r="P571" t="str">
        <f>VLOOKUP(L571,'Voltage Vector Region'!$R:$S,2,0)</f>
        <v>NPN</v>
      </c>
      <c r="Q571" t="str">
        <f>VLOOKUP(M571,'Voltage Vector Region'!$R:$S,2,0)</f>
        <v>OPN</v>
      </c>
      <c r="R571" t="str">
        <f>VLOOKUP(N571,'Voltage Vector Region'!$R:$S,2,0)</f>
        <v>OPO</v>
      </c>
      <c r="S571">
        <f t="shared" si="71"/>
        <v>5.6800000000000095</v>
      </c>
      <c r="T571" t="e">
        <f>VLOOKUP($K571,#REF!,2,0)</f>
        <v>#REF!</v>
      </c>
      <c r="U571" t="e">
        <f>VLOOKUP($K571,#REF!,3,0)</f>
        <v>#REF!</v>
      </c>
      <c r="V571" t="e">
        <f>VLOOKUP($K571,#REF!,4,0)</f>
        <v>#REF!</v>
      </c>
    </row>
    <row r="572" spans="3:22" x14ac:dyDescent="0.3">
      <c r="C572" s="1">
        <v>5.6900000000000102E-3</v>
      </c>
      <c r="D572" s="1">
        <f t="shared" si="72"/>
        <v>1.7875662198925955</v>
      </c>
      <c r="E572" s="1" t="str">
        <f t="shared" si="73"/>
        <v>S2</v>
      </c>
      <c r="F572" s="1">
        <f t="shared" si="78"/>
        <v>0.74036866869599782</v>
      </c>
      <c r="G572" s="1">
        <f>$F$2*(((SQRT(3)*COS(Model!F572))-SIN(Model!F572))/2)</f>
        <v>0.24162971681978079</v>
      </c>
      <c r="H572" s="1">
        <f t="shared" si="74"/>
        <v>0.53964809283127835</v>
      </c>
      <c r="I572" s="1">
        <f t="shared" si="75"/>
        <v>0.78127780965105909</v>
      </c>
      <c r="J572" s="1" t="str">
        <f t="shared" si="76"/>
        <v>R4</v>
      </c>
      <c r="K572" t="str">
        <f t="shared" si="77"/>
        <v>S2R4</v>
      </c>
      <c r="L572" t="str">
        <f>VLOOKUP(K572,'Voltage Vector Region'!$M:$P,2,0)</f>
        <v>V15</v>
      </c>
      <c r="M572" t="str">
        <f>VLOOKUP(K572,'Voltage Vector Region'!$M:$P,3,0)</f>
        <v>V8</v>
      </c>
      <c r="N572" t="str">
        <f>VLOOKUP(K572,'Voltage Vector Region'!$M:$P,4,0)</f>
        <v>V3</v>
      </c>
      <c r="P572" t="str">
        <f>VLOOKUP(L572,'Voltage Vector Region'!$R:$S,2,0)</f>
        <v>NPN</v>
      </c>
      <c r="Q572" t="str">
        <f>VLOOKUP(M572,'Voltage Vector Region'!$R:$S,2,0)</f>
        <v>OPN</v>
      </c>
      <c r="R572" t="str">
        <f>VLOOKUP(N572,'Voltage Vector Region'!$R:$S,2,0)</f>
        <v>OPO</v>
      </c>
      <c r="S572">
        <f t="shared" si="71"/>
        <v>5.6900000000000102</v>
      </c>
      <c r="T572" t="e">
        <f>VLOOKUP($K572,#REF!,2,0)</f>
        <v>#REF!</v>
      </c>
      <c r="U572" t="e">
        <f>VLOOKUP($K572,#REF!,3,0)</f>
        <v>#REF!</v>
      </c>
      <c r="V572" t="e">
        <f>VLOOKUP($K572,#REF!,4,0)</f>
        <v>#REF!</v>
      </c>
    </row>
    <row r="573" spans="3:22" x14ac:dyDescent="0.3">
      <c r="C573" s="1">
        <v>5.7000000000000097E-3</v>
      </c>
      <c r="D573" s="1">
        <f t="shared" si="72"/>
        <v>1.7907078125461853</v>
      </c>
      <c r="E573" s="1" t="str">
        <f t="shared" si="73"/>
        <v>S2</v>
      </c>
      <c r="F573" s="1">
        <f t="shared" si="78"/>
        <v>0.74351026134958764</v>
      </c>
      <c r="G573" s="1">
        <f>$F$2*(((SQRT(3)*COS(Model!F573))-SIN(Model!F573))/2)</f>
        <v>0.23923263380486681</v>
      </c>
      <c r="H573" s="1">
        <f t="shared" si="74"/>
        <v>0.54150077574613054</v>
      </c>
      <c r="I573" s="1">
        <f t="shared" si="75"/>
        <v>0.78073340955099735</v>
      </c>
      <c r="J573" s="1" t="str">
        <f t="shared" si="76"/>
        <v>R4</v>
      </c>
      <c r="K573" t="str">
        <f t="shared" si="77"/>
        <v>S2R4</v>
      </c>
      <c r="L573" t="str">
        <f>VLOOKUP(K573,'Voltage Vector Region'!$M:$P,2,0)</f>
        <v>V15</v>
      </c>
      <c r="M573" t="str">
        <f>VLOOKUP(K573,'Voltage Vector Region'!$M:$P,3,0)</f>
        <v>V8</v>
      </c>
      <c r="N573" t="str">
        <f>VLOOKUP(K573,'Voltage Vector Region'!$M:$P,4,0)</f>
        <v>V3</v>
      </c>
      <c r="P573" t="str">
        <f>VLOOKUP(L573,'Voltage Vector Region'!$R:$S,2,0)</f>
        <v>NPN</v>
      </c>
      <c r="Q573" t="str">
        <f>VLOOKUP(M573,'Voltage Vector Region'!$R:$S,2,0)</f>
        <v>OPN</v>
      </c>
      <c r="R573" t="str">
        <f>VLOOKUP(N573,'Voltage Vector Region'!$R:$S,2,0)</f>
        <v>OPO</v>
      </c>
      <c r="S573">
        <f t="shared" si="71"/>
        <v>5.7000000000000099</v>
      </c>
      <c r="T573" t="e">
        <f>VLOOKUP($K573,#REF!,2,0)</f>
        <v>#REF!</v>
      </c>
      <c r="U573" t="e">
        <f>VLOOKUP($K573,#REF!,3,0)</f>
        <v>#REF!</v>
      </c>
      <c r="V573" t="e">
        <f>VLOOKUP($K573,#REF!,4,0)</f>
        <v>#REF!</v>
      </c>
    </row>
    <row r="574" spans="3:22" x14ac:dyDescent="0.3">
      <c r="C574" s="1">
        <v>5.7100000000000102E-3</v>
      </c>
      <c r="D574" s="1">
        <f t="shared" si="72"/>
        <v>1.7938494051997751</v>
      </c>
      <c r="E574" s="1" t="str">
        <f t="shared" si="73"/>
        <v>S2</v>
      </c>
      <c r="F574" s="1">
        <f t="shared" si="78"/>
        <v>0.74665185400317746</v>
      </c>
      <c r="G574" s="1">
        <f>$F$2*(((SQRT(3)*COS(Model!F574))-SIN(Model!F574))/2)</f>
        <v>0.2368331896604394</v>
      </c>
      <c r="H574" s="1">
        <f t="shared" si="74"/>
        <v>0.54334811426693885</v>
      </c>
      <c r="I574" s="1">
        <f t="shared" si="75"/>
        <v>0.78018130392737828</v>
      </c>
      <c r="J574" s="1" t="str">
        <f t="shared" si="76"/>
        <v>R4</v>
      </c>
      <c r="K574" t="str">
        <f t="shared" si="77"/>
        <v>S2R4</v>
      </c>
      <c r="L574" t="str">
        <f>VLOOKUP(K574,'Voltage Vector Region'!$M:$P,2,0)</f>
        <v>V15</v>
      </c>
      <c r="M574" t="str">
        <f>VLOOKUP(K574,'Voltage Vector Region'!$M:$P,3,0)</f>
        <v>V8</v>
      </c>
      <c r="N574" t="str">
        <f>VLOOKUP(K574,'Voltage Vector Region'!$M:$P,4,0)</f>
        <v>V3</v>
      </c>
      <c r="P574" t="str">
        <f>VLOOKUP(L574,'Voltage Vector Region'!$R:$S,2,0)</f>
        <v>NPN</v>
      </c>
      <c r="Q574" t="str">
        <f>VLOOKUP(M574,'Voltage Vector Region'!$R:$S,2,0)</f>
        <v>OPN</v>
      </c>
      <c r="R574" t="str">
        <f>VLOOKUP(N574,'Voltage Vector Region'!$R:$S,2,0)</f>
        <v>OPO</v>
      </c>
      <c r="S574">
        <f t="shared" si="71"/>
        <v>5.7100000000000097</v>
      </c>
      <c r="T574" t="e">
        <f>VLOOKUP($K574,#REF!,2,0)</f>
        <v>#REF!</v>
      </c>
      <c r="U574" t="e">
        <f>VLOOKUP($K574,#REF!,3,0)</f>
        <v>#REF!</v>
      </c>
      <c r="V574" t="e">
        <f>VLOOKUP($K574,#REF!,4,0)</f>
        <v>#REF!</v>
      </c>
    </row>
    <row r="575" spans="3:22" x14ac:dyDescent="0.3">
      <c r="C575" s="1">
        <v>5.7200000000000098E-3</v>
      </c>
      <c r="D575" s="1">
        <f t="shared" si="72"/>
        <v>1.7969909978533649</v>
      </c>
      <c r="E575" s="1" t="str">
        <f t="shared" si="73"/>
        <v>S2</v>
      </c>
      <c r="F575" s="1">
        <f t="shared" si="78"/>
        <v>0.74979344665676728</v>
      </c>
      <c r="G575" s="1">
        <f>$F$2*(((SQRT(3)*COS(Model!F575))-SIN(Model!F575))/2)</f>
        <v>0.23443140806804338</v>
      </c>
      <c r="H575" s="1">
        <f t="shared" si="74"/>
        <v>0.54519009016121778</v>
      </c>
      <c r="I575" s="1">
        <f t="shared" si="75"/>
        <v>0.77962149822926119</v>
      </c>
      <c r="J575" s="1" t="str">
        <f t="shared" si="76"/>
        <v>R4</v>
      </c>
      <c r="K575" t="str">
        <f t="shared" si="77"/>
        <v>S2R4</v>
      </c>
      <c r="L575" t="str">
        <f>VLOOKUP(K575,'Voltage Vector Region'!$M:$P,2,0)</f>
        <v>V15</v>
      </c>
      <c r="M575" t="str">
        <f>VLOOKUP(K575,'Voltage Vector Region'!$M:$P,3,0)</f>
        <v>V8</v>
      </c>
      <c r="N575" t="str">
        <f>VLOOKUP(K575,'Voltage Vector Region'!$M:$P,4,0)</f>
        <v>V3</v>
      </c>
      <c r="P575" t="str">
        <f>VLOOKUP(L575,'Voltage Vector Region'!$R:$S,2,0)</f>
        <v>NPN</v>
      </c>
      <c r="Q575" t="str">
        <f>VLOOKUP(M575,'Voltage Vector Region'!$R:$S,2,0)</f>
        <v>OPN</v>
      </c>
      <c r="R575" t="str">
        <f>VLOOKUP(N575,'Voltage Vector Region'!$R:$S,2,0)</f>
        <v>OPO</v>
      </c>
      <c r="S575">
        <f t="shared" si="71"/>
        <v>5.7200000000000095</v>
      </c>
      <c r="T575" t="e">
        <f>VLOOKUP($K575,#REF!,2,0)</f>
        <v>#REF!</v>
      </c>
      <c r="U575" t="e">
        <f>VLOOKUP($K575,#REF!,3,0)</f>
        <v>#REF!</v>
      </c>
      <c r="V575" t="e">
        <f>VLOOKUP($K575,#REF!,4,0)</f>
        <v>#REF!</v>
      </c>
    </row>
    <row r="576" spans="3:22" x14ac:dyDescent="0.3">
      <c r="C576" s="1">
        <v>5.7300000000000103E-3</v>
      </c>
      <c r="D576" s="1">
        <f t="shared" si="72"/>
        <v>1.8001325905069547</v>
      </c>
      <c r="E576" s="1" t="str">
        <f t="shared" si="73"/>
        <v>S2</v>
      </c>
      <c r="F576" s="1">
        <f t="shared" si="78"/>
        <v>0.7529350393103571</v>
      </c>
      <c r="G576" s="1">
        <f>$F$2*(((SQRT(3)*COS(Model!F576))-SIN(Model!F576))/2)</f>
        <v>0.2320273127322936</v>
      </c>
      <c r="H576" s="1">
        <f t="shared" si="74"/>
        <v>0.54702668524940889</v>
      </c>
      <c r="I576" s="1">
        <f t="shared" si="75"/>
        <v>0.7790539979817025</v>
      </c>
      <c r="J576" s="1" t="str">
        <f t="shared" si="76"/>
        <v>R4</v>
      </c>
      <c r="K576" t="str">
        <f t="shared" si="77"/>
        <v>S2R4</v>
      </c>
      <c r="L576" t="str">
        <f>VLOOKUP(K576,'Voltage Vector Region'!$M:$P,2,0)</f>
        <v>V15</v>
      </c>
      <c r="M576" t="str">
        <f>VLOOKUP(K576,'Voltage Vector Region'!$M:$P,3,0)</f>
        <v>V8</v>
      </c>
      <c r="N576" t="str">
        <f>VLOOKUP(K576,'Voltage Vector Region'!$M:$P,4,0)</f>
        <v>V3</v>
      </c>
      <c r="P576" t="str">
        <f>VLOOKUP(L576,'Voltage Vector Region'!$R:$S,2,0)</f>
        <v>NPN</v>
      </c>
      <c r="Q576" t="str">
        <f>VLOOKUP(M576,'Voltage Vector Region'!$R:$S,2,0)</f>
        <v>OPN</v>
      </c>
      <c r="R576" t="str">
        <f>VLOOKUP(N576,'Voltage Vector Region'!$R:$S,2,0)</f>
        <v>OPO</v>
      </c>
      <c r="S576">
        <f t="shared" si="71"/>
        <v>5.7300000000000102</v>
      </c>
      <c r="T576" t="e">
        <f>VLOOKUP($K576,#REF!,2,0)</f>
        <v>#REF!</v>
      </c>
      <c r="U576" t="e">
        <f>VLOOKUP($K576,#REF!,3,0)</f>
        <v>#REF!</v>
      </c>
      <c r="V576" t="e">
        <f>VLOOKUP($K576,#REF!,4,0)</f>
        <v>#REF!</v>
      </c>
    </row>
    <row r="577" spans="3:22" x14ac:dyDescent="0.3">
      <c r="C577" s="1">
        <v>5.7400000000000099E-3</v>
      </c>
      <c r="D577" s="1">
        <f t="shared" si="72"/>
        <v>1.8032741831605443</v>
      </c>
      <c r="E577" s="1" t="str">
        <f t="shared" si="73"/>
        <v>S2</v>
      </c>
      <c r="F577" s="1">
        <f t="shared" si="78"/>
        <v>0.7560766319639467</v>
      </c>
      <c r="G577" s="1">
        <f>$F$2*(((SQRT(3)*COS(Model!F577))-SIN(Model!F577))/2)</f>
        <v>0.22962092738064055</v>
      </c>
      <c r="H577" s="1">
        <f t="shared" si="74"/>
        <v>0.5488578814050602</v>
      </c>
      <c r="I577" s="1">
        <f t="shared" si="75"/>
        <v>0.77847880878570075</v>
      </c>
      <c r="J577" s="1" t="str">
        <f t="shared" si="76"/>
        <v>R4</v>
      </c>
      <c r="K577" t="str">
        <f t="shared" si="77"/>
        <v>S2R4</v>
      </c>
      <c r="L577" t="str">
        <f>VLOOKUP(K577,'Voltage Vector Region'!$M:$P,2,0)</f>
        <v>V15</v>
      </c>
      <c r="M577" t="str">
        <f>VLOOKUP(K577,'Voltage Vector Region'!$M:$P,3,0)</f>
        <v>V8</v>
      </c>
      <c r="N577" t="str">
        <f>VLOOKUP(K577,'Voltage Vector Region'!$M:$P,4,0)</f>
        <v>V3</v>
      </c>
      <c r="P577" t="str">
        <f>VLOOKUP(L577,'Voltage Vector Region'!$R:$S,2,0)</f>
        <v>NPN</v>
      </c>
      <c r="Q577" t="str">
        <f>VLOOKUP(M577,'Voltage Vector Region'!$R:$S,2,0)</f>
        <v>OPN</v>
      </c>
      <c r="R577" t="str">
        <f>VLOOKUP(N577,'Voltage Vector Region'!$R:$S,2,0)</f>
        <v>OPO</v>
      </c>
      <c r="S577">
        <f t="shared" si="71"/>
        <v>5.74000000000001</v>
      </c>
      <c r="T577" t="e">
        <f>VLOOKUP($K577,#REF!,2,0)</f>
        <v>#REF!</v>
      </c>
      <c r="U577" t="e">
        <f>VLOOKUP($K577,#REF!,3,0)</f>
        <v>#REF!</v>
      </c>
      <c r="V577" t="e">
        <f>VLOOKUP($K577,#REF!,4,0)</f>
        <v>#REF!</v>
      </c>
    </row>
    <row r="578" spans="3:22" x14ac:dyDescent="0.3">
      <c r="C578" s="1">
        <v>5.7500000000000103E-3</v>
      </c>
      <c r="D578" s="1">
        <f t="shared" si="72"/>
        <v>1.8064157758141344</v>
      </c>
      <c r="E578" s="1" t="str">
        <f t="shared" si="73"/>
        <v>S2</v>
      </c>
      <c r="F578" s="1">
        <f t="shared" si="78"/>
        <v>0.75921822461753674</v>
      </c>
      <c r="G578" s="1">
        <f>$F$2*(((SQRT(3)*COS(Model!F578))-SIN(Model!F578))/2)</f>
        <v>0.22721227576313552</v>
      </c>
      <c r="H578" s="1">
        <f t="shared" si="74"/>
        <v>0.55068366055500517</v>
      </c>
      <c r="I578" s="1">
        <f t="shared" si="75"/>
        <v>0.77789593631814069</v>
      </c>
      <c r="J578" s="1" t="str">
        <f t="shared" si="76"/>
        <v>R4</v>
      </c>
      <c r="K578" t="str">
        <f t="shared" si="77"/>
        <v>S2R4</v>
      </c>
      <c r="L578" t="str">
        <f>VLOOKUP(K578,'Voltage Vector Region'!$M:$P,2,0)</f>
        <v>V15</v>
      </c>
      <c r="M578" t="str">
        <f>VLOOKUP(K578,'Voltage Vector Region'!$M:$P,3,0)</f>
        <v>V8</v>
      </c>
      <c r="N578" t="str">
        <f>VLOOKUP(K578,'Voltage Vector Region'!$M:$P,4,0)</f>
        <v>V3</v>
      </c>
      <c r="P578" t="str">
        <f>VLOOKUP(L578,'Voltage Vector Region'!$R:$S,2,0)</f>
        <v>NPN</v>
      </c>
      <c r="Q578" t="str">
        <f>VLOOKUP(M578,'Voltage Vector Region'!$R:$S,2,0)</f>
        <v>OPN</v>
      </c>
      <c r="R578" t="str">
        <f>VLOOKUP(N578,'Voltage Vector Region'!$R:$S,2,0)</f>
        <v>OPO</v>
      </c>
      <c r="S578">
        <f t="shared" si="71"/>
        <v>5.7500000000000098</v>
      </c>
      <c r="T578" t="e">
        <f>VLOOKUP($K578,#REF!,2,0)</f>
        <v>#REF!</v>
      </c>
      <c r="U578" t="e">
        <f>VLOOKUP($K578,#REF!,3,0)</f>
        <v>#REF!</v>
      </c>
      <c r="V578" t="e">
        <f>VLOOKUP($K578,#REF!,4,0)</f>
        <v>#REF!</v>
      </c>
    </row>
    <row r="579" spans="3:22" x14ac:dyDescent="0.3">
      <c r="C579" s="1">
        <v>5.7600000000000099E-3</v>
      </c>
      <c r="D579" s="1">
        <f t="shared" si="72"/>
        <v>1.809557368467724</v>
      </c>
      <c r="E579" s="1" t="str">
        <f t="shared" si="73"/>
        <v>S2</v>
      </c>
      <c r="F579" s="1">
        <f t="shared" si="78"/>
        <v>0.76235981727112634</v>
      </c>
      <c r="G579" s="1">
        <f>$F$2*(((SQRT(3)*COS(Model!F579))-SIN(Model!F579))/2)</f>
        <v>0.22480138165219837</v>
      </c>
      <c r="H579" s="1">
        <f t="shared" si="74"/>
        <v>0.55250400467954019</v>
      </c>
      <c r="I579" s="1">
        <f t="shared" si="75"/>
        <v>0.77730538633173851</v>
      </c>
      <c r="J579" s="1" t="str">
        <f t="shared" si="76"/>
        <v>R4</v>
      </c>
      <c r="K579" t="str">
        <f t="shared" si="77"/>
        <v>S2R4</v>
      </c>
      <c r="L579" t="str">
        <f>VLOOKUP(K579,'Voltage Vector Region'!$M:$P,2,0)</f>
        <v>V15</v>
      </c>
      <c r="M579" t="str">
        <f>VLOOKUP(K579,'Voltage Vector Region'!$M:$P,3,0)</f>
        <v>V8</v>
      </c>
      <c r="N579" t="str">
        <f>VLOOKUP(K579,'Voltage Vector Region'!$M:$P,4,0)</f>
        <v>V3</v>
      </c>
      <c r="P579" t="str">
        <f>VLOOKUP(L579,'Voltage Vector Region'!$R:$S,2,0)</f>
        <v>NPN</v>
      </c>
      <c r="Q579" t="str">
        <f>VLOOKUP(M579,'Voltage Vector Region'!$R:$S,2,0)</f>
        <v>OPN</v>
      </c>
      <c r="R579" t="str">
        <f>VLOOKUP(N579,'Voltage Vector Region'!$R:$S,2,0)</f>
        <v>OPO</v>
      </c>
      <c r="S579">
        <f t="shared" ref="S579:S642" si="79">C579/$S$1</f>
        <v>5.7600000000000096</v>
      </c>
      <c r="T579" t="e">
        <f>VLOOKUP($K579,#REF!,2,0)</f>
        <v>#REF!</v>
      </c>
      <c r="U579" t="e">
        <f>VLOOKUP($K579,#REF!,3,0)</f>
        <v>#REF!</v>
      </c>
      <c r="V579" t="e">
        <f>VLOOKUP($K579,#REF!,4,0)</f>
        <v>#REF!</v>
      </c>
    </row>
    <row r="580" spans="3:22" x14ac:dyDescent="0.3">
      <c r="C580" s="1">
        <v>5.7700000000000104E-3</v>
      </c>
      <c r="D580" s="1">
        <f t="shared" ref="D580:D643" si="80">C580*$B$3</f>
        <v>1.812698961121314</v>
      </c>
      <c r="E580" s="1" t="str">
        <f t="shared" ref="E580:E643" si="81">IF(AND((D580&lt;PI()/3),(D580&gt;=0)),"S1",IF(AND((D580&lt;2*PI()/3),(D580&gt;=PI()/3)),"S2",IF(AND((D580&lt;3*PI()/3),(D580&gt;=2*PI()/3)),"S3",IF(AND((D580&lt;4*PI()/3),(D580&gt;=PI())),"S4",IF(AND((D580&lt;5*PI()/3),(D580&gt;=4*PI()/3)),"S5",IF(AND((D580&lt;2*PI()),(D580&gt;=5*PI()/3)),"S6",0))))))</f>
        <v>S2</v>
      </c>
      <c r="F580" s="1">
        <f t="shared" si="78"/>
        <v>0.76550140992471638</v>
      </c>
      <c r="G580" s="1">
        <f>$F$2*(((SQRT(3)*COS(Model!F580))-SIN(Model!F580))/2)</f>
        <v>0.22238826884237994</v>
      </c>
      <c r="H580" s="1">
        <f t="shared" si="74"/>
        <v>0.55431889581260418</v>
      </c>
      <c r="I580" s="1">
        <f t="shared" si="75"/>
        <v>0.77670716465498413</v>
      </c>
      <c r="J580" s="1" t="str">
        <f t="shared" si="76"/>
        <v>R4</v>
      </c>
      <c r="K580" t="str">
        <f t="shared" si="77"/>
        <v>S2R4</v>
      </c>
      <c r="L580" t="str">
        <f>VLOOKUP(K580,'Voltage Vector Region'!$M:$P,2,0)</f>
        <v>V15</v>
      </c>
      <c r="M580" t="str">
        <f>VLOOKUP(K580,'Voltage Vector Region'!$M:$P,3,0)</f>
        <v>V8</v>
      </c>
      <c r="N580" t="str">
        <f>VLOOKUP(K580,'Voltage Vector Region'!$M:$P,4,0)</f>
        <v>V3</v>
      </c>
      <c r="P580" t="str">
        <f>VLOOKUP(L580,'Voltage Vector Region'!$R:$S,2,0)</f>
        <v>NPN</v>
      </c>
      <c r="Q580" t="str">
        <f>VLOOKUP(M580,'Voltage Vector Region'!$R:$S,2,0)</f>
        <v>OPN</v>
      </c>
      <c r="R580" t="str">
        <f>VLOOKUP(N580,'Voltage Vector Region'!$R:$S,2,0)</f>
        <v>OPO</v>
      </c>
      <c r="S580">
        <f t="shared" si="79"/>
        <v>5.7700000000000102</v>
      </c>
      <c r="T580" t="e">
        <f>VLOOKUP($K580,#REF!,2,0)</f>
        <v>#REF!</v>
      </c>
      <c r="U580" t="e">
        <f>VLOOKUP($K580,#REF!,3,0)</f>
        <v>#REF!</v>
      </c>
      <c r="V580" t="e">
        <f>VLOOKUP($K580,#REF!,4,0)</f>
        <v>#REF!</v>
      </c>
    </row>
    <row r="581" spans="3:22" x14ac:dyDescent="0.3">
      <c r="C581" s="1">
        <v>5.78000000000001E-3</v>
      </c>
      <c r="D581" s="1">
        <f t="shared" si="80"/>
        <v>1.8158405537749036</v>
      </c>
      <c r="E581" s="1" t="str">
        <f t="shared" si="81"/>
        <v>S2</v>
      </c>
      <c r="F581" s="1">
        <f t="shared" si="78"/>
        <v>0.76864300257830598</v>
      </c>
      <c r="G581" s="1">
        <f>$F$2*(((SQRT(3)*COS(Model!F581))-SIN(Model!F581))/2)</f>
        <v>0.21997296115013021</v>
      </c>
      <c r="H581" s="1">
        <f t="shared" si="74"/>
        <v>0.55612831604195379</v>
      </c>
      <c r="I581" s="1">
        <f t="shared" si="75"/>
        <v>0.77610127719208399</v>
      </c>
      <c r="J581" s="1" t="str">
        <f t="shared" si="76"/>
        <v>R4</v>
      </c>
      <c r="K581" t="str">
        <f t="shared" si="77"/>
        <v>S2R4</v>
      </c>
      <c r="L581" t="str">
        <f>VLOOKUP(K581,'Voltage Vector Region'!$M:$P,2,0)</f>
        <v>V15</v>
      </c>
      <c r="M581" t="str">
        <f>VLOOKUP(K581,'Voltage Vector Region'!$M:$P,3,0)</f>
        <v>V8</v>
      </c>
      <c r="N581" t="str">
        <f>VLOOKUP(K581,'Voltage Vector Region'!$M:$P,4,0)</f>
        <v>V3</v>
      </c>
      <c r="P581" t="str">
        <f>VLOOKUP(L581,'Voltage Vector Region'!$R:$S,2,0)</f>
        <v>NPN</v>
      </c>
      <c r="Q581" t="str">
        <f>VLOOKUP(M581,'Voltage Vector Region'!$R:$S,2,0)</f>
        <v>OPN</v>
      </c>
      <c r="R581" t="str">
        <f>VLOOKUP(N581,'Voltage Vector Region'!$R:$S,2,0)</f>
        <v>OPO</v>
      </c>
      <c r="S581">
        <f t="shared" si="79"/>
        <v>5.78000000000001</v>
      </c>
      <c r="T581" t="e">
        <f>VLOOKUP($K581,#REF!,2,0)</f>
        <v>#REF!</v>
      </c>
      <c r="U581" t="e">
        <f>VLOOKUP($K581,#REF!,3,0)</f>
        <v>#REF!</v>
      </c>
      <c r="V581" t="e">
        <f>VLOOKUP($K581,#REF!,4,0)</f>
        <v>#REF!</v>
      </c>
    </row>
    <row r="582" spans="3:22" x14ac:dyDescent="0.3">
      <c r="C582" s="1">
        <v>5.7900000000000104E-3</v>
      </c>
      <c r="D582" s="1">
        <f t="shared" si="80"/>
        <v>1.8189821464284937</v>
      </c>
      <c r="E582" s="1" t="str">
        <f t="shared" si="81"/>
        <v>S2</v>
      </c>
      <c r="F582" s="1">
        <f t="shared" si="78"/>
        <v>0.77178459523189602</v>
      </c>
      <c r="G582" s="1">
        <f>$F$2*(((SQRT(3)*COS(Model!F582))-SIN(Model!F582))/2)</f>
        <v>0.21755548241356035</v>
      </c>
      <c r="H582" s="1">
        <f t="shared" si="74"/>
        <v>0.55793224750934234</v>
      </c>
      <c r="I582" s="1">
        <f t="shared" si="75"/>
        <v>0.77548772992290271</v>
      </c>
      <c r="J582" s="1" t="str">
        <f t="shared" si="76"/>
        <v>R4</v>
      </c>
      <c r="K582" t="str">
        <f t="shared" si="77"/>
        <v>S2R4</v>
      </c>
      <c r="L582" t="str">
        <f>VLOOKUP(K582,'Voltage Vector Region'!$M:$P,2,0)</f>
        <v>V15</v>
      </c>
      <c r="M582" t="str">
        <f>VLOOKUP(K582,'Voltage Vector Region'!$M:$P,3,0)</f>
        <v>V8</v>
      </c>
      <c r="N582" t="str">
        <f>VLOOKUP(K582,'Voltage Vector Region'!$M:$P,4,0)</f>
        <v>V3</v>
      </c>
      <c r="P582" t="str">
        <f>VLOOKUP(L582,'Voltage Vector Region'!$R:$S,2,0)</f>
        <v>NPN</v>
      </c>
      <c r="Q582" t="str">
        <f>VLOOKUP(M582,'Voltage Vector Region'!$R:$S,2,0)</f>
        <v>OPN</v>
      </c>
      <c r="R582" t="str">
        <f>VLOOKUP(N582,'Voltage Vector Region'!$R:$S,2,0)</f>
        <v>OPO</v>
      </c>
      <c r="S582">
        <f t="shared" si="79"/>
        <v>5.7900000000000107</v>
      </c>
      <c r="T582" t="e">
        <f>VLOOKUP($K582,#REF!,2,0)</f>
        <v>#REF!</v>
      </c>
      <c r="U582" t="e">
        <f>VLOOKUP($K582,#REF!,3,0)</f>
        <v>#REF!</v>
      </c>
      <c r="V582" t="e">
        <f>VLOOKUP($K582,#REF!,4,0)</f>
        <v>#REF!</v>
      </c>
    </row>
    <row r="583" spans="3:22" x14ac:dyDescent="0.3">
      <c r="C583" s="1">
        <v>5.80000000000001E-3</v>
      </c>
      <c r="D583" s="1">
        <f t="shared" si="80"/>
        <v>1.8221237390820832</v>
      </c>
      <c r="E583" s="1" t="str">
        <f t="shared" si="81"/>
        <v>S2</v>
      </c>
      <c r="F583" s="1">
        <f t="shared" si="78"/>
        <v>0.77492618788548562</v>
      </c>
      <c r="G583" s="1">
        <f>$F$2*(((SQRT(3)*COS(Model!F583))-SIN(Model!F583))/2)</f>
        <v>0.21513585649221001</v>
      </c>
      <c r="H583" s="1">
        <f t="shared" si="74"/>
        <v>0.55973067241069419</v>
      </c>
      <c r="I583" s="1">
        <f t="shared" si="75"/>
        <v>0.77486652890290419</v>
      </c>
      <c r="J583" s="1" t="str">
        <f t="shared" si="76"/>
        <v>R4</v>
      </c>
      <c r="K583" t="str">
        <f t="shared" si="77"/>
        <v>S2R4</v>
      </c>
      <c r="L583" t="str">
        <f>VLOOKUP(K583,'Voltage Vector Region'!$M:$P,2,0)</f>
        <v>V15</v>
      </c>
      <c r="M583" t="str">
        <f>VLOOKUP(K583,'Voltage Vector Region'!$M:$P,3,0)</f>
        <v>V8</v>
      </c>
      <c r="N583" t="str">
        <f>VLOOKUP(K583,'Voltage Vector Region'!$M:$P,4,0)</f>
        <v>V3</v>
      </c>
      <c r="P583" t="str">
        <f>VLOOKUP(L583,'Voltage Vector Region'!$R:$S,2,0)</f>
        <v>NPN</v>
      </c>
      <c r="Q583" t="str">
        <f>VLOOKUP(M583,'Voltage Vector Region'!$R:$S,2,0)</f>
        <v>OPN</v>
      </c>
      <c r="R583" t="str">
        <f>VLOOKUP(N583,'Voltage Vector Region'!$R:$S,2,0)</f>
        <v>OPO</v>
      </c>
      <c r="S583">
        <f t="shared" si="79"/>
        <v>5.8000000000000096</v>
      </c>
      <c r="T583" t="e">
        <f>VLOOKUP($K583,#REF!,2,0)</f>
        <v>#REF!</v>
      </c>
      <c r="U583" t="e">
        <f>VLOOKUP($K583,#REF!,3,0)</f>
        <v>#REF!</v>
      </c>
      <c r="V583" t="e">
        <f>VLOOKUP($K583,#REF!,4,0)</f>
        <v>#REF!</v>
      </c>
    </row>
    <row r="584" spans="3:22" x14ac:dyDescent="0.3">
      <c r="C584" s="1">
        <v>5.8100000000000096E-3</v>
      </c>
      <c r="D584" s="1">
        <f t="shared" si="80"/>
        <v>1.8252653317356728</v>
      </c>
      <c r="E584" s="1" t="str">
        <f t="shared" si="81"/>
        <v>S2</v>
      </c>
      <c r="F584" s="1">
        <f t="shared" si="78"/>
        <v>0.77806778053907522</v>
      </c>
      <c r="G584" s="1">
        <f>$F$2*(((SQRT(3)*COS(Model!F584))-SIN(Model!F584))/2)</f>
        <v>0.21271410726680992</v>
      </c>
      <c r="H584" s="1">
        <f t="shared" si="74"/>
        <v>0.56152357299628175</v>
      </c>
      <c r="I584" s="1">
        <f t="shared" si="75"/>
        <v>0.7742376802630917</v>
      </c>
      <c r="J584" s="1" t="str">
        <f t="shared" si="76"/>
        <v>R4</v>
      </c>
      <c r="K584" t="str">
        <f t="shared" si="77"/>
        <v>S2R4</v>
      </c>
      <c r="L584" t="str">
        <f>VLOOKUP(K584,'Voltage Vector Region'!$M:$P,2,0)</f>
        <v>V15</v>
      </c>
      <c r="M584" t="str">
        <f>VLOOKUP(K584,'Voltage Vector Region'!$M:$P,3,0)</f>
        <v>V8</v>
      </c>
      <c r="N584" t="str">
        <f>VLOOKUP(K584,'Voltage Vector Region'!$M:$P,4,0)</f>
        <v>V3</v>
      </c>
      <c r="P584" t="str">
        <f>VLOOKUP(L584,'Voltage Vector Region'!$R:$S,2,0)</f>
        <v>NPN</v>
      </c>
      <c r="Q584" t="str">
        <f>VLOOKUP(M584,'Voltage Vector Region'!$R:$S,2,0)</f>
        <v>OPN</v>
      </c>
      <c r="R584" t="str">
        <f>VLOOKUP(N584,'Voltage Vector Region'!$R:$S,2,0)</f>
        <v>OPO</v>
      </c>
      <c r="S584">
        <f t="shared" si="79"/>
        <v>5.8100000000000094</v>
      </c>
      <c r="T584" t="e">
        <f>VLOOKUP($K584,#REF!,2,0)</f>
        <v>#REF!</v>
      </c>
      <c r="U584" t="e">
        <f>VLOOKUP($K584,#REF!,3,0)</f>
        <v>#REF!</v>
      </c>
      <c r="V584" t="e">
        <f>VLOOKUP($K584,#REF!,4,0)</f>
        <v>#REF!</v>
      </c>
    </row>
    <row r="585" spans="3:22" x14ac:dyDescent="0.3">
      <c r="C585" s="1">
        <v>5.8200000000000101E-3</v>
      </c>
      <c r="D585" s="1">
        <f t="shared" si="80"/>
        <v>1.8284069243892629</v>
      </c>
      <c r="E585" s="1" t="str">
        <f t="shared" si="81"/>
        <v>S2</v>
      </c>
      <c r="F585" s="1">
        <f t="shared" si="78"/>
        <v>0.78120937319266526</v>
      </c>
      <c r="G585" s="1">
        <f>$F$2*(((SQRT(3)*COS(Model!F585))-SIN(Model!F585))/2)</f>
        <v>0.21029025863904707</v>
      </c>
      <c r="H585" s="1">
        <f t="shared" si="74"/>
        <v>0.56331093157090029</v>
      </c>
      <c r="I585" s="1">
        <f t="shared" si="75"/>
        <v>0.77360119020994733</v>
      </c>
      <c r="J585" s="1" t="str">
        <f t="shared" si="76"/>
        <v>R4</v>
      </c>
      <c r="K585" t="str">
        <f t="shared" si="77"/>
        <v>S2R4</v>
      </c>
      <c r="L585" t="str">
        <f>VLOOKUP(K585,'Voltage Vector Region'!$M:$P,2,0)</f>
        <v>V15</v>
      </c>
      <c r="M585" t="str">
        <f>VLOOKUP(K585,'Voltage Vector Region'!$M:$P,3,0)</f>
        <v>V8</v>
      </c>
      <c r="N585" t="str">
        <f>VLOOKUP(K585,'Voltage Vector Region'!$M:$P,4,0)</f>
        <v>V3</v>
      </c>
      <c r="P585" t="str">
        <f>VLOOKUP(L585,'Voltage Vector Region'!$R:$S,2,0)</f>
        <v>NPN</v>
      </c>
      <c r="Q585" t="str">
        <f>VLOOKUP(M585,'Voltage Vector Region'!$R:$S,2,0)</f>
        <v>OPN</v>
      </c>
      <c r="R585" t="str">
        <f>VLOOKUP(N585,'Voltage Vector Region'!$R:$S,2,0)</f>
        <v>OPO</v>
      </c>
      <c r="S585">
        <f t="shared" si="79"/>
        <v>5.8200000000000101</v>
      </c>
      <c r="T585" t="e">
        <f>VLOOKUP($K585,#REF!,2,0)</f>
        <v>#REF!</v>
      </c>
      <c r="U585" t="e">
        <f>VLOOKUP($K585,#REF!,3,0)</f>
        <v>#REF!</v>
      </c>
      <c r="V585" t="e">
        <f>VLOOKUP($K585,#REF!,4,0)</f>
        <v>#REF!</v>
      </c>
    </row>
    <row r="586" spans="3:22" x14ac:dyDescent="0.3">
      <c r="C586" s="1">
        <v>5.8300000000000097E-3</v>
      </c>
      <c r="D586" s="1">
        <f t="shared" si="80"/>
        <v>1.8315485170428525</v>
      </c>
      <c r="E586" s="1" t="str">
        <f t="shared" si="81"/>
        <v>S2</v>
      </c>
      <c r="F586" s="1">
        <f t="shared" si="78"/>
        <v>0.78435096584625486</v>
      </c>
      <c r="G586" s="1">
        <f>$F$2*(((SQRT(3)*COS(Model!F586))-SIN(Model!F586))/2)</f>
        <v>0.20786433453132927</v>
      </c>
      <c r="H586" s="1">
        <f t="shared" si="74"/>
        <v>0.56509273049404185</v>
      </c>
      <c r="I586" s="1">
        <f t="shared" si="75"/>
        <v>0.77295706502537109</v>
      </c>
      <c r="J586" s="1" t="str">
        <f t="shared" si="76"/>
        <v>R4</v>
      </c>
      <c r="K586" t="str">
        <f t="shared" si="77"/>
        <v>S2R4</v>
      </c>
      <c r="L586" t="str">
        <f>VLOOKUP(K586,'Voltage Vector Region'!$M:$P,2,0)</f>
        <v>V15</v>
      </c>
      <c r="M586" t="str">
        <f>VLOOKUP(K586,'Voltage Vector Region'!$M:$P,3,0)</f>
        <v>V8</v>
      </c>
      <c r="N586" t="str">
        <f>VLOOKUP(K586,'Voltage Vector Region'!$M:$P,4,0)</f>
        <v>V3</v>
      </c>
      <c r="P586" t="str">
        <f>VLOOKUP(L586,'Voltage Vector Region'!$R:$S,2,0)</f>
        <v>NPN</v>
      </c>
      <c r="Q586" t="str">
        <f>VLOOKUP(M586,'Voltage Vector Region'!$R:$S,2,0)</f>
        <v>OPN</v>
      </c>
      <c r="R586" t="str">
        <f>VLOOKUP(N586,'Voltage Vector Region'!$R:$S,2,0)</f>
        <v>OPO</v>
      </c>
      <c r="S586">
        <f t="shared" si="79"/>
        <v>5.8300000000000098</v>
      </c>
      <c r="T586" t="e">
        <f>VLOOKUP($K586,#REF!,2,0)</f>
        <v>#REF!</v>
      </c>
      <c r="U586" t="e">
        <f>VLOOKUP($K586,#REF!,3,0)</f>
        <v>#REF!</v>
      </c>
      <c r="V586" t="e">
        <f>VLOOKUP($K586,#REF!,4,0)</f>
        <v>#REF!</v>
      </c>
    </row>
    <row r="587" spans="3:22" x14ac:dyDescent="0.3">
      <c r="C587" s="1">
        <v>5.8400000000000101E-3</v>
      </c>
      <c r="D587" s="1">
        <f t="shared" si="80"/>
        <v>1.8346901096964425</v>
      </c>
      <c r="E587" s="1" t="str">
        <f t="shared" si="81"/>
        <v>S2</v>
      </c>
      <c r="F587" s="1">
        <f t="shared" si="78"/>
        <v>0.7874925584998449</v>
      </c>
      <c r="G587" s="1">
        <f>$F$2*(((SQRT(3)*COS(Model!F587))-SIN(Model!F587))/2)</f>
        <v>0.2054363588865476</v>
      </c>
      <c r="H587" s="1">
        <f t="shared" si="74"/>
        <v>0.56686895218007083</v>
      </c>
      <c r="I587" s="1">
        <f t="shared" si="75"/>
        <v>0.77230531106661848</v>
      </c>
      <c r="J587" s="1" t="str">
        <f t="shared" si="76"/>
        <v>R4</v>
      </c>
      <c r="K587" t="str">
        <f t="shared" si="77"/>
        <v>S2R4</v>
      </c>
      <c r="L587" t="str">
        <f>VLOOKUP(K587,'Voltage Vector Region'!$M:$P,2,0)</f>
        <v>V15</v>
      </c>
      <c r="M587" t="str">
        <f>VLOOKUP(K587,'Voltage Vector Region'!$M:$P,3,0)</f>
        <v>V8</v>
      </c>
      <c r="N587" t="str">
        <f>VLOOKUP(K587,'Voltage Vector Region'!$M:$P,4,0)</f>
        <v>V3</v>
      </c>
      <c r="P587" t="str">
        <f>VLOOKUP(L587,'Voltage Vector Region'!$R:$S,2,0)</f>
        <v>NPN</v>
      </c>
      <c r="Q587" t="str">
        <f>VLOOKUP(M587,'Voltage Vector Region'!$R:$S,2,0)</f>
        <v>OPN</v>
      </c>
      <c r="R587" t="str">
        <f>VLOOKUP(N587,'Voltage Vector Region'!$R:$S,2,0)</f>
        <v>OPO</v>
      </c>
      <c r="S587">
        <f t="shared" si="79"/>
        <v>5.8400000000000096</v>
      </c>
      <c r="T587" t="e">
        <f>VLOOKUP($K587,#REF!,2,0)</f>
        <v>#REF!</v>
      </c>
      <c r="U587" t="e">
        <f>VLOOKUP($K587,#REF!,3,0)</f>
        <v>#REF!</v>
      </c>
      <c r="V587" t="e">
        <f>VLOOKUP($K587,#REF!,4,0)</f>
        <v>#REF!</v>
      </c>
    </row>
    <row r="588" spans="3:22" x14ac:dyDescent="0.3">
      <c r="C588" s="1">
        <v>5.8500000000000097E-3</v>
      </c>
      <c r="D588" s="1">
        <f t="shared" si="80"/>
        <v>1.8378317023500321</v>
      </c>
      <c r="E588" s="1" t="str">
        <f t="shared" si="81"/>
        <v>S2</v>
      </c>
      <c r="F588" s="1">
        <f t="shared" si="78"/>
        <v>0.79063415115343449</v>
      </c>
      <c r="G588" s="1">
        <f>$F$2*(((SQRT(3)*COS(Model!F588))-SIN(Model!F588))/2)</f>
        <v>0.20300635566784206</v>
      </c>
      <c r="H588" s="1">
        <f t="shared" ref="H588:H651" si="82">$F$2*SIN(F588)</f>
        <v>0.5686395790983958</v>
      </c>
      <c r="I588" s="1">
        <f t="shared" ref="I588:I651" si="83">G588+H588</f>
        <v>0.77164593476623788</v>
      </c>
      <c r="J588" s="1" t="str">
        <f t="shared" ref="J588:J651" si="84">IF(G588&gt;0.5,"R3",IF(H588&gt;0.5,"R4",IF(I588&lt;0.5,"R1","R2")))</f>
        <v>R4</v>
      </c>
      <c r="K588" t="str">
        <f t="shared" ref="K588:K651" si="85">E588&amp;J588</f>
        <v>S2R4</v>
      </c>
      <c r="L588" t="str">
        <f>VLOOKUP(K588,'Voltage Vector Region'!$M:$P,2,0)</f>
        <v>V15</v>
      </c>
      <c r="M588" t="str">
        <f>VLOOKUP(K588,'Voltage Vector Region'!$M:$P,3,0)</f>
        <v>V8</v>
      </c>
      <c r="N588" t="str">
        <f>VLOOKUP(K588,'Voltage Vector Region'!$M:$P,4,0)</f>
        <v>V3</v>
      </c>
      <c r="P588" t="str">
        <f>VLOOKUP(L588,'Voltage Vector Region'!$R:$S,2,0)</f>
        <v>NPN</v>
      </c>
      <c r="Q588" t="str">
        <f>VLOOKUP(M588,'Voltage Vector Region'!$R:$S,2,0)</f>
        <v>OPN</v>
      </c>
      <c r="R588" t="str">
        <f>VLOOKUP(N588,'Voltage Vector Region'!$R:$S,2,0)</f>
        <v>OPO</v>
      </c>
      <c r="S588">
        <f t="shared" si="79"/>
        <v>5.8500000000000094</v>
      </c>
      <c r="T588" t="e">
        <f>VLOOKUP($K588,#REF!,2,0)</f>
        <v>#REF!</v>
      </c>
      <c r="U588" t="e">
        <f>VLOOKUP($K588,#REF!,3,0)</f>
        <v>#REF!</v>
      </c>
      <c r="V588" t="e">
        <f>VLOOKUP($K588,#REF!,4,0)</f>
        <v>#REF!</v>
      </c>
    </row>
    <row r="589" spans="3:22" x14ac:dyDescent="0.3">
      <c r="C589" s="1">
        <v>5.8600000000000102E-3</v>
      </c>
      <c r="D589" s="1">
        <f t="shared" si="80"/>
        <v>1.8409732950036219</v>
      </c>
      <c r="E589" s="1" t="str">
        <f t="shared" si="81"/>
        <v>S2</v>
      </c>
      <c r="F589" s="1">
        <f t="shared" si="78"/>
        <v>0.79377574380702431</v>
      </c>
      <c r="G589" s="1">
        <f>$F$2*(((SQRT(3)*COS(Model!F589))-SIN(Model!F589))/2)</f>
        <v>0.20057434885836287</v>
      </c>
      <c r="H589" s="1">
        <f t="shared" si="82"/>
        <v>0.57040459377364428</v>
      </c>
      <c r="I589" s="1">
        <f t="shared" si="83"/>
        <v>0.77097894263200717</v>
      </c>
      <c r="J589" s="1" t="str">
        <f t="shared" si="84"/>
        <v>R4</v>
      </c>
      <c r="K589" t="str">
        <f t="shared" si="85"/>
        <v>S2R4</v>
      </c>
      <c r="L589" t="str">
        <f>VLOOKUP(K589,'Voltage Vector Region'!$M:$P,2,0)</f>
        <v>V15</v>
      </c>
      <c r="M589" t="str">
        <f>VLOOKUP(K589,'Voltage Vector Region'!$M:$P,3,0)</f>
        <v>V8</v>
      </c>
      <c r="N589" t="str">
        <f>VLOOKUP(K589,'Voltage Vector Region'!$M:$P,4,0)</f>
        <v>V3</v>
      </c>
      <c r="P589" t="str">
        <f>VLOOKUP(L589,'Voltage Vector Region'!$R:$S,2,0)</f>
        <v>NPN</v>
      </c>
      <c r="Q589" t="str">
        <f>VLOOKUP(M589,'Voltage Vector Region'!$R:$S,2,0)</f>
        <v>OPN</v>
      </c>
      <c r="R589" t="str">
        <f>VLOOKUP(N589,'Voltage Vector Region'!$R:$S,2,0)</f>
        <v>OPO</v>
      </c>
      <c r="S589">
        <f t="shared" si="79"/>
        <v>5.8600000000000101</v>
      </c>
      <c r="T589" t="e">
        <f>VLOOKUP($K589,#REF!,2,0)</f>
        <v>#REF!</v>
      </c>
      <c r="U589" t="e">
        <f>VLOOKUP($K589,#REF!,3,0)</f>
        <v>#REF!</v>
      </c>
      <c r="V589" t="e">
        <f>VLOOKUP($K589,#REF!,4,0)</f>
        <v>#REF!</v>
      </c>
    </row>
    <row r="590" spans="3:22" x14ac:dyDescent="0.3">
      <c r="C590" s="1">
        <v>5.8700000000000098E-3</v>
      </c>
      <c r="D590" s="1">
        <f t="shared" si="80"/>
        <v>1.8441148876572118</v>
      </c>
      <c r="E590" s="1" t="str">
        <f t="shared" si="81"/>
        <v>S2</v>
      </c>
      <c r="F590" s="1">
        <f t="shared" si="78"/>
        <v>0.79691733646061413</v>
      </c>
      <c r="G590" s="1">
        <f>$F$2*(((SQRT(3)*COS(Model!F590))-SIN(Model!F590))/2)</f>
        <v>0.19814036246103559</v>
      </c>
      <c r="H590" s="1">
        <f t="shared" si="82"/>
        <v>0.5721639787858338</v>
      </c>
      <c r="I590" s="1">
        <f t="shared" si="83"/>
        <v>0.77030434124686942</v>
      </c>
      <c r="J590" s="1" t="str">
        <f t="shared" si="84"/>
        <v>R4</v>
      </c>
      <c r="K590" t="str">
        <f t="shared" si="85"/>
        <v>S2R4</v>
      </c>
      <c r="L590" t="str">
        <f>VLOOKUP(K590,'Voltage Vector Region'!$M:$P,2,0)</f>
        <v>V15</v>
      </c>
      <c r="M590" t="str">
        <f>VLOOKUP(K590,'Voltage Vector Region'!$M:$P,3,0)</f>
        <v>V8</v>
      </c>
      <c r="N590" t="str">
        <f>VLOOKUP(K590,'Voltage Vector Region'!$M:$P,4,0)</f>
        <v>V3</v>
      </c>
      <c r="P590" t="str">
        <f>VLOOKUP(L590,'Voltage Vector Region'!$R:$S,2,0)</f>
        <v>NPN</v>
      </c>
      <c r="Q590" t="str">
        <f>VLOOKUP(M590,'Voltage Vector Region'!$R:$S,2,0)</f>
        <v>OPN</v>
      </c>
      <c r="R590" t="str">
        <f>VLOOKUP(N590,'Voltage Vector Region'!$R:$S,2,0)</f>
        <v>OPO</v>
      </c>
      <c r="S590">
        <f t="shared" si="79"/>
        <v>5.8700000000000099</v>
      </c>
      <c r="T590" t="e">
        <f>VLOOKUP($K590,#REF!,2,0)</f>
        <v>#REF!</v>
      </c>
      <c r="U590" t="e">
        <f>VLOOKUP($K590,#REF!,3,0)</f>
        <v>#REF!</v>
      </c>
      <c r="V590" t="e">
        <f>VLOOKUP($K590,#REF!,4,0)</f>
        <v>#REF!</v>
      </c>
    </row>
    <row r="591" spans="3:22" x14ac:dyDescent="0.3">
      <c r="C591" s="1">
        <v>5.8800000000000102E-3</v>
      </c>
      <c r="D591" s="1">
        <f t="shared" si="80"/>
        <v>1.8472564803108016</v>
      </c>
      <c r="E591" s="1" t="str">
        <f t="shared" si="81"/>
        <v>S2</v>
      </c>
      <c r="F591" s="1">
        <f t="shared" si="78"/>
        <v>0.80005892911420395</v>
      </c>
      <c r="G591" s="1">
        <f>$F$2*(((SQRT(3)*COS(Model!F591))-SIN(Model!F591))/2)</f>
        <v>0.19570442049832334</v>
      </c>
      <c r="H591" s="1">
        <f t="shared" si="82"/>
        <v>0.57391771677054471</v>
      </c>
      <c r="I591" s="1">
        <f t="shared" si="83"/>
        <v>0.76962213726886808</v>
      </c>
      <c r="J591" s="1" t="str">
        <f t="shared" si="84"/>
        <v>R4</v>
      </c>
      <c r="K591" t="str">
        <f t="shared" si="85"/>
        <v>S2R4</v>
      </c>
      <c r="L591" t="str">
        <f>VLOOKUP(K591,'Voltage Vector Region'!$M:$P,2,0)</f>
        <v>V15</v>
      </c>
      <c r="M591" t="str">
        <f>VLOOKUP(K591,'Voltage Vector Region'!$M:$P,3,0)</f>
        <v>V8</v>
      </c>
      <c r="N591" t="str">
        <f>VLOOKUP(K591,'Voltage Vector Region'!$M:$P,4,0)</f>
        <v>V3</v>
      </c>
      <c r="P591" t="str">
        <f>VLOOKUP(L591,'Voltage Vector Region'!$R:$S,2,0)</f>
        <v>NPN</v>
      </c>
      <c r="Q591" t="str">
        <f>VLOOKUP(M591,'Voltage Vector Region'!$R:$S,2,0)</f>
        <v>OPN</v>
      </c>
      <c r="R591" t="str">
        <f>VLOOKUP(N591,'Voltage Vector Region'!$R:$S,2,0)</f>
        <v>OPO</v>
      </c>
      <c r="S591">
        <f t="shared" si="79"/>
        <v>5.8800000000000097</v>
      </c>
      <c r="T591" t="e">
        <f>VLOOKUP($K591,#REF!,2,0)</f>
        <v>#REF!</v>
      </c>
      <c r="U591" t="e">
        <f>VLOOKUP($K591,#REF!,3,0)</f>
        <v>#REF!</v>
      </c>
      <c r="V591" t="e">
        <f>VLOOKUP($K591,#REF!,4,0)</f>
        <v>#REF!</v>
      </c>
    </row>
    <row r="592" spans="3:22" x14ac:dyDescent="0.3">
      <c r="C592" s="1">
        <v>5.8900000000000098E-3</v>
      </c>
      <c r="D592" s="1">
        <f t="shared" si="80"/>
        <v>1.8503980729643914</v>
      </c>
      <c r="E592" s="1" t="str">
        <f t="shared" si="81"/>
        <v>S2</v>
      </c>
      <c r="F592" s="1">
        <f t="shared" si="78"/>
        <v>0.80320052176779377</v>
      </c>
      <c r="G592" s="1">
        <f>$F$2*(((SQRT(3)*COS(Model!F592))-SIN(Model!F592))/2)</f>
        <v>0.19326654701198975</v>
      </c>
      <c r="H592" s="1">
        <f t="shared" si="82"/>
        <v>0.57566579041909105</v>
      </c>
      <c r="I592" s="1">
        <f t="shared" si="83"/>
        <v>0.7689323374310808</v>
      </c>
      <c r="J592" s="1" t="str">
        <f t="shared" si="84"/>
        <v>R4</v>
      </c>
      <c r="K592" t="str">
        <f t="shared" si="85"/>
        <v>S2R4</v>
      </c>
      <c r="L592" t="str">
        <f>VLOOKUP(K592,'Voltage Vector Region'!$M:$P,2,0)</f>
        <v>V15</v>
      </c>
      <c r="M592" t="str">
        <f>VLOOKUP(K592,'Voltage Vector Region'!$M:$P,3,0)</f>
        <v>V8</v>
      </c>
      <c r="N592" t="str">
        <f>VLOOKUP(K592,'Voltage Vector Region'!$M:$P,4,0)</f>
        <v>V3</v>
      </c>
      <c r="P592" t="str">
        <f>VLOOKUP(L592,'Voltage Vector Region'!$R:$S,2,0)</f>
        <v>NPN</v>
      </c>
      <c r="Q592" t="str">
        <f>VLOOKUP(M592,'Voltage Vector Region'!$R:$S,2,0)</f>
        <v>OPN</v>
      </c>
      <c r="R592" t="str">
        <f>VLOOKUP(N592,'Voltage Vector Region'!$R:$S,2,0)</f>
        <v>OPO</v>
      </c>
      <c r="S592">
        <f t="shared" si="79"/>
        <v>5.8900000000000095</v>
      </c>
      <c r="T592" t="e">
        <f>VLOOKUP($K592,#REF!,2,0)</f>
        <v>#REF!</v>
      </c>
      <c r="U592" t="e">
        <f>VLOOKUP($K592,#REF!,3,0)</f>
        <v>#REF!</v>
      </c>
      <c r="V592" t="e">
        <f>VLOOKUP($K592,#REF!,4,0)</f>
        <v>#REF!</v>
      </c>
    </row>
    <row r="593" spans="3:22" x14ac:dyDescent="0.3">
      <c r="C593" s="1">
        <v>5.9000000000000103E-3</v>
      </c>
      <c r="D593" s="1">
        <f t="shared" si="80"/>
        <v>1.8535396656179812</v>
      </c>
      <c r="E593" s="1" t="str">
        <f t="shared" si="81"/>
        <v>S2</v>
      </c>
      <c r="F593" s="1">
        <f t="shared" si="78"/>
        <v>0.80634211442138359</v>
      </c>
      <c r="G593" s="1">
        <f>$F$2*(((SQRT(3)*COS(Model!F593))-SIN(Model!F593))/2)</f>
        <v>0.19082676606286211</v>
      </c>
      <c r="H593" s="1">
        <f t="shared" si="82"/>
        <v>0.57740818247869163</v>
      </c>
      <c r="I593" s="1">
        <f t="shared" si="83"/>
        <v>0.76823494854155372</v>
      </c>
      <c r="J593" s="1" t="str">
        <f t="shared" si="84"/>
        <v>R4</v>
      </c>
      <c r="K593" t="str">
        <f t="shared" si="85"/>
        <v>S2R4</v>
      </c>
      <c r="L593" t="str">
        <f>VLOOKUP(K593,'Voltage Vector Region'!$M:$P,2,0)</f>
        <v>V15</v>
      </c>
      <c r="M593" t="str">
        <f>VLOOKUP(K593,'Voltage Vector Region'!$M:$P,3,0)</f>
        <v>V8</v>
      </c>
      <c r="N593" t="str">
        <f>VLOOKUP(K593,'Voltage Vector Region'!$M:$P,4,0)</f>
        <v>V3</v>
      </c>
      <c r="P593" t="str">
        <f>VLOOKUP(L593,'Voltage Vector Region'!$R:$S,2,0)</f>
        <v>NPN</v>
      </c>
      <c r="Q593" t="str">
        <f>VLOOKUP(M593,'Voltage Vector Region'!$R:$S,2,0)</f>
        <v>OPN</v>
      </c>
      <c r="R593" t="str">
        <f>VLOOKUP(N593,'Voltage Vector Region'!$R:$S,2,0)</f>
        <v>OPO</v>
      </c>
      <c r="S593">
        <f t="shared" si="79"/>
        <v>5.9000000000000101</v>
      </c>
      <c r="T593" t="e">
        <f>VLOOKUP($K593,#REF!,2,0)</f>
        <v>#REF!</v>
      </c>
      <c r="U593" t="e">
        <f>VLOOKUP($K593,#REF!,3,0)</f>
        <v>#REF!</v>
      </c>
      <c r="V593" t="e">
        <f>VLOOKUP($K593,#REF!,4,0)</f>
        <v>#REF!</v>
      </c>
    </row>
    <row r="594" spans="3:22" x14ac:dyDescent="0.3">
      <c r="C594" s="1">
        <v>5.9100000000000099E-3</v>
      </c>
      <c r="D594" s="1">
        <f t="shared" si="80"/>
        <v>1.8566812582715708</v>
      </c>
      <c r="E594" s="1" t="str">
        <f t="shared" si="81"/>
        <v>S2</v>
      </c>
      <c r="F594" s="1">
        <f t="shared" si="78"/>
        <v>0.80948370707497319</v>
      </c>
      <c r="G594" s="1">
        <f>$F$2*(((SQRT(3)*COS(Model!F594))-SIN(Model!F594))/2)</f>
        <v>0.18838510173059342</v>
      </c>
      <c r="H594" s="1">
        <f t="shared" si="82"/>
        <v>0.57914487575264006</v>
      </c>
      <c r="I594" s="1">
        <f t="shared" si="83"/>
        <v>0.76752997748323348</v>
      </c>
      <c r="J594" s="1" t="str">
        <f t="shared" si="84"/>
        <v>R4</v>
      </c>
      <c r="K594" t="str">
        <f t="shared" si="85"/>
        <v>S2R4</v>
      </c>
      <c r="L594" t="str">
        <f>VLOOKUP(K594,'Voltage Vector Region'!$M:$P,2,0)</f>
        <v>V15</v>
      </c>
      <c r="M594" t="str">
        <f>VLOOKUP(K594,'Voltage Vector Region'!$M:$P,3,0)</f>
        <v>V8</v>
      </c>
      <c r="N594" t="str">
        <f>VLOOKUP(K594,'Voltage Vector Region'!$M:$P,4,0)</f>
        <v>V3</v>
      </c>
      <c r="P594" t="str">
        <f>VLOOKUP(L594,'Voltage Vector Region'!$R:$S,2,0)</f>
        <v>NPN</v>
      </c>
      <c r="Q594" t="str">
        <f>VLOOKUP(M594,'Voltage Vector Region'!$R:$S,2,0)</f>
        <v>OPN</v>
      </c>
      <c r="R594" t="str">
        <f>VLOOKUP(N594,'Voltage Vector Region'!$R:$S,2,0)</f>
        <v>OPO</v>
      </c>
      <c r="S594">
        <f t="shared" si="79"/>
        <v>5.9100000000000099</v>
      </c>
      <c r="T594" t="e">
        <f>VLOOKUP($K594,#REF!,2,0)</f>
        <v>#REF!</v>
      </c>
      <c r="U594" t="e">
        <f>VLOOKUP($K594,#REF!,3,0)</f>
        <v>#REF!</v>
      </c>
      <c r="V594" t="e">
        <f>VLOOKUP($K594,#REF!,4,0)</f>
        <v>#REF!</v>
      </c>
    </row>
    <row r="595" spans="3:22" x14ac:dyDescent="0.3">
      <c r="C595" s="1">
        <v>5.9200000000000103E-3</v>
      </c>
      <c r="D595" s="1">
        <f t="shared" si="80"/>
        <v>1.8598228509251609</v>
      </c>
      <c r="E595" s="1" t="str">
        <f t="shared" si="81"/>
        <v>S2</v>
      </c>
      <c r="F595" s="1">
        <f t="shared" si="78"/>
        <v>0.81262529972856323</v>
      </c>
      <c r="G595" s="1">
        <f>$F$2*(((SQRT(3)*COS(Model!F595))-SIN(Model!F595))/2)</f>
        <v>0.18594157811342457</v>
      </c>
      <c r="H595" s="1">
        <f t="shared" si="82"/>
        <v>0.5808758531004754</v>
      </c>
      <c r="I595" s="1">
        <f t="shared" si="83"/>
        <v>0.7668174312139</v>
      </c>
      <c r="J595" s="1" t="str">
        <f t="shared" si="84"/>
        <v>R4</v>
      </c>
      <c r="K595" t="str">
        <f t="shared" si="85"/>
        <v>S2R4</v>
      </c>
      <c r="L595" t="str">
        <f>VLOOKUP(K595,'Voltage Vector Region'!$M:$P,2,0)</f>
        <v>V15</v>
      </c>
      <c r="M595" t="str">
        <f>VLOOKUP(K595,'Voltage Vector Region'!$M:$P,3,0)</f>
        <v>V8</v>
      </c>
      <c r="N595" t="str">
        <f>VLOOKUP(K595,'Voltage Vector Region'!$M:$P,4,0)</f>
        <v>V3</v>
      </c>
      <c r="P595" t="str">
        <f>VLOOKUP(L595,'Voltage Vector Region'!$R:$S,2,0)</f>
        <v>NPN</v>
      </c>
      <c r="Q595" t="str">
        <f>VLOOKUP(M595,'Voltage Vector Region'!$R:$S,2,0)</f>
        <v>OPN</v>
      </c>
      <c r="R595" t="str">
        <f>VLOOKUP(N595,'Voltage Vector Region'!$R:$S,2,0)</f>
        <v>OPO</v>
      </c>
      <c r="S595">
        <f t="shared" si="79"/>
        <v>5.9200000000000106</v>
      </c>
      <c r="T595" t="e">
        <f>VLOOKUP($K595,#REF!,2,0)</f>
        <v>#REF!</v>
      </c>
      <c r="U595" t="e">
        <f>VLOOKUP($K595,#REF!,3,0)</f>
        <v>#REF!</v>
      </c>
      <c r="V595" t="e">
        <f>VLOOKUP($K595,#REF!,4,0)</f>
        <v>#REF!</v>
      </c>
    </row>
    <row r="596" spans="3:22" x14ac:dyDescent="0.3">
      <c r="C596" s="1">
        <v>5.9300000000000099E-3</v>
      </c>
      <c r="D596" s="1">
        <f t="shared" si="80"/>
        <v>1.8629644435787505</v>
      </c>
      <c r="E596" s="1" t="str">
        <f t="shared" si="81"/>
        <v>S2</v>
      </c>
      <c r="F596" s="1">
        <f t="shared" si="78"/>
        <v>0.81576689238215283</v>
      </c>
      <c r="G596" s="1">
        <f>$F$2*(((SQRT(3)*COS(Model!F596))-SIN(Model!F596))/2)</f>
        <v>0.1834962193279476</v>
      </c>
      <c r="H596" s="1">
        <f t="shared" si="82"/>
        <v>0.58260109743814947</v>
      </c>
      <c r="I596" s="1">
        <f t="shared" si="83"/>
        <v>0.76609731676609705</v>
      </c>
      <c r="J596" s="1" t="str">
        <f t="shared" si="84"/>
        <v>R4</v>
      </c>
      <c r="K596" t="str">
        <f t="shared" si="85"/>
        <v>S2R4</v>
      </c>
      <c r="L596" t="str">
        <f>VLOOKUP(K596,'Voltage Vector Region'!$M:$P,2,0)</f>
        <v>V15</v>
      </c>
      <c r="M596" t="str">
        <f>VLOOKUP(K596,'Voltage Vector Region'!$M:$P,3,0)</f>
        <v>V8</v>
      </c>
      <c r="N596" t="str">
        <f>VLOOKUP(K596,'Voltage Vector Region'!$M:$P,4,0)</f>
        <v>V3</v>
      </c>
      <c r="P596" t="str">
        <f>VLOOKUP(L596,'Voltage Vector Region'!$R:$S,2,0)</f>
        <v>NPN</v>
      </c>
      <c r="Q596" t="str">
        <f>VLOOKUP(M596,'Voltage Vector Region'!$R:$S,2,0)</f>
        <v>OPN</v>
      </c>
      <c r="R596" t="str">
        <f>VLOOKUP(N596,'Voltage Vector Region'!$R:$S,2,0)</f>
        <v>OPO</v>
      </c>
      <c r="S596">
        <f t="shared" si="79"/>
        <v>5.9300000000000095</v>
      </c>
      <c r="T596" t="e">
        <f>VLOOKUP($K596,#REF!,2,0)</f>
        <v>#REF!</v>
      </c>
      <c r="U596" t="e">
        <f>VLOOKUP($K596,#REF!,3,0)</f>
        <v>#REF!</v>
      </c>
      <c r="V596" t="e">
        <f>VLOOKUP($K596,#REF!,4,0)</f>
        <v>#REF!</v>
      </c>
    </row>
    <row r="597" spans="3:22" x14ac:dyDescent="0.3">
      <c r="C597" s="1">
        <v>5.9400000000000104E-3</v>
      </c>
      <c r="D597" s="1">
        <f t="shared" si="80"/>
        <v>1.8661060362323405</v>
      </c>
      <c r="E597" s="1" t="str">
        <f t="shared" si="81"/>
        <v>S2</v>
      </c>
      <c r="F597" s="1">
        <f t="shared" si="78"/>
        <v>0.81890848503574287</v>
      </c>
      <c r="G597" s="1">
        <f>$F$2*(((SQRT(3)*COS(Model!F597))-SIN(Model!F597))/2)</f>
        <v>0.18104904950886597</v>
      </c>
      <c r="H597" s="1">
        <f t="shared" si="82"/>
        <v>0.58432059173819761</v>
      </c>
      <c r="I597" s="1">
        <f t="shared" si="83"/>
        <v>0.76536964124706364</v>
      </c>
      <c r="J597" s="1" t="str">
        <f t="shared" si="84"/>
        <v>R4</v>
      </c>
      <c r="K597" t="str">
        <f t="shared" si="85"/>
        <v>S2R4</v>
      </c>
      <c r="L597" t="str">
        <f>VLOOKUP(K597,'Voltage Vector Region'!$M:$P,2,0)</f>
        <v>V15</v>
      </c>
      <c r="M597" t="str">
        <f>VLOOKUP(K597,'Voltage Vector Region'!$M:$P,3,0)</f>
        <v>V8</v>
      </c>
      <c r="N597" t="str">
        <f>VLOOKUP(K597,'Voltage Vector Region'!$M:$P,4,0)</f>
        <v>V3</v>
      </c>
      <c r="P597" t="str">
        <f>VLOOKUP(L597,'Voltage Vector Region'!$R:$S,2,0)</f>
        <v>NPN</v>
      </c>
      <c r="Q597" t="str">
        <f>VLOOKUP(M597,'Voltage Vector Region'!$R:$S,2,0)</f>
        <v>OPN</v>
      </c>
      <c r="R597" t="str">
        <f>VLOOKUP(N597,'Voltage Vector Region'!$R:$S,2,0)</f>
        <v>OPO</v>
      </c>
      <c r="S597">
        <f t="shared" si="79"/>
        <v>5.9400000000000102</v>
      </c>
      <c r="T597" t="e">
        <f>VLOOKUP($K597,#REF!,2,0)</f>
        <v>#REF!</v>
      </c>
      <c r="U597" t="e">
        <f>VLOOKUP($K597,#REF!,3,0)</f>
        <v>#REF!</v>
      </c>
      <c r="V597" t="e">
        <f>VLOOKUP($K597,#REF!,4,0)</f>
        <v>#REF!</v>
      </c>
    </row>
    <row r="598" spans="3:22" x14ac:dyDescent="0.3">
      <c r="C598" s="1">
        <v>5.95000000000001E-3</v>
      </c>
      <c r="D598" s="1">
        <f t="shared" si="80"/>
        <v>1.8692476288859301</v>
      </c>
      <c r="E598" s="1" t="str">
        <f t="shared" si="81"/>
        <v>S2</v>
      </c>
      <c r="F598" s="1">
        <f t="shared" si="78"/>
        <v>0.82205007768933247</v>
      </c>
      <c r="G598" s="1">
        <f>$F$2*(((SQRT(3)*COS(Model!F598))-SIN(Model!F598))/2)</f>
        <v>0.1786000928087586</v>
      </c>
      <c r="H598" s="1">
        <f t="shared" si="82"/>
        <v>0.58603431902990477</v>
      </c>
      <c r="I598" s="1">
        <f t="shared" si="83"/>
        <v>0.76463441183866343</v>
      </c>
      <c r="J598" s="1" t="str">
        <f t="shared" si="84"/>
        <v>R4</v>
      </c>
      <c r="K598" t="str">
        <f t="shared" si="85"/>
        <v>S2R4</v>
      </c>
      <c r="L598" t="str">
        <f>VLOOKUP(K598,'Voltage Vector Region'!$M:$P,2,0)</f>
        <v>V15</v>
      </c>
      <c r="M598" t="str">
        <f>VLOOKUP(K598,'Voltage Vector Region'!$M:$P,3,0)</f>
        <v>V8</v>
      </c>
      <c r="N598" t="str">
        <f>VLOOKUP(K598,'Voltage Vector Region'!$M:$P,4,0)</f>
        <v>V3</v>
      </c>
      <c r="P598" t="str">
        <f>VLOOKUP(L598,'Voltage Vector Region'!$R:$S,2,0)</f>
        <v>NPN</v>
      </c>
      <c r="Q598" t="str">
        <f>VLOOKUP(M598,'Voltage Vector Region'!$R:$S,2,0)</f>
        <v>OPN</v>
      </c>
      <c r="R598" t="str">
        <f>VLOOKUP(N598,'Voltage Vector Region'!$R:$S,2,0)</f>
        <v>OPO</v>
      </c>
      <c r="S598">
        <f t="shared" si="79"/>
        <v>5.9500000000000099</v>
      </c>
      <c r="T598" t="e">
        <f>VLOOKUP($K598,#REF!,2,0)</f>
        <v>#REF!</v>
      </c>
      <c r="U598" t="e">
        <f>VLOOKUP($K598,#REF!,3,0)</f>
        <v>#REF!</v>
      </c>
      <c r="V598" t="e">
        <f>VLOOKUP($K598,#REF!,4,0)</f>
        <v>#REF!</v>
      </c>
    </row>
    <row r="599" spans="3:22" x14ac:dyDescent="0.3">
      <c r="C599" s="1">
        <v>5.9600000000000104E-3</v>
      </c>
      <c r="D599" s="1">
        <f t="shared" si="80"/>
        <v>1.8723892215395201</v>
      </c>
      <c r="E599" s="1" t="str">
        <f t="shared" si="81"/>
        <v>S2</v>
      </c>
      <c r="F599" s="1">
        <f t="shared" si="78"/>
        <v>0.82519167034292251</v>
      </c>
      <c r="G599" s="1">
        <f>$F$2*(((SQRT(3)*COS(Model!F599))-SIN(Model!F599))/2)</f>
        <v>0.17614937339783854</v>
      </c>
      <c r="H599" s="1">
        <f t="shared" si="82"/>
        <v>0.58774226239947502</v>
      </c>
      <c r="I599" s="1">
        <f t="shared" si="83"/>
        <v>0.76389163579731356</v>
      </c>
      <c r="J599" s="1" t="str">
        <f t="shared" si="84"/>
        <v>R4</v>
      </c>
      <c r="K599" t="str">
        <f t="shared" si="85"/>
        <v>S2R4</v>
      </c>
      <c r="L599" t="str">
        <f>VLOOKUP(K599,'Voltage Vector Region'!$M:$P,2,0)</f>
        <v>V15</v>
      </c>
      <c r="M599" t="str">
        <f>VLOOKUP(K599,'Voltage Vector Region'!$M:$P,3,0)</f>
        <v>V8</v>
      </c>
      <c r="N599" t="str">
        <f>VLOOKUP(K599,'Voltage Vector Region'!$M:$P,4,0)</f>
        <v>V3</v>
      </c>
      <c r="P599" t="str">
        <f>VLOOKUP(L599,'Voltage Vector Region'!$R:$S,2,0)</f>
        <v>NPN</v>
      </c>
      <c r="Q599" t="str">
        <f>VLOOKUP(M599,'Voltage Vector Region'!$R:$S,2,0)</f>
        <v>OPN</v>
      </c>
      <c r="R599" t="str">
        <f>VLOOKUP(N599,'Voltage Vector Region'!$R:$S,2,0)</f>
        <v>OPO</v>
      </c>
      <c r="S599">
        <f t="shared" si="79"/>
        <v>5.9600000000000106</v>
      </c>
      <c r="T599" t="e">
        <f>VLOOKUP($K599,#REF!,2,0)</f>
        <v>#REF!</v>
      </c>
      <c r="U599" t="e">
        <f>VLOOKUP($K599,#REF!,3,0)</f>
        <v>#REF!</v>
      </c>
      <c r="V599" t="e">
        <f>VLOOKUP($K599,#REF!,4,0)</f>
        <v>#REF!</v>
      </c>
    </row>
    <row r="600" spans="3:22" x14ac:dyDescent="0.3">
      <c r="C600" s="1">
        <v>5.97000000000001E-3</v>
      </c>
      <c r="D600" s="1">
        <f t="shared" si="80"/>
        <v>1.8755308141931097</v>
      </c>
      <c r="E600" s="1" t="str">
        <f t="shared" si="81"/>
        <v>S2</v>
      </c>
      <c r="F600" s="1">
        <f t="shared" si="78"/>
        <v>0.82833326299651211</v>
      </c>
      <c r="G600" s="1">
        <f>$F$2*(((SQRT(3)*COS(Model!F600))-SIN(Model!F600))/2)</f>
        <v>0.17369691546371777</v>
      </c>
      <c r="H600" s="1">
        <f t="shared" si="82"/>
        <v>0.58944440499019624</v>
      </c>
      <c r="I600" s="1">
        <f t="shared" si="83"/>
        <v>0.76314132045391403</v>
      </c>
      <c r="J600" s="1" t="str">
        <f t="shared" si="84"/>
        <v>R4</v>
      </c>
      <c r="K600" t="str">
        <f t="shared" si="85"/>
        <v>S2R4</v>
      </c>
      <c r="L600" t="str">
        <f>VLOOKUP(K600,'Voltage Vector Region'!$M:$P,2,0)</f>
        <v>V15</v>
      </c>
      <c r="M600" t="str">
        <f>VLOOKUP(K600,'Voltage Vector Region'!$M:$P,3,0)</f>
        <v>V8</v>
      </c>
      <c r="N600" t="str">
        <f>VLOOKUP(K600,'Voltage Vector Region'!$M:$P,4,0)</f>
        <v>V3</v>
      </c>
      <c r="P600" t="str">
        <f>VLOOKUP(L600,'Voltage Vector Region'!$R:$S,2,0)</f>
        <v>NPN</v>
      </c>
      <c r="Q600" t="str">
        <f>VLOOKUP(M600,'Voltage Vector Region'!$R:$S,2,0)</f>
        <v>OPN</v>
      </c>
      <c r="R600" t="str">
        <f>VLOOKUP(N600,'Voltage Vector Region'!$R:$S,2,0)</f>
        <v>OPO</v>
      </c>
      <c r="S600">
        <f t="shared" si="79"/>
        <v>5.9700000000000095</v>
      </c>
      <c r="T600" t="e">
        <f>VLOOKUP($K600,#REF!,2,0)</f>
        <v>#REF!</v>
      </c>
      <c r="U600" t="e">
        <f>VLOOKUP($K600,#REF!,3,0)</f>
        <v>#REF!</v>
      </c>
      <c r="V600" t="e">
        <f>VLOOKUP($K600,#REF!,4,0)</f>
        <v>#REF!</v>
      </c>
    </row>
    <row r="601" spans="3:22" x14ac:dyDescent="0.3">
      <c r="C601" s="1">
        <v>5.9800000000000096E-3</v>
      </c>
      <c r="D601" s="1">
        <f t="shared" si="80"/>
        <v>1.8786724068466993</v>
      </c>
      <c r="E601" s="1" t="str">
        <f t="shared" si="81"/>
        <v>S2</v>
      </c>
      <c r="F601" s="1">
        <f t="shared" si="78"/>
        <v>0.83147485565010171</v>
      </c>
      <c r="G601" s="1">
        <f>$F$2*(((SQRT(3)*COS(Model!F601))-SIN(Model!F601))/2)</f>
        <v>0.17124274321116559</v>
      </c>
      <c r="H601" s="1">
        <f t="shared" si="82"/>
        <v>0.59114073000260869</v>
      </c>
      <c r="I601" s="1">
        <f t="shared" si="83"/>
        <v>0.76238347321377431</v>
      </c>
      <c r="J601" s="1" t="str">
        <f t="shared" si="84"/>
        <v>R4</v>
      </c>
      <c r="K601" t="str">
        <f t="shared" si="85"/>
        <v>S2R4</v>
      </c>
      <c r="L601" t="str">
        <f>VLOOKUP(K601,'Voltage Vector Region'!$M:$P,2,0)</f>
        <v>V15</v>
      </c>
      <c r="M601" t="str">
        <f>VLOOKUP(K601,'Voltage Vector Region'!$M:$P,3,0)</f>
        <v>V8</v>
      </c>
      <c r="N601" t="str">
        <f>VLOOKUP(K601,'Voltage Vector Region'!$M:$P,4,0)</f>
        <v>V3</v>
      </c>
      <c r="P601" t="str">
        <f>VLOOKUP(L601,'Voltage Vector Region'!$R:$S,2,0)</f>
        <v>NPN</v>
      </c>
      <c r="Q601" t="str">
        <f>VLOOKUP(M601,'Voltage Vector Region'!$R:$S,2,0)</f>
        <v>OPN</v>
      </c>
      <c r="R601" t="str">
        <f>VLOOKUP(N601,'Voltage Vector Region'!$R:$S,2,0)</f>
        <v>OPO</v>
      </c>
      <c r="S601">
        <f t="shared" si="79"/>
        <v>5.9800000000000093</v>
      </c>
      <c r="T601" t="e">
        <f>VLOOKUP($K601,#REF!,2,0)</f>
        <v>#REF!</v>
      </c>
      <c r="U601" t="e">
        <f>VLOOKUP($K601,#REF!,3,0)</f>
        <v>#REF!</v>
      </c>
      <c r="V601" t="e">
        <f>VLOOKUP($K601,#REF!,4,0)</f>
        <v>#REF!</v>
      </c>
    </row>
    <row r="602" spans="3:22" x14ac:dyDescent="0.3">
      <c r="C602" s="1">
        <v>5.9900000000000101E-3</v>
      </c>
      <c r="D602" s="1">
        <f t="shared" si="80"/>
        <v>1.8818139995002894</v>
      </c>
      <c r="E602" s="1" t="str">
        <f t="shared" si="81"/>
        <v>S2</v>
      </c>
      <c r="F602" s="1">
        <f t="shared" si="78"/>
        <v>0.83461644830369175</v>
      </c>
      <c r="G602" s="1">
        <f>$F$2*(((SQRT(3)*COS(Model!F602))-SIN(Model!F602))/2)</f>
        <v>0.16878688086187116</v>
      </c>
      <c r="H602" s="1">
        <f t="shared" si="82"/>
        <v>0.59283122069466931</v>
      </c>
      <c r="I602" s="1">
        <f t="shared" si="83"/>
        <v>0.76161810155654042</v>
      </c>
      <c r="J602" s="1" t="str">
        <f t="shared" si="84"/>
        <v>R4</v>
      </c>
      <c r="K602" t="str">
        <f t="shared" si="85"/>
        <v>S2R4</v>
      </c>
      <c r="L602" t="str">
        <f>VLOOKUP(K602,'Voltage Vector Region'!$M:$P,2,0)</f>
        <v>V15</v>
      </c>
      <c r="M602" t="str">
        <f>VLOOKUP(K602,'Voltage Vector Region'!$M:$P,3,0)</f>
        <v>V8</v>
      </c>
      <c r="N602" t="str">
        <f>VLOOKUP(K602,'Voltage Vector Region'!$M:$P,4,0)</f>
        <v>V3</v>
      </c>
      <c r="P602" t="str">
        <f>VLOOKUP(L602,'Voltage Vector Region'!$R:$S,2,0)</f>
        <v>NPN</v>
      </c>
      <c r="Q602" t="str">
        <f>VLOOKUP(M602,'Voltage Vector Region'!$R:$S,2,0)</f>
        <v>OPN</v>
      </c>
      <c r="R602" t="str">
        <f>VLOOKUP(N602,'Voltage Vector Region'!$R:$S,2,0)</f>
        <v>OPO</v>
      </c>
      <c r="S602">
        <f t="shared" si="79"/>
        <v>5.99000000000001</v>
      </c>
      <c r="T602" t="e">
        <f>VLOOKUP($K602,#REF!,2,0)</f>
        <v>#REF!</v>
      </c>
      <c r="U602" t="e">
        <f>VLOOKUP($K602,#REF!,3,0)</f>
        <v>#REF!</v>
      </c>
      <c r="V602" t="e">
        <f>VLOOKUP($K602,#REF!,4,0)</f>
        <v>#REF!</v>
      </c>
    </row>
    <row r="603" spans="3:22" x14ac:dyDescent="0.3">
      <c r="C603" s="28">
        <v>6.0000000000000097E-3</v>
      </c>
      <c r="D603" s="28">
        <f t="shared" si="80"/>
        <v>1.884955592153879</v>
      </c>
      <c r="E603" s="28" t="str">
        <f t="shared" si="81"/>
        <v>S2</v>
      </c>
      <c r="F603" s="28">
        <f t="shared" si="78"/>
        <v>0.83775804095728135</v>
      </c>
      <c r="G603" s="28">
        <f>$F$2*(((SQRT(3)*COS(Model!F603))-SIN(Model!F603))/2)</f>
        <v>0.16632935265420501</v>
      </c>
      <c r="H603" s="28">
        <f t="shared" si="82"/>
        <v>0.59451586038191706</v>
      </c>
      <c r="I603" s="28">
        <f t="shared" si="83"/>
        <v>0.76084521303612207</v>
      </c>
      <c r="J603" s="28" t="str">
        <f t="shared" si="84"/>
        <v>R4</v>
      </c>
      <c r="K603" s="29" t="str">
        <f t="shared" si="85"/>
        <v>S2R4</v>
      </c>
      <c r="L603" s="29" t="str">
        <f>VLOOKUP(K603,'Voltage Vector Region'!$M:$P,2,0)</f>
        <v>V15</v>
      </c>
      <c r="M603" s="29" t="str">
        <f>VLOOKUP(K603,'Voltage Vector Region'!$M:$P,3,0)</f>
        <v>V8</v>
      </c>
      <c r="N603" s="29" t="str">
        <f>VLOOKUP(K603,'Voltage Vector Region'!$M:$P,4,0)</f>
        <v>V3</v>
      </c>
      <c r="O603" s="29"/>
      <c r="P603" s="29" t="str">
        <f>VLOOKUP(L603,'Voltage Vector Region'!$R:$S,2,0)</f>
        <v>NPN</v>
      </c>
      <c r="Q603" s="29" t="str">
        <f>VLOOKUP(M603,'Voltage Vector Region'!$R:$S,2,0)</f>
        <v>OPN</v>
      </c>
      <c r="R603" s="29" t="str">
        <f>VLOOKUP(N603,'Voltage Vector Region'!$R:$S,2,0)</f>
        <v>OPO</v>
      </c>
      <c r="S603" s="29">
        <f t="shared" si="79"/>
        <v>6.0000000000000098</v>
      </c>
      <c r="T603" t="e">
        <f>VLOOKUP($K603,#REF!,2,0)</f>
        <v>#REF!</v>
      </c>
      <c r="U603" t="e">
        <f>VLOOKUP($K603,#REF!,3,0)</f>
        <v>#REF!</v>
      </c>
      <c r="V603" t="e">
        <f>VLOOKUP($K603,#REF!,4,0)</f>
        <v>#REF!</v>
      </c>
    </row>
    <row r="604" spans="3:22" x14ac:dyDescent="0.3">
      <c r="C604" s="1">
        <v>6.0100000000000101E-3</v>
      </c>
      <c r="D604" s="1">
        <f t="shared" si="80"/>
        <v>1.888097184807469</v>
      </c>
      <c r="E604" s="1" t="str">
        <f t="shared" si="81"/>
        <v>S2</v>
      </c>
      <c r="F604" s="1">
        <f t="shared" si="78"/>
        <v>0.84089963361087139</v>
      </c>
      <c r="G604" s="1">
        <f>$F$2*(((SQRT(3)*COS(Model!F604))-SIN(Model!F604))/2)</f>
        <v>0.16387018284297761</v>
      </c>
      <c r="H604" s="1">
        <f t="shared" si="82"/>
        <v>0.59619463243763893</v>
      </c>
      <c r="I604" s="1">
        <f t="shared" si="83"/>
        <v>0.76006481528061653</v>
      </c>
      <c r="J604" s="1" t="str">
        <f t="shared" si="84"/>
        <v>R4</v>
      </c>
      <c r="K604" t="str">
        <f t="shared" si="85"/>
        <v>S2R4</v>
      </c>
      <c r="L604" t="str">
        <f>VLOOKUP(K604,'Voltage Vector Region'!$M:$P,2,0)</f>
        <v>V15</v>
      </c>
      <c r="M604" t="str">
        <f>VLOOKUP(K604,'Voltage Vector Region'!$M:$P,3,0)</f>
        <v>V8</v>
      </c>
      <c r="N604" t="str">
        <f>VLOOKUP(K604,'Voltage Vector Region'!$M:$P,4,0)</f>
        <v>V3</v>
      </c>
      <c r="P604" t="str">
        <f>VLOOKUP(L604,'Voltage Vector Region'!$R:$S,2,0)</f>
        <v>NPN</v>
      </c>
      <c r="Q604" t="str">
        <f>VLOOKUP(M604,'Voltage Vector Region'!$R:$S,2,0)</f>
        <v>OPN</v>
      </c>
      <c r="R604" t="str">
        <f>VLOOKUP(N604,'Voltage Vector Region'!$R:$S,2,0)</f>
        <v>OPO</v>
      </c>
      <c r="S604">
        <f t="shared" si="79"/>
        <v>6.0100000000000104</v>
      </c>
      <c r="T604" t="e">
        <f>VLOOKUP($K604,#REF!,2,0)</f>
        <v>#REF!</v>
      </c>
      <c r="U604" t="e">
        <f>VLOOKUP($K604,#REF!,3,0)</f>
        <v>#REF!</v>
      </c>
      <c r="V604" t="e">
        <f>VLOOKUP($K604,#REF!,4,0)</f>
        <v>#REF!</v>
      </c>
    </row>
    <row r="605" spans="3:22" x14ac:dyDescent="0.3">
      <c r="C605" s="1">
        <v>6.0200000000000097E-3</v>
      </c>
      <c r="D605" s="1">
        <f t="shared" si="80"/>
        <v>1.8912387774610586</v>
      </c>
      <c r="E605" s="1" t="str">
        <f t="shared" si="81"/>
        <v>S2</v>
      </c>
      <c r="F605" s="1">
        <f t="shared" si="78"/>
        <v>0.84404122626446099</v>
      </c>
      <c r="G605" s="1">
        <f>$F$2*(((SQRT(3)*COS(Model!F605))-SIN(Model!F605))/2)</f>
        <v>0.16140939569920307</v>
      </c>
      <c r="H605" s="1">
        <f t="shared" si="82"/>
        <v>0.59786752029303181</v>
      </c>
      <c r="I605" s="1">
        <f t="shared" si="83"/>
        <v>0.7592769159922349</v>
      </c>
      <c r="J605" s="1" t="str">
        <f t="shared" si="84"/>
        <v>R4</v>
      </c>
      <c r="K605" t="str">
        <f t="shared" si="85"/>
        <v>S2R4</v>
      </c>
      <c r="L605" t="str">
        <f>VLOOKUP(K605,'Voltage Vector Region'!$M:$P,2,0)</f>
        <v>V15</v>
      </c>
      <c r="M605" t="str">
        <f>VLOOKUP(K605,'Voltage Vector Region'!$M:$P,3,0)</f>
        <v>V8</v>
      </c>
      <c r="N605" t="str">
        <f>VLOOKUP(K605,'Voltage Vector Region'!$M:$P,4,0)</f>
        <v>V3</v>
      </c>
      <c r="P605" t="str">
        <f>VLOOKUP(L605,'Voltage Vector Region'!$R:$S,2,0)</f>
        <v>NPN</v>
      </c>
      <c r="Q605" t="str">
        <f>VLOOKUP(M605,'Voltage Vector Region'!$R:$S,2,0)</f>
        <v>OPN</v>
      </c>
      <c r="R605" t="str">
        <f>VLOOKUP(N605,'Voltage Vector Region'!$R:$S,2,0)</f>
        <v>OPO</v>
      </c>
      <c r="S605">
        <f t="shared" si="79"/>
        <v>6.0200000000000093</v>
      </c>
      <c r="T605" t="e">
        <f>VLOOKUP($K605,#REF!,2,0)</f>
        <v>#REF!</v>
      </c>
      <c r="U605" t="e">
        <f>VLOOKUP($K605,#REF!,3,0)</f>
        <v>#REF!</v>
      </c>
      <c r="V605" t="e">
        <f>VLOOKUP($K605,#REF!,4,0)</f>
        <v>#REF!</v>
      </c>
    </row>
    <row r="606" spans="3:22" x14ac:dyDescent="0.3">
      <c r="C606" s="1">
        <v>6.0300000000000102E-3</v>
      </c>
      <c r="D606" s="1">
        <f t="shared" si="80"/>
        <v>1.8943803701146484</v>
      </c>
      <c r="E606" s="1" t="str">
        <f t="shared" si="81"/>
        <v>S2</v>
      </c>
      <c r="F606" s="1">
        <f t="shared" si="78"/>
        <v>0.84718281891805081</v>
      </c>
      <c r="G606" s="1">
        <f>$F$2*(((SQRT(3)*COS(Model!F606))-SIN(Model!F606))/2)</f>
        <v>0.15894701550985629</v>
      </c>
      <c r="H606" s="1">
        <f t="shared" si="82"/>
        <v>0.59953450743736847</v>
      </c>
      <c r="I606" s="1">
        <f t="shared" si="83"/>
        <v>0.75848152294722482</v>
      </c>
      <c r="J606" s="1" t="str">
        <f t="shared" si="84"/>
        <v>R4</v>
      </c>
      <c r="K606" t="str">
        <f t="shared" si="85"/>
        <v>S2R4</v>
      </c>
      <c r="L606" t="str">
        <f>VLOOKUP(K606,'Voltage Vector Region'!$M:$P,2,0)</f>
        <v>V15</v>
      </c>
      <c r="M606" t="str">
        <f>VLOOKUP(K606,'Voltage Vector Region'!$M:$P,3,0)</f>
        <v>V8</v>
      </c>
      <c r="N606" t="str">
        <f>VLOOKUP(K606,'Voltage Vector Region'!$M:$P,4,0)</f>
        <v>V3</v>
      </c>
      <c r="P606" t="str">
        <f>VLOOKUP(L606,'Voltage Vector Region'!$R:$S,2,0)</f>
        <v>NPN</v>
      </c>
      <c r="Q606" t="str">
        <f>VLOOKUP(M606,'Voltage Vector Region'!$R:$S,2,0)</f>
        <v>OPN</v>
      </c>
      <c r="R606" t="str">
        <f>VLOOKUP(N606,'Voltage Vector Region'!$R:$S,2,0)</f>
        <v>OPO</v>
      </c>
      <c r="S606">
        <f t="shared" si="79"/>
        <v>6.03000000000001</v>
      </c>
      <c r="T606" t="e">
        <f>VLOOKUP($K606,#REF!,2,0)</f>
        <v>#REF!</v>
      </c>
      <c r="U606" t="e">
        <f>VLOOKUP($K606,#REF!,3,0)</f>
        <v>#REF!</v>
      </c>
      <c r="V606" t="e">
        <f>VLOOKUP($K606,#REF!,4,0)</f>
        <v>#REF!</v>
      </c>
    </row>
    <row r="607" spans="3:22" x14ac:dyDescent="0.3">
      <c r="C607" s="1">
        <v>6.0400000000000098E-3</v>
      </c>
      <c r="D607" s="1">
        <f t="shared" si="80"/>
        <v>1.8975219627682383</v>
      </c>
      <c r="E607" s="1" t="str">
        <f t="shared" si="81"/>
        <v>S2</v>
      </c>
      <c r="F607" s="1">
        <f t="shared" si="78"/>
        <v>0.85032441157164063</v>
      </c>
      <c r="G607" s="1">
        <f>$F$2*(((SQRT(3)*COS(Model!F607))-SIN(Model!F607))/2)</f>
        <v>0.15648306657763597</v>
      </c>
      <c r="H607" s="1">
        <f t="shared" si="82"/>
        <v>0.60119557741815866</v>
      </c>
      <c r="I607" s="1">
        <f t="shared" si="83"/>
        <v>0.75767864399579465</v>
      </c>
      <c r="J607" s="1" t="str">
        <f t="shared" si="84"/>
        <v>R4</v>
      </c>
      <c r="K607" t="str">
        <f t="shared" si="85"/>
        <v>S2R4</v>
      </c>
      <c r="L607" t="str">
        <f>VLOOKUP(K607,'Voltage Vector Region'!$M:$P,2,0)</f>
        <v>V15</v>
      </c>
      <c r="M607" t="str">
        <f>VLOOKUP(K607,'Voltage Vector Region'!$M:$P,3,0)</f>
        <v>V8</v>
      </c>
      <c r="N607" t="str">
        <f>VLOOKUP(K607,'Voltage Vector Region'!$M:$P,4,0)</f>
        <v>V3</v>
      </c>
      <c r="P607" t="str">
        <f>VLOOKUP(L607,'Voltage Vector Region'!$R:$S,2,0)</f>
        <v>NPN</v>
      </c>
      <c r="Q607" t="str">
        <f>VLOOKUP(M607,'Voltage Vector Region'!$R:$S,2,0)</f>
        <v>OPN</v>
      </c>
      <c r="R607" t="str">
        <f>VLOOKUP(N607,'Voltage Vector Region'!$R:$S,2,0)</f>
        <v>OPO</v>
      </c>
      <c r="S607">
        <f t="shared" si="79"/>
        <v>6.0400000000000098</v>
      </c>
      <c r="T607" t="e">
        <f>VLOOKUP($K607,#REF!,2,0)</f>
        <v>#REF!</v>
      </c>
      <c r="U607" t="e">
        <f>VLOOKUP($K607,#REF!,3,0)</f>
        <v>#REF!</v>
      </c>
      <c r="V607" t="e">
        <f>VLOOKUP($K607,#REF!,4,0)</f>
        <v>#REF!</v>
      </c>
    </row>
    <row r="608" spans="3:22" x14ac:dyDescent="0.3">
      <c r="C608" s="1">
        <v>6.0500000000000102E-3</v>
      </c>
      <c r="D608" s="1">
        <f t="shared" si="80"/>
        <v>1.9006635554218281</v>
      </c>
      <c r="E608" s="1" t="str">
        <f t="shared" si="81"/>
        <v>S2</v>
      </c>
      <c r="F608" s="1">
        <f t="shared" si="78"/>
        <v>0.85346600422523045</v>
      </c>
      <c r="G608" s="1">
        <f>$F$2*(((SQRT(3)*COS(Model!F608))-SIN(Model!F608))/2)</f>
        <v>0.15401757322072332</v>
      </c>
      <c r="H608" s="1">
        <f t="shared" si="82"/>
        <v>0.60285071384131206</v>
      </c>
      <c r="I608" s="1">
        <f t="shared" si="83"/>
        <v>0.75686828706203535</v>
      </c>
      <c r="J608" s="1" t="str">
        <f t="shared" si="84"/>
        <v>R4</v>
      </c>
      <c r="K608" t="str">
        <f t="shared" si="85"/>
        <v>S2R4</v>
      </c>
      <c r="L608" t="str">
        <f>VLOOKUP(K608,'Voltage Vector Region'!$M:$P,2,0)</f>
        <v>V15</v>
      </c>
      <c r="M608" t="str">
        <f>VLOOKUP(K608,'Voltage Vector Region'!$M:$P,3,0)</f>
        <v>V8</v>
      </c>
      <c r="N608" t="str">
        <f>VLOOKUP(K608,'Voltage Vector Region'!$M:$P,4,0)</f>
        <v>V3</v>
      </c>
      <c r="P608" t="str">
        <f>VLOOKUP(L608,'Voltage Vector Region'!$R:$S,2,0)</f>
        <v>NPN</v>
      </c>
      <c r="Q608" t="str">
        <f>VLOOKUP(M608,'Voltage Vector Region'!$R:$S,2,0)</f>
        <v>OPN</v>
      </c>
      <c r="R608" t="str">
        <f>VLOOKUP(N608,'Voltage Vector Region'!$R:$S,2,0)</f>
        <v>OPO</v>
      </c>
      <c r="S608">
        <f t="shared" si="79"/>
        <v>6.0500000000000105</v>
      </c>
      <c r="T608" t="e">
        <f>VLOOKUP($K608,#REF!,2,0)</f>
        <v>#REF!</v>
      </c>
      <c r="U608" t="e">
        <f>VLOOKUP($K608,#REF!,3,0)</f>
        <v>#REF!</v>
      </c>
      <c r="V608" t="e">
        <f>VLOOKUP($K608,#REF!,4,0)</f>
        <v>#REF!</v>
      </c>
    </row>
    <row r="609" spans="3:22" x14ac:dyDescent="0.3">
      <c r="C609" s="1">
        <v>6.0600000000000098E-3</v>
      </c>
      <c r="D609" s="1">
        <f t="shared" si="80"/>
        <v>1.9038051480754179</v>
      </c>
      <c r="E609" s="1" t="str">
        <f t="shared" si="81"/>
        <v>S2</v>
      </c>
      <c r="F609" s="1">
        <f t="shared" si="78"/>
        <v>0.85660759687882027</v>
      </c>
      <c r="G609" s="1">
        <f>$F$2*(((SQRT(3)*COS(Model!F609))-SIN(Model!F609))/2)</f>
        <v>0.15155055977254239</v>
      </c>
      <c r="H609" s="1">
        <f t="shared" si="82"/>
        <v>0.60449990037130064</v>
      </c>
      <c r="I609" s="1">
        <f t="shared" si="83"/>
        <v>0.75605046014384303</v>
      </c>
      <c r="J609" s="1" t="str">
        <f t="shared" si="84"/>
        <v>R4</v>
      </c>
      <c r="K609" t="str">
        <f t="shared" si="85"/>
        <v>S2R4</v>
      </c>
      <c r="L609" t="str">
        <f>VLOOKUP(K609,'Voltage Vector Region'!$M:$P,2,0)</f>
        <v>V15</v>
      </c>
      <c r="M609" t="str">
        <f>VLOOKUP(K609,'Voltage Vector Region'!$M:$P,3,0)</f>
        <v>V8</v>
      </c>
      <c r="N609" t="str">
        <f>VLOOKUP(K609,'Voltage Vector Region'!$M:$P,4,0)</f>
        <v>V3</v>
      </c>
      <c r="P609" t="str">
        <f>VLOOKUP(L609,'Voltage Vector Region'!$R:$S,2,0)</f>
        <v>NPN</v>
      </c>
      <c r="Q609" t="str">
        <f>VLOOKUP(M609,'Voltage Vector Region'!$R:$S,2,0)</f>
        <v>OPN</v>
      </c>
      <c r="R609" t="str">
        <f>VLOOKUP(N609,'Voltage Vector Region'!$R:$S,2,0)</f>
        <v>OPO</v>
      </c>
      <c r="S609">
        <f t="shared" si="79"/>
        <v>6.0600000000000094</v>
      </c>
      <c r="T609" t="e">
        <f>VLOOKUP($K609,#REF!,2,0)</f>
        <v>#REF!</v>
      </c>
      <c r="U609" t="e">
        <f>VLOOKUP($K609,#REF!,3,0)</f>
        <v>#REF!</v>
      </c>
      <c r="V609" t="e">
        <f>VLOOKUP($K609,#REF!,4,0)</f>
        <v>#REF!</v>
      </c>
    </row>
    <row r="610" spans="3:22" x14ac:dyDescent="0.3">
      <c r="C610" s="1">
        <v>6.0700000000000103E-3</v>
      </c>
      <c r="D610" s="1">
        <f t="shared" si="80"/>
        <v>1.9069467407290077</v>
      </c>
      <c r="E610" s="1" t="str">
        <f t="shared" si="81"/>
        <v>S2</v>
      </c>
      <c r="F610" s="1">
        <f t="shared" si="78"/>
        <v>0.85974918953241009</v>
      </c>
      <c r="G610" s="1">
        <f>$F$2*(((SQRT(3)*COS(Model!F610))-SIN(Model!F610))/2)</f>
        <v>0.14908205058151994</v>
      </c>
      <c r="H610" s="1">
        <f t="shared" si="82"/>
        <v>0.60614312073131893</v>
      </c>
      <c r="I610" s="1">
        <f t="shared" si="83"/>
        <v>0.75522517131283884</v>
      </c>
      <c r="J610" s="1" t="str">
        <f t="shared" si="84"/>
        <v>R4</v>
      </c>
      <c r="K610" t="str">
        <f t="shared" si="85"/>
        <v>S2R4</v>
      </c>
      <c r="L610" t="str">
        <f>VLOOKUP(K610,'Voltage Vector Region'!$M:$P,2,0)</f>
        <v>V15</v>
      </c>
      <c r="M610" t="str">
        <f>VLOOKUP(K610,'Voltage Vector Region'!$M:$P,3,0)</f>
        <v>V8</v>
      </c>
      <c r="N610" t="str">
        <f>VLOOKUP(K610,'Voltage Vector Region'!$M:$P,4,0)</f>
        <v>V3</v>
      </c>
      <c r="P610" t="str">
        <f>VLOOKUP(L610,'Voltage Vector Region'!$R:$S,2,0)</f>
        <v>NPN</v>
      </c>
      <c r="Q610" t="str">
        <f>VLOOKUP(M610,'Voltage Vector Region'!$R:$S,2,0)</f>
        <v>OPN</v>
      </c>
      <c r="R610" t="str">
        <f>VLOOKUP(N610,'Voltage Vector Region'!$R:$S,2,0)</f>
        <v>OPO</v>
      </c>
      <c r="S610">
        <f t="shared" si="79"/>
        <v>6.0700000000000101</v>
      </c>
      <c r="T610" t="e">
        <f>VLOOKUP($K610,#REF!,2,0)</f>
        <v>#REF!</v>
      </c>
      <c r="U610" t="e">
        <f>VLOOKUP($K610,#REF!,3,0)</f>
        <v>#REF!</v>
      </c>
      <c r="V610" t="e">
        <f>VLOOKUP($K610,#REF!,4,0)</f>
        <v>#REF!</v>
      </c>
    </row>
    <row r="611" spans="3:22" x14ac:dyDescent="0.3">
      <c r="C611" s="1">
        <v>6.0800000000000099E-3</v>
      </c>
      <c r="D611" s="1">
        <f t="shared" si="80"/>
        <v>1.9100883333825973</v>
      </c>
      <c r="E611" s="1" t="str">
        <f t="shared" si="81"/>
        <v>S2</v>
      </c>
      <c r="F611" s="1">
        <f t="shared" si="78"/>
        <v>0.86289078218599968</v>
      </c>
      <c r="G611" s="1">
        <f>$F$2*(((SQRT(3)*COS(Model!F611))-SIN(Model!F611))/2)</f>
        <v>0.14661207001084531</v>
      </c>
      <c r="H611" s="1">
        <f t="shared" si="82"/>
        <v>0.60778035870344549</v>
      </c>
      <c r="I611" s="1">
        <f t="shared" si="83"/>
        <v>0.7543924287142908</v>
      </c>
      <c r="J611" s="1" t="str">
        <f t="shared" si="84"/>
        <v>R4</v>
      </c>
      <c r="K611" t="str">
        <f t="shared" si="85"/>
        <v>S2R4</v>
      </c>
      <c r="L611" t="str">
        <f>VLOOKUP(K611,'Voltage Vector Region'!$M:$P,2,0)</f>
        <v>V15</v>
      </c>
      <c r="M611" t="str">
        <f>VLOOKUP(K611,'Voltage Vector Region'!$M:$P,3,0)</f>
        <v>V8</v>
      </c>
      <c r="N611" t="str">
        <f>VLOOKUP(K611,'Voltage Vector Region'!$M:$P,4,0)</f>
        <v>V3</v>
      </c>
      <c r="P611" t="str">
        <f>VLOOKUP(L611,'Voltage Vector Region'!$R:$S,2,0)</f>
        <v>NPN</v>
      </c>
      <c r="Q611" t="str">
        <f>VLOOKUP(M611,'Voltage Vector Region'!$R:$S,2,0)</f>
        <v>OPN</v>
      </c>
      <c r="R611" t="str">
        <f>VLOOKUP(N611,'Voltage Vector Region'!$R:$S,2,0)</f>
        <v>OPO</v>
      </c>
      <c r="S611">
        <f t="shared" si="79"/>
        <v>6.0800000000000098</v>
      </c>
      <c r="T611" t="e">
        <f>VLOOKUP($K611,#REF!,2,0)</f>
        <v>#REF!</v>
      </c>
      <c r="U611" t="e">
        <f>VLOOKUP($K611,#REF!,3,0)</f>
        <v>#REF!</v>
      </c>
      <c r="V611" t="e">
        <f>VLOOKUP($K611,#REF!,4,0)</f>
        <v>#REF!</v>
      </c>
    </row>
    <row r="612" spans="3:22" x14ac:dyDescent="0.3">
      <c r="C612" s="1">
        <v>6.0900000000000103E-3</v>
      </c>
      <c r="D612" s="1">
        <f t="shared" si="80"/>
        <v>1.9132299260361874</v>
      </c>
      <c r="E612" s="1" t="str">
        <f t="shared" si="81"/>
        <v>S2</v>
      </c>
      <c r="F612" s="1">
        <f t="shared" si="78"/>
        <v>0.86603237483958972</v>
      </c>
      <c r="G612" s="1">
        <f>$F$2*(((SQRT(3)*COS(Model!F612))-SIN(Model!F612))/2)</f>
        <v>0.14414064243822899</v>
      </c>
      <c r="H612" s="1">
        <f t="shared" si="82"/>
        <v>0.60941159812880263</v>
      </c>
      <c r="I612" s="1">
        <f t="shared" si="83"/>
        <v>0.75355224056703163</v>
      </c>
      <c r="J612" s="1" t="str">
        <f t="shared" si="84"/>
        <v>R4</v>
      </c>
      <c r="K612" t="str">
        <f t="shared" si="85"/>
        <v>S2R4</v>
      </c>
      <c r="L612" t="str">
        <f>VLOOKUP(K612,'Voltage Vector Region'!$M:$P,2,0)</f>
        <v>V15</v>
      </c>
      <c r="M612" t="str">
        <f>VLOOKUP(K612,'Voltage Vector Region'!$M:$P,3,0)</f>
        <v>V8</v>
      </c>
      <c r="N612" t="str">
        <f>VLOOKUP(K612,'Voltage Vector Region'!$M:$P,4,0)</f>
        <v>V3</v>
      </c>
      <c r="P612" t="str">
        <f>VLOOKUP(L612,'Voltage Vector Region'!$R:$S,2,0)</f>
        <v>NPN</v>
      </c>
      <c r="Q612" t="str">
        <f>VLOOKUP(M612,'Voltage Vector Region'!$R:$S,2,0)</f>
        <v>OPN</v>
      </c>
      <c r="R612" t="str">
        <f>VLOOKUP(N612,'Voltage Vector Region'!$R:$S,2,0)</f>
        <v>OPO</v>
      </c>
      <c r="S612">
        <f t="shared" si="79"/>
        <v>6.0900000000000105</v>
      </c>
      <c r="T612" t="e">
        <f>VLOOKUP($K612,#REF!,2,0)</f>
        <v>#REF!</v>
      </c>
      <c r="U612" t="e">
        <f>VLOOKUP($K612,#REF!,3,0)</f>
        <v>#REF!</v>
      </c>
      <c r="V612" t="e">
        <f>VLOOKUP($K612,#REF!,4,0)</f>
        <v>#REF!</v>
      </c>
    </row>
    <row r="613" spans="3:22" x14ac:dyDescent="0.3">
      <c r="C613" s="1">
        <v>6.1000000000000099E-3</v>
      </c>
      <c r="D613" s="1">
        <f t="shared" si="80"/>
        <v>1.916371518689777</v>
      </c>
      <c r="E613" s="1" t="str">
        <f t="shared" si="81"/>
        <v>S2</v>
      </c>
      <c r="F613" s="1">
        <f t="shared" si="78"/>
        <v>0.86917396749317932</v>
      </c>
      <c r="G613" s="1">
        <f>$F$2*(((SQRT(3)*COS(Model!F613))-SIN(Model!F613))/2)</f>
        <v>0.14166779225566403</v>
      </c>
      <c r="H613" s="1">
        <f t="shared" si="82"/>
        <v>0.61103682290771544</v>
      </c>
      <c r="I613" s="1">
        <f t="shared" si="83"/>
        <v>0.7527046151633795</v>
      </c>
      <c r="J613" s="1" t="str">
        <f t="shared" si="84"/>
        <v>R4</v>
      </c>
      <c r="K613" t="str">
        <f t="shared" si="85"/>
        <v>S2R4</v>
      </c>
      <c r="L613" t="str">
        <f>VLOOKUP(K613,'Voltage Vector Region'!$M:$P,2,0)</f>
        <v>V15</v>
      </c>
      <c r="M613" t="str">
        <f>VLOOKUP(K613,'Voltage Vector Region'!$M:$P,3,0)</f>
        <v>V8</v>
      </c>
      <c r="N613" t="str">
        <f>VLOOKUP(K613,'Voltage Vector Region'!$M:$P,4,0)</f>
        <v>V3</v>
      </c>
      <c r="P613" t="str">
        <f>VLOOKUP(L613,'Voltage Vector Region'!$R:$S,2,0)</f>
        <v>NPN</v>
      </c>
      <c r="Q613" t="str">
        <f>VLOOKUP(M613,'Voltage Vector Region'!$R:$S,2,0)</f>
        <v>OPN</v>
      </c>
      <c r="R613" t="str">
        <f>VLOOKUP(N613,'Voltage Vector Region'!$R:$S,2,0)</f>
        <v>OPO</v>
      </c>
      <c r="S613">
        <f t="shared" si="79"/>
        <v>6.1000000000000094</v>
      </c>
      <c r="T613" t="e">
        <f>VLOOKUP($K613,#REF!,2,0)</f>
        <v>#REF!</v>
      </c>
      <c r="U613" t="e">
        <f>VLOOKUP($K613,#REF!,3,0)</f>
        <v>#REF!</v>
      </c>
      <c r="V613" t="e">
        <f>VLOOKUP($K613,#REF!,4,0)</f>
        <v>#REF!</v>
      </c>
    </row>
    <row r="614" spans="3:22" x14ac:dyDescent="0.3">
      <c r="C614" s="1">
        <v>6.1100000000000104E-3</v>
      </c>
      <c r="D614" s="1">
        <f t="shared" si="80"/>
        <v>1.919513111343367</v>
      </c>
      <c r="E614" s="1" t="str">
        <f t="shared" si="81"/>
        <v>S2</v>
      </c>
      <c r="F614" s="1">
        <f t="shared" si="78"/>
        <v>0.87231556014676936</v>
      </c>
      <c r="G614" s="1">
        <f>$F$2*(((SQRT(3)*COS(Model!F614))-SIN(Model!F614))/2)</f>
        <v>0.1391935438691829</v>
      </c>
      <c r="H614" s="1">
        <f t="shared" si="82"/>
        <v>0.61265601699987193</v>
      </c>
      <c r="I614" s="1">
        <f t="shared" si="83"/>
        <v>0.75184956086905486</v>
      </c>
      <c r="J614" s="1" t="str">
        <f t="shared" si="84"/>
        <v>R4</v>
      </c>
      <c r="K614" t="str">
        <f t="shared" si="85"/>
        <v>S2R4</v>
      </c>
      <c r="L614" t="str">
        <f>VLOOKUP(K614,'Voltage Vector Region'!$M:$P,2,0)</f>
        <v>V15</v>
      </c>
      <c r="M614" t="str">
        <f>VLOOKUP(K614,'Voltage Vector Region'!$M:$P,3,0)</f>
        <v>V8</v>
      </c>
      <c r="N614" t="str">
        <f>VLOOKUP(K614,'Voltage Vector Region'!$M:$P,4,0)</f>
        <v>V3</v>
      </c>
      <c r="P614" t="str">
        <f>VLOOKUP(L614,'Voltage Vector Region'!$R:$S,2,0)</f>
        <v>NPN</v>
      </c>
      <c r="Q614" t="str">
        <f>VLOOKUP(M614,'Voltage Vector Region'!$R:$S,2,0)</f>
        <v>OPN</v>
      </c>
      <c r="R614" t="str">
        <f>VLOOKUP(N614,'Voltage Vector Region'!$R:$S,2,0)</f>
        <v>OPO</v>
      </c>
      <c r="S614">
        <f t="shared" si="79"/>
        <v>6.1100000000000101</v>
      </c>
      <c r="T614" t="e">
        <f>VLOOKUP($K614,#REF!,2,0)</f>
        <v>#REF!</v>
      </c>
      <c r="U614" t="e">
        <f>VLOOKUP($K614,#REF!,3,0)</f>
        <v>#REF!</v>
      </c>
      <c r="V614" t="e">
        <f>VLOOKUP($K614,#REF!,4,0)</f>
        <v>#REF!</v>
      </c>
    </row>
    <row r="615" spans="3:22" x14ac:dyDescent="0.3">
      <c r="C615" s="1">
        <v>6.12000000000001E-3</v>
      </c>
      <c r="D615" s="1">
        <f t="shared" si="80"/>
        <v>1.9226547039969566</v>
      </c>
      <c r="E615" s="1" t="str">
        <f t="shared" si="81"/>
        <v>S2</v>
      </c>
      <c r="F615" s="1">
        <f t="shared" si="78"/>
        <v>0.87545715280035896</v>
      </c>
      <c r="G615" s="1">
        <f>$F$2*(((SQRT(3)*COS(Model!F615))-SIN(Model!F615))/2)</f>
        <v>0.13671792169861871</v>
      </c>
      <c r="H615" s="1">
        <f t="shared" si="82"/>
        <v>0.61426916442447965</v>
      </c>
      <c r="I615" s="1">
        <f t="shared" si="83"/>
        <v>0.75098708612309839</v>
      </c>
      <c r="J615" s="1" t="str">
        <f t="shared" si="84"/>
        <v>R4</v>
      </c>
      <c r="K615" t="str">
        <f t="shared" si="85"/>
        <v>S2R4</v>
      </c>
      <c r="L615" t="str">
        <f>VLOOKUP(K615,'Voltage Vector Region'!$M:$P,2,0)</f>
        <v>V15</v>
      </c>
      <c r="M615" t="str">
        <f>VLOOKUP(K615,'Voltage Vector Region'!$M:$P,3,0)</f>
        <v>V8</v>
      </c>
      <c r="N615" t="str">
        <f>VLOOKUP(K615,'Voltage Vector Region'!$M:$P,4,0)</f>
        <v>V3</v>
      </c>
      <c r="P615" t="str">
        <f>VLOOKUP(L615,'Voltage Vector Region'!$R:$S,2,0)</f>
        <v>NPN</v>
      </c>
      <c r="Q615" t="str">
        <f>VLOOKUP(M615,'Voltage Vector Region'!$R:$S,2,0)</f>
        <v>OPN</v>
      </c>
      <c r="R615" t="str">
        <f>VLOOKUP(N615,'Voltage Vector Region'!$R:$S,2,0)</f>
        <v>OPO</v>
      </c>
      <c r="S615">
        <f t="shared" si="79"/>
        <v>6.1200000000000099</v>
      </c>
      <c r="T615" t="e">
        <f>VLOOKUP($K615,#REF!,2,0)</f>
        <v>#REF!</v>
      </c>
      <c r="U615" t="e">
        <f>VLOOKUP($K615,#REF!,3,0)</f>
        <v>#REF!</v>
      </c>
      <c r="V615" t="e">
        <f>VLOOKUP($K615,#REF!,4,0)</f>
        <v>#REF!</v>
      </c>
    </row>
    <row r="616" spans="3:22" x14ac:dyDescent="0.3">
      <c r="C616" s="1">
        <v>6.1300000000000096E-3</v>
      </c>
      <c r="D616" s="1">
        <f t="shared" si="80"/>
        <v>1.9257962966505462</v>
      </c>
      <c r="E616" s="1" t="str">
        <f t="shared" si="81"/>
        <v>S2</v>
      </c>
      <c r="F616" s="1">
        <f t="shared" si="78"/>
        <v>0.87859874545394856</v>
      </c>
      <c r="G616" s="1">
        <f>$F$2*(((SQRT(3)*COS(Model!F616))-SIN(Model!F616))/2)</f>
        <v>0.13424095017736262</v>
      </c>
      <c r="H616" s="1">
        <f t="shared" si="82"/>
        <v>0.61587624926042506</v>
      </c>
      <c r="I616" s="1">
        <f t="shared" si="83"/>
        <v>0.75011719943778765</v>
      </c>
      <c r="J616" s="1" t="str">
        <f t="shared" si="84"/>
        <v>R4</v>
      </c>
      <c r="K616" t="str">
        <f t="shared" si="85"/>
        <v>S2R4</v>
      </c>
      <c r="L616" t="str">
        <f>VLOOKUP(K616,'Voltage Vector Region'!$M:$P,2,0)</f>
        <v>V15</v>
      </c>
      <c r="M616" t="str">
        <f>VLOOKUP(K616,'Voltage Vector Region'!$M:$P,3,0)</f>
        <v>V8</v>
      </c>
      <c r="N616" t="str">
        <f>VLOOKUP(K616,'Voltage Vector Region'!$M:$P,4,0)</f>
        <v>V3</v>
      </c>
      <c r="P616" t="str">
        <f>VLOOKUP(L616,'Voltage Vector Region'!$R:$S,2,0)</f>
        <v>NPN</v>
      </c>
      <c r="Q616" t="str">
        <f>VLOOKUP(M616,'Voltage Vector Region'!$R:$S,2,0)</f>
        <v>OPN</v>
      </c>
      <c r="R616" t="str">
        <f>VLOOKUP(N616,'Voltage Vector Region'!$R:$S,2,0)</f>
        <v>OPO</v>
      </c>
      <c r="S616">
        <f t="shared" si="79"/>
        <v>6.1300000000000097</v>
      </c>
      <c r="T616" t="e">
        <f>VLOOKUP($K616,#REF!,2,0)</f>
        <v>#REF!</v>
      </c>
      <c r="U616" t="e">
        <f>VLOOKUP($K616,#REF!,3,0)</f>
        <v>#REF!</v>
      </c>
      <c r="V616" t="e">
        <f>VLOOKUP($K616,#REF!,4,0)</f>
        <v>#REF!</v>
      </c>
    </row>
    <row r="617" spans="3:22" x14ac:dyDescent="0.3">
      <c r="C617" s="1">
        <v>6.14000000000001E-3</v>
      </c>
      <c r="D617" s="1">
        <f t="shared" si="80"/>
        <v>1.9289378893041362</v>
      </c>
      <c r="E617" s="1" t="str">
        <f t="shared" si="81"/>
        <v>S2</v>
      </c>
      <c r="F617" s="1">
        <f t="shared" si="78"/>
        <v>0.8817403381075386</v>
      </c>
      <c r="G617" s="1">
        <f>$F$2*(((SQRT(3)*COS(Model!F617))-SIN(Model!F617))/2)</f>
        <v>0.13176265375212332</v>
      </c>
      <c r="H617" s="1">
        <f t="shared" si="82"/>
        <v>0.61747725564642975</v>
      </c>
      <c r="I617" s="1">
        <f t="shared" si="83"/>
        <v>0.74923990939855312</v>
      </c>
      <c r="J617" s="1" t="str">
        <f t="shared" si="84"/>
        <v>R4</v>
      </c>
      <c r="K617" t="str">
        <f t="shared" si="85"/>
        <v>S2R4</v>
      </c>
      <c r="L617" t="str">
        <f>VLOOKUP(K617,'Voltage Vector Region'!$M:$P,2,0)</f>
        <v>V15</v>
      </c>
      <c r="M617" t="str">
        <f>VLOOKUP(K617,'Voltage Vector Region'!$M:$P,3,0)</f>
        <v>V8</v>
      </c>
      <c r="N617" t="str">
        <f>VLOOKUP(K617,'Voltage Vector Region'!$M:$P,4,0)</f>
        <v>V3</v>
      </c>
      <c r="P617" t="str">
        <f>VLOOKUP(L617,'Voltage Vector Region'!$R:$S,2,0)</f>
        <v>NPN</v>
      </c>
      <c r="Q617" t="str">
        <f>VLOOKUP(M617,'Voltage Vector Region'!$R:$S,2,0)</f>
        <v>OPN</v>
      </c>
      <c r="R617" t="str">
        <f>VLOOKUP(N617,'Voltage Vector Region'!$R:$S,2,0)</f>
        <v>OPO</v>
      </c>
      <c r="S617">
        <f t="shared" si="79"/>
        <v>6.1400000000000103</v>
      </c>
      <c r="T617" t="e">
        <f>VLOOKUP($K617,#REF!,2,0)</f>
        <v>#REF!</v>
      </c>
      <c r="U617" t="e">
        <f>VLOOKUP($K617,#REF!,3,0)</f>
        <v>#REF!</v>
      </c>
      <c r="V617" t="e">
        <f>VLOOKUP($K617,#REF!,4,0)</f>
        <v>#REF!</v>
      </c>
    </row>
    <row r="618" spans="3:22" x14ac:dyDescent="0.3">
      <c r="C618" s="1">
        <v>6.1500000000000096E-3</v>
      </c>
      <c r="D618" s="1">
        <f t="shared" si="80"/>
        <v>1.9320794819577258</v>
      </c>
      <c r="E618" s="1" t="str">
        <f t="shared" si="81"/>
        <v>S2</v>
      </c>
      <c r="F618" s="1">
        <f t="shared" si="78"/>
        <v>0.8848819307611282</v>
      </c>
      <c r="G618" s="1">
        <f>$F$2*(((SQRT(3)*COS(Model!F618))-SIN(Model!F618))/2)</f>
        <v>0.12928305688268638</v>
      </c>
      <c r="H618" s="1">
        <f t="shared" si="82"/>
        <v>0.61907216778120655</v>
      </c>
      <c r="I618" s="1">
        <f t="shared" si="83"/>
        <v>0.74835522466389293</v>
      </c>
      <c r="J618" s="1" t="str">
        <f t="shared" si="84"/>
        <v>R4</v>
      </c>
      <c r="K618" t="str">
        <f t="shared" si="85"/>
        <v>S2R4</v>
      </c>
      <c r="L618" t="str">
        <f>VLOOKUP(K618,'Voltage Vector Region'!$M:$P,2,0)</f>
        <v>V15</v>
      </c>
      <c r="M618" t="str">
        <f>VLOOKUP(K618,'Voltage Vector Region'!$M:$P,3,0)</f>
        <v>V8</v>
      </c>
      <c r="N618" t="str">
        <f>VLOOKUP(K618,'Voltage Vector Region'!$M:$P,4,0)</f>
        <v>V3</v>
      </c>
      <c r="P618" t="str">
        <f>VLOOKUP(L618,'Voltage Vector Region'!$R:$S,2,0)</f>
        <v>NPN</v>
      </c>
      <c r="Q618" t="str">
        <f>VLOOKUP(M618,'Voltage Vector Region'!$R:$S,2,0)</f>
        <v>OPN</v>
      </c>
      <c r="R618" t="str">
        <f>VLOOKUP(N618,'Voltage Vector Region'!$R:$S,2,0)</f>
        <v>OPO</v>
      </c>
      <c r="S618">
        <f t="shared" si="79"/>
        <v>6.1500000000000092</v>
      </c>
      <c r="T618" t="e">
        <f>VLOOKUP($K618,#REF!,2,0)</f>
        <v>#REF!</v>
      </c>
      <c r="U618" t="e">
        <f>VLOOKUP($K618,#REF!,3,0)</f>
        <v>#REF!</v>
      </c>
      <c r="V618" t="e">
        <f>VLOOKUP($K618,#REF!,4,0)</f>
        <v>#REF!</v>
      </c>
    </row>
    <row r="619" spans="3:22" x14ac:dyDescent="0.3">
      <c r="C619" s="1">
        <v>6.1600000000000101E-3</v>
      </c>
      <c r="D619" s="1">
        <f t="shared" si="80"/>
        <v>1.9352210746113159</v>
      </c>
      <c r="E619" s="1" t="str">
        <f t="shared" si="81"/>
        <v>S2</v>
      </c>
      <c r="F619" s="1">
        <f t="shared" ref="F619:F682" si="86">IF(AND((D619&lt;PI()/3),(D619&gt;=0)),D619,IF(AND((D619&lt;2*PI()/3),(D619&gt;=PI()/3)),D619-PI()/3,IF(AND((D619&lt;3*PI()/3),(D619&gt;=2*PI()/3)),D619-(2*PI()/3),IF(AND((D619&lt;4*PI()/3),(D619&gt;=PI())),D619-PI(),IF(AND((D619&lt;5*PI()/3),(D619&gt;=4*PI()/3)),D619-(4*PI()/3),IF(AND((D619&lt;2*PI()),(D619&gt;=5*PI()/3)),D619-(5*PI()/3),0))))))</f>
        <v>0.88802352341471824</v>
      </c>
      <c r="G619" s="1">
        <f>$F$2*(((SQRT(3)*COS(Model!F619))-SIN(Model!F619))/2)</f>
        <v>0.12680218404167151</v>
      </c>
      <c r="H619" s="1">
        <f t="shared" si="82"/>
        <v>0.62066096992361719</v>
      </c>
      <c r="I619" s="1">
        <f t="shared" si="83"/>
        <v>0.74746315396528873</v>
      </c>
      <c r="J619" s="1" t="str">
        <f t="shared" si="84"/>
        <v>R4</v>
      </c>
      <c r="K619" t="str">
        <f t="shared" si="85"/>
        <v>S2R4</v>
      </c>
      <c r="L619" t="str">
        <f>VLOOKUP(K619,'Voltage Vector Region'!$M:$P,2,0)</f>
        <v>V15</v>
      </c>
      <c r="M619" t="str">
        <f>VLOOKUP(K619,'Voltage Vector Region'!$M:$P,3,0)</f>
        <v>V8</v>
      </c>
      <c r="N619" t="str">
        <f>VLOOKUP(K619,'Voltage Vector Region'!$M:$P,4,0)</f>
        <v>V3</v>
      </c>
      <c r="P619" t="str">
        <f>VLOOKUP(L619,'Voltage Vector Region'!$R:$S,2,0)</f>
        <v>NPN</v>
      </c>
      <c r="Q619" t="str">
        <f>VLOOKUP(M619,'Voltage Vector Region'!$R:$S,2,0)</f>
        <v>OPN</v>
      </c>
      <c r="R619" t="str">
        <f>VLOOKUP(N619,'Voltage Vector Region'!$R:$S,2,0)</f>
        <v>OPO</v>
      </c>
      <c r="S619">
        <f t="shared" si="79"/>
        <v>6.1600000000000099</v>
      </c>
      <c r="T619" t="e">
        <f>VLOOKUP($K619,#REF!,2,0)</f>
        <v>#REF!</v>
      </c>
      <c r="U619" t="e">
        <f>VLOOKUP($K619,#REF!,3,0)</f>
        <v>#REF!</v>
      </c>
      <c r="V619" t="e">
        <f>VLOOKUP($K619,#REF!,4,0)</f>
        <v>#REF!</v>
      </c>
    </row>
    <row r="620" spans="3:22" x14ac:dyDescent="0.3">
      <c r="C620" s="1">
        <v>6.1700000000000097E-3</v>
      </c>
      <c r="D620" s="1">
        <f t="shared" si="80"/>
        <v>1.9383626672649055</v>
      </c>
      <c r="E620" s="1" t="str">
        <f t="shared" si="81"/>
        <v>S2</v>
      </c>
      <c r="F620" s="1">
        <f t="shared" si="86"/>
        <v>0.89116511606830784</v>
      </c>
      <c r="G620" s="1">
        <f>$F$2*(((SQRT(3)*COS(Model!F620))-SIN(Model!F620))/2)</f>
        <v>0.12432005971429252</v>
      </c>
      <c r="H620" s="1">
        <f t="shared" si="82"/>
        <v>0.62224364639282548</v>
      </c>
      <c r="I620" s="1">
        <f t="shared" si="83"/>
        <v>0.74656370610711797</v>
      </c>
      <c r="J620" s="1" t="str">
        <f t="shared" si="84"/>
        <v>R4</v>
      </c>
      <c r="K620" t="str">
        <f t="shared" si="85"/>
        <v>S2R4</v>
      </c>
      <c r="L620" t="str">
        <f>VLOOKUP(K620,'Voltage Vector Region'!$M:$P,2,0)</f>
        <v>V15</v>
      </c>
      <c r="M620" t="str">
        <f>VLOOKUP(K620,'Voltage Vector Region'!$M:$P,3,0)</f>
        <v>V8</v>
      </c>
      <c r="N620" t="str">
        <f>VLOOKUP(K620,'Voltage Vector Region'!$M:$P,4,0)</f>
        <v>V3</v>
      </c>
      <c r="P620" t="str">
        <f>VLOOKUP(L620,'Voltage Vector Region'!$R:$S,2,0)</f>
        <v>NPN</v>
      </c>
      <c r="Q620" t="str">
        <f>VLOOKUP(M620,'Voltage Vector Region'!$R:$S,2,0)</f>
        <v>OPN</v>
      </c>
      <c r="R620" t="str">
        <f>VLOOKUP(N620,'Voltage Vector Region'!$R:$S,2,0)</f>
        <v>OPO</v>
      </c>
      <c r="S620">
        <f t="shared" si="79"/>
        <v>6.1700000000000097</v>
      </c>
      <c r="T620" t="e">
        <f>VLOOKUP($K620,#REF!,2,0)</f>
        <v>#REF!</v>
      </c>
      <c r="U620" t="e">
        <f>VLOOKUP($K620,#REF!,3,0)</f>
        <v>#REF!</v>
      </c>
      <c r="V620" t="e">
        <f>VLOOKUP($K620,#REF!,4,0)</f>
        <v>#REF!</v>
      </c>
    </row>
    <row r="621" spans="3:22" x14ac:dyDescent="0.3">
      <c r="C621" s="1">
        <v>6.1800000000000101E-3</v>
      </c>
      <c r="D621" s="1">
        <f t="shared" si="80"/>
        <v>1.9415042599184955</v>
      </c>
      <c r="E621" s="1" t="str">
        <f t="shared" si="81"/>
        <v>S2</v>
      </c>
      <c r="F621" s="1">
        <f t="shared" si="86"/>
        <v>0.89430670872189788</v>
      </c>
      <c r="G621" s="1">
        <f>$F$2*(((SQRT(3)*COS(Model!F621))-SIN(Model!F621))/2)</f>
        <v>0.12183670839811384</v>
      </c>
      <c r="H621" s="1">
        <f t="shared" si="82"/>
        <v>0.62382018156845387</v>
      </c>
      <c r="I621" s="1">
        <f t="shared" si="83"/>
        <v>0.74565688996656765</v>
      </c>
      <c r="J621" s="1" t="str">
        <f t="shared" si="84"/>
        <v>R4</v>
      </c>
      <c r="K621" t="str">
        <f t="shared" si="85"/>
        <v>S2R4</v>
      </c>
      <c r="L621" t="str">
        <f>VLOOKUP(K621,'Voltage Vector Region'!$M:$P,2,0)</f>
        <v>V15</v>
      </c>
      <c r="M621" t="str">
        <f>VLOOKUP(K621,'Voltage Vector Region'!$M:$P,3,0)</f>
        <v>V8</v>
      </c>
      <c r="N621" t="str">
        <f>VLOOKUP(K621,'Voltage Vector Region'!$M:$P,4,0)</f>
        <v>V3</v>
      </c>
      <c r="P621" t="str">
        <f>VLOOKUP(L621,'Voltage Vector Region'!$R:$S,2,0)</f>
        <v>NPN</v>
      </c>
      <c r="Q621" t="str">
        <f>VLOOKUP(M621,'Voltage Vector Region'!$R:$S,2,0)</f>
        <v>OPN</v>
      </c>
      <c r="R621" t="str">
        <f>VLOOKUP(N621,'Voltage Vector Region'!$R:$S,2,0)</f>
        <v>OPO</v>
      </c>
      <c r="S621">
        <f t="shared" si="79"/>
        <v>6.1800000000000104</v>
      </c>
      <c r="T621" t="e">
        <f>VLOOKUP($K621,#REF!,2,0)</f>
        <v>#REF!</v>
      </c>
      <c r="U621" t="e">
        <f>VLOOKUP($K621,#REF!,3,0)</f>
        <v>#REF!</v>
      </c>
      <c r="V621" t="e">
        <f>VLOOKUP($K621,#REF!,4,0)</f>
        <v>#REF!</v>
      </c>
    </row>
    <row r="622" spans="3:22" x14ac:dyDescent="0.3">
      <c r="C622" s="1">
        <v>6.1900000000000097E-3</v>
      </c>
      <c r="D622" s="1">
        <f t="shared" si="80"/>
        <v>1.9446458525720851</v>
      </c>
      <c r="E622" s="1" t="str">
        <f t="shared" si="81"/>
        <v>S2</v>
      </c>
      <c r="F622" s="1">
        <f t="shared" si="86"/>
        <v>0.89744830137548748</v>
      </c>
      <c r="G622" s="1">
        <f>$F$2*(((SQRT(3)*COS(Model!F622))-SIN(Model!F622))/2)</f>
        <v>0.11935215460281108</v>
      </c>
      <c r="H622" s="1">
        <f t="shared" si="82"/>
        <v>0.62539055989073655</v>
      </c>
      <c r="I622" s="1">
        <f t="shared" si="83"/>
        <v>0.74474271449354768</v>
      </c>
      <c r="J622" s="1" t="str">
        <f t="shared" si="84"/>
        <v>R4</v>
      </c>
      <c r="K622" t="str">
        <f t="shared" si="85"/>
        <v>S2R4</v>
      </c>
      <c r="L622" t="str">
        <f>VLOOKUP(K622,'Voltage Vector Region'!$M:$P,2,0)</f>
        <v>V15</v>
      </c>
      <c r="M622" t="str">
        <f>VLOOKUP(K622,'Voltage Vector Region'!$M:$P,3,0)</f>
        <v>V8</v>
      </c>
      <c r="N622" t="str">
        <f>VLOOKUP(K622,'Voltage Vector Region'!$M:$P,4,0)</f>
        <v>V3</v>
      </c>
      <c r="P622" t="str">
        <f>VLOOKUP(L622,'Voltage Vector Region'!$R:$S,2,0)</f>
        <v>NPN</v>
      </c>
      <c r="Q622" t="str">
        <f>VLOOKUP(M622,'Voltage Vector Region'!$R:$S,2,0)</f>
        <v>OPN</v>
      </c>
      <c r="R622" t="str">
        <f>VLOOKUP(N622,'Voltage Vector Region'!$R:$S,2,0)</f>
        <v>OPO</v>
      </c>
      <c r="S622">
        <f t="shared" si="79"/>
        <v>6.1900000000000093</v>
      </c>
      <c r="T622" t="e">
        <f>VLOOKUP($K622,#REF!,2,0)</f>
        <v>#REF!</v>
      </c>
      <c r="U622" t="e">
        <f>VLOOKUP($K622,#REF!,3,0)</f>
        <v>#REF!</v>
      </c>
      <c r="V622" t="e">
        <f>VLOOKUP($K622,#REF!,4,0)</f>
        <v>#REF!</v>
      </c>
    </row>
    <row r="623" spans="3:22" x14ac:dyDescent="0.3">
      <c r="C623" s="1">
        <v>6.2000000000000102E-3</v>
      </c>
      <c r="D623" s="1">
        <f t="shared" si="80"/>
        <v>1.9477874452256749</v>
      </c>
      <c r="E623" s="1" t="str">
        <f t="shared" si="81"/>
        <v>S2</v>
      </c>
      <c r="F623" s="1">
        <f t="shared" si="86"/>
        <v>0.9005898940290773</v>
      </c>
      <c r="G623" s="1">
        <f>$F$2*(((SQRT(3)*COS(Model!F623))-SIN(Model!F623))/2)</f>
        <v>0.11686642284992672</v>
      </c>
      <c r="H623" s="1">
        <f t="shared" si="82"/>
        <v>0.62695476586067356</v>
      </c>
      <c r="I623" s="1">
        <f t="shared" si="83"/>
        <v>0.74382118871060032</v>
      </c>
      <c r="J623" s="1" t="str">
        <f t="shared" si="84"/>
        <v>R4</v>
      </c>
      <c r="K623" t="str">
        <f t="shared" si="85"/>
        <v>S2R4</v>
      </c>
      <c r="L623" t="str">
        <f>VLOOKUP(K623,'Voltage Vector Region'!$M:$P,2,0)</f>
        <v>V15</v>
      </c>
      <c r="M623" t="str">
        <f>VLOOKUP(K623,'Voltage Vector Region'!$M:$P,3,0)</f>
        <v>V8</v>
      </c>
      <c r="N623" t="str">
        <f>VLOOKUP(K623,'Voltage Vector Region'!$M:$P,4,0)</f>
        <v>V3</v>
      </c>
      <c r="P623" t="str">
        <f>VLOOKUP(L623,'Voltage Vector Region'!$R:$S,2,0)</f>
        <v>NPN</v>
      </c>
      <c r="Q623" t="str">
        <f>VLOOKUP(M623,'Voltage Vector Region'!$R:$S,2,0)</f>
        <v>OPN</v>
      </c>
      <c r="R623" t="str">
        <f>VLOOKUP(N623,'Voltage Vector Region'!$R:$S,2,0)</f>
        <v>OPO</v>
      </c>
      <c r="S623">
        <f t="shared" si="79"/>
        <v>6.2000000000000099</v>
      </c>
      <c r="T623" t="e">
        <f>VLOOKUP($K623,#REF!,2,0)</f>
        <v>#REF!</v>
      </c>
      <c r="U623" t="e">
        <f>VLOOKUP($K623,#REF!,3,0)</f>
        <v>#REF!</v>
      </c>
      <c r="V623" t="e">
        <f>VLOOKUP($K623,#REF!,4,0)</f>
        <v>#REF!</v>
      </c>
    </row>
    <row r="624" spans="3:22" x14ac:dyDescent="0.3">
      <c r="C624" s="1">
        <v>6.2100000000000098E-3</v>
      </c>
      <c r="D624" s="1">
        <f t="shared" si="80"/>
        <v>1.9509290378792647</v>
      </c>
      <c r="E624" s="1" t="str">
        <f t="shared" si="81"/>
        <v>S2</v>
      </c>
      <c r="F624" s="1">
        <f t="shared" si="86"/>
        <v>0.90373148668266712</v>
      </c>
      <c r="G624" s="1">
        <f>$F$2*(((SQRT(3)*COS(Model!F624))-SIN(Model!F624))/2)</f>
        <v>0.11437953767262964</v>
      </c>
      <c r="H624" s="1">
        <f t="shared" si="82"/>
        <v>0.62851278404018329</v>
      </c>
      <c r="I624" s="1">
        <f t="shared" si="83"/>
        <v>0.74289232171281294</v>
      </c>
      <c r="J624" s="1" t="str">
        <f t="shared" si="84"/>
        <v>R4</v>
      </c>
      <c r="K624" t="str">
        <f t="shared" si="85"/>
        <v>S2R4</v>
      </c>
      <c r="L624" t="str">
        <f>VLOOKUP(K624,'Voltage Vector Region'!$M:$P,2,0)</f>
        <v>V15</v>
      </c>
      <c r="M624" t="str">
        <f>VLOOKUP(K624,'Voltage Vector Region'!$M:$P,3,0)</f>
        <v>V8</v>
      </c>
      <c r="N624" t="str">
        <f>VLOOKUP(K624,'Voltage Vector Region'!$M:$P,4,0)</f>
        <v>V3</v>
      </c>
      <c r="P624" t="str">
        <f>VLOOKUP(L624,'Voltage Vector Region'!$R:$S,2,0)</f>
        <v>NPN</v>
      </c>
      <c r="Q624" t="str">
        <f>VLOOKUP(M624,'Voltage Vector Region'!$R:$S,2,0)</f>
        <v>OPN</v>
      </c>
      <c r="R624" t="str">
        <f>VLOOKUP(N624,'Voltage Vector Region'!$R:$S,2,0)</f>
        <v>OPO</v>
      </c>
      <c r="S624">
        <f t="shared" si="79"/>
        <v>6.2100000000000097</v>
      </c>
      <c r="T624" t="e">
        <f>VLOOKUP($K624,#REF!,2,0)</f>
        <v>#REF!</v>
      </c>
      <c r="U624" t="e">
        <f>VLOOKUP($K624,#REF!,3,0)</f>
        <v>#REF!</v>
      </c>
      <c r="V624" t="e">
        <f>VLOOKUP($K624,#REF!,4,0)</f>
        <v>#REF!</v>
      </c>
    </row>
    <row r="625" spans="3:22" x14ac:dyDescent="0.3">
      <c r="C625" s="1">
        <v>6.2200000000000102E-3</v>
      </c>
      <c r="D625" s="1">
        <f t="shared" si="80"/>
        <v>1.9540706305328546</v>
      </c>
      <c r="E625" s="1" t="str">
        <f t="shared" si="81"/>
        <v>S2</v>
      </c>
      <c r="F625" s="1">
        <f t="shared" si="86"/>
        <v>0.90687307933625694</v>
      </c>
      <c r="G625" s="1">
        <f>$F$2*(((SQRT(3)*COS(Model!F625))-SIN(Model!F625))/2)</f>
        <v>0.11189152361547264</v>
      </c>
      <c r="H625" s="1">
        <f t="shared" si="82"/>
        <v>0.63006459905225543</v>
      </c>
      <c r="I625" s="1">
        <f t="shared" si="83"/>
        <v>0.74195612266772804</v>
      </c>
      <c r="J625" s="1" t="str">
        <f t="shared" si="84"/>
        <v>R4</v>
      </c>
      <c r="K625" t="str">
        <f t="shared" si="85"/>
        <v>S2R4</v>
      </c>
      <c r="L625" t="str">
        <f>VLOOKUP(K625,'Voltage Vector Region'!$M:$P,2,0)</f>
        <v>V15</v>
      </c>
      <c r="M625" t="str">
        <f>VLOOKUP(K625,'Voltage Vector Region'!$M:$P,3,0)</f>
        <v>V8</v>
      </c>
      <c r="N625" t="str">
        <f>VLOOKUP(K625,'Voltage Vector Region'!$M:$P,4,0)</f>
        <v>V3</v>
      </c>
      <c r="P625" t="str">
        <f>VLOOKUP(L625,'Voltage Vector Region'!$R:$S,2,0)</f>
        <v>NPN</v>
      </c>
      <c r="Q625" t="str">
        <f>VLOOKUP(M625,'Voltage Vector Region'!$R:$S,2,0)</f>
        <v>OPN</v>
      </c>
      <c r="R625" t="str">
        <f>VLOOKUP(N625,'Voltage Vector Region'!$R:$S,2,0)</f>
        <v>OPO</v>
      </c>
      <c r="S625">
        <f t="shared" si="79"/>
        <v>6.2200000000000104</v>
      </c>
      <c r="T625" t="e">
        <f>VLOOKUP($K625,#REF!,2,0)</f>
        <v>#REF!</v>
      </c>
      <c r="U625" t="e">
        <f>VLOOKUP($K625,#REF!,3,0)</f>
        <v>#REF!</v>
      </c>
      <c r="V625" t="e">
        <f>VLOOKUP($K625,#REF!,4,0)</f>
        <v>#REF!</v>
      </c>
    </row>
    <row r="626" spans="3:22" x14ac:dyDescent="0.3">
      <c r="C626" s="1">
        <v>6.2300000000000098E-3</v>
      </c>
      <c r="D626" s="1">
        <f t="shared" si="80"/>
        <v>1.9572122231864444</v>
      </c>
      <c r="E626" s="1" t="str">
        <f t="shared" si="81"/>
        <v>S2</v>
      </c>
      <c r="F626" s="1">
        <f t="shared" si="86"/>
        <v>0.91001467198984676</v>
      </c>
      <c r="G626" s="1">
        <f>$F$2*(((SQRT(3)*COS(Model!F626))-SIN(Model!F626))/2)</f>
        <v>0.10940240523415001</v>
      </c>
      <c r="H626" s="1">
        <f t="shared" si="82"/>
        <v>0.63161019558110232</v>
      </c>
      <c r="I626" s="1">
        <f t="shared" si="83"/>
        <v>0.74101260081525233</v>
      </c>
      <c r="J626" s="1" t="str">
        <f t="shared" si="84"/>
        <v>R4</v>
      </c>
      <c r="K626" t="str">
        <f t="shared" si="85"/>
        <v>S2R4</v>
      </c>
      <c r="L626" t="str">
        <f>VLOOKUP(K626,'Voltage Vector Region'!$M:$P,2,0)</f>
        <v>V15</v>
      </c>
      <c r="M626" t="str">
        <f>VLOOKUP(K626,'Voltage Vector Region'!$M:$P,3,0)</f>
        <v>V8</v>
      </c>
      <c r="N626" t="str">
        <f>VLOOKUP(K626,'Voltage Vector Region'!$M:$P,4,0)</f>
        <v>V3</v>
      </c>
      <c r="P626" t="str">
        <f>VLOOKUP(L626,'Voltage Vector Region'!$R:$S,2,0)</f>
        <v>NPN</v>
      </c>
      <c r="Q626" t="str">
        <f>VLOOKUP(M626,'Voltage Vector Region'!$R:$S,2,0)</f>
        <v>OPN</v>
      </c>
      <c r="R626" t="str">
        <f>VLOOKUP(N626,'Voltage Vector Region'!$R:$S,2,0)</f>
        <v>OPO</v>
      </c>
      <c r="S626">
        <f t="shared" si="79"/>
        <v>6.2300000000000093</v>
      </c>
      <c r="T626" t="e">
        <f>VLOOKUP($K626,#REF!,2,0)</f>
        <v>#REF!</v>
      </c>
      <c r="U626" t="e">
        <f>VLOOKUP($K626,#REF!,3,0)</f>
        <v>#REF!</v>
      </c>
      <c r="V626" t="e">
        <f>VLOOKUP($K626,#REF!,4,0)</f>
        <v>#REF!</v>
      </c>
    </row>
    <row r="627" spans="3:22" x14ac:dyDescent="0.3">
      <c r="C627" s="1">
        <v>6.2400000000000103E-3</v>
      </c>
      <c r="D627" s="1">
        <f t="shared" si="80"/>
        <v>1.9603538158400342</v>
      </c>
      <c r="E627" s="1" t="str">
        <f t="shared" si="81"/>
        <v>S2</v>
      </c>
      <c r="F627" s="1">
        <f t="shared" si="86"/>
        <v>0.91315626464343658</v>
      </c>
      <c r="G627" s="1">
        <f>$F$2*(((SQRT(3)*COS(Model!F627))-SIN(Model!F627))/2)</f>
        <v>0.10691220709525524</v>
      </c>
      <c r="H627" s="1">
        <f t="shared" si="82"/>
        <v>0.63314955837231024</v>
      </c>
      <c r="I627" s="1">
        <f t="shared" si="83"/>
        <v>0.74006176546756552</v>
      </c>
      <c r="J627" s="1" t="str">
        <f t="shared" si="84"/>
        <v>R4</v>
      </c>
      <c r="K627" t="str">
        <f t="shared" si="85"/>
        <v>S2R4</v>
      </c>
      <c r="L627" t="str">
        <f>VLOOKUP(K627,'Voltage Vector Region'!$M:$P,2,0)</f>
        <v>V15</v>
      </c>
      <c r="M627" t="str">
        <f>VLOOKUP(K627,'Voltage Vector Region'!$M:$P,3,0)</f>
        <v>V8</v>
      </c>
      <c r="N627" t="str">
        <f>VLOOKUP(K627,'Voltage Vector Region'!$M:$P,4,0)</f>
        <v>V3</v>
      </c>
      <c r="P627" t="str">
        <f>VLOOKUP(L627,'Voltage Vector Region'!$R:$S,2,0)</f>
        <v>NPN</v>
      </c>
      <c r="Q627" t="str">
        <f>VLOOKUP(M627,'Voltage Vector Region'!$R:$S,2,0)</f>
        <v>OPN</v>
      </c>
      <c r="R627" t="str">
        <f>VLOOKUP(N627,'Voltage Vector Region'!$R:$S,2,0)</f>
        <v>OPO</v>
      </c>
      <c r="S627">
        <f t="shared" si="79"/>
        <v>6.24000000000001</v>
      </c>
      <c r="T627" t="e">
        <f>VLOOKUP($K627,#REF!,2,0)</f>
        <v>#REF!</v>
      </c>
      <c r="U627" t="e">
        <f>VLOOKUP($K627,#REF!,3,0)</f>
        <v>#REF!</v>
      </c>
      <c r="V627" t="e">
        <f>VLOOKUP($K627,#REF!,4,0)</f>
        <v>#REF!</v>
      </c>
    </row>
    <row r="628" spans="3:22" x14ac:dyDescent="0.3">
      <c r="C628" s="1">
        <v>6.2500000000000099E-3</v>
      </c>
      <c r="D628" s="1">
        <f t="shared" si="80"/>
        <v>1.9634954084936238</v>
      </c>
      <c r="E628" s="1" t="str">
        <f t="shared" si="81"/>
        <v>S2</v>
      </c>
      <c r="F628" s="1">
        <f t="shared" si="86"/>
        <v>0.91629785729702617</v>
      </c>
      <c r="G628" s="1">
        <f>$F$2*(((SQRT(3)*COS(Model!F628))-SIN(Model!F628))/2)</f>
        <v>0.10442095377603873</v>
      </c>
      <c r="H628" s="1">
        <f t="shared" si="82"/>
        <v>0.63468267223298969</v>
      </c>
      <c r="I628" s="1">
        <f t="shared" si="83"/>
        <v>0.73910362600902846</v>
      </c>
      <c r="J628" s="1" t="str">
        <f t="shared" si="84"/>
        <v>R4</v>
      </c>
      <c r="K628" t="str">
        <f t="shared" si="85"/>
        <v>S2R4</v>
      </c>
      <c r="L628" t="str">
        <f>VLOOKUP(K628,'Voltage Vector Region'!$M:$P,2,0)</f>
        <v>V15</v>
      </c>
      <c r="M628" t="str">
        <f>VLOOKUP(K628,'Voltage Vector Region'!$M:$P,3,0)</f>
        <v>V8</v>
      </c>
      <c r="N628" t="str">
        <f>VLOOKUP(K628,'Voltage Vector Region'!$M:$P,4,0)</f>
        <v>V3</v>
      </c>
      <c r="P628" t="str">
        <f>VLOOKUP(L628,'Voltage Vector Region'!$R:$S,2,0)</f>
        <v>NPN</v>
      </c>
      <c r="Q628" t="str">
        <f>VLOOKUP(M628,'Voltage Vector Region'!$R:$S,2,0)</f>
        <v>OPN</v>
      </c>
      <c r="R628" t="str">
        <f>VLOOKUP(N628,'Voltage Vector Region'!$R:$S,2,0)</f>
        <v>OPO</v>
      </c>
      <c r="S628">
        <f t="shared" si="79"/>
        <v>6.2500000000000098</v>
      </c>
      <c r="T628" t="e">
        <f>VLOOKUP($K628,#REF!,2,0)</f>
        <v>#REF!</v>
      </c>
      <c r="U628" t="e">
        <f>VLOOKUP($K628,#REF!,3,0)</f>
        <v>#REF!</v>
      </c>
      <c r="V628" t="e">
        <f>VLOOKUP($K628,#REF!,4,0)</f>
        <v>#REF!</v>
      </c>
    </row>
    <row r="629" spans="3:22" x14ac:dyDescent="0.3">
      <c r="C629" s="1">
        <v>6.2600000000000103E-3</v>
      </c>
      <c r="D629" s="1">
        <f t="shared" si="80"/>
        <v>1.9666370011472138</v>
      </c>
      <c r="E629" s="1" t="str">
        <f t="shared" si="81"/>
        <v>S2</v>
      </c>
      <c r="F629" s="1">
        <f t="shared" si="86"/>
        <v>0.91943944995061622</v>
      </c>
      <c r="G629" s="1">
        <f>$F$2*(((SQRT(3)*COS(Model!F629))-SIN(Model!F629))/2)</f>
        <v>0.1019286698641647</v>
      </c>
      <c r="H629" s="1">
        <f t="shared" si="82"/>
        <v>0.63620952203192616</v>
      </c>
      <c r="I629" s="1">
        <f t="shared" si="83"/>
        <v>0.73813819189609087</v>
      </c>
      <c r="J629" s="1" t="str">
        <f t="shared" si="84"/>
        <v>R4</v>
      </c>
      <c r="K629" t="str">
        <f t="shared" si="85"/>
        <v>S2R4</v>
      </c>
      <c r="L629" t="str">
        <f>VLOOKUP(K629,'Voltage Vector Region'!$M:$P,2,0)</f>
        <v>V15</v>
      </c>
      <c r="M629" t="str">
        <f>VLOOKUP(K629,'Voltage Vector Region'!$M:$P,3,0)</f>
        <v>V8</v>
      </c>
      <c r="N629" t="str">
        <f>VLOOKUP(K629,'Voltage Vector Region'!$M:$P,4,0)</f>
        <v>V3</v>
      </c>
      <c r="P629" t="str">
        <f>VLOOKUP(L629,'Voltage Vector Region'!$R:$S,2,0)</f>
        <v>NPN</v>
      </c>
      <c r="Q629" t="str">
        <f>VLOOKUP(M629,'Voltage Vector Region'!$R:$S,2,0)</f>
        <v>OPN</v>
      </c>
      <c r="R629" t="str">
        <f>VLOOKUP(N629,'Voltage Vector Region'!$R:$S,2,0)</f>
        <v>OPO</v>
      </c>
      <c r="S629">
        <f t="shared" si="79"/>
        <v>6.2600000000000104</v>
      </c>
      <c r="T629" t="e">
        <f>VLOOKUP($K629,#REF!,2,0)</f>
        <v>#REF!</v>
      </c>
      <c r="U629" t="e">
        <f>VLOOKUP($K629,#REF!,3,0)</f>
        <v>#REF!</v>
      </c>
      <c r="V629" t="e">
        <f>VLOOKUP($K629,#REF!,4,0)</f>
        <v>#REF!</v>
      </c>
    </row>
    <row r="630" spans="3:22" x14ac:dyDescent="0.3">
      <c r="C630" s="1">
        <v>6.2700000000000099E-3</v>
      </c>
      <c r="D630" s="1">
        <f t="shared" si="80"/>
        <v>1.9697785938008034</v>
      </c>
      <c r="E630" s="1" t="str">
        <f t="shared" si="81"/>
        <v>S2</v>
      </c>
      <c r="F630" s="1">
        <f t="shared" si="86"/>
        <v>0.92258104260420581</v>
      </c>
      <c r="G630" s="1">
        <f>$F$2*(((SQRT(3)*COS(Model!F630))-SIN(Model!F630))/2)</f>
        <v>9.9435379957469608E-2</v>
      </c>
      <c r="H630" s="1">
        <f t="shared" si="82"/>
        <v>0.63773009269972825</v>
      </c>
      <c r="I630" s="1">
        <f t="shared" si="83"/>
        <v>0.7371654726571979</v>
      </c>
      <c r="J630" s="1" t="str">
        <f t="shared" si="84"/>
        <v>R4</v>
      </c>
      <c r="K630" t="str">
        <f t="shared" si="85"/>
        <v>S2R4</v>
      </c>
      <c r="L630" t="str">
        <f>VLOOKUP(K630,'Voltage Vector Region'!$M:$P,2,0)</f>
        <v>V15</v>
      </c>
      <c r="M630" t="str">
        <f>VLOOKUP(K630,'Voltage Vector Region'!$M:$P,3,0)</f>
        <v>V8</v>
      </c>
      <c r="N630" t="str">
        <f>VLOOKUP(K630,'Voltage Vector Region'!$M:$P,4,0)</f>
        <v>V3</v>
      </c>
      <c r="P630" t="str">
        <f>VLOOKUP(L630,'Voltage Vector Region'!$R:$S,2,0)</f>
        <v>NPN</v>
      </c>
      <c r="Q630" t="str">
        <f>VLOOKUP(M630,'Voltage Vector Region'!$R:$S,2,0)</f>
        <v>OPN</v>
      </c>
      <c r="R630" t="str">
        <f>VLOOKUP(N630,'Voltage Vector Region'!$R:$S,2,0)</f>
        <v>OPO</v>
      </c>
      <c r="S630">
        <f t="shared" si="79"/>
        <v>6.2700000000000102</v>
      </c>
      <c r="T630" t="e">
        <f>VLOOKUP($K630,#REF!,2,0)</f>
        <v>#REF!</v>
      </c>
      <c r="U630" t="e">
        <f>VLOOKUP($K630,#REF!,3,0)</f>
        <v>#REF!</v>
      </c>
      <c r="V630" t="e">
        <f>VLOOKUP($K630,#REF!,4,0)</f>
        <v>#REF!</v>
      </c>
    </row>
    <row r="631" spans="3:22" x14ac:dyDescent="0.3">
      <c r="C631" s="1">
        <v>6.2800000000000104E-3</v>
      </c>
      <c r="D631" s="1">
        <f t="shared" si="80"/>
        <v>1.9729201864543935</v>
      </c>
      <c r="E631" s="1" t="str">
        <f t="shared" si="81"/>
        <v>S2</v>
      </c>
      <c r="F631" s="1">
        <f t="shared" si="86"/>
        <v>0.92572263525779586</v>
      </c>
      <c r="G631" s="1">
        <f>$F$2*(((SQRT(3)*COS(Model!F631))-SIN(Model!F631))/2)</f>
        <v>9.6941108663717704E-2</v>
      </c>
      <c r="H631" s="1">
        <f t="shared" si="82"/>
        <v>0.63924436922897754</v>
      </c>
      <c r="I631" s="1">
        <f t="shared" si="83"/>
        <v>0.73618547789269528</v>
      </c>
      <c r="J631" s="1" t="str">
        <f t="shared" si="84"/>
        <v>R4</v>
      </c>
      <c r="K631" t="str">
        <f t="shared" si="85"/>
        <v>S2R4</v>
      </c>
      <c r="L631" t="str">
        <f>VLOOKUP(K631,'Voltage Vector Region'!$M:$P,2,0)</f>
        <v>V15</v>
      </c>
      <c r="M631" t="str">
        <f>VLOOKUP(K631,'Voltage Vector Region'!$M:$P,3,0)</f>
        <v>V8</v>
      </c>
      <c r="N631" t="str">
        <f>VLOOKUP(K631,'Voltage Vector Region'!$M:$P,4,0)</f>
        <v>V3</v>
      </c>
      <c r="P631" t="str">
        <f>VLOOKUP(L631,'Voltage Vector Region'!$R:$S,2,0)</f>
        <v>NPN</v>
      </c>
      <c r="Q631" t="str">
        <f>VLOOKUP(M631,'Voltage Vector Region'!$R:$S,2,0)</f>
        <v>OPN</v>
      </c>
      <c r="R631" t="str">
        <f>VLOOKUP(N631,'Voltage Vector Region'!$R:$S,2,0)</f>
        <v>OPO</v>
      </c>
      <c r="S631">
        <f t="shared" si="79"/>
        <v>6.28000000000001</v>
      </c>
      <c r="T631" t="e">
        <f>VLOOKUP($K631,#REF!,2,0)</f>
        <v>#REF!</v>
      </c>
      <c r="U631" t="e">
        <f>VLOOKUP($K631,#REF!,3,0)</f>
        <v>#REF!</v>
      </c>
      <c r="V631" t="e">
        <f>VLOOKUP($K631,#REF!,4,0)</f>
        <v>#REF!</v>
      </c>
    </row>
    <row r="632" spans="3:22" x14ac:dyDescent="0.3">
      <c r="C632" s="1">
        <v>6.29000000000001E-3</v>
      </c>
      <c r="D632" s="1">
        <f t="shared" si="80"/>
        <v>1.9760617791079831</v>
      </c>
      <c r="E632" s="1" t="str">
        <f t="shared" si="81"/>
        <v>S2</v>
      </c>
      <c r="F632" s="1">
        <f t="shared" si="86"/>
        <v>0.92886422791138545</v>
      </c>
      <c r="G632" s="1">
        <f>$F$2*(((SQRT(3)*COS(Model!F632))-SIN(Model!F632))/2)</f>
        <v>9.4445880600360438E-2</v>
      </c>
      <c r="H632" s="1">
        <f t="shared" si="82"/>
        <v>0.6407523366743757</v>
      </c>
      <c r="I632" s="1">
        <f t="shared" si="83"/>
        <v>0.73519821727473611</v>
      </c>
      <c r="J632" s="1" t="str">
        <f t="shared" si="84"/>
        <v>R4</v>
      </c>
      <c r="K632" t="str">
        <f t="shared" si="85"/>
        <v>S2R4</v>
      </c>
      <c r="L632" t="str">
        <f>VLOOKUP(K632,'Voltage Vector Region'!$M:$P,2,0)</f>
        <v>V15</v>
      </c>
      <c r="M632" t="str">
        <f>VLOOKUP(K632,'Voltage Vector Region'!$M:$P,3,0)</f>
        <v>V8</v>
      </c>
      <c r="N632" t="str">
        <f>VLOOKUP(K632,'Voltage Vector Region'!$M:$P,4,0)</f>
        <v>V3</v>
      </c>
      <c r="P632" t="str">
        <f>VLOOKUP(L632,'Voltage Vector Region'!$R:$S,2,0)</f>
        <v>NPN</v>
      </c>
      <c r="Q632" t="str">
        <f>VLOOKUP(M632,'Voltage Vector Region'!$R:$S,2,0)</f>
        <v>OPN</v>
      </c>
      <c r="R632" t="str">
        <f>VLOOKUP(N632,'Voltage Vector Region'!$R:$S,2,0)</f>
        <v>OPO</v>
      </c>
      <c r="S632">
        <f t="shared" si="79"/>
        <v>6.2900000000000098</v>
      </c>
      <c r="T632" t="e">
        <f>VLOOKUP($K632,#REF!,2,0)</f>
        <v>#REF!</v>
      </c>
      <c r="U632" t="e">
        <f>VLOOKUP($K632,#REF!,3,0)</f>
        <v>#REF!</v>
      </c>
      <c r="V632" t="e">
        <f>VLOOKUP($K632,#REF!,4,0)</f>
        <v>#REF!</v>
      </c>
    </row>
    <row r="633" spans="3:22" x14ac:dyDescent="0.3">
      <c r="C633" s="1">
        <v>6.3000000000000096E-3</v>
      </c>
      <c r="D633" s="1">
        <f t="shared" si="80"/>
        <v>1.9792033717615727</v>
      </c>
      <c r="E633" s="1" t="str">
        <f t="shared" si="81"/>
        <v>S2</v>
      </c>
      <c r="F633" s="1">
        <f t="shared" si="86"/>
        <v>0.93200582056497505</v>
      </c>
      <c r="G633" s="1">
        <f>$F$2*(((SQRT(3)*COS(Model!F633))-SIN(Model!F633))/2)</f>
        <v>9.1949720394290863E-2</v>
      </c>
      <c r="H633" s="1">
        <f t="shared" si="82"/>
        <v>0.64225398015289314</v>
      </c>
      <c r="I633" s="1">
        <f t="shared" si="83"/>
        <v>0.73420370054718398</v>
      </c>
      <c r="J633" s="1" t="str">
        <f t="shared" si="84"/>
        <v>R4</v>
      </c>
      <c r="K633" t="str">
        <f t="shared" si="85"/>
        <v>S2R4</v>
      </c>
      <c r="L633" t="str">
        <f>VLOOKUP(K633,'Voltage Vector Region'!$M:$P,2,0)</f>
        <v>V15</v>
      </c>
      <c r="M633" t="str">
        <f>VLOOKUP(K633,'Voltage Vector Region'!$M:$P,3,0)</f>
        <v>V8</v>
      </c>
      <c r="N633" t="str">
        <f>VLOOKUP(K633,'Voltage Vector Region'!$M:$P,4,0)</f>
        <v>V3</v>
      </c>
      <c r="P633" t="str">
        <f>VLOOKUP(L633,'Voltage Vector Region'!$R:$S,2,0)</f>
        <v>NPN</v>
      </c>
      <c r="Q633" t="str">
        <f>VLOOKUP(M633,'Voltage Vector Region'!$R:$S,2,0)</f>
        <v>OPN</v>
      </c>
      <c r="R633" t="str">
        <f>VLOOKUP(N633,'Voltage Vector Region'!$R:$S,2,0)</f>
        <v>OPO</v>
      </c>
      <c r="S633">
        <f t="shared" si="79"/>
        <v>6.3000000000000096</v>
      </c>
      <c r="T633" t="e">
        <f>VLOOKUP($K633,#REF!,2,0)</f>
        <v>#REF!</v>
      </c>
      <c r="U633" t="e">
        <f>VLOOKUP($K633,#REF!,3,0)</f>
        <v>#REF!</v>
      </c>
      <c r="V633" t="e">
        <f>VLOOKUP($K633,#REF!,4,0)</f>
        <v>#REF!</v>
      </c>
    </row>
    <row r="634" spans="3:22" x14ac:dyDescent="0.3">
      <c r="C634" s="1">
        <v>6.31000000000001E-3</v>
      </c>
      <c r="D634" s="1">
        <f t="shared" si="80"/>
        <v>1.9823449644151627</v>
      </c>
      <c r="E634" s="1" t="str">
        <f t="shared" si="81"/>
        <v>S2</v>
      </c>
      <c r="F634" s="1">
        <f t="shared" si="86"/>
        <v>0.93514741321856509</v>
      </c>
      <c r="G634" s="1">
        <f>$F$2*(((SQRT(3)*COS(Model!F634))-SIN(Model!F634))/2)</f>
        <v>8.9452652681602324E-2</v>
      </c>
      <c r="H634" s="1">
        <f t="shared" si="82"/>
        <v>0.64374928484391503</v>
      </c>
      <c r="I634" s="1">
        <f t="shared" si="83"/>
        <v>0.73320193752551732</v>
      </c>
      <c r="J634" s="1" t="str">
        <f t="shared" si="84"/>
        <v>R4</v>
      </c>
      <c r="K634" t="str">
        <f t="shared" si="85"/>
        <v>S2R4</v>
      </c>
      <c r="L634" t="str">
        <f>VLOOKUP(K634,'Voltage Vector Region'!$M:$P,2,0)</f>
        <v>V15</v>
      </c>
      <c r="M634" t="str">
        <f>VLOOKUP(K634,'Voltage Vector Region'!$M:$P,3,0)</f>
        <v>V8</v>
      </c>
      <c r="N634" t="str">
        <f>VLOOKUP(K634,'Voltage Vector Region'!$M:$P,4,0)</f>
        <v>V3</v>
      </c>
      <c r="P634" t="str">
        <f>VLOOKUP(L634,'Voltage Vector Region'!$R:$S,2,0)</f>
        <v>NPN</v>
      </c>
      <c r="Q634" t="str">
        <f>VLOOKUP(M634,'Voltage Vector Region'!$R:$S,2,0)</f>
        <v>OPN</v>
      </c>
      <c r="R634" t="str">
        <f>VLOOKUP(N634,'Voltage Vector Region'!$R:$S,2,0)</f>
        <v>OPO</v>
      </c>
      <c r="S634">
        <f t="shared" si="79"/>
        <v>6.3100000000000103</v>
      </c>
      <c r="T634" t="e">
        <f>VLOOKUP($K634,#REF!,2,0)</f>
        <v>#REF!</v>
      </c>
      <c r="U634" t="e">
        <f>VLOOKUP($K634,#REF!,3,0)</f>
        <v>#REF!</v>
      </c>
      <c r="V634" t="e">
        <f>VLOOKUP($K634,#REF!,4,0)</f>
        <v>#REF!</v>
      </c>
    </row>
    <row r="635" spans="3:22" x14ac:dyDescent="0.3">
      <c r="C635" s="1">
        <v>6.3200000000000096E-3</v>
      </c>
      <c r="D635" s="1">
        <f t="shared" si="80"/>
        <v>1.9854865570687523</v>
      </c>
      <c r="E635" s="1" t="str">
        <f t="shared" si="81"/>
        <v>S2</v>
      </c>
      <c r="F635" s="1">
        <f t="shared" si="86"/>
        <v>0.93828900587215469</v>
      </c>
      <c r="G635" s="1">
        <f>$F$2*(((SQRT(3)*COS(Model!F635))-SIN(Model!F635))/2)</f>
        <v>8.6954702107345572E-2</v>
      </c>
      <c r="H635" s="1">
        <f t="shared" si="82"/>
        <v>0.64523823598938757</v>
      </c>
      <c r="I635" s="1">
        <f t="shared" si="83"/>
        <v>0.73219293809673314</v>
      </c>
      <c r="J635" s="1" t="str">
        <f t="shared" si="84"/>
        <v>R4</v>
      </c>
      <c r="K635" t="str">
        <f t="shared" si="85"/>
        <v>S2R4</v>
      </c>
      <c r="L635" t="str">
        <f>VLOOKUP(K635,'Voltage Vector Region'!$M:$P,2,0)</f>
        <v>V15</v>
      </c>
      <c r="M635" t="str">
        <f>VLOOKUP(K635,'Voltage Vector Region'!$M:$P,3,0)</f>
        <v>V8</v>
      </c>
      <c r="N635" t="str">
        <f>VLOOKUP(K635,'Voltage Vector Region'!$M:$P,4,0)</f>
        <v>V3</v>
      </c>
      <c r="P635" t="str">
        <f>VLOOKUP(L635,'Voltage Vector Region'!$R:$S,2,0)</f>
        <v>NPN</v>
      </c>
      <c r="Q635" t="str">
        <f>VLOOKUP(M635,'Voltage Vector Region'!$R:$S,2,0)</f>
        <v>OPN</v>
      </c>
      <c r="R635" t="str">
        <f>VLOOKUP(N635,'Voltage Vector Region'!$R:$S,2,0)</f>
        <v>OPO</v>
      </c>
      <c r="S635">
        <f t="shared" si="79"/>
        <v>6.3200000000000092</v>
      </c>
      <c r="T635" t="e">
        <f>VLOOKUP($K635,#REF!,2,0)</f>
        <v>#REF!</v>
      </c>
      <c r="U635" t="e">
        <f>VLOOKUP($K635,#REF!,3,0)</f>
        <v>#REF!</v>
      </c>
      <c r="V635" t="e">
        <f>VLOOKUP($K635,#REF!,4,0)</f>
        <v>#REF!</v>
      </c>
    </row>
    <row r="636" spans="3:22" x14ac:dyDescent="0.3">
      <c r="C636" s="1">
        <v>6.3300000000000101E-3</v>
      </c>
      <c r="D636" s="1">
        <f t="shared" si="80"/>
        <v>1.9886281497223424</v>
      </c>
      <c r="E636" s="1" t="str">
        <f t="shared" si="81"/>
        <v>S2</v>
      </c>
      <c r="F636" s="1">
        <f t="shared" si="86"/>
        <v>0.94143059852574473</v>
      </c>
      <c r="G636" s="1">
        <f>$F$2*(((SQRT(3)*COS(Model!F636))-SIN(Model!F636))/2)</f>
        <v>8.445589332528379E-2</v>
      </c>
      <c r="H636" s="1">
        <f t="shared" si="82"/>
        <v>0.64672081889396404</v>
      </c>
      <c r="I636" s="1">
        <f t="shared" si="83"/>
        <v>0.73117671221924785</v>
      </c>
      <c r="J636" s="1" t="str">
        <f t="shared" si="84"/>
        <v>R4</v>
      </c>
      <c r="K636" t="str">
        <f t="shared" si="85"/>
        <v>S2R4</v>
      </c>
      <c r="L636" t="str">
        <f>VLOOKUP(K636,'Voltage Vector Region'!$M:$P,2,0)</f>
        <v>V15</v>
      </c>
      <c r="M636" t="str">
        <f>VLOOKUP(K636,'Voltage Vector Region'!$M:$P,3,0)</f>
        <v>V8</v>
      </c>
      <c r="N636" t="str">
        <f>VLOOKUP(K636,'Voltage Vector Region'!$M:$P,4,0)</f>
        <v>V3</v>
      </c>
      <c r="P636" t="str">
        <f>VLOOKUP(L636,'Voltage Vector Region'!$R:$S,2,0)</f>
        <v>NPN</v>
      </c>
      <c r="Q636" t="str">
        <f>VLOOKUP(M636,'Voltage Vector Region'!$R:$S,2,0)</f>
        <v>OPN</v>
      </c>
      <c r="R636" t="str">
        <f>VLOOKUP(N636,'Voltage Vector Region'!$R:$S,2,0)</f>
        <v>OPO</v>
      </c>
      <c r="S636">
        <f t="shared" si="79"/>
        <v>6.3300000000000098</v>
      </c>
      <c r="T636" t="e">
        <f>VLOOKUP($K636,#REF!,2,0)</f>
        <v>#REF!</v>
      </c>
      <c r="U636" t="e">
        <f>VLOOKUP($K636,#REF!,3,0)</f>
        <v>#REF!</v>
      </c>
      <c r="V636" t="e">
        <f>VLOOKUP($K636,#REF!,4,0)</f>
        <v>#REF!</v>
      </c>
    </row>
    <row r="637" spans="3:22" x14ac:dyDescent="0.3">
      <c r="C637" s="1">
        <v>6.3400000000000097E-3</v>
      </c>
      <c r="D637" s="1">
        <f t="shared" si="80"/>
        <v>1.991769742375932</v>
      </c>
      <c r="E637" s="1" t="str">
        <f t="shared" si="81"/>
        <v>S2</v>
      </c>
      <c r="F637" s="1">
        <f t="shared" si="86"/>
        <v>0.94457219117933433</v>
      </c>
      <c r="G637" s="1">
        <f>$F$2*(((SQRT(3)*COS(Model!F637))-SIN(Model!F637))/2)</f>
        <v>8.1956250997651428E-2</v>
      </c>
      <c r="H637" s="1">
        <f t="shared" si="82"/>
        <v>0.6481970189251498</v>
      </c>
      <c r="I637" s="1">
        <f t="shared" si="83"/>
        <v>0.73015326992280127</v>
      </c>
      <c r="J637" s="1" t="str">
        <f t="shared" si="84"/>
        <v>R4</v>
      </c>
      <c r="K637" t="str">
        <f t="shared" si="85"/>
        <v>S2R4</v>
      </c>
      <c r="L637" t="str">
        <f>VLOOKUP(K637,'Voltage Vector Region'!$M:$P,2,0)</f>
        <v>V15</v>
      </c>
      <c r="M637" t="str">
        <f>VLOOKUP(K637,'Voltage Vector Region'!$M:$P,3,0)</f>
        <v>V8</v>
      </c>
      <c r="N637" t="str">
        <f>VLOOKUP(K637,'Voltage Vector Region'!$M:$P,4,0)</f>
        <v>V3</v>
      </c>
      <c r="P637" t="str">
        <f>VLOOKUP(L637,'Voltage Vector Region'!$R:$S,2,0)</f>
        <v>NPN</v>
      </c>
      <c r="Q637" t="str">
        <f>VLOOKUP(M637,'Voltage Vector Region'!$R:$S,2,0)</f>
        <v>OPN</v>
      </c>
      <c r="R637" t="str">
        <f>VLOOKUP(N637,'Voltage Vector Region'!$R:$S,2,0)</f>
        <v>OPO</v>
      </c>
      <c r="S637">
        <f t="shared" si="79"/>
        <v>6.3400000000000096</v>
      </c>
      <c r="T637" t="e">
        <f>VLOOKUP($K637,#REF!,2,0)</f>
        <v>#REF!</v>
      </c>
      <c r="U637" t="e">
        <f>VLOOKUP($K637,#REF!,3,0)</f>
        <v>#REF!</v>
      </c>
      <c r="V637" t="e">
        <f>VLOOKUP($K637,#REF!,4,0)</f>
        <v>#REF!</v>
      </c>
    </row>
    <row r="638" spans="3:22" x14ac:dyDescent="0.3">
      <c r="C638" s="1">
        <v>6.3500000000000102E-3</v>
      </c>
      <c r="D638" s="1">
        <f t="shared" si="80"/>
        <v>1.994911335029522</v>
      </c>
      <c r="E638" s="1" t="str">
        <f t="shared" si="81"/>
        <v>S2</v>
      </c>
      <c r="F638" s="1">
        <f t="shared" si="86"/>
        <v>0.94771378383292437</v>
      </c>
      <c r="G638" s="1">
        <f>$F$2*(((SQRT(3)*COS(Model!F638))-SIN(Model!F638))/2)</f>
        <v>7.9455799794908494E-2</v>
      </c>
      <c r="H638" s="1">
        <f t="shared" si="82"/>
        <v>0.64966682151344657</v>
      </c>
      <c r="I638" s="1">
        <f t="shared" si="83"/>
        <v>0.72912262130835503</v>
      </c>
      <c r="J638" s="1" t="str">
        <f t="shared" si="84"/>
        <v>R4</v>
      </c>
      <c r="K638" t="str">
        <f t="shared" si="85"/>
        <v>S2R4</v>
      </c>
      <c r="L638" t="str">
        <f>VLOOKUP(K638,'Voltage Vector Region'!$M:$P,2,0)</f>
        <v>V15</v>
      </c>
      <c r="M638" t="str">
        <f>VLOOKUP(K638,'Voltage Vector Region'!$M:$P,3,0)</f>
        <v>V8</v>
      </c>
      <c r="N638" t="str">
        <f>VLOOKUP(K638,'Voltage Vector Region'!$M:$P,4,0)</f>
        <v>V3</v>
      </c>
      <c r="P638" t="str">
        <f>VLOOKUP(L638,'Voltage Vector Region'!$R:$S,2,0)</f>
        <v>NPN</v>
      </c>
      <c r="Q638" t="str">
        <f>VLOOKUP(M638,'Voltage Vector Region'!$R:$S,2,0)</f>
        <v>OPN</v>
      </c>
      <c r="R638" t="str">
        <f>VLOOKUP(N638,'Voltage Vector Region'!$R:$S,2,0)</f>
        <v>OPO</v>
      </c>
      <c r="S638">
        <f t="shared" si="79"/>
        <v>6.3500000000000103</v>
      </c>
      <c r="T638" t="e">
        <f>VLOOKUP($K638,#REF!,2,0)</f>
        <v>#REF!</v>
      </c>
      <c r="U638" t="e">
        <f>VLOOKUP($K638,#REF!,3,0)</f>
        <v>#REF!</v>
      </c>
      <c r="V638" t="e">
        <f>VLOOKUP($K638,#REF!,4,0)</f>
        <v>#REF!</v>
      </c>
    </row>
    <row r="639" spans="3:22" x14ac:dyDescent="0.3">
      <c r="C639" s="1">
        <v>6.3600000000000097E-3</v>
      </c>
      <c r="D639" s="1">
        <f t="shared" si="80"/>
        <v>1.9980529276831116</v>
      </c>
      <c r="E639" s="1" t="str">
        <f t="shared" si="81"/>
        <v>S2</v>
      </c>
      <c r="F639" s="1">
        <f t="shared" si="86"/>
        <v>0.95085537648651397</v>
      </c>
      <c r="G639" s="1">
        <f>$F$2*(((SQRT(3)*COS(Model!F639))-SIN(Model!F639))/2)</f>
        <v>7.6954564395499511E-2</v>
      </c>
      <c r="H639" s="1">
        <f t="shared" si="82"/>
        <v>0.651130212152496</v>
      </c>
      <c r="I639" s="1">
        <f t="shared" si="83"/>
        <v>0.72808477654799553</v>
      </c>
      <c r="J639" s="1" t="str">
        <f t="shared" si="84"/>
        <v>R4</v>
      </c>
      <c r="K639" t="str">
        <f t="shared" si="85"/>
        <v>S2R4</v>
      </c>
      <c r="L639" t="str">
        <f>VLOOKUP(K639,'Voltage Vector Region'!$M:$P,2,0)</f>
        <v>V15</v>
      </c>
      <c r="M639" t="str">
        <f>VLOOKUP(K639,'Voltage Vector Region'!$M:$P,3,0)</f>
        <v>V8</v>
      </c>
      <c r="N639" t="str">
        <f>VLOOKUP(K639,'Voltage Vector Region'!$M:$P,4,0)</f>
        <v>V3</v>
      </c>
      <c r="P639" t="str">
        <f>VLOOKUP(L639,'Voltage Vector Region'!$R:$S,2,0)</f>
        <v>NPN</v>
      </c>
      <c r="Q639" t="str">
        <f>VLOOKUP(M639,'Voltage Vector Region'!$R:$S,2,0)</f>
        <v>OPN</v>
      </c>
      <c r="R639" t="str">
        <f>VLOOKUP(N639,'Voltage Vector Region'!$R:$S,2,0)</f>
        <v>OPO</v>
      </c>
      <c r="S639">
        <f t="shared" si="79"/>
        <v>6.3600000000000092</v>
      </c>
      <c r="T639" t="e">
        <f>VLOOKUP($K639,#REF!,2,0)</f>
        <v>#REF!</v>
      </c>
      <c r="U639" t="e">
        <f>VLOOKUP($K639,#REF!,3,0)</f>
        <v>#REF!</v>
      </c>
      <c r="V639" t="e">
        <f>VLOOKUP($K639,#REF!,4,0)</f>
        <v>#REF!</v>
      </c>
    </row>
    <row r="640" spans="3:22" x14ac:dyDescent="0.3">
      <c r="C640" s="1">
        <v>6.3700000000000102E-3</v>
      </c>
      <c r="D640" s="1">
        <f t="shared" si="80"/>
        <v>2.0011945203367016</v>
      </c>
      <c r="E640" s="1" t="str">
        <f t="shared" si="81"/>
        <v>S2</v>
      </c>
      <c r="F640" s="1">
        <f t="shared" si="86"/>
        <v>0.95399696914010401</v>
      </c>
      <c r="G640" s="1">
        <f>$F$2*(((SQRT(3)*COS(Model!F640))-SIN(Model!F640))/2)</f>
        <v>7.4452569485607342E-2</v>
      </c>
      <c r="H640" s="1">
        <f t="shared" si="82"/>
        <v>0.65258717639922359</v>
      </c>
      <c r="I640" s="1">
        <f t="shared" si="83"/>
        <v>0.72703974588483089</v>
      </c>
      <c r="J640" s="1" t="str">
        <f t="shared" si="84"/>
        <v>R4</v>
      </c>
      <c r="K640" t="str">
        <f t="shared" si="85"/>
        <v>S2R4</v>
      </c>
      <c r="L640" t="str">
        <f>VLOOKUP(K640,'Voltage Vector Region'!$M:$P,2,0)</f>
        <v>V15</v>
      </c>
      <c r="M640" t="str">
        <f>VLOOKUP(K640,'Voltage Vector Region'!$M:$P,3,0)</f>
        <v>V8</v>
      </c>
      <c r="N640" t="str">
        <f>VLOOKUP(K640,'Voltage Vector Region'!$M:$P,4,0)</f>
        <v>V3</v>
      </c>
      <c r="P640" t="str">
        <f>VLOOKUP(L640,'Voltage Vector Region'!$R:$S,2,0)</f>
        <v>NPN</v>
      </c>
      <c r="Q640" t="str">
        <f>VLOOKUP(M640,'Voltage Vector Region'!$R:$S,2,0)</f>
        <v>OPN</v>
      </c>
      <c r="R640" t="str">
        <f>VLOOKUP(N640,'Voltage Vector Region'!$R:$S,2,0)</f>
        <v>OPO</v>
      </c>
      <c r="S640">
        <f t="shared" si="79"/>
        <v>6.3700000000000099</v>
      </c>
      <c r="T640" t="e">
        <f>VLOOKUP($K640,#REF!,2,0)</f>
        <v>#REF!</v>
      </c>
      <c r="U640" t="e">
        <f>VLOOKUP($K640,#REF!,3,0)</f>
        <v>#REF!</v>
      </c>
      <c r="V640" t="e">
        <f>VLOOKUP($K640,#REF!,4,0)</f>
        <v>#REF!</v>
      </c>
    </row>
    <row r="641" spans="3:22" x14ac:dyDescent="0.3">
      <c r="C641" s="1">
        <v>6.3800000000000098E-3</v>
      </c>
      <c r="D641" s="1">
        <f t="shared" si="80"/>
        <v>2.0043361129902912</v>
      </c>
      <c r="E641" s="1" t="str">
        <f t="shared" si="81"/>
        <v>S2</v>
      </c>
      <c r="F641" s="1">
        <f t="shared" si="86"/>
        <v>0.95713856179369361</v>
      </c>
      <c r="G641" s="1">
        <f>$F$2*(((SQRT(3)*COS(Model!F641))-SIN(Model!F641))/2)</f>
        <v>7.1949839758912448E-2</v>
      </c>
      <c r="H641" s="1">
        <f t="shared" si="82"/>
        <v>0.65403769987397997</v>
      </c>
      <c r="I641" s="1">
        <f t="shared" si="83"/>
        <v>0.72598753963289242</v>
      </c>
      <c r="J641" s="1" t="str">
        <f t="shared" si="84"/>
        <v>R4</v>
      </c>
      <c r="K641" t="str">
        <f t="shared" si="85"/>
        <v>S2R4</v>
      </c>
      <c r="L641" t="str">
        <f>VLOOKUP(K641,'Voltage Vector Region'!$M:$P,2,0)</f>
        <v>V15</v>
      </c>
      <c r="M641" t="str">
        <f>VLOOKUP(K641,'Voltage Vector Region'!$M:$P,3,0)</f>
        <v>V8</v>
      </c>
      <c r="N641" t="str">
        <f>VLOOKUP(K641,'Voltage Vector Region'!$M:$P,4,0)</f>
        <v>V3</v>
      </c>
      <c r="P641" t="str">
        <f>VLOOKUP(L641,'Voltage Vector Region'!$R:$S,2,0)</f>
        <v>NPN</v>
      </c>
      <c r="Q641" t="str">
        <f>VLOOKUP(M641,'Voltage Vector Region'!$R:$S,2,0)</f>
        <v>OPN</v>
      </c>
      <c r="R641" t="str">
        <f>VLOOKUP(N641,'Voltage Vector Region'!$R:$S,2,0)</f>
        <v>OPO</v>
      </c>
      <c r="S641">
        <f t="shared" si="79"/>
        <v>6.3800000000000097</v>
      </c>
      <c r="T641" t="e">
        <f>VLOOKUP($K641,#REF!,2,0)</f>
        <v>#REF!</v>
      </c>
      <c r="U641" t="e">
        <f>VLOOKUP($K641,#REF!,3,0)</f>
        <v>#REF!</v>
      </c>
      <c r="V641" t="e">
        <f>VLOOKUP($K641,#REF!,4,0)</f>
        <v>#REF!</v>
      </c>
    </row>
    <row r="642" spans="3:22" x14ac:dyDescent="0.3">
      <c r="C642" s="1">
        <v>6.3900000000000103E-3</v>
      </c>
      <c r="D642" s="1">
        <f t="shared" si="80"/>
        <v>2.0074777056438813</v>
      </c>
      <c r="E642" s="1" t="str">
        <f t="shared" si="81"/>
        <v>S2</v>
      </c>
      <c r="F642" s="1">
        <f t="shared" si="86"/>
        <v>0.96028015444728365</v>
      </c>
      <c r="G642" s="1">
        <f>$F$2*(((SQRT(3)*COS(Model!F642))-SIN(Model!F642))/2)</f>
        <v>6.9446399916346158E-2</v>
      </c>
      <c r="H642" s="1">
        <f t="shared" si="82"/>
        <v>0.65548176826068449</v>
      </c>
      <c r="I642" s="1">
        <f t="shared" si="83"/>
        <v>0.72492816817703065</v>
      </c>
      <c r="J642" s="1" t="str">
        <f t="shared" si="84"/>
        <v>R4</v>
      </c>
      <c r="K642" t="str">
        <f t="shared" si="85"/>
        <v>S2R4</v>
      </c>
      <c r="L642" t="str">
        <f>VLOOKUP(K642,'Voltage Vector Region'!$M:$P,2,0)</f>
        <v>V15</v>
      </c>
      <c r="M642" t="str">
        <f>VLOOKUP(K642,'Voltage Vector Region'!$M:$P,3,0)</f>
        <v>V8</v>
      </c>
      <c r="N642" t="str">
        <f>VLOOKUP(K642,'Voltage Vector Region'!$M:$P,4,0)</f>
        <v>V3</v>
      </c>
      <c r="P642" t="str">
        <f>VLOOKUP(L642,'Voltage Vector Region'!$R:$S,2,0)</f>
        <v>NPN</v>
      </c>
      <c r="Q642" t="str">
        <f>VLOOKUP(M642,'Voltage Vector Region'!$R:$S,2,0)</f>
        <v>OPN</v>
      </c>
      <c r="R642" t="str">
        <f>VLOOKUP(N642,'Voltage Vector Region'!$R:$S,2,0)</f>
        <v>OPO</v>
      </c>
      <c r="S642">
        <f t="shared" si="79"/>
        <v>6.3900000000000103</v>
      </c>
      <c r="T642" t="e">
        <f>VLOOKUP($K642,#REF!,2,0)</f>
        <v>#REF!</v>
      </c>
      <c r="U642" t="e">
        <f>VLOOKUP($K642,#REF!,3,0)</f>
        <v>#REF!</v>
      </c>
      <c r="V642" t="e">
        <f>VLOOKUP($K642,#REF!,4,0)</f>
        <v>#REF!</v>
      </c>
    </row>
    <row r="643" spans="3:22" x14ac:dyDescent="0.3">
      <c r="C643" s="1">
        <v>6.4000000000000098E-3</v>
      </c>
      <c r="D643" s="1">
        <f t="shared" si="80"/>
        <v>2.0106192982974709</v>
      </c>
      <c r="E643" s="1" t="str">
        <f t="shared" si="81"/>
        <v>S2</v>
      </c>
      <c r="F643" s="1">
        <f t="shared" si="86"/>
        <v>0.96342174710087325</v>
      </c>
      <c r="G643" s="1">
        <f>$F$2*(((SQRT(3)*COS(Model!F643))-SIN(Model!F643))/2)</f>
        <v>6.6942274665849719E-2</v>
      </c>
      <c r="H643" s="1">
        <f t="shared" si="82"/>
        <v>0.65691936730696476</v>
      </c>
      <c r="I643" s="1">
        <f t="shared" si="83"/>
        <v>0.72386164197281444</v>
      </c>
      <c r="J643" s="1" t="str">
        <f t="shared" si="84"/>
        <v>R4</v>
      </c>
      <c r="K643" t="str">
        <f t="shared" si="85"/>
        <v>S2R4</v>
      </c>
      <c r="L643" t="str">
        <f>VLOOKUP(K643,'Voltage Vector Region'!$M:$P,2,0)</f>
        <v>V15</v>
      </c>
      <c r="M643" t="str">
        <f>VLOOKUP(K643,'Voltage Vector Region'!$M:$P,3,0)</f>
        <v>V8</v>
      </c>
      <c r="N643" t="str">
        <f>VLOOKUP(K643,'Voltage Vector Region'!$M:$P,4,0)</f>
        <v>V3</v>
      </c>
      <c r="P643" t="str">
        <f>VLOOKUP(L643,'Voltage Vector Region'!$R:$S,2,0)</f>
        <v>NPN</v>
      </c>
      <c r="Q643" t="str">
        <f>VLOOKUP(M643,'Voltage Vector Region'!$R:$S,2,0)</f>
        <v>OPN</v>
      </c>
      <c r="R643" t="str">
        <f>VLOOKUP(N643,'Voltage Vector Region'!$R:$S,2,0)</f>
        <v>OPO</v>
      </c>
      <c r="S643">
        <f t="shared" ref="S643:S706" si="87">C643/$S$1</f>
        <v>6.4000000000000101</v>
      </c>
      <c r="T643" t="e">
        <f>VLOOKUP($K643,#REF!,2,0)</f>
        <v>#REF!</v>
      </c>
      <c r="U643" t="e">
        <f>VLOOKUP($K643,#REF!,3,0)</f>
        <v>#REF!</v>
      </c>
      <c r="V643" t="e">
        <f>VLOOKUP($K643,#REF!,4,0)</f>
        <v>#REF!</v>
      </c>
    </row>
    <row r="644" spans="3:22" x14ac:dyDescent="0.3">
      <c r="C644" s="1">
        <v>6.4100000000000103E-3</v>
      </c>
      <c r="D644" s="1">
        <f t="shared" ref="D644:D707" si="88">C644*$B$3</f>
        <v>2.0137608909510609</v>
      </c>
      <c r="E644" s="1" t="str">
        <f t="shared" ref="E644:E707" si="89">IF(AND((D644&lt;PI()/3),(D644&gt;=0)),"S1",IF(AND((D644&lt;2*PI()/3),(D644&gt;=PI()/3)),"S2",IF(AND((D644&lt;3*PI()/3),(D644&gt;=2*PI()/3)),"S3",IF(AND((D644&lt;4*PI()/3),(D644&gt;=PI())),"S4",IF(AND((D644&lt;5*PI()/3),(D644&gt;=4*PI()/3)),"S5",IF(AND((D644&lt;2*PI()),(D644&gt;=5*PI()/3)),"S6",0))))))</f>
        <v>S2</v>
      </c>
      <c r="F644" s="1">
        <f t="shared" si="86"/>
        <v>0.96656333975446329</v>
      </c>
      <c r="G644" s="1">
        <f>$F$2*(((SQRT(3)*COS(Model!F644))-SIN(Model!F644))/2)</f>
        <v>6.443748872212765E-2</v>
      </c>
      <c r="H644" s="1">
        <f t="shared" si="82"/>
        <v>0.65835048282429909</v>
      </c>
      <c r="I644" s="1">
        <f t="shared" si="83"/>
        <v>0.72278797154642671</v>
      </c>
      <c r="J644" s="1" t="str">
        <f t="shared" si="84"/>
        <v>R4</v>
      </c>
      <c r="K644" t="str">
        <f t="shared" si="85"/>
        <v>S2R4</v>
      </c>
      <c r="L644" t="str">
        <f>VLOOKUP(K644,'Voltage Vector Region'!$M:$P,2,0)</f>
        <v>V15</v>
      </c>
      <c r="M644" t="str">
        <f>VLOOKUP(K644,'Voltage Vector Region'!$M:$P,3,0)</f>
        <v>V8</v>
      </c>
      <c r="N644" t="str">
        <f>VLOOKUP(K644,'Voltage Vector Region'!$M:$P,4,0)</f>
        <v>V3</v>
      </c>
      <c r="P644" t="str">
        <f>VLOOKUP(L644,'Voltage Vector Region'!$R:$S,2,0)</f>
        <v>NPN</v>
      </c>
      <c r="Q644" t="str">
        <f>VLOOKUP(M644,'Voltage Vector Region'!$R:$S,2,0)</f>
        <v>OPN</v>
      </c>
      <c r="R644" t="str">
        <f>VLOOKUP(N644,'Voltage Vector Region'!$R:$S,2,0)</f>
        <v>OPO</v>
      </c>
      <c r="S644">
        <f t="shared" si="87"/>
        <v>6.4100000000000099</v>
      </c>
      <c r="T644" t="e">
        <f>VLOOKUP($K644,#REF!,2,0)</f>
        <v>#REF!</v>
      </c>
      <c r="U644" t="e">
        <f>VLOOKUP($K644,#REF!,3,0)</f>
        <v>#REF!</v>
      </c>
      <c r="V644" t="e">
        <f>VLOOKUP($K644,#REF!,4,0)</f>
        <v>#REF!</v>
      </c>
    </row>
    <row r="645" spans="3:22" x14ac:dyDescent="0.3">
      <c r="C645" s="1">
        <v>6.4200000000000099E-3</v>
      </c>
      <c r="D645" s="1">
        <f t="shared" si="88"/>
        <v>2.0169024836046505</v>
      </c>
      <c r="E645" s="1" t="str">
        <f t="shared" si="89"/>
        <v>S2</v>
      </c>
      <c r="F645" s="1">
        <f t="shared" si="86"/>
        <v>0.96970493240805289</v>
      </c>
      <c r="G645" s="1">
        <f>$F$2*(((SQRT(3)*COS(Model!F645))-SIN(Model!F645))/2)</f>
        <v>6.1932066806406644E-2</v>
      </c>
      <c r="H645" s="1">
        <f t="shared" si="82"/>
        <v>0.65977510068815448</v>
      </c>
      <c r="I645" s="1">
        <f t="shared" si="83"/>
        <v>0.7217071674945611</v>
      </c>
      <c r="J645" s="1" t="str">
        <f t="shared" si="84"/>
        <v>R4</v>
      </c>
      <c r="K645" t="str">
        <f t="shared" si="85"/>
        <v>S2R4</v>
      </c>
      <c r="L645" t="str">
        <f>VLOOKUP(K645,'Voltage Vector Region'!$M:$P,2,0)</f>
        <v>V15</v>
      </c>
      <c r="M645" t="str">
        <f>VLOOKUP(K645,'Voltage Vector Region'!$M:$P,3,0)</f>
        <v>V8</v>
      </c>
      <c r="N645" t="str">
        <f>VLOOKUP(K645,'Voltage Vector Region'!$M:$P,4,0)</f>
        <v>V3</v>
      </c>
      <c r="P645" t="str">
        <f>VLOOKUP(L645,'Voltage Vector Region'!$R:$S,2,0)</f>
        <v>NPN</v>
      </c>
      <c r="Q645" t="str">
        <f>VLOOKUP(M645,'Voltage Vector Region'!$R:$S,2,0)</f>
        <v>OPN</v>
      </c>
      <c r="R645" t="str">
        <f>VLOOKUP(N645,'Voltage Vector Region'!$R:$S,2,0)</f>
        <v>OPO</v>
      </c>
      <c r="S645">
        <f t="shared" si="87"/>
        <v>6.4200000000000097</v>
      </c>
      <c r="T645" t="e">
        <f>VLOOKUP($K645,#REF!,2,0)</f>
        <v>#REF!</v>
      </c>
      <c r="U645" t="e">
        <f>VLOOKUP($K645,#REF!,3,0)</f>
        <v>#REF!</v>
      </c>
      <c r="V645" t="e">
        <f>VLOOKUP($K645,#REF!,4,0)</f>
        <v>#REF!</v>
      </c>
    </row>
    <row r="646" spans="3:22" x14ac:dyDescent="0.3">
      <c r="C646" s="1">
        <v>6.4300000000000104E-3</v>
      </c>
      <c r="D646" s="1">
        <f t="shared" si="88"/>
        <v>2.0200440762582401</v>
      </c>
      <c r="E646" s="1" t="str">
        <f t="shared" si="89"/>
        <v>S2</v>
      </c>
      <c r="F646" s="1">
        <f t="shared" si="86"/>
        <v>0.97284652506164249</v>
      </c>
      <c r="G646" s="1">
        <f>$F$2*(((SQRT(3)*COS(Model!F646))-SIN(Model!F646))/2)</f>
        <v>5.9426033646189286E-2</v>
      </c>
      <c r="H646" s="1">
        <f t="shared" si="82"/>
        <v>0.6611932068381281</v>
      </c>
      <c r="I646" s="1">
        <f t="shared" si="83"/>
        <v>0.72061924048431736</v>
      </c>
      <c r="J646" s="1" t="str">
        <f t="shared" si="84"/>
        <v>R4</v>
      </c>
      <c r="K646" t="str">
        <f t="shared" si="85"/>
        <v>S2R4</v>
      </c>
      <c r="L646" t="str">
        <f>VLOOKUP(K646,'Voltage Vector Region'!$M:$P,2,0)</f>
        <v>V15</v>
      </c>
      <c r="M646" t="str">
        <f>VLOOKUP(K646,'Voltage Vector Region'!$M:$P,3,0)</f>
        <v>V8</v>
      </c>
      <c r="N646" t="str">
        <f>VLOOKUP(K646,'Voltage Vector Region'!$M:$P,4,0)</f>
        <v>V3</v>
      </c>
      <c r="P646" t="str">
        <f>VLOOKUP(L646,'Voltage Vector Region'!$R:$S,2,0)</f>
        <v>NPN</v>
      </c>
      <c r="Q646" t="str">
        <f>VLOOKUP(M646,'Voltage Vector Region'!$R:$S,2,0)</f>
        <v>OPN</v>
      </c>
      <c r="R646" t="str">
        <f>VLOOKUP(N646,'Voltage Vector Region'!$R:$S,2,0)</f>
        <v>OPO</v>
      </c>
      <c r="S646">
        <f t="shared" si="87"/>
        <v>6.4300000000000104</v>
      </c>
      <c r="T646" t="e">
        <f>VLOOKUP($K646,#REF!,2,0)</f>
        <v>#REF!</v>
      </c>
      <c r="U646" t="e">
        <f>VLOOKUP($K646,#REF!,3,0)</f>
        <v>#REF!</v>
      </c>
      <c r="V646" t="e">
        <f>VLOOKUP($K646,#REF!,4,0)</f>
        <v>#REF!</v>
      </c>
    </row>
    <row r="647" spans="3:22" x14ac:dyDescent="0.3">
      <c r="C647" s="1">
        <v>6.44000000000001E-3</v>
      </c>
      <c r="D647" s="1">
        <f t="shared" si="88"/>
        <v>2.0231856689118302</v>
      </c>
      <c r="E647" s="1" t="str">
        <f t="shared" si="89"/>
        <v>S2</v>
      </c>
      <c r="F647" s="1">
        <f t="shared" si="86"/>
        <v>0.97598811771523253</v>
      </c>
      <c r="G647" s="1">
        <f>$F$2*(((SQRT(3)*COS(Model!F647))-SIN(Model!F647))/2)</f>
        <v>5.6919413975010796E-2</v>
      </c>
      <c r="H647" s="1">
        <f t="shared" si="82"/>
        <v>0.66260478727808492</v>
      </c>
      <c r="I647" s="1">
        <f t="shared" si="83"/>
        <v>0.71952420125309569</v>
      </c>
      <c r="J647" s="1" t="str">
        <f t="shared" si="84"/>
        <v>R4</v>
      </c>
      <c r="K647" t="str">
        <f t="shared" si="85"/>
        <v>S2R4</v>
      </c>
      <c r="L647" t="str">
        <f>VLOOKUP(K647,'Voltage Vector Region'!$M:$P,2,0)</f>
        <v>V15</v>
      </c>
      <c r="M647" t="str">
        <f>VLOOKUP(K647,'Voltage Vector Region'!$M:$P,3,0)</f>
        <v>V8</v>
      </c>
      <c r="N647" t="str">
        <f>VLOOKUP(K647,'Voltage Vector Region'!$M:$P,4,0)</f>
        <v>V3</v>
      </c>
      <c r="P647" t="str">
        <f>VLOOKUP(L647,'Voltage Vector Region'!$R:$S,2,0)</f>
        <v>NPN</v>
      </c>
      <c r="Q647" t="str">
        <f>VLOOKUP(M647,'Voltage Vector Region'!$R:$S,2,0)</f>
        <v>OPN</v>
      </c>
      <c r="R647" t="str">
        <f>VLOOKUP(N647,'Voltage Vector Region'!$R:$S,2,0)</f>
        <v>OPO</v>
      </c>
      <c r="S647">
        <f t="shared" si="87"/>
        <v>6.4400000000000102</v>
      </c>
      <c r="T647" t="e">
        <f>VLOOKUP($K647,#REF!,2,0)</f>
        <v>#REF!</v>
      </c>
      <c r="U647" t="e">
        <f>VLOOKUP($K647,#REF!,3,0)</f>
        <v>#REF!</v>
      </c>
      <c r="V647" t="e">
        <f>VLOOKUP($K647,#REF!,4,0)</f>
        <v>#REF!</v>
      </c>
    </row>
    <row r="648" spans="3:22" x14ac:dyDescent="0.3">
      <c r="C648" s="1">
        <v>6.4500000000000104E-3</v>
      </c>
      <c r="D648" s="1">
        <f t="shared" si="88"/>
        <v>2.0263272615654198</v>
      </c>
      <c r="E648" s="1" t="str">
        <f t="shared" si="89"/>
        <v>S2</v>
      </c>
      <c r="F648" s="1">
        <f t="shared" si="86"/>
        <v>0.97912971036882213</v>
      </c>
      <c r="G648" s="1">
        <f>$F$2*(((SQRT(3)*COS(Model!F648))-SIN(Model!F648))/2)</f>
        <v>5.4412232532195896E-2</v>
      </c>
      <c r="H648" s="1">
        <f t="shared" si="82"/>
        <v>0.66400982807629549</v>
      </c>
      <c r="I648" s="1">
        <f t="shared" si="83"/>
        <v>0.71842206060849134</v>
      </c>
      <c r="J648" s="1" t="str">
        <f t="shared" si="84"/>
        <v>R4</v>
      </c>
      <c r="K648" t="str">
        <f t="shared" si="85"/>
        <v>S2R4</v>
      </c>
      <c r="L648" t="str">
        <f>VLOOKUP(K648,'Voltage Vector Region'!$M:$P,2,0)</f>
        <v>V15</v>
      </c>
      <c r="M648" t="str">
        <f>VLOOKUP(K648,'Voltage Vector Region'!$M:$P,3,0)</f>
        <v>V8</v>
      </c>
      <c r="N648" t="str">
        <f>VLOOKUP(K648,'Voltage Vector Region'!$M:$P,4,0)</f>
        <v>V3</v>
      </c>
      <c r="P648" t="str">
        <f>VLOOKUP(L648,'Voltage Vector Region'!$R:$S,2,0)</f>
        <v>NPN</v>
      </c>
      <c r="Q648" t="str">
        <f>VLOOKUP(M648,'Voltage Vector Region'!$R:$S,2,0)</f>
        <v>OPN</v>
      </c>
      <c r="R648" t="str">
        <f>VLOOKUP(N648,'Voltage Vector Region'!$R:$S,2,0)</f>
        <v>OPO</v>
      </c>
      <c r="S648">
        <f t="shared" si="87"/>
        <v>6.4500000000000099</v>
      </c>
      <c r="T648" t="e">
        <f>VLOOKUP($K648,#REF!,2,0)</f>
        <v>#REF!</v>
      </c>
      <c r="U648" t="e">
        <f>VLOOKUP($K648,#REF!,3,0)</f>
        <v>#REF!</v>
      </c>
      <c r="V648" t="e">
        <f>VLOOKUP($K648,#REF!,4,0)</f>
        <v>#REF!</v>
      </c>
    </row>
    <row r="649" spans="3:22" x14ac:dyDescent="0.3">
      <c r="C649" s="1">
        <v>6.46000000000001E-3</v>
      </c>
      <c r="D649" s="1">
        <f t="shared" si="88"/>
        <v>2.0294688542190098</v>
      </c>
      <c r="E649" s="1" t="str">
        <f t="shared" si="89"/>
        <v>S2</v>
      </c>
      <c r="F649" s="1">
        <f t="shared" si="86"/>
        <v>0.98227130302241217</v>
      </c>
      <c r="G649" s="1">
        <f>$F$2*(((SQRT(3)*COS(Model!F649))-SIN(Model!F649))/2)</f>
        <v>5.190451406261274E-2</v>
      </c>
      <c r="H649" s="1">
        <f t="shared" si="82"/>
        <v>0.66540831536557477</v>
      </c>
      <c r="I649" s="1">
        <f t="shared" si="83"/>
        <v>0.71731282942818753</v>
      </c>
      <c r="J649" s="1" t="str">
        <f t="shared" si="84"/>
        <v>R4</v>
      </c>
      <c r="K649" t="str">
        <f t="shared" si="85"/>
        <v>S2R4</v>
      </c>
      <c r="L649" t="str">
        <f>VLOOKUP(K649,'Voltage Vector Region'!$M:$P,2,0)</f>
        <v>V15</v>
      </c>
      <c r="M649" t="str">
        <f>VLOOKUP(K649,'Voltage Vector Region'!$M:$P,3,0)</f>
        <v>V8</v>
      </c>
      <c r="N649" t="str">
        <f>VLOOKUP(K649,'Voltage Vector Region'!$M:$P,4,0)</f>
        <v>V3</v>
      </c>
      <c r="P649" t="str">
        <f>VLOOKUP(L649,'Voltage Vector Region'!$R:$S,2,0)</f>
        <v>NPN</v>
      </c>
      <c r="Q649" t="str">
        <f>VLOOKUP(M649,'Voltage Vector Region'!$R:$S,2,0)</f>
        <v>OPN</v>
      </c>
      <c r="R649" t="str">
        <f>VLOOKUP(N649,'Voltage Vector Region'!$R:$S,2,0)</f>
        <v>OPO</v>
      </c>
      <c r="S649">
        <f t="shared" si="87"/>
        <v>6.4600000000000097</v>
      </c>
      <c r="T649" t="e">
        <f>VLOOKUP($K649,#REF!,2,0)</f>
        <v>#REF!</v>
      </c>
      <c r="U649" t="e">
        <f>VLOOKUP($K649,#REF!,3,0)</f>
        <v>#REF!</v>
      </c>
      <c r="V649" t="e">
        <f>VLOOKUP($K649,#REF!,4,0)</f>
        <v>#REF!</v>
      </c>
    </row>
    <row r="650" spans="3:22" x14ac:dyDescent="0.3">
      <c r="C650" s="1">
        <v>6.4700000000000096E-3</v>
      </c>
      <c r="D650" s="1">
        <f t="shared" si="88"/>
        <v>2.0326104468725994</v>
      </c>
      <c r="E650" s="1" t="str">
        <f t="shared" si="89"/>
        <v>S2</v>
      </c>
      <c r="F650" s="1">
        <f t="shared" si="86"/>
        <v>0.98541289567600177</v>
      </c>
      <c r="G650" s="1">
        <f>$F$2*(((SQRT(3)*COS(Model!F650))-SIN(Model!F650))/2)</f>
        <v>4.9396283316430895E-2</v>
      </c>
      <c r="H650" s="1">
        <f t="shared" si="82"/>
        <v>0.66680023534341737</v>
      </c>
      <c r="I650" s="1">
        <f t="shared" si="83"/>
        <v>0.71619651865984824</v>
      </c>
      <c r="J650" s="1" t="str">
        <f t="shared" si="84"/>
        <v>R4</v>
      </c>
      <c r="K650" t="str">
        <f t="shared" si="85"/>
        <v>S2R4</v>
      </c>
      <c r="L650" t="str">
        <f>VLOOKUP(K650,'Voltage Vector Region'!$M:$P,2,0)</f>
        <v>V15</v>
      </c>
      <c r="M650" t="str">
        <f>VLOOKUP(K650,'Voltage Vector Region'!$M:$P,3,0)</f>
        <v>V8</v>
      </c>
      <c r="N650" t="str">
        <f>VLOOKUP(K650,'Voltage Vector Region'!$M:$P,4,0)</f>
        <v>V3</v>
      </c>
      <c r="P650" t="str">
        <f>VLOOKUP(L650,'Voltage Vector Region'!$R:$S,2,0)</f>
        <v>NPN</v>
      </c>
      <c r="Q650" t="str">
        <f>VLOOKUP(M650,'Voltage Vector Region'!$R:$S,2,0)</f>
        <v>OPN</v>
      </c>
      <c r="R650" t="str">
        <f>VLOOKUP(N650,'Voltage Vector Region'!$R:$S,2,0)</f>
        <v>OPO</v>
      </c>
      <c r="S650">
        <f t="shared" si="87"/>
        <v>6.4700000000000095</v>
      </c>
      <c r="T650" t="e">
        <f>VLOOKUP($K650,#REF!,2,0)</f>
        <v>#REF!</v>
      </c>
      <c r="U650" t="e">
        <f>VLOOKUP($K650,#REF!,3,0)</f>
        <v>#REF!</v>
      </c>
      <c r="V650" t="e">
        <f>VLOOKUP($K650,#REF!,4,0)</f>
        <v>#REF!</v>
      </c>
    </row>
    <row r="651" spans="3:22" x14ac:dyDescent="0.3">
      <c r="C651" s="1">
        <v>6.4800000000000101E-3</v>
      </c>
      <c r="D651" s="1">
        <f t="shared" si="88"/>
        <v>2.035752039526189</v>
      </c>
      <c r="E651" s="1" t="str">
        <f t="shared" si="89"/>
        <v>S2</v>
      </c>
      <c r="F651" s="1">
        <f t="shared" si="86"/>
        <v>0.98855448832959136</v>
      </c>
      <c r="G651" s="1">
        <f>$F$2*(((SQRT(3)*COS(Model!F651))-SIN(Model!F651))/2)</f>
        <v>4.6887565048874702E-2</v>
      </c>
      <c r="H651" s="1">
        <f t="shared" si="82"/>
        <v>0.66818557427213521</v>
      </c>
      <c r="I651" s="1">
        <f t="shared" si="83"/>
        <v>0.71507313932100991</v>
      </c>
      <c r="J651" s="1" t="str">
        <f t="shared" si="84"/>
        <v>R4</v>
      </c>
      <c r="K651" t="str">
        <f t="shared" si="85"/>
        <v>S2R4</v>
      </c>
      <c r="L651" t="str">
        <f>VLOOKUP(K651,'Voltage Vector Region'!$M:$P,2,0)</f>
        <v>V15</v>
      </c>
      <c r="M651" t="str">
        <f>VLOOKUP(K651,'Voltage Vector Region'!$M:$P,3,0)</f>
        <v>V8</v>
      </c>
      <c r="N651" t="str">
        <f>VLOOKUP(K651,'Voltage Vector Region'!$M:$P,4,0)</f>
        <v>V3</v>
      </c>
      <c r="P651" t="str">
        <f>VLOOKUP(L651,'Voltage Vector Region'!$R:$S,2,0)</f>
        <v>NPN</v>
      </c>
      <c r="Q651" t="str">
        <f>VLOOKUP(M651,'Voltage Vector Region'!$R:$S,2,0)</f>
        <v>OPN</v>
      </c>
      <c r="R651" t="str">
        <f>VLOOKUP(N651,'Voltage Vector Region'!$R:$S,2,0)</f>
        <v>OPO</v>
      </c>
      <c r="S651">
        <f t="shared" si="87"/>
        <v>6.4800000000000102</v>
      </c>
      <c r="T651" t="e">
        <f>VLOOKUP($K651,#REF!,2,0)</f>
        <v>#REF!</v>
      </c>
      <c r="U651" t="e">
        <f>VLOOKUP($K651,#REF!,3,0)</f>
        <v>#REF!</v>
      </c>
      <c r="V651" t="e">
        <f>VLOOKUP($K651,#REF!,4,0)</f>
        <v>#REF!</v>
      </c>
    </row>
    <row r="652" spans="3:22" x14ac:dyDescent="0.3">
      <c r="C652" s="1">
        <v>6.4900000000000097E-3</v>
      </c>
      <c r="D652" s="1">
        <f t="shared" si="88"/>
        <v>2.038893632179779</v>
      </c>
      <c r="E652" s="1" t="str">
        <f t="shared" si="89"/>
        <v>S2</v>
      </c>
      <c r="F652" s="1">
        <f t="shared" si="86"/>
        <v>0.9916960809831814</v>
      </c>
      <c r="G652" s="1">
        <f>$F$2*(((SQRT(3)*COS(Model!F652))-SIN(Model!F652))/2)</f>
        <v>4.4378384019980427E-2</v>
      </c>
      <c r="H652" s="1">
        <f t="shared" ref="H652:H715" si="90">$F$2*SIN(F652)</f>
        <v>0.66956431847899278</v>
      </c>
      <c r="I652" s="1">
        <f t="shared" ref="I652:I715" si="91">G652+H652</f>
        <v>0.71394270249897318</v>
      </c>
      <c r="J652" s="1" t="str">
        <f t="shared" ref="J652:J715" si="92">IF(G652&gt;0.5,"R3",IF(H652&gt;0.5,"R4",IF(I652&lt;0.5,"R1","R2")))</f>
        <v>R4</v>
      </c>
      <c r="K652" t="str">
        <f t="shared" ref="K652:K715" si="93">E652&amp;J652</f>
        <v>S2R4</v>
      </c>
      <c r="L652" t="str">
        <f>VLOOKUP(K652,'Voltage Vector Region'!$M:$P,2,0)</f>
        <v>V15</v>
      </c>
      <c r="M652" t="str">
        <f>VLOOKUP(K652,'Voltage Vector Region'!$M:$P,3,0)</f>
        <v>V8</v>
      </c>
      <c r="N652" t="str">
        <f>VLOOKUP(K652,'Voltage Vector Region'!$M:$P,4,0)</f>
        <v>V3</v>
      </c>
      <c r="P652" t="str">
        <f>VLOOKUP(L652,'Voltage Vector Region'!$R:$S,2,0)</f>
        <v>NPN</v>
      </c>
      <c r="Q652" t="str">
        <f>VLOOKUP(M652,'Voltage Vector Region'!$R:$S,2,0)</f>
        <v>OPN</v>
      </c>
      <c r="R652" t="str">
        <f>VLOOKUP(N652,'Voltage Vector Region'!$R:$S,2,0)</f>
        <v>OPO</v>
      </c>
      <c r="S652">
        <f t="shared" si="87"/>
        <v>6.4900000000000091</v>
      </c>
      <c r="T652" t="e">
        <f>VLOOKUP($K652,#REF!,2,0)</f>
        <v>#REF!</v>
      </c>
      <c r="U652" t="e">
        <f>VLOOKUP($K652,#REF!,3,0)</f>
        <v>#REF!</v>
      </c>
      <c r="V652" t="e">
        <f>VLOOKUP($K652,#REF!,4,0)</f>
        <v>#REF!</v>
      </c>
    </row>
    <row r="653" spans="3:22" x14ac:dyDescent="0.3">
      <c r="C653" s="1">
        <v>6.5000000000000101E-3</v>
      </c>
      <c r="D653" s="1">
        <f t="shared" si="88"/>
        <v>2.0420352248333686</v>
      </c>
      <c r="E653" s="1" t="str">
        <f t="shared" si="89"/>
        <v>S2</v>
      </c>
      <c r="F653" s="1">
        <f t="shared" si="86"/>
        <v>0.994837673636771</v>
      </c>
      <c r="G653" s="1">
        <f>$F$2*(((SQRT(3)*COS(Model!F653))-SIN(Model!F653))/2)</f>
        <v>4.1868764994352506E-2</v>
      </c>
      <c r="H653" s="1">
        <f t="shared" si="90"/>
        <v>0.67093645435634064</v>
      </c>
      <c r="I653" s="1">
        <f t="shared" si="91"/>
        <v>0.71280521935069319</v>
      </c>
      <c r="J653" s="1" t="str">
        <f t="shared" si="92"/>
        <v>R4</v>
      </c>
      <c r="K653" t="str">
        <f t="shared" si="93"/>
        <v>S2R4</v>
      </c>
      <c r="L653" t="str">
        <f>VLOOKUP(K653,'Voltage Vector Region'!$M:$P,2,0)</f>
        <v>V15</v>
      </c>
      <c r="M653" t="str">
        <f>VLOOKUP(K653,'Voltage Vector Region'!$M:$P,3,0)</f>
        <v>V8</v>
      </c>
      <c r="N653" t="str">
        <f>VLOOKUP(K653,'Voltage Vector Region'!$M:$P,4,0)</f>
        <v>V3</v>
      </c>
      <c r="P653" t="str">
        <f>VLOOKUP(L653,'Voltage Vector Region'!$R:$S,2,0)</f>
        <v>NPN</v>
      </c>
      <c r="Q653" t="str">
        <f>VLOOKUP(M653,'Voltage Vector Region'!$R:$S,2,0)</f>
        <v>OPN</v>
      </c>
      <c r="R653" t="str">
        <f>VLOOKUP(N653,'Voltage Vector Region'!$R:$S,2,0)</f>
        <v>OPO</v>
      </c>
      <c r="S653">
        <f t="shared" si="87"/>
        <v>6.5000000000000098</v>
      </c>
      <c r="T653" t="e">
        <f>VLOOKUP($K653,#REF!,2,0)</f>
        <v>#REF!</v>
      </c>
      <c r="U653" t="e">
        <f>VLOOKUP($K653,#REF!,3,0)</f>
        <v>#REF!</v>
      </c>
      <c r="V653" t="e">
        <f>VLOOKUP($K653,#REF!,4,0)</f>
        <v>#REF!</v>
      </c>
    </row>
    <row r="654" spans="3:22" x14ac:dyDescent="0.3">
      <c r="C654" s="1">
        <v>6.5100000000000097E-3</v>
      </c>
      <c r="D654" s="1">
        <f t="shared" si="88"/>
        <v>2.0451768174869587</v>
      </c>
      <c r="E654" s="1" t="str">
        <f t="shared" si="89"/>
        <v>S2</v>
      </c>
      <c r="F654" s="1">
        <f t="shared" si="86"/>
        <v>0.99797926629036104</v>
      </c>
      <c r="G654" s="1">
        <f>$F$2*(((SQRT(3)*COS(Model!F654))-SIN(Model!F654))/2)</f>
        <v>3.9358732740916835E-2</v>
      </c>
      <c r="H654" s="1">
        <f t="shared" si="90"/>
        <v>0.67230196836175227</v>
      </c>
      <c r="I654" s="1">
        <f t="shared" si="91"/>
        <v>0.7116607011026691</v>
      </c>
      <c r="J654" s="1" t="str">
        <f t="shared" si="92"/>
        <v>R4</v>
      </c>
      <c r="K654" t="str">
        <f t="shared" si="93"/>
        <v>S2R4</v>
      </c>
      <c r="L654" t="str">
        <f>VLOOKUP(K654,'Voltage Vector Region'!$M:$P,2,0)</f>
        <v>V15</v>
      </c>
      <c r="M654" t="str">
        <f>VLOOKUP(K654,'Voltage Vector Region'!$M:$P,3,0)</f>
        <v>V8</v>
      </c>
      <c r="N654" t="str">
        <f>VLOOKUP(K654,'Voltage Vector Region'!$M:$P,4,0)</f>
        <v>V3</v>
      </c>
      <c r="P654" t="str">
        <f>VLOOKUP(L654,'Voltage Vector Region'!$R:$S,2,0)</f>
        <v>NPN</v>
      </c>
      <c r="Q654" t="str">
        <f>VLOOKUP(M654,'Voltage Vector Region'!$R:$S,2,0)</f>
        <v>OPN</v>
      </c>
      <c r="R654" t="str">
        <f>VLOOKUP(N654,'Voltage Vector Region'!$R:$S,2,0)</f>
        <v>OPO</v>
      </c>
      <c r="S654">
        <f t="shared" si="87"/>
        <v>6.5100000000000096</v>
      </c>
      <c r="T654" t="e">
        <f>VLOOKUP($K654,#REF!,2,0)</f>
        <v>#REF!</v>
      </c>
      <c r="U654" t="e">
        <f>VLOOKUP($K654,#REF!,3,0)</f>
        <v>#REF!</v>
      </c>
      <c r="V654" t="e">
        <f>VLOOKUP($K654,#REF!,4,0)</f>
        <v>#REF!</v>
      </c>
    </row>
    <row r="655" spans="3:22" x14ac:dyDescent="0.3">
      <c r="C655" s="1">
        <v>6.5200000000000102E-3</v>
      </c>
      <c r="D655" s="1">
        <f t="shared" si="88"/>
        <v>2.0483184101405483</v>
      </c>
      <c r="E655" s="1" t="str">
        <f t="shared" si="89"/>
        <v>S2</v>
      </c>
      <c r="F655" s="1">
        <f t="shared" si="86"/>
        <v>1.0011208589439506</v>
      </c>
      <c r="G655" s="1">
        <f>$F$2*(((SQRT(3)*COS(Model!F655))-SIN(Model!F655))/2)</f>
        <v>3.6848312032679152E-2</v>
      </c>
      <c r="H655" s="1">
        <f t="shared" si="90"/>
        <v>0.67366084701815532</v>
      </c>
      <c r="I655" s="1">
        <f t="shared" si="91"/>
        <v>0.71050915905083445</v>
      </c>
      <c r="J655" s="1" t="str">
        <f t="shared" si="92"/>
        <v>R4</v>
      </c>
      <c r="K655" t="str">
        <f t="shared" si="93"/>
        <v>S2R4</v>
      </c>
      <c r="L655" t="str">
        <f>VLOOKUP(K655,'Voltage Vector Region'!$M:$P,2,0)</f>
        <v>V15</v>
      </c>
      <c r="M655" t="str">
        <f>VLOOKUP(K655,'Voltage Vector Region'!$M:$P,3,0)</f>
        <v>V8</v>
      </c>
      <c r="N655" t="str">
        <f>VLOOKUP(K655,'Voltage Vector Region'!$M:$P,4,0)</f>
        <v>V3</v>
      </c>
      <c r="P655" t="str">
        <f>VLOOKUP(L655,'Voltage Vector Region'!$R:$S,2,0)</f>
        <v>NPN</v>
      </c>
      <c r="Q655" t="str">
        <f>VLOOKUP(M655,'Voltage Vector Region'!$R:$S,2,0)</f>
        <v>OPN</v>
      </c>
      <c r="R655" t="str">
        <f>VLOOKUP(N655,'Voltage Vector Region'!$R:$S,2,0)</f>
        <v>OPO</v>
      </c>
      <c r="S655">
        <f t="shared" si="87"/>
        <v>6.5200000000000102</v>
      </c>
      <c r="T655" t="e">
        <f>VLOOKUP($K655,#REF!,2,0)</f>
        <v>#REF!</v>
      </c>
      <c r="U655" t="e">
        <f>VLOOKUP($K655,#REF!,3,0)</f>
        <v>#REF!</v>
      </c>
      <c r="V655" t="e">
        <f>VLOOKUP($K655,#REF!,4,0)</f>
        <v>#REF!</v>
      </c>
    </row>
    <row r="656" spans="3:22" x14ac:dyDescent="0.3">
      <c r="C656" s="1">
        <v>6.5300000000000098E-3</v>
      </c>
      <c r="D656" s="1">
        <f t="shared" si="88"/>
        <v>2.0514600027941379</v>
      </c>
      <c r="E656" s="1" t="str">
        <f t="shared" si="89"/>
        <v>S2</v>
      </c>
      <c r="F656" s="1">
        <f t="shared" si="86"/>
        <v>1.0042624515975402</v>
      </c>
      <c r="G656" s="1">
        <f>$F$2*(((SQRT(3)*COS(Model!F656))-SIN(Model!F656))/2)</f>
        <v>3.4337527646477996E-2</v>
      </c>
      <c r="H656" s="1">
        <f t="shared" si="90"/>
        <v>0.67501307691396617</v>
      </c>
      <c r="I656" s="1">
        <f t="shared" si="91"/>
        <v>0.70935060456044419</v>
      </c>
      <c r="J656" s="1" t="str">
        <f t="shared" si="92"/>
        <v>R4</v>
      </c>
      <c r="K656" t="str">
        <f t="shared" si="93"/>
        <v>S2R4</v>
      </c>
      <c r="L656" t="str">
        <f>VLOOKUP(K656,'Voltage Vector Region'!$M:$P,2,0)</f>
        <v>V15</v>
      </c>
      <c r="M656" t="str">
        <f>VLOOKUP(K656,'Voltage Vector Region'!$M:$P,3,0)</f>
        <v>V8</v>
      </c>
      <c r="N656" t="str">
        <f>VLOOKUP(K656,'Voltage Vector Region'!$M:$P,4,0)</f>
        <v>V3</v>
      </c>
      <c r="P656" t="str">
        <f>VLOOKUP(L656,'Voltage Vector Region'!$R:$S,2,0)</f>
        <v>NPN</v>
      </c>
      <c r="Q656" t="str">
        <f>VLOOKUP(M656,'Voltage Vector Region'!$R:$S,2,0)</f>
        <v>OPN</v>
      </c>
      <c r="R656" t="str">
        <f>VLOOKUP(N656,'Voltage Vector Region'!$R:$S,2,0)</f>
        <v>OPO</v>
      </c>
      <c r="S656">
        <f t="shared" si="87"/>
        <v>6.53000000000001</v>
      </c>
      <c r="T656" t="e">
        <f>VLOOKUP($K656,#REF!,2,0)</f>
        <v>#REF!</v>
      </c>
      <c r="U656" t="e">
        <f>VLOOKUP($K656,#REF!,3,0)</f>
        <v>#REF!</v>
      </c>
      <c r="V656" t="e">
        <f>VLOOKUP($K656,#REF!,4,0)</f>
        <v>#REF!</v>
      </c>
    </row>
    <row r="657" spans="3:22" x14ac:dyDescent="0.3">
      <c r="C657" s="1">
        <v>6.5400000000000102E-3</v>
      </c>
      <c r="D657" s="1">
        <f t="shared" si="88"/>
        <v>2.0546015954477279</v>
      </c>
      <c r="E657" s="1" t="str">
        <f t="shared" si="89"/>
        <v>S2</v>
      </c>
      <c r="F657" s="1">
        <f t="shared" si="86"/>
        <v>1.0074040442511303</v>
      </c>
      <c r="G657" s="1">
        <f>$F$2*(((SQRT(3)*COS(Model!F657))-SIN(Model!F657))/2)</f>
        <v>3.1826404362741159E-2</v>
      </c>
      <c r="H657" s="1">
        <f t="shared" si="90"/>
        <v>0.67635864470322182</v>
      </c>
      <c r="I657" s="1">
        <f t="shared" si="91"/>
        <v>0.70818504906596302</v>
      </c>
      <c r="J657" s="1" t="str">
        <f t="shared" si="92"/>
        <v>R4</v>
      </c>
      <c r="K657" t="str">
        <f t="shared" si="93"/>
        <v>S2R4</v>
      </c>
      <c r="L657" t="str">
        <f>VLOOKUP(K657,'Voltage Vector Region'!$M:$P,2,0)</f>
        <v>V15</v>
      </c>
      <c r="M657" t="str">
        <f>VLOOKUP(K657,'Voltage Vector Region'!$M:$P,3,0)</f>
        <v>V8</v>
      </c>
      <c r="N657" t="str">
        <f>VLOOKUP(K657,'Voltage Vector Region'!$M:$P,4,0)</f>
        <v>V3</v>
      </c>
      <c r="P657" t="str">
        <f>VLOOKUP(L657,'Voltage Vector Region'!$R:$S,2,0)</f>
        <v>NPN</v>
      </c>
      <c r="Q657" t="str">
        <f>VLOOKUP(M657,'Voltage Vector Region'!$R:$S,2,0)</f>
        <v>OPN</v>
      </c>
      <c r="R657" t="str">
        <f>VLOOKUP(N657,'Voltage Vector Region'!$R:$S,2,0)</f>
        <v>OPO</v>
      </c>
      <c r="S657">
        <f t="shared" si="87"/>
        <v>6.5400000000000098</v>
      </c>
      <c r="T657" t="e">
        <f>VLOOKUP($K657,#REF!,2,0)</f>
        <v>#REF!</v>
      </c>
      <c r="U657" t="e">
        <f>VLOOKUP($K657,#REF!,3,0)</f>
        <v>#REF!</v>
      </c>
      <c r="V657" t="e">
        <f>VLOOKUP($K657,#REF!,4,0)</f>
        <v>#REF!</v>
      </c>
    </row>
    <row r="658" spans="3:22" x14ac:dyDescent="0.3">
      <c r="C658" s="1">
        <v>6.5500000000000098E-3</v>
      </c>
      <c r="D658" s="1">
        <f t="shared" si="88"/>
        <v>2.0577431881013175</v>
      </c>
      <c r="E658" s="1" t="str">
        <f t="shared" si="89"/>
        <v>S2</v>
      </c>
      <c r="F658" s="1">
        <f t="shared" si="86"/>
        <v>1.0105456369047199</v>
      </c>
      <c r="G658" s="1">
        <f>$F$2*(((SQRT(3)*COS(Model!F658))-SIN(Model!F658))/2)</f>
        <v>2.9314966965242564E-2</v>
      </c>
      <c r="H658" s="1">
        <f t="shared" si="90"/>
        <v>0.67769753710571112</v>
      </c>
      <c r="I658" s="1">
        <f t="shared" si="91"/>
        <v>0.70701250407095373</v>
      </c>
      <c r="J658" s="1" t="str">
        <f t="shared" si="92"/>
        <v>R4</v>
      </c>
      <c r="K658" t="str">
        <f t="shared" si="93"/>
        <v>S2R4</v>
      </c>
      <c r="L658" t="str">
        <f>VLOOKUP(K658,'Voltage Vector Region'!$M:$P,2,0)</f>
        <v>V15</v>
      </c>
      <c r="M658" t="str">
        <f>VLOOKUP(K658,'Voltage Vector Region'!$M:$P,3,0)</f>
        <v>V8</v>
      </c>
      <c r="N658" t="str">
        <f>VLOOKUP(K658,'Voltage Vector Region'!$M:$P,4,0)</f>
        <v>V3</v>
      </c>
      <c r="P658" t="str">
        <f>VLOOKUP(L658,'Voltage Vector Region'!$R:$S,2,0)</f>
        <v>NPN</v>
      </c>
      <c r="Q658" t="str">
        <f>VLOOKUP(M658,'Voltage Vector Region'!$R:$S,2,0)</f>
        <v>OPN</v>
      </c>
      <c r="R658" t="str">
        <f>VLOOKUP(N658,'Voltage Vector Region'!$R:$S,2,0)</f>
        <v>OPO</v>
      </c>
      <c r="S658">
        <f t="shared" si="87"/>
        <v>6.5500000000000096</v>
      </c>
      <c r="T658" t="e">
        <f>VLOOKUP($K658,#REF!,2,0)</f>
        <v>#REF!</v>
      </c>
      <c r="U658" t="e">
        <f>VLOOKUP($K658,#REF!,3,0)</f>
        <v>#REF!</v>
      </c>
      <c r="V658" t="e">
        <f>VLOOKUP($K658,#REF!,4,0)</f>
        <v>#REF!</v>
      </c>
    </row>
    <row r="659" spans="3:22" x14ac:dyDescent="0.3">
      <c r="C659" s="1">
        <v>6.5600000000000103E-3</v>
      </c>
      <c r="D659" s="1">
        <f t="shared" si="88"/>
        <v>2.0608847807549076</v>
      </c>
      <c r="E659" s="1" t="str">
        <f t="shared" si="89"/>
        <v>S2</v>
      </c>
      <c r="F659" s="1">
        <f t="shared" si="86"/>
        <v>1.0136872295583099</v>
      </c>
      <c r="G659" s="1">
        <f>$F$2*(((SQRT(3)*COS(Model!F659))-SIN(Model!F659))/2)</f>
        <v>2.6803240240854544E-2</v>
      </c>
      <c r="H659" s="1">
        <f t="shared" si="90"/>
        <v>0.67902974090710688</v>
      </c>
      <c r="I659" s="1">
        <f t="shared" si="91"/>
        <v>0.70583298114796145</v>
      </c>
      <c r="J659" s="1" t="str">
        <f t="shared" si="92"/>
        <v>R4</v>
      </c>
      <c r="K659" t="str">
        <f t="shared" si="93"/>
        <v>S2R4</v>
      </c>
      <c r="L659" t="str">
        <f>VLOOKUP(K659,'Voltage Vector Region'!$M:$P,2,0)</f>
        <v>V15</v>
      </c>
      <c r="M659" t="str">
        <f>VLOOKUP(K659,'Voltage Vector Region'!$M:$P,3,0)</f>
        <v>V8</v>
      </c>
      <c r="N659" t="str">
        <f>VLOOKUP(K659,'Voltage Vector Region'!$M:$P,4,0)</f>
        <v>V3</v>
      </c>
      <c r="P659" t="str">
        <f>VLOOKUP(L659,'Voltage Vector Region'!$R:$S,2,0)</f>
        <v>NPN</v>
      </c>
      <c r="Q659" t="str">
        <f>VLOOKUP(M659,'Voltage Vector Region'!$R:$S,2,0)</f>
        <v>OPN</v>
      </c>
      <c r="R659" t="str">
        <f>VLOOKUP(N659,'Voltage Vector Region'!$R:$S,2,0)</f>
        <v>OPO</v>
      </c>
      <c r="S659">
        <f t="shared" si="87"/>
        <v>6.5600000000000103</v>
      </c>
      <c r="T659" t="e">
        <f>VLOOKUP($K659,#REF!,2,0)</f>
        <v>#REF!</v>
      </c>
      <c r="U659" t="e">
        <f>VLOOKUP($K659,#REF!,3,0)</f>
        <v>#REF!</v>
      </c>
      <c r="V659" t="e">
        <f>VLOOKUP($K659,#REF!,4,0)</f>
        <v>#REF!</v>
      </c>
    </row>
    <row r="660" spans="3:22" x14ac:dyDescent="0.3">
      <c r="C660" s="1">
        <v>6.5700000000000099E-3</v>
      </c>
      <c r="D660" s="1">
        <f t="shared" si="88"/>
        <v>2.0640263734084972</v>
      </c>
      <c r="E660" s="1" t="str">
        <f t="shared" si="89"/>
        <v>S2</v>
      </c>
      <c r="F660" s="1">
        <f t="shared" si="86"/>
        <v>1.0168288222118995</v>
      </c>
      <c r="G660" s="1">
        <f>$F$2*(((SQRT(3)*COS(Model!F660))-SIN(Model!F660))/2)</f>
        <v>2.4291248979306613E-2</v>
      </c>
      <c r="H660" s="1">
        <f t="shared" si="90"/>
        <v>0.68035524295909511</v>
      </c>
      <c r="I660" s="1">
        <f t="shared" si="91"/>
        <v>0.70464649193840168</v>
      </c>
      <c r="J660" s="1" t="str">
        <f t="shared" si="92"/>
        <v>R4</v>
      </c>
      <c r="K660" t="str">
        <f t="shared" si="93"/>
        <v>S2R4</v>
      </c>
      <c r="L660" t="str">
        <f>VLOOKUP(K660,'Voltage Vector Region'!$M:$P,2,0)</f>
        <v>V15</v>
      </c>
      <c r="M660" t="str">
        <f>VLOOKUP(K660,'Voltage Vector Region'!$M:$P,3,0)</f>
        <v>V8</v>
      </c>
      <c r="N660" t="str">
        <f>VLOOKUP(K660,'Voltage Vector Region'!$M:$P,4,0)</f>
        <v>V3</v>
      </c>
      <c r="P660" t="str">
        <f>VLOOKUP(L660,'Voltage Vector Region'!$R:$S,2,0)</f>
        <v>NPN</v>
      </c>
      <c r="Q660" t="str">
        <f>VLOOKUP(M660,'Voltage Vector Region'!$R:$S,2,0)</f>
        <v>OPN</v>
      </c>
      <c r="R660" t="str">
        <f>VLOOKUP(N660,'Voltage Vector Region'!$R:$S,2,0)</f>
        <v>OPO</v>
      </c>
      <c r="S660">
        <f t="shared" si="87"/>
        <v>6.5700000000000101</v>
      </c>
      <c r="T660" t="e">
        <f>VLOOKUP($K660,#REF!,2,0)</f>
        <v>#REF!</v>
      </c>
      <c r="U660" t="e">
        <f>VLOOKUP($K660,#REF!,3,0)</f>
        <v>#REF!</v>
      </c>
      <c r="V660" t="e">
        <f>VLOOKUP($K660,#REF!,4,0)</f>
        <v>#REF!</v>
      </c>
    </row>
    <row r="661" spans="3:22" x14ac:dyDescent="0.3">
      <c r="C661" s="1">
        <v>6.5800000000000103E-3</v>
      </c>
      <c r="D661" s="1">
        <f t="shared" si="88"/>
        <v>2.0671679660620872</v>
      </c>
      <c r="E661" s="1" t="str">
        <f t="shared" si="89"/>
        <v>S2</v>
      </c>
      <c r="F661" s="1">
        <f t="shared" si="86"/>
        <v>1.0199704148654896</v>
      </c>
      <c r="G661" s="1">
        <f>$F$2*(((SQRT(3)*COS(Model!F661))-SIN(Model!F661))/2)</f>
        <v>2.1779017972937711E-2</v>
      </c>
      <c r="H661" s="1">
        <f t="shared" si="90"/>
        <v>0.68167403017950612</v>
      </c>
      <c r="I661" s="1">
        <f t="shared" si="91"/>
        <v>0.70345304815244381</v>
      </c>
      <c r="J661" s="1" t="str">
        <f t="shared" si="92"/>
        <v>R4</v>
      </c>
      <c r="K661" t="str">
        <f t="shared" si="93"/>
        <v>S2R4</v>
      </c>
      <c r="L661" t="str">
        <f>VLOOKUP(K661,'Voltage Vector Region'!$M:$P,2,0)</f>
        <v>V15</v>
      </c>
      <c r="M661" t="str">
        <f>VLOOKUP(K661,'Voltage Vector Region'!$M:$P,3,0)</f>
        <v>V8</v>
      </c>
      <c r="N661" t="str">
        <f>VLOOKUP(K661,'Voltage Vector Region'!$M:$P,4,0)</f>
        <v>V3</v>
      </c>
      <c r="P661" t="str">
        <f>VLOOKUP(L661,'Voltage Vector Region'!$R:$S,2,0)</f>
        <v>NPN</v>
      </c>
      <c r="Q661" t="str">
        <f>VLOOKUP(M661,'Voltage Vector Region'!$R:$S,2,0)</f>
        <v>OPN</v>
      </c>
      <c r="R661" t="str">
        <f>VLOOKUP(N661,'Voltage Vector Region'!$R:$S,2,0)</f>
        <v>OPO</v>
      </c>
      <c r="S661">
        <f t="shared" si="87"/>
        <v>6.5800000000000098</v>
      </c>
      <c r="T661" t="e">
        <f>VLOOKUP($K661,#REF!,2,0)</f>
        <v>#REF!</v>
      </c>
      <c r="U661" t="e">
        <f>VLOOKUP($K661,#REF!,3,0)</f>
        <v>#REF!</v>
      </c>
      <c r="V661" t="e">
        <f>VLOOKUP($K661,#REF!,4,0)</f>
        <v>#REF!</v>
      </c>
    </row>
    <row r="662" spans="3:22" x14ac:dyDescent="0.3">
      <c r="C662" s="1">
        <v>6.5900000000000099E-3</v>
      </c>
      <c r="D662" s="1">
        <f t="shared" si="88"/>
        <v>2.0703095587156768</v>
      </c>
      <c r="E662" s="1" t="str">
        <f t="shared" si="89"/>
        <v>S2</v>
      </c>
      <c r="F662" s="1">
        <f t="shared" si="86"/>
        <v>1.0231120075190792</v>
      </c>
      <c r="G662" s="1">
        <f>$F$2*(((SQRT(3)*COS(Model!F662))-SIN(Model!F662))/2)</f>
        <v>1.9266572016454209E-2</v>
      </c>
      <c r="H662" s="1">
        <f t="shared" si="90"/>
        <v>0.682986089552442</v>
      </c>
      <c r="I662" s="1">
        <f t="shared" si="91"/>
        <v>0.70225266156889621</v>
      </c>
      <c r="J662" s="1" t="str">
        <f t="shared" si="92"/>
        <v>R4</v>
      </c>
      <c r="K662" t="str">
        <f t="shared" si="93"/>
        <v>S2R4</v>
      </c>
      <c r="L662" t="str">
        <f>VLOOKUP(K662,'Voltage Vector Region'!$M:$P,2,0)</f>
        <v>V15</v>
      </c>
      <c r="M662" t="str">
        <f>VLOOKUP(K662,'Voltage Vector Region'!$M:$P,3,0)</f>
        <v>V8</v>
      </c>
      <c r="N662" t="str">
        <f>VLOOKUP(K662,'Voltage Vector Region'!$M:$P,4,0)</f>
        <v>V3</v>
      </c>
      <c r="P662" t="str">
        <f>VLOOKUP(L662,'Voltage Vector Region'!$R:$S,2,0)</f>
        <v>NPN</v>
      </c>
      <c r="Q662" t="str">
        <f>VLOOKUP(M662,'Voltage Vector Region'!$R:$S,2,0)</f>
        <v>OPN</v>
      </c>
      <c r="R662" t="str">
        <f>VLOOKUP(N662,'Voltage Vector Region'!$R:$S,2,0)</f>
        <v>OPO</v>
      </c>
      <c r="S662">
        <f t="shared" si="87"/>
        <v>6.5900000000000096</v>
      </c>
      <c r="T662" t="e">
        <f>VLOOKUP($K662,#REF!,2,0)</f>
        <v>#REF!</v>
      </c>
      <c r="U662" t="e">
        <f>VLOOKUP($K662,#REF!,3,0)</f>
        <v>#REF!</v>
      </c>
      <c r="V662" t="e">
        <f>VLOOKUP($K662,#REF!,4,0)</f>
        <v>#REF!</v>
      </c>
    </row>
    <row r="663" spans="3:22" x14ac:dyDescent="0.3">
      <c r="C663" s="1">
        <v>6.6000000000000104E-3</v>
      </c>
      <c r="D663" s="1">
        <f t="shared" si="88"/>
        <v>2.0734511513692668</v>
      </c>
      <c r="E663" s="1" t="str">
        <f t="shared" si="89"/>
        <v>S2</v>
      </c>
      <c r="F663" s="1">
        <f t="shared" si="86"/>
        <v>1.0262536001726692</v>
      </c>
      <c r="G663" s="1">
        <f>$F$2*(((SQRT(3)*COS(Model!F663))-SIN(Model!F663))/2)</f>
        <v>1.6753935906682837E-2</v>
      </c>
      <c r="H663" s="1">
        <f t="shared" si="90"/>
        <v>0.68429140812840672</v>
      </c>
      <c r="I663" s="1">
        <f t="shared" si="91"/>
        <v>0.70104534403508956</v>
      </c>
      <c r="J663" s="1" t="str">
        <f t="shared" si="92"/>
        <v>R4</v>
      </c>
      <c r="K663" t="str">
        <f t="shared" si="93"/>
        <v>S2R4</v>
      </c>
      <c r="L663" t="str">
        <f>VLOOKUP(K663,'Voltage Vector Region'!$M:$P,2,0)</f>
        <v>V15</v>
      </c>
      <c r="M663" t="str">
        <f>VLOOKUP(K663,'Voltage Vector Region'!$M:$P,3,0)</f>
        <v>V8</v>
      </c>
      <c r="N663" t="str">
        <f>VLOOKUP(K663,'Voltage Vector Region'!$M:$P,4,0)</f>
        <v>V3</v>
      </c>
      <c r="P663" t="str">
        <f>VLOOKUP(L663,'Voltage Vector Region'!$R:$S,2,0)</f>
        <v>NPN</v>
      </c>
      <c r="Q663" t="str">
        <f>VLOOKUP(M663,'Voltage Vector Region'!$R:$S,2,0)</f>
        <v>OPN</v>
      </c>
      <c r="R663" t="str">
        <f>VLOOKUP(N663,'Voltage Vector Region'!$R:$S,2,0)</f>
        <v>OPO</v>
      </c>
      <c r="S663">
        <f t="shared" si="87"/>
        <v>6.6000000000000103</v>
      </c>
      <c r="T663" t="e">
        <f>VLOOKUP($K663,#REF!,2,0)</f>
        <v>#REF!</v>
      </c>
      <c r="U663" t="e">
        <f>VLOOKUP($K663,#REF!,3,0)</f>
        <v>#REF!</v>
      </c>
      <c r="V663" t="e">
        <f>VLOOKUP($K663,#REF!,4,0)</f>
        <v>#REF!</v>
      </c>
    </row>
    <row r="664" spans="3:22" x14ac:dyDescent="0.3">
      <c r="C664" s="1">
        <v>6.61000000000001E-3</v>
      </c>
      <c r="D664" s="1">
        <f t="shared" si="88"/>
        <v>2.0765927440228564</v>
      </c>
      <c r="E664" s="1" t="str">
        <f t="shared" si="89"/>
        <v>S2</v>
      </c>
      <c r="F664" s="1">
        <f t="shared" si="86"/>
        <v>1.0293951928262588</v>
      </c>
      <c r="G664" s="1">
        <f>$F$2*(((SQRT(3)*COS(Model!F664))-SIN(Model!F664))/2)</f>
        <v>1.4241134442328197E-2</v>
      </c>
      <c r="H664" s="1">
        <f t="shared" si="90"/>
        <v>0.68558997302443281</v>
      </c>
      <c r="I664" s="1">
        <f t="shared" si="91"/>
        <v>0.69983110746676103</v>
      </c>
      <c r="J664" s="1" t="str">
        <f t="shared" si="92"/>
        <v>R4</v>
      </c>
      <c r="K664" t="str">
        <f t="shared" si="93"/>
        <v>S2R4</v>
      </c>
      <c r="L664" t="str">
        <f>VLOOKUP(K664,'Voltage Vector Region'!$M:$P,2,0)</f>
        <v>V15</v>
      </c>
      <c r="M664" t="str">
        <f>VLOOKUP(K664,'Voltage Vector Region'!$M:$P,3,0)</f>
        <v>V8</v>
      </c>
      <c r="N664" t="str">
        <f>VLOOKUP(K664,'Voltage Vector Region'!$M:$P,4,0)</f>
        <v>V3</v>
      </c>
      <c r="P664" t="str">
        <f>VLOOKUP(L664,'Voltage Vector Region'!$R:$S,2,0)</f>
        <v>NPN</v>
      </c>
      <c r="Q664" t="str">
        <f>VLOOKUP(M664,'Voltage Vector Region'!$R:$S,2,0)</f>
        <v>OPN</v>
      </c>
      <c r="R664" t="str">
        <f>VLOOKUP(N664,'Voltage Vector Region'!$R:$S,2,0)</f>
        <v>OPO</v>
      </c>
      <c r="S664">
        <f t="shared" si="87"/>
        <v>6.6100000000000101</v>
      </c>
      <c r="T664" t="e">
        <f>VLOOKUP($K664,#REF!,2,0)</f>
        <v>#REF!</v>
      </c>
      <c r="U664" t="e">
        <f>VLOOKUP($K664,#REF!,3,0)</f>
        <v>#REF!</v>
      </c>
      <c r="V664" t="e">
        <f>VLOOKUP($K664,#REF!,4,0)</f>
        <v>#REF!</v>
      </c>
    </row>
    <row r="665" spans="3:22" x14ac:dyDescent="0.3">
      <c r="C665" s="1">
        <v>6.6200000000000104E-3</v>
      </c>
      <c r="D665" s="1">
        <f t="shared" si="88"/>
        <v>2.0797343366764465</v>
      </c>
      <c r="E665" s="1" t="str">
        <f t="shared" si="89"/>
        <v>S2</v>
      </c>
      <c r="F665" s="1">
        <f t="shared" si="86"/>
        <v>1.0325367854798488</v>
      </c>
      <c r="G665" s="1">
        <f>$F$2*(((SQRT(3)*COS(Model!F665))-SIN(Model!F665))/2)</f>
        <v>1.1728192423725759E-2</v>
      </c>
      <c r="H665" s="1">
        <f t="shared" si="90"/>
        <v>0.68688177142420903</v>
      </c>
      <c r="I665" s="1">
        <f t="shared" si="91"/>
        <v>0.69860996384793483</v>
      </c>
      <c r="J665" s="1" t="str">
        <f t="shared" si="92"/>
        <v>R4</v>
      </c>
      <c r="K665" t="str">
        <f t="shared" si="93"/>
        <v>S2R4</v>
      </c>
      <c r="L665" t="str">
        <f>VLOOKUP(K665,'Voltage Vector Region'!$M:$P,2,0)</f>
        <v>V15</v>
      </c>
      <c r="M665" t="str">
        <f>VLOOKUP(K665,'Voltage Vector Region'!$M:$P,3,0)</f>
        <v>V8</v>
      </c>
      <c r="N665" t="str">
        <f>VLOOKUP(K665,'Voltage Vector Region'!$M:$P,4,0)</f>
        <v>V3</v>
      </c>
      <c r="P665" t="str">
        <f>VLOOKUP(L665,'Voltage Vector Region'!$R:$S,2,0)</f>
        <v>NPN</v>
      </c>
      <c r="Q665" t="str">
        <f>VLOOKUP(M665,'Voltage Vector Region'!$R:$S,2,0)</f>
        <v>OPN</v>
      </c>
      <c r="R665" t="str">
        <f>VLOOKUP(N665,'Voltage Vector Region'!$R:$S,2,0)</f>
        <v>OPO</v>
      </c>
      <c r="S665">
        <f t="shared" si="87"/>
        <v>6.6200000000000099</v>
      </c>
      <c r="T665" t="e">
        <f>VLOOKUP($K665,#REF!,2,0)</f>
        <v>#REF!</v>
      </c>
      <c r="U665" t="e">
        <f>VLOOKUP($K665,#REF!,3,0)</f>
        <v>#REF!</v>
      </c>
      <c r="V665" t="e">
        <f>VLOOKUP($K665,#REF!,4,0)</f>
        <v>#REF!</v>
      </c>
    </row>
    <row r="666" spans="3:22" x14ac:dyDescent="0.3">
      <c r="C666" s="1">
        <v>6.63000000000001E-3</v>
      </c>
      <c r="D666" s="1">
        <f t="shared" si="88"/>
        <v>2.0828759293300361</v>
      </c>
      <c r="E666" s="1" t="str">
        <f t="shared" si="89"/>
        <v>S2</v>
      </c>
      <c r="F666" s="1">
        <f t="shared" si="86"/>
        <v>1.0356783781334384</v>
      </c>
      <c r="G666" s="1">
        <f>$F$2*(((SQRT(3)*COS(Model!F666))-SIN(Model!F666))/2)</f>
        <v>9.2151346525992228E-3</v>
      </c>
      <c r="H666" s="1">
        <f t="shared" si="90"/>
        <v>0.68816679057820662</v>
      </c>
      <c r="I666" s="1">
        <f t="shared" si="91"/>
        <v>0.69738192523080589</v>
      </c>
      <c r="J666" s="1" t="str">
        <f t="shared" si="92"/>
        <v>R4</v>
      </c>
      <c r="K666" t="str">
        <f t="shared" si="93"/>
        <v>S2R4</v>
      </c>
      <c r="L666" t="str">
        <f>VLOOKUP(K666,'Voltage Vector Region'!$M:$P,2,0)</f>
        <v>V15</v>
      </c>
      <c r="M666" t="str">
        <f>VLOOKUP(K666,'Voltage Vector Region'!$M:$P,3,0)</f>
        <v>V8</v>
      </c>
      <c r="N666" t="str">
        <f>VLOOKUP(K666,'Voltage Vector Region'!$M:$P,4,0)</f>
        <v>V3</v>
      </c>
      <c r="P666" t="str">
        <f>VLOOKUP(L666,'Voltage Vector Region'!$R:$S,2,0)</f>
        <v>NPN</v>
      </c>
      <c r="Q666" t="str">
        <f>VLOOKUP(M666,'Voltage Vector Region'!$R:$S,2,0)</f>
        <v>OPN</v>
      </c>
      <c r="R666" t="str">
        <f>VLOOKUP(N666,'Voltage Vector Region'!$R:$S,2,0)</f>
        <v>OPO</v>
      </c>
      <c r="S666">
        <f t="shared" si="87"/>
        <v>6.6300000000000097</v>
      </c>
      <c r="T666" t="e">
        <f>VLOOKUP($K666,#REF!,2,0)</f>
        <v>#REF!</v>
      </c>
      <c r="U666" t="e">
        <f>VLOOKUP($K666,#REF!,3,0)</f>
        <v>#REF!</v>
      </c>
      <c r="V666" t="e">
        <f>VLOOKUP($K666,#REF!,4,0)</f>
        <v>#REF!</v>
      </c>
    </row>
    <row r="667" spans="3:22" x14ac:dyDescent="0.3">
      <c r="C667" s="1">
        <v>6.6400000000000096E-3</v>
      </c>
      <c r="D667" s="1">
        <f t="shared" si="88"/>
        <v>2.0860175219836257</v>
      </c>
      <c r="E667" s="1" t="str">
        <f t="shared" si="89"/>
        <v>S2</v>
      </c>
      <c r="F667" s="1">
        <f t="shared" si="86"/>
        <v>1.038819970787028</v>
      </c>
      <c r="G667" s="1">
        <f>$F$2*(((SQRT(3)*COS(Model!F667))-SIN(Model!F667))/2)</f>
        <v>6.701985931813992E-3</v>
      </c>
      <c r="H667" s="1">
        <f t="shared" si="90"/>
        <v>0.68944501780380529</v>
      </c>
      <c r="I667" s="1">
        <f t="shared" si="91"/>
        <v>0.69614700373561933</v>
      </c>
      <c r="J667" s="1" t="str">
        <f t="shared" si="92"/>
        <v>R4</v>
      </c>
      <c r="K667" t="str">
        <f t="shared" si="93"/>
        <v>S2R4</v>
      </c>
      <c r="L667" t="str">
        <f>VLOOKUP(K667,'Voltage Vector Region'!$M:$P,2,0)</f>
        <v>V15</v>
      </c>
      <c r="M667" t="str">
        <f>VLOOKUP(K667,'Voltage Vector Region'!$M:$P,3,0)</f>
        <v>V8</v>
      </c>
      <c r="N667" t="str">
        <f>VLOOKUP(K667,'Voltage Vector Region'!$M:$P,4,0)</f>
        <v>V3</v>
      </c>
      <c r="P667" t="str">
        <f>VLOOKUP(L667,'Voltage Vector Region'!$R:$S,2,0)</f>
        <v>NPN</v>
      </c>
      <c r="Q667" t="str">
        <f>VLOOKUP(M667,'Voltage Vector Region'!$R:$S,2,0)</f>
        <v>OPN</v>
      </c>
      <c r="R667" t="str">
        <f>VLOOKUP(N667,'Voltage Vector Region'!$R:$S,2,0)</f>
        <v>OPO</v>
      </c>
      <c r="S667">
        <f t="shared" si="87"/>
        <v>6.6400000000000095</v>
      </c>
      <c r="T667" t="e">
        <f>VLOOKUP($K667,#REF!,2,0)</f>
        <v>#REF!</v>
      </c>
      <c r="U667" t="e">
        <f>VLOOKUP($K667,#REF!,3,0)</f>
        <v>#REF!</v>
      </c>
      <c r="V667" t="e">
        <f>VLOOKUP($K667,#REF!,4,0)</f>
        <v>#REF!</v>
      </c>
    </row>
    <row r="668" spans="3:22" x14ac:dyDescent="0.3">
      <c r="C668" s="1">
        <v>6.6500000000000101E-3</v>
      </c>
      <c r="D668" s="1">
        <f t="shared" si="88"/>
        <v>2.0891591146372157</v>
      </c>
      <c r="E668" s="1" t="str">
        <f t="shared" si="89"/>
        <v>S2</v>
      </c>
      <c r="F668" s="1">
        <f t="shared" si="86"/>
        <v>1.0419615634406181</v>
      </c>
      <c r="G668" s="1">
        <f>$F$2*(((SQRT(3)*COS(Model!F668))-SIN(Model!F668))/2)</f>
        <v>4.1887710651329789E-3</v>
      </c>
      <c r="H668" s="1">
        <f t="shared" si="90"/>
        <v>0.69071644048541869</v>
      </c>
      <c r="I668" s="1">
        <f t="shared" si="91"/>
        <v>0.69490521155055163</v>
      </c>
      <c r="J668" s="1" t="str">
        <f t="shared" si="92"/>
        <v>R4</v>
      </c>
      <c r="K668" t="str">
        <f t="shared" si="93"/>
        <v>S2R4</v>
      </c>
      <c r="L668" t="str">
        <f>VLOOKUP(K668,'Voltage Vector Region'!$M:$P,2,0)</f>
        <v>V15</v>
      </c>
      <c r="M668" t="str">
        <f>VLOOKUP(K668,'Voltage Vector Region'!$M:$P,3,0)</f>
        <v>V8</v>
      </c>
      <c r="N668" t="str">
        <f>VLOOKUP(K668,'Voltage Vector Region'!$M:$P,4,0)</f>
        <v>V3</v>
      </c>
      <c r="P668" t="str">
        <f>VLOOKUP(L668,'Voltage Vector Region'!$R:$S,2,0)</f>
        <v>NPN</v>
      </c>
      <c r="Q668" t="str">
        <f>VLOOKUP(M668,'Voltage Vector Region'!$R:$S,2,0)</f>
        <v>OPN</v>
      </c>
      <c r="R668" t="str">
        <f>VLOOKUP(N668,'Voltage Vector Region'!$R:$S,2,0)</f>
        <v>OPO</v>
      </c>
      <c r="S668">
        <f t="shared" si="87"/>
        <v>6.6500000000000101</v>
      </c>
      <c r="T668" t="e">
        <f>VLOOKUP($K668,#REF!,2,0)</f>
        <v>#REF!</v>
      </c>
      <c r="U668" t="e">
        <f>VLOOKUP($K668,#REF!,3,0)</f>
        <v>#REF!</v>
      </c>
      <c r="V668" t="e">
        <f>VLOOKUP($K668,#REF!,4,0)</f>
        <v>#REF!</v>
      </c>
    </row>
    <row r="669" spans="3:22" x14ac:dyDescent="0.3">
      <c r="C669" s="1">
        <v>6.6600000000000097E-3</v>
      </c>
      <c r="D669" s="1">
        <f t="shared" si="88"/>
        <v>2.0923007072908053</v>
      </c>
      <c r="E669" s="1" t="str">
        <f t="shared" si="89"/>
        <v>S2</v>
      </c>
      <c r="F669" s="1">
        <f t="shared" si="86"/>
        <v>1.0451031560942077</v>
      </c>
      <c r="G669" s="1">
        <f>$F$2*(((SQRT(3)*COS(Model!F669))-SIN(Model!F669))/2)</f>
        <v>1.6755148569729706E-3</v>
      </c>
      <c r="H669" s="1">
        <f t="shared" si="90"/>
        <v>0.69198104607461786</v>
      </c>
      <c r="I669" s="1">
        <f t="shared" si="91"/>
        <v>0.69365656093159078</v>
      </c>
      <c r="J669" s="1" t="str">
        <f t="shared" si="92"/>
        <v>R4</v>
      </c>
      <c r="K669" t="str">
        <f t="shared" si="93"/>
        <v>S2R4</v>
      </c>
      <c r="L669" t="str">
        <f>VLOOKUP(K669,'Voltage Vector Region'!$M:$P,2,0)</f>
        <v>V15</v>
      </c>
      <c r="M669" t="str">
        <f>VLOOKUP(K669,'Voltage Vector Region'!$M:$P,3,0)</f>
        <v>V8</v>
      </c>
      <c r="N669" t="str">
        <f>VLOOKUP(K669,'Voltage Vector Region'!$M:$P,4,0)</f>
        <v>V3</v>
      </c>
      <c r="P669" t="str">
        <f>VLOOKUP(L669,'Voltage Vector Region'!$R:$S,2,0)</f>
        <v>NPN</v>
      </c>
      <c r="Q669" t="str">
        <f>VLOOKUP(M669,'Voltage Vector Region'!$R:$S,2,0)</f>
        <v>OPN</v>
      </c>
      <c r="R669" t="str">
        <f>VLOOKUP(N669,'Voltage Vector Region'!$R:$S,2,0)</f>
        <v>OPO</v>
      </c>
      <c r="S669">
        <f t="shared" si="87"/>
        <v>6.6600000000000099</v>
      </c>
      <c r="T669" t="e">
        <f>VLOOKUP($K669,#REF!,2,0)</f>
        <v>#REF!</v>
      </c>
      <c r="U669" t="e">
        <f>VLOOKUP($K669,#REF!,3,0)</f>
        <v>#REF!</v>
      </c>
      <c r="V669" t="e">
        <f>VLOOKUP($K669,#REF!,4,0)</f>
        <v>#REF!</v>
      </c>
    </row>
    <row r="670" spans="3:22" x14ac:dyDescent="0.3">
      <c r="C670" s="1">
        <v>6.6700000000000101E-3</v>
      </c>
      <c r="D670" s="1">
        <f t="shared" si="88"/>
        <v>2.0954422999443953</v>
      </c>
      <c r="E670" s="1" t="str">
        <f t="shared" si="89"/>
        <v>S3</v>
      </c>
      <c r="F670" s="1">
        <f t="shared" si="86"/>
        <v>1.0471975512000853E-3</v>
      </c>
      <c r="G670" s="1">
        <f>$F$2*(((SQRT(3)*COS(Model!F670))-SIN(Model!F670))/2)</f>
        <v>0.69240106420241376</v>
      </c>
      <c r="H670" s="1">
        <f t="shared" si="90"/>
        <v>8.37757887842661E-4</v>
      </c>
      <c r="I670" s="1">
        <f t="shared" si="91"/>
        <v>0.69323882209025645</v>
      </c>
      <c r="J670" s="1" t="str">
        <f t="shared" si="92"/>
        <v>R3</v>
      </c>
      <c r="K670" t="str">
        <f t="shared" si="93"/>
        <v>S3R3</v>
      </c>
      <c r="L670" t="str">
        <f>VLOOKUP(K670,'Voltage Vector Region'!$M:$P,2,0)</f>
        <v>V3</v>
      </c>
      <c r="M670" t="str">
        <f>VLOOKUP(K670,'Voltage Vector Region'!$M:$P,3,0)</f>
        <v>V9</v>
      </c>
      <c r="N670" t="str">
        <f>VLOOKUP(K670,'Voltage Vector Region'!$M:$P,4,0)</f>
        <v>V15</v>
      </c>
      <c r="P670" t="str">
        <f>VLOOKUP(L670,'Voltage Vector Region'!$R:$S,2,0)</f>
        <v>OPO</v>
      </c>
      <c r="Q670" t="str">
        <f>VLOOKUP(M670,'Voltage Vector Region'!$R:$S,2,0)</f>
        <v>NPO</v>
      </c>
      <c r="R670" t="str">
        <f>VLOOKUP(N670,'Voltage Vector Region'!$R:$S,2,0)</f>
        <v>NPN</v>
      </c>
      <c r="S670">
        <f t="shared" si="87"/>
        <v>6.6700000000000097</v>
      </c>
      <c r="T670" t="e">
        <f>VLOOKUP($K670,#REF!,2,0)</f>
        <v>#REF!</v>
      </c>
      <c r="U670" t="e">
        <f>VLOOKUP($K670,#REF!,3,0)</f>
        <v>#REF!</v>
      </c>
      <c r="V670" t="e">
        <f>VLOOKUP($K670,#REF!,4,0)</f>
        <v>#REF!</v>
      </c>
    </row>
    <row r="671" spans="3:22" x14ac:dyDescent="0.3">
      <c r="C671" s="1">
        <v>6.6800000000000097E-3</v>
      </c>
      <c r="D671" s="1">
        <f t="shared" si="88"/>
        <v>2.0985838925979849</v>
      </c>
      <c r="E671" s="1" t="str">
        <f t="shared" si="89"/>
        <v>S3</v>
      </c>
      <c r="F671" s="1">
        <f t="shared" si="86"/>
        <v>4.188790204789683E-3</v>
      </c>
      <c r="G671" s="1">
        <f>$F$2*(((SQRT(3)*COS(Model!F671))-SIN(Model!F671))/2)</f>
        <v>0.69113873375426693</v>
      </c>
      <c r="H671" s="1">
        <f t="shared" si="90"/>
        <v>3.3510223643257384E-3</v>
      </c>
      <c r="I671" s="1">
        <f t="shared" si="91"/>
        <v>0.69448975611859265</v>
      </c>
      <c r="J671" s="1" t="str">
        <f t="shared" si="92"/>
        <v>R3</v>
      </c>
      <c r="K671" t="str">
        <f t="shared" si="93"/>
        <v>S3R3</v>
      </c>
      <c r="L671" t="str">
        <f>VLOOKUP(K671,'Voltage Vector Region'!$M:$P,2,0)</f>
        <v>V3</v>
      </c>
      <c r="M671" t="str">
        <f>VLOOKUP(K671,'Voltage Vector Region'!$M:$P,3,0)</f>
        <v>V9</v>
      </c>
      <c r="N671" t="str">
        <f>VLOOKUP(K671,'Voltage Vector Region'!$M:$P,4,0)</f>
        <v>V15</v>
      </c>
      <c r="P671" t="str">
        <f>VLOOKUP(L671,'Voltage Vector Region'!$R:$S,2,0)</f>
        <v>OPO</v>
      </c>
      <c r="Q671" t="str">
        <f>VLOOKUP(M671,'Voltage Vector Region'!$R:$S,2,0)</f>
        <v>NPO</v>
      </c>
      <c r="R671" t="str">
        <f>VLOOKUP(N671,'Voltage Vector Region'!$R:$S,2,0)</f>
        <v>NPN</v>
      </c>
      <c r="S671">
        <f t="shared" si="87"/>
        <v>6.6800000000000095</v>
      </c>
      <c r="T671" t="e">
        <f>VLOOKUP($K671,#REF!,2,0)</f>
        <v>#REF!</v>
      </c>
      <c r="U671" t="e">
        <f>VLOOKUP($K671,#REF!,3,0)</f>
        <v>#REF!</v>
      </c>
      <c r="V671" t="e">
        <f>VLOOKUP($K671,#REF!,4,0)</f>
        <v>#REF!</v>
      </c>
    </row>
    <row r="672" spans="3:22" x14ac:dyDescent="0.3">
      <c r="C672" s="1">
        <v>6.6900000000000102E-3</v>
      </c>
      <c r="D672" s="1">
        <f t="shared" si="88"/>
        <v>2.101725485251575</v>
      </c>
      <c r="E672" s="1" t="str">
        <f t="shared" si="89"/>
        <v>S3</v>
      </c>
      <c r="F672" s="1">
        <f t="shared" si="86"/>
        <v>7.3303828583797248E-3</v>
      </c>
      <c r="G672" s="1">
        <f>$F$2*(((SQRT(3)*COS(Model!F672))-SIN(Model!F672))/2)</f>
        <v>0.6898695820458417</v>
      </c>
      <c r="H672" s="1">
        <f t="shared" si="90"/>
        <v>5.864253767571298E-3</v>
      </c>
      <c r="I672" s="1">
        <f t="shared" si="91"/>
        <v>0.69573383581341297</v>
      </c>
      <c r="J672" s="1" t="str">
        <f t="shared" si="92"/>
        <v>R3</v>
      </c>
      <c r="K672" t="str">
        <f t="shared" si="93"/>
        <v>S3R3</v>
      </c>
      <c r="L672" t="str">
        <f>VLOOKUP(K672,'Voltage Vector Region'!$M:$P,2,0)</f>
        <v>V3</v>
      </c>
      <c r="M672" t="str">
        <f>VLOOKUP(K672,'Voltage Vector Region'!$M:$P,3,0)</f>
        <v>V9</v>
      </c>
      <c r="N672" t="str">
        <f>VLOOKUP(K672,'Voltage Vector Region'!$M:$P,4,0)</f>
        <v>V15</v>
      </c>
      <c r="P672" t="str">
        <f>VLOOKUP(L672,'Voltage Vector Region'!$R:$S,2,0)</f>
        <v>OPO</v>
      </c>
      <c r="Q672" t="str">
        <f>VLOOKUP(M672,'Voltage Vector Region'!$R:$S,2,0)</f>
        <v>NPO</v>
      </c>
      <c r="R672" t="str">
        <f>VLOOKUP(N672,'Voltage Vector Region'!$R:$S,2,0)</f>
        <v>NPN</v>
      </c>
      <c r="S672">
        <f t="shared" si="87"/>
        <v>6.6900000000000102</v>
      </c>
      <c r="T672" t="e">
        <f>VLOOKUP($K672,#REF!,2,0)</f>
        <v>#REF!</v>
      </c>
      <c r="U672" t="e">
        <f>VLOOKUP($K672,#REF!,3,0)</f>
        <v>#REF!</v>
      </c>
      <c r="V672" t="e">
        <f>VLOOKUP($K672,#REF!,4,0)</f>
        <v>#REF!</v>
      </c>
    </row>
    <row r="673" spans="3:22" x14ac:dyDescent="0.3">
      <c r="C673" s="1">
        <v>6.7000000000000098E-3</v>
      </c>
      <c r="D673" s="1">
        <f t="shared" si="88"/>
        <v>2.1048670779051646</v>
      </c>
      <c r="E673" s="1" t="str">
        <f t="shared" si="89"/>
        <v>S3</v>
      </c>
      <c r="F673" s="1">
        <f t="shared" si="86"/>
        <v>1.0471975511969323E-2</v>
      </c>
      <c r="G673" s="1">
        <f>$F$2*(((SQRT(3)*COS(Model!F673))-SIN(Model!F673))/2)</f>
        <v>0.68859362160315352</v>
      </c>
      <c r="H673" s="1">
        <f t="shared" si="90"/>
        <v>8.3774272929993104E-3</v>
      </c>
      <c r="I673" s="1">
        <f t="shared" si="91"/>
        <v>0.6969710488961528</v>
      </c>
      <c r="J673" s="1" t="str">
        <f t="shared" si="92"/>
        <v>R3</v>
      </c>
      <c r="K673" t="str">
        <f t="shared" si="93"/>
        <v>S3R3</v>
      </c>
      <c r="L673" t="str">
        <f>VLOOKUP(K673,'Voltage Vector Region'!$M:$P,2,0)</f>
        <v>V3</v>
      </c>
      <c r="M673" t="str">
        <f>VLOOKUP(K673,'Voltage Vector Region'!$M:$P,3,0)</f>
        <v>V9</v>
      </c>
      <c r="N673" t="str">
        <f>VLOOKUP(K673,'Voltage Vector Region'!$M:$P,4,0)</f>
        <v>V15</v>
      </c>
      <c r="P673" t="str">
        <f>VLOOKUP(L673,'Voltage Vector Region'!$R:$S,2,0)</f>
        <v>OPO</v>
      </c>
      <c r="Q673" t="str">
        <f>VLOOKUP(M673,'Voltage Vector Region'!$R:$S,2,0)</f>
        <v>NPO</v>
      </c>
      <c r="R673" t="str">
        <f>VLOOKUP(N673,'Voltage Vector Region'!$R:$S,2,0)</f>
        <v>NPN</v>
      </c>
      <c r="S673">
        <f t="shared" si="87"/>
        <v>6.7000000000000099</v>
      </c>
      <c r="T673" t="e">
        <f>VLOOKUP($K673,#REF!,2,0)</f>
        <v>#REF!</v>
      </c>
      <c r="U673" t="e">
        <f>VLOOKUP($K673,#REF!,3,0)</f>
        <v>#REF!</v>
      </c>
      <c r="V673" t="e">
        <f>VLOOKUP($K673,#REF!,4,0)</f>
        <v>#REF!</v>
      </c>
    </row>
    <row r="674" spans="3:22" x14ac:dyDescent="0.3">
      <c r="C674" s="1">
        <v>6.7100000000000102E-3</v>
      </c>
      <c r="D674" s="1">
        <f t="shared" si="88"/>
        <v>2.1080086705587546</v>
      </c>
      <c r="E674" s="1" t="str">
        <f t="shared" si="89"/>
        <v>S3</v>
      </c>
      <c r="F674" s="1">
        <f t="shared" si="86"/>
        <v>1.3613568165559364E-2</v>
      </c>
      <c r="G674" s="1">
        <f>$F$2*(((SQRT(3)*COS(Model!F674))-SIN(Model!F674))/2)</f>
        <v>0.68731086501941641</v>
      </c>
      <c r="H674" s="1">
        <f t="shared" si="90"/>
        <v>1.0890518136602401E-2</v>
      </c>
      <c r="I674" s="1">
        <f t="shared" si="91"/>
        <v>0.69820138315601876</v>
      </c>
      <c r="J674" s="1" t="str">
        <f t="shared" si="92"/>
        <v>R3</v>
      </c>
      <c r="K674" t="str">
        <f t="shared" si="93"/>
        <v>S3R3</v>
      </c>
      <c r="L674" t="str">
        <f>VLOOKUP(K674,'Voltage Vector Region'!$M:$P,2,0)</f>
        <v>V3</v>
      </c>
      <c r="M674" t="str">
        <f>VLOOKUP(K674,'Voltage Vector Region'!$M:$P,3,0)</f>
        <v>V9</v>
      </c>
      <c r="N674" t="str">
        <f>VLOOKUP(K674,'Voltage Vector Region'!$M:$P,4,0)</f>
        <v>V15</v>
      </c>
      <c r="P674" t="str">
        <f>VLOOKUP(L674,'Voltage Vector Region'!$R:$S,2,0)</f>
        <v>OPO</v>
      </c>
      <c r="Q674" t="str">
        <f>VLOOKUP(M674,'Voltage Vector Region'!$R:$S,2,0)</f>
        <v>NPO</v>
      </c>
      <c r="R674" t="str">
        <f>VLOOKUP(N674,'Voltage Vector Region'!$R:$S,2,0)</f>
        <v>NPN</v>
      </c>
      <c r="S674">
        <f t="shared" si="87"/>
        <v>6.7100000000000097</v>
      </c>
      <c r="T674" t="e">
        <f>VLOOKUP($K674,#REF!,2,0)</f>
        <v>#REF!</v>
      </c>
      <c r="U674" t="e">
        <f>VLOOKUP($K674,#REF!,3,0)</f>
        <v>#REF!</v>
      </c>
      <c r="V674" t="e">
        <f>VLOOKUP($K674,#REF!,4,0)</f>
        <v>#REF!</v>
      </c>
    </row>
    <row r="675" spans="3:22" x14ac:dyDescent="0.3">
      <c r="C675" s="1">
        <v>6.7200000000000098E-3</v>
      </c>
      <c r="D675" s="1">
        <f t="shared" si="88"/>
        <v>2.1111502632123442</v>
      </c>
      <c r="E675" s="1" t="str">
        <f t="shared" si="89"/>
        <v>S3</v>
      </c>
      <c r="F675" s="1">
        <f t="shared" si="86"/>
        <v>1.6755160819148962E-2</v>
      </c>
      <c r="G675" s="1">
        <f>$F$2*(((SQRT(3)*COS(Model!F675))-SIN(Model!F675))/2)</f>
        <v>0.68602132495492041</v>
      </c>
      <c r="H675" s="1">
        <f t="shared" si="90"/>
        <v>1.3403501495187809E-2</v>
      </c>
      <c r="I675" s="1">
        <f t="shared" si="91"/>
        <v>0.69942482645010817</v>
      </c>
      <c r="J675" s="1" t="str">
        <f t="shared" si="92"/>
        <v>R3</v>
      </c>
      <c r="K675" t="str">
        <f t="shared" si="93"/>
        <v>S3R3</v>
      </c>
      <c r="L675" t="str">
        <f>VLOOKUP(K675,'Voltage Vector Region'!$M:$P,2,0)</f>
        <v>V3</v>
      </c>
      <c r="M675" t="str">
        <f>VLOOKUP(K675,'Voltage Vector Region'!$M:$P,3,0)</f>
        <v>V9</v>
      </c>
      <c r="N675" t="str">
        <f>VLOOKUP(K675,'Voltage Vector Region'!$M:$P,4,0)</f>
        <v>V15</v>
      </c>
      <c r="P675" t="str">
        <f>VLOOKUP(L675,'Voltage Vector Region'!$R:$S,2,0)</f>
        <v>OPO</v>
      </c>
      <c r="Q675" t="str">
        <f>VLOOKUP(M675,'Voltage Vector Region'!$R:$S,2,0)</f>
        <v>NPO</v>
      </c>
      <c r="R675" t="str">
        <f>VLOOKUP(N675,'Voltage Vector Region'!$R:$S,2,0)</f>
        <v>NPN</v>
      </c>
      <c r="S675">
        <f t="shared" si="87"/>
        <v>6.7200000000000095</v>
      </c>
      <c r="T675" t="e">
        <f>VLOOKUP($K675,#REF!,2,0)</f>
        <v>#REF!</v>
      </c>
      <c r="U675" t="e">
        <f>VLOOKUP($K675,#REF!,3,0)</f>
        <v>#REF!</v>
      </c>
      <c r="V675" t="e">
        <f>VLOOKUP($K675,#REF!,4,0)</f>
        <v>#REF!</v>
      </c>
    </row>
    <row r="676" spans="3:22" x14ac:dyDescent="0.3">
      <c r="C676" s="1">
        <v>6.7300000000000103E-3</v>
      </c>
      <c r="D676" s="1">
        <f t="shared" si="88"/>
        <v>2.1142918558659343</v>
      </c>
      <c r="E676" s="1" t="str">
        <f t="shared" si="89"/>
        <v>S3</v>
      </c>
      <c r="F676" s="1">
        <f t="shared" si="86"/>
        <v>1.9896753472739004E-2</v>
      </c>
      <c r="G676" s="1">
        <f>$F$2*(((SQRT(3)*COS(Model!F676))-SIN(Model!F676))/2)</f>
        <v>0.6847250141369049</v>
      </c>
      <c r="H676" s="1">
        <f t="shared" si="90"/>
        <v>1.5916352566625026E-2</v>
      </c>
      <c r="I676" s="1">
        <f t="shared" si="91"/>
        <v>0.70064136670352994</v>
      </c>
      <c r="J676" s="1" t="str">
        <f t="shared" si="92"/>
        <v>R3</v>
      </c>
      <c r="K676" t="str">
        <f t="shared" si="93"/>
        <v>S3R3</v>
      </c>
      <c r="L676" t="str">
        <f>VLOOKUP(K676,'Voltage Vector Region'!$M:$P,2,0)</f>
        <v>V3</v>
      </c>
      <c r="M676" t="str">
        <f>VLOOKUP(K676,'Voltage Vector Region'!$M:$P,3,0)</f>
        <v>V9</v>
      </c>
      <c r="N676" t="str">
        <f>VLOOKUP(K676,'Voltage Vector Region'!$M:$P,4,0)</f>
        <v>V15</v>
      </c>
      <c r="P676" t="str">
        <f>VLOOKUP(L676,'Voltage Vector Region'!$R:$S,2,0)</f>
        <v>OPO</v>
      </c>
      <c r="Q676" t="str">
        <f>VLOOKUP(M676,'Voltage Vector Region'!$R:$S,2,0)</f>
        <v>NPO</v>
      </c>
      <c r="R676" t="str">
        <f>VLOOKUP(N676,'Voltage Vector Region'!$R:$S,2,0)</f>
        <v>NPN</v>
      </c>
      <c r="S676">
        <f t="shared" si="87"/>
        <v>6.7300000000000102</v>
      </c>
      <c r="T676" t="e">
        <f>VLOOKUP($K676,#REF!,2,0)</f>
        <v>#REF!</v>
      </c>
      <c r="U676" t="e">
        <f>VLOOKUP($K676,#REF!,3,0)</f>
        <v>#REF!</v>
      </c>
      <c r="V676" t="e">
        <f>VLOOKUP($K676,#REF!,4,0)</f>
        <v>#REF!</v>
      </c>
    </row>
    <row r="677" spans="3:22" x14ac:dyDescent="0.3">
      <c r="C677" s="1">
        <v>6.7400000000000099E-3</v>
      </c>
      <c r="D677" s="1">
        <f t="shared" si="88"/>
        <v>2.1174334485195239</v>
      </c>
      <c r="E677" s="1" t="str">
        <f t="shared" si="89"/>
        <v>S3</v>
      </c>
      <c r="F677" s="1">
        <f t="shared" si="86"/>
        <v>2.3038346126328602E-2</v>
      </c>
      <c r="G677" s="1">
        <f>$F$2*(((SQRT(3)*COS(Model!F677))-SIN(Model!F677))/2)</f>
        <v>0.68342194535943479</v>
      </c>
      <c r="H677" s="1">
        <f t="shared" si="90"/>
        <v>1.8429046550087747E-2</v>
      </c>
      <c r="I677" s="1">
        <f t="shared" si="91"/>
        <v>0.70185099190952249</v>
      </c>
      <c r="J677" s="1" t="str">
        <f t="shared" si="92"/>
        <v>R3</v>
      </c>
      <c r="K677" t="str">
        <f t="shared" si="93"/>
        <v>S3R3</v>
      </c>
      <c r="L677" t="str">
        <f>VLOOKUP(K677,'Voltage Vector Region'!$M:$P,2,0)</f>
        <v>V3</v>
      </c>
      <c r="M677" t="str">
        <f>VLOOKUP(K677,'Voltage Vector Region'!$M:$P,3,0)</f>
        <v>V9</v>
      </c>
      <c r="N677" t="str">
        <f>VLOOKUP(K677,'Voltage Vector Region'!$M:$P,4,0)</f>
        <v>V15</v>
      </c>
      <c r="P677" t="str">
        <f>VLOOKUP(L677,'Voltage Vector Region'!$R:$S,2,0)</f>
        <v>OPO</v>
      </c>
      <c r="Q677" t="str">
        <f>VLOOKUP(M677,'Voltage Vector Region'!$R:$S,2,0)</f>
        <v>NPO</v>
      </c>
      <c r="R677" t="str">
        <f>VLOOKUP(N677,'Voltage Vector Region'!$R:$S,2,0)</f>
        <v>NPN</v>
      </c>
      <c r="S677">
        <f t="shared" si="87"/>
        <v>6.74000000000001</v>
      </c>
      <c r="T677" t="e">
        <f>VLOOKUP($K677,#REF!,2,0)</f>
        <v>#REF!</v>
      </c>
      <c r="U677" t="e">
        <f>VLOOKUP($K677,#REF!,3,0)</f>
        <v>#REF!</v>
      </c>
      <c r="V677" t="e">
        <f>VLOOKUP($K677,#REF!,4,0)</f>
        <v>#REF!</v>
      </c>
    </row>
    <row r="678" spans="3:22" x14ac:dyDescent="0.3">
      <c r="C678" s="1">
        <v>6.7500000000000103E-3</v>
      </c>
      <c r="D678" s="1">
        <f t="shared" si="88"/>
        <v>2.1205750411731139</v>
      </c>
      <c r="E678" s="1" t="str">
        <f t="shared" si="89"/>
        <v>S3</v>
      </c>
      <c r="F678" s="1">
        <f t="shared" si="86"/>
        <v>2.6179938779918643E-2</v>
      </c>
      <c r="G678" s="1">
        <f>$F$2*(((SQRT(3)*COS(Model!F678))-SIN(Model!F678))/2)</f>
        <v>0.68211213148327221</v>
      </c>
      <c r="H678" s="1">
        <f t="shared" si="90"/>
        <v>2.0941558646301484E-2</v>
      </c>
      <c r="I678" s="1">
        <f t="shared" si="91"/>
        <v>0.70305369012957364</v>
      </c>
      <c r="J678" s="1" t="str">
        <f t="shared" si="92"/>
        <v>R3</v>
      </c>
      <c r="K678" t="str">
        <f t="shared" si="93"/>
        <v>S3R3</v>
      </c>
      <c r="L678" t="str">
        <f>VLOOKUP(K678,'Voltage Vector Region'!$M:$P,2,0)</f>
        <v>V3</v>
      </c>
      <c r="M678" t="str">
        <f>VLOOKUP(K678,'Voltage Vector Region'!$M:$P,3,0)</f>
        <v>V9</v>
      </c>
      <c r="N678" t="str">
        <f>VLOOKUP(K678,'Voltage Vector Region'!$M:$P,4,0)</f>
        <v>V15</v>
      </c>
      <c r="P678" t="str">
        <f>VLOOKUP(L678,'Voltage Vector Region'!$R:$S,2,0)</f>
        <v>OPO</v>
      </c>
      <c r="Q678" t="str">
        <f>VLOOKUP(M678,'Voltage Vector Region'!$R:$S,2,0)</f>
        <v>NPO</v>
      </c>
      <c r="R678" t="str">
        <f>VLOOKUP(N678,'Voltage Vector Region'!$R:$S,2,0)</f>
        <v>NPN</v>
      </c>
      <c r="S678">
        <f t="shared" si="87"/>
        <v>6.7500000000000098</v>
      </c>
      <c r="T678" t="e">
        <f>VLOOKUP($K678,#REF!,2,0)</f>
        <v>#REF!</v>
      </c>
      <c r="U678" t="e">
        <f>VLOOKUP($K678,#REF!,3,0)</f>
        <v>#REF!</v>
      </c>
      <c r="V678" t="e">
        <f>VLOOKUP($K678,#REF!,4,0)</f>
        <v>#REF!</v>
      </c>
    </row>
    <row r="679" spans="3:22" x14ac:dyDescent="0.3">
      <c r="C679" s="1">
        <v>6.7600000000000099E-3</v>
      </c>
      <c r="D679" s="1">
        <f t="shared" si="88"/>
        <v>2.1237166338267035</v>
      </c>
      <c r="E679" s="1" t="str">
        <f t="shared" si="89"/>
        <v>S3</v>
      </c>
      <c r="F679" s="1">
        <f t="shared" si="86"/>
        <v>2.9321531433508241E-2</v>
      </c>
      <c r="G679" s="1">
        <f>$F$2*(((SQRT(3)*COS(Model!F679))-SIN(Model!F679))/2)</f>
        <v>0.68079558543575214</v>
      </c>
      <c r="H679" s="1">
        <f t="shared" si="90"/>
        <v>2.3453864057785472E-2</v>
      </c>
      <c r="I679" s="1">
        <f t="shared" si="91"/>
        <v>0.70424944949353763</v>
      </c>
      <c r="J679" s="1" t="str">
        <f t="shared" si="92"/>
        <v>R3</v>
      </c>
      <c r="K679" t="str">
        <f t="shared" si="93"/>
        <v>S3R3</v>
      </c>
      <c r="L679" t="str">
        <f>VLOOKUP(K679,'Voltage Vector Region'!$M:$P,2,0)</f>
        <v>V3</v>
      </c>
      <c r="M679" t="str">
        <f>VLOOKUP(K679,'Voltage Vector Region'!$M:$P,3,0)</f>
        <v>V9</v>
      </c>
      <c r="N679" t="str">
        <f>VLOOKUP(K679,'Voltage Vector Region'!$M:$P,4,0)</f>
        <v>V15</v>
      </c>
      <c r="P679" t="str">
        <f>VLOOKUP(L679,'Voltage Vector Region'!$R:$S,2,0)</f>
        <v>OPO</v>
      </c>
      <c r="Q679" t="str">
        <f>VLOOKUP(M679,'Voltage Vector Region'!$R:$S,2,0)</f>
        <v>NPO</v>
      </c>
      <c r="R679" t="str">
        <f>VLOOKUP(N679,'Voltage Vector Region'!$R:$S,2,0)</f>
        <v>NPN</v>
      </c>
      <c r="S679">
        <f t="shared" si="87"/>
        <v>6.7600000000000096</v>
      </c>
      <c r="T679" t="e">
        <f>VLOOKUP($K679,#REF!,2,0)</f>
        <v>#REF!</v>
      </c>
      <c r="U679" t="e">
        <f>VLOOKUP($K679,#REF!,3,0)</f>
        <v>#REF!</v>
      </c>
      <c r="V679" t="e">
        <f>VLOOKUP($K679,#REF!,4,0)</f>
        <v>#REF!</v>
      </c>
    </row>
    <row r="680" spans="3:22" x14ac:dyDescent="0.3">
      <c r="C680" s="1">
        <v>6.7700000000000104E-3</v>
      </c>
      <c r="D680" s="1">
        <f t="shared" si="88"/>
        <v>2.1268582264802931</v>
      </c>
      <c r="E680" s="1" t="str">
        <f t="shared" si="89"/>
        <v>S3</v>
      </c>
      <c r="F680" s="1">
        <f t="shared" si="86"/>
        <v>3.2463124087097839E-2</v>
      </c>
      <c r="G680" s="1">
        <f>$F$2*(((SQRT(3)*COS(Model!F680))-SIN(Model!F680))/2)</f>
        <v>0.67947232021065185</v>
      </c>
      <c r="H680" s="1">
        <f t="shared" si="90"/>
        <v>2.5965937989099921E-2</v>
      </c>
      <c r="I680" s="1">
        <f t="shared" si="91"/>
        <v>0.70543825819975181</v>
      </c>
      <c r="J680" s="1" t="str">
        <f t="shared" si="92"/>
        <v>R3</v>
      </c>
      <c r="K680" t="str">
        <f t="shared" si="93"/>
        <v>S3R3</v>
      </c>
      <c r="L680" t="str">
        <f>VLOOKUP(K680,'Voltage Vector Region'!$M:$P,2,0)</f>
        <v>V3</v>
      </c>
      <c r="M680" t="str">
        <f>VLOOKUP(K680,'Voltage Vector Region'!$M:$P,3,0)</f>
        <v>V9</v>
      </c>
      <c r="N680" t="str">
        <f>VLOOKUP(K680,'Voltage Vector Region'!$M:$P,4,0)</f>
        <v>V15</v>
      </c>
      <c r="P680" t="str">
        <f>VLOOKUP(L680,'Voltage Vector Region'!$R:$S,2,0)</f>
        <v>OPO</v>
      </c>
      <c r="Q680" t="str">
        <f>VLOOKUP(M680,'Voltage Vector Region'!$R:$S,2,0)</f>
        <v>NPO</v>
      </c>
      <c r="R680" t="str">
        <f>VLOOKUP(N680,'Voltage Vector Region'!$R:$S,2,0)</f>
        <v>NPN</v>
      </c>
      <c r="S680">
        <f t="shared" si="87"/>
        <v>6.7700000000000102</v>
      </c>
      <c r="T680" t="e">
        <f>VLOOKUP($K680,#REF!,2,0)</f>
        <v>#REF!</v>
      </c>
      <c r="U680" t="e">
        <f>VLOOKUP($K680,#REF!,3,0)</f>
        <v>#REF!</v>
      </c>
      <c r="V680" t="e">
        <f>VLOOKUP($K680,#REF!,4,0)</f>
        <v>#REF!</v>
      </c>
    </row>
    <row r="681" spans="3:22" x14ac:dyDescent="0.3">
      <c r="C681" s="1">
        <v>6.78000000000001E-3</v>
      </c>
      <c r="D681" s="1">
        <f t="shared" si="88"/>
        <v>2.1299998191338831</v>
      </c>
      <c r="E681" s="1" t="str">
        <f t="shared" si="89"/>
        <v>S3</v>
      </c>
      <c r="F681" s="1">
        <f t="shared" si="86"/>
        <v>3.5604716740687881E-2</v>
      </c>
      <c r="G681" s="1">
        <f>$F$2*(((SQRT(3)*COS(Model!F681))-SIN(Model!F681))/2)</f>
        <v>0.67814234886806513</v>
      </c>
      <c r="H681" s="1">
        <f t="shared" si="90"/>
        <v>2.8477755647089639E-2</v>
      </c>
      <c r="I681" s="1">
        <f t="shared" si="91"/>
        <v>0.70662010451515478</v>
      </c>
      <c r="J681" s="1" t="str">
        <f t="shared" si="92"/>
        <v>R3</v>
      </c>
      <c r="K681" t="str">
        <f t="shared" si="93"/>
        <v>S3R3</v>
      </c>
      <c r="L681" t="str">
        <f>VLOOKUP(K681,'Voltage Vector Region'!$M:$P,2,0)</f>
        <v>V3</v>
      </c>
      <c r="M681" t="str">
        <f>VLOOKUP(K681,'Voltage Vector Region'!$M:$P,3,0)</f>
        <v>V9</v>
      </c>
      <c r="N681" t="str">
        <f>VLOOKUP(K681,'Voltage Vector Region'!$M:$P,4,0)</f>
        <v>V15</v>
      </c>
      <c r="P681" t="str">
        <f>VLOOKUP(L681,'Voltage Vector Region'!$R:$S,2,0)</f>
        <v>OPO</v>
      </c>
      <c r="Q681" t="str">
        <f>VLOOKUP(M681,'Voltage Vector Region'!$R:$S,2,0)</f>
        <v>NPO</v>
      </c>
      <c r="R681" t="str">
        <f>VLOOKUP(N681,'Voltage Vector Region'!$R:$S,2,0)</f>
        <v>NPN</v>
      </c>
      <c r="S681">
        <f t="shared" si="87"/>
        <v>6.78000000000001</v>
      </c>
      <c r="T681" t="e">
        <f>VLOOKUP($K681,#REF!,2,0)</f>
        <v>#REF!</v>
      </c>
      <c r="U681" t="e">
        <f>VLOOKUP($K681,#REF!,3,0)</f>
        <v>#REF!</v>
      </c>
      <c r="V681" t="e">
        <f>VLOOKUP($K681,#REF!,4,0)</f>
        <v>#REF!</v>
      </c>
    </row>
    <row r="682" spans="3:22" x14ac:dyDescent="0.3">
      <c r="C682" s="1">
        <v>6.7900000000000096E-3</v>
      </c>
      <c r="D682" s="1">
        <f t="shared" si="88"/>
        <v>2.1331414117874727</v>
      </c>
      <c r="E682" s="1" t="str">
        <f t="shared" si="89"/>
        <v>S3</v>
      </c>
      <c r="F682" s="1">
        <f t="shared" si="86"/>
        <v>3.8746309394277478E-2</v>
      </c>
      <c r="G682" s="1">
        <f>$F$2*(((SQRT(3)*COS(Model!F682))-SIN(Model!F682))/2)</f>
        <v>0.67680568453427226</v>
      </c>
      <c r="H682" s="1">
        <f t="shared" si="90"/>
        <v>3.0989292241127703E-2</v>
      </c>
      <c r="I682" s="1">
        <f t="shared" si="91"/>
        <v>0.70779497677539993</v>
      </c>
      <c r="J682" s="1" t="str">
        <f t="shared" si="92"/>
        <v>R3</v>
      </c>
      <c r="K682" t="str">
        <f t="shared" si="93"/>
        <v>S3R3</v>
      </c>
      <c r="L682" t="str">
        <f>VLOOKUP(K682,'Voltage Vector Region'!$M:$P,2,0)</f>
        <v>V3</v>
      </c>
      <c r="M682" t="str">
        <f>VLOOKUP(K682,'Voltage Vector Region'!$M:$P,3,0)</f>
        <v>V9</v>
      </c>
      <c r="N682" t="str">
        <f>VLOOKUP(K682,'Voltage Vector Region'!$M:$P,4,0)</f>
        <v>V15</v>
      </c>
      <c r="P682" t="str">
        <f>VLOOKUP(L682,'Voltage Vector Region'!$R:$S,2,0)</f>
        <v>OPO</v>
      </c>
      <c r="Q682" t="str">
        <f>VLOOKUP(M682,'Voltage Vector Region'!$R:$S,2,0)</f>
        <v>NPO</v>
      </c>
      <c r="R682" t="str">
        <f>VLOOKUP(N682,'Voltage Vector Region'!$R:$S,2,0)</f>
        <v>NPN</v>
      </c>
      <c r="S682">
        <f t="shared" si="87"/>
        <v>6.7900000000000098</v>
      </c>
      <c r="T682" t="e">
        <f>VLOOKUP($K682,#REF!,2,0)</f>
        <v>#REF!</v>
      </c>
      <c r="U682" t="e">
        <f>VLOOKUP($K682,#REF!,3,0)</f>
        <v>#REF!</v>
      </c>
      <c r="V682" t="e">
        <f>VLOOKUP($K682,#REF!,4,0)</f>
        <v>#REF!</v>
      </c>
    </row>
    <row r="683" spans="3:22" x14ac:dyDescent="0.3">
      <c r="C683" s="1">
        <v>6.80000000000001E-3</v>
      </c>
      <c r="D683" s="1">
        <f t="shared" si="88"/>
        <v>2.1362830044410628</v>
      </c>
      <c r="E683" s="1" t="str">
        <f t="shared" si="89"/>
        <v>S3</v>
      </c>
      <c r="F683" s="1">
        <f t="shared" ref="F683:F746" si="94">IF(AND((D683&lt;PI()/3),(D683&gt;=0)),D683,IF(AND((D683&lt;2*PI()/3),(D683&gt;=PI()/3)),D683-PI()/3,IF(AND((D683&lt;3*PI()/3),(D683&gt;=2*PI()/3)),D683-(2*PI()/3),IF(AND((D683&lt;4*PI()/3),(D683&gt;=PI())),D683-PI(),IF(AND((D683&lt;5*PI()/3),(D683&gt;=4*PI()/3)),D683-(4*PI()/3),IF(AND((D683&lt;2*PI()),(D683&gt;=5*PI()/3)),D683-(5*PI()/3),0))))))</f>
        <v>4.188790204786752E-2</v>
      </c>
      <c r="G683" s="1">
        <f>$F$2*(((SQRT(3)*COS(Model!F683))-SIN(Model!F683))/2)</f>
        <v>0.67546234040161046</v>
      </c>
      <c r="H683" s="1">
        <f t="shared" si="90"/>
        <v>3.3500522983362591E-2</v>
      </c>
      <c r="I683" s="1">
        <f t="shared" si="91"/>
        <v>0.70896286338497305</v>
      </c>
      <c r="J683" s="1" t="str">
        <f t="shared" si="92"/>
        <v>R3</v>
      </c>
      <c r="K683" t="str">
        <f t="shared" si="93"/>
        <v>S3R3</v>
      </c>
      <c r="L683" t="str">
        <f>VLOOKUP(K683,'Voltage Vector Region'!$M:$P,2,0)</f>
        <v>V3</v>
      </c>
      <c r="M683" t="str">
        <f>VLOOKUP(K683,'Voltage Vector Region'!$M:$P,3,0)</f>
        <v>V9</v>
      </c>
      <c r="N683" t="str">
        <f>VLOOKUP(K683,'Voltage Vector Region'!$M:$P,4,0)</f>
        <v>V15</v>
      </c>
      <c r="P683" t="str">
        <f>VLOOKUP(L683,'Voltage Vector Region'!$R:$S,2,0)</f>
        <v>OPO</v>
      </c>
      <c r="Q683" t="str">
        <f>VLOOKUP(M683,'Voltage Vector Region'!$R:$S,2,0)</f>
        <v>NPO</v>
      </c>
      <c r="R683" t="str">
        <f>VLOOKUP(N683,'Voltage Vector Region'!$R:$S,2,0)</f>
        <v>NPN</v>
      </c>
      <c r="S683">
        <f t="shared" si="87"/>
        <v>6.8000000000000096</v>
      </c>
      <c r="T683" t="e">
        <f>VLOOKUP($K683,#REF!,2,0)</f>
        <v>#REF!</v>
      </c>
      <c r="U683" t="e">
        <f>VLOOKUP($K683,#REF!,3,0)</f>
        <v>#REF!</v>
      </c>
      <c r="V683" t="e">
        <f>VLOOKUP($K683,#REF!,4,0)</f>
        <v>#REF!</v>
      </c>
    </row>
    <row r="684" spans="3:22" x14ac:dyDescent="0.3">
      <c r="C684" s="1">
        <v>6.8100000000000096E-3</v>
      </c>
      <c r="D684" s="1">
        <f t="shared" si="88"/>
        <v>2.1394245970946524</v>
      </c>
      <c r="E684" s="1" t="str">
        <f t="shared" si="89"/>
        <v>S3</v>
      </c>
      <c r="F684" s="1">
        <f t="shared" si="94"/>
        <v>4.5029494701457118E-2</v>
      </c>
      <c r="G684" s="1">
        <f>$F$2*(((SQRT(3)*COS(Model!F684))-SIN(Model!F684))/2)</f>
        <v>0.67411232972834434</v>
      </c>
      <c r="H684" s="1">
        <f t="shared" si="90"/>
        <v>3.6011423088959986E-2</v>
      </c>
      <c r="I684" s="1">
        <f t="shared" si="91"/>
        <v>0.71012375281730433</v>
      </c>
      <c r="J684" s="1" t="str">
        <f t="shared" si="92"/>
        <v>R3</v>
      </c>
      <c r="K684" t="str">
        <f t="shared" si="93"/>
        <v>S3R3</v>
      </c>
      <c r="L684" t="str">
        <f>VLOOKUP(K684,'Voltage Vector Region'!$M:$P,2,0)</f>
        <v>V3</v>
      </c>
      <c r="M684" t="str">
        <f>VLOOKUP(K684,'Voltage Vector Region'!$M:$P,3,0)</f>
        <v>V9</v>
      </c>
      <c r="N684" t="str">
        <f>VLOOKUP(K684,'Voltage Vector Region'!$M:$P,4,0)</f>
        <v>V15</v>
      </c>
      <c r="P684" t="str">
        <f>VLOOKUP(L684,'Voltage Vector Region'!$R:$S,2,0)</f>
        <v>OPO</v>
      </c>
      <c r="Q684" t="str">
        <f>VLOOKUP(M684,'Voltage Vector Region'!$R:$S,2,0)</f>
        <v>NPO</v>
      </c>
      <c r="R684" t="str">
        <f>VLOOKUP(N684,'Voltage Vector Region'!$R:$S,2,0)</f>
        <v>NPN</v>
      </c>
      <c r="S684">
        <f t="shared" si="87"/>
        <v>6.8100000000000094</v>
      </c>
      <c r="T684" t="e">
        <f>VLOOKUP($K684,#REF!,2,0)</f>
        <v>#REF!</v>
      </c>
      <c r="U684" t="e">
        <f>VLOOKUP($K684,#REF!,3,0)</f>
        <v>#REF!</v>
      </c>
      <c r="V684" t="e">
        <f>VLOOKUP($K684,#REF!,4,0)</f>
        <v>#REF!</v>
      </c>
    </row>
    <row r="685" spans="3:22" x14ac:dyDescent="0.3">
      <c r="C685" s="1">
        <v>6.8200000000000101E-3</v>
      </c>
      <c r="D685" s="1">
        <f t="shared" si="88"/>
        <v>2.142566189748242</v>
      </c>
      <c r="E685" s="1" t="str">
        <f t="shared" si="89"/>
        <v>S3</v>
      </c>
      <c r="F685" s="1">
        <f t="shared" si="94"/>
        <v>4.8171087355046716E-2</v>
      </c>
      <c r="G685" s="1">
        <f>$F$2*(((SQRT(3)*COS(Model!F685))-SIN(Model!F685))/2)</f>
        <v>0.67275566583853375</v>
      </c>
      <c r="H685" s="1">
        <f t="shared" si="90"/>
        <v>3.8521967776349891E-2</v>
      </c>
      <c r="I685" s="1">
        <f t="shared" si="91"/>
        <v>0.71127763361488361</v>
      </c>
      <c r="J685" s="1" t="str">
        <f t="shared" si="92"/>
        <v>R3</v>
      </c>
      <c r="K685" t="str">
        <f t="shared" si="93"/>
        <v>S3R3</v>
      </c>
      <c r="L685" t="str">
        <f>VLOOKUP(K685,'Voltage Vector Region'!$M:$P,2,0)</f>
        <v>V3</v>
      </c>
      <c r="M685" t="str">
        <f>VLOOKUP(K685,'Voltage Vector Region'!$M:$P,3,0)</f>
        <v>V9</v>
      </c>
      <c r="N685" t="str">
        <f>VLOOKUP(K685,'Voltage Vector Region'!$M:$P,4,0)</f>
        <v>V15</v>
      </c>
      <c r="P685" t="str">
        <f>VLOOKUP(L685,'Voltage Vector Region'!$R:$S,2,0)</f>
        <v>OPO</v>
      </c>
      <c r="Q685" t="str">
        <f>VLOOKUP(M685,'Voltage Vector Region'!$R:$S,2,0)</f>
        <v>NPO</v>
      </c>
      <c r="R685" t="str">
        <f>VLOOKUP(N685,'Voltage Vector Region'!$R:$S,2,0)</f>
        <v>NPN</v>
      </c>
      <c r="S685">
        <f t="shared" si="87"/>
        <v>6.8200000000000101</v>
      </c>
      <c r="T685" t="e">
        <f>VLOOKUP($K685,#REF!,2,0)</f>
        <v>#REF!</v>
      </c>
      <c r="U685" t="e">
        <f>VLOOKUP($K685,#REF!,3,0)</f>
        <v>#REF!</v>
      </c>
      <c r="V685" t="e">
        <f>VLOOKUP($K685,#REF!,4,0)</f>
        <v>#REF!</v>
      </c>
    </row>
    <row r="686" spans="3:22" x14ac:dyDescent="0.3">
      <c r="C686" s="1">
        <v>6.8300000000000097E-3</v>
      </c>
      <c r="D686" s="1">
        <f t="shared" si="88"/>
        <v>2.145707782401832</v>
      </c>
      <c r="E686" s="1" t="str">
        <f t="shared" si="89"/>
        <v>S3</v>
      </c>
      <c r="F686" s="1">
        <f t="shared" si="94"/>
        <v>5.1312680008636757E-2</v>
      </c>
      <c r="G686" s="1">
        <f>$F$2*(((SQRT(3)*COS(Model!F686))-SIN(Model!F686))/2)</f>
        <v>0.6713923621219039</v>
      </c>
      <c r="H686" s="1">
        <f t="shared" si="90"/>
        <v>4.1032132267470142E-2</v>
      </c>
      <c r="I686" s="1">
        <f t="shared" si="91"/>
        <v>0.71242449438937405</v>
      </c>
      <c r="J686" s="1" t="str">
        <f t="shared" si="92"/>
        <v>R3</v>
      </c>
      <c r="K686" t="str">
        <f t="shared" si="93"/>
        <v>S3R3</v>
      </c>
      <c r="L686" t="str">
        <f>VLOOKUP(K686,'Voltage Vector Region'!$M:$P,2,0)</f>
        <v>V3</v>
      </c>
      <c r="M686" t="str">
        <f>VLOOKUP(K686,'Voltage Vector Region'!$M:$P,3,0)</f>
        <v>V9</v>
      </c>
      <c r="N686" t="str">
        <f>VLOOKUP(K686,'Voltage Vector Region'!$M:$P,4,0)</f>
        <v>V15</v>
      </c>
      <c r="P686" t="str">
        <f>VLOOKUP(L686,'Voltage Vector Region'!$R:$S,2,0)</f>
        <v>OPO</v>
      </c>
      <c r="Q686" t="str">
        <f>VLOOKUP(M686,'Voltage Vector Region'!$R:$S,2,0)</f>
        <v>NPO</v>
      </c>
      <c r="R686" t="str">
        <f>VLOOKUP(N686,'Voltage Vector Region'!$R:$S,2,0)</f>
        <v>NPN</v>
      </c>
      <c r="S686">
        <f t="shared" si="87"/>
        <v>6.8300000000000098</v>
      </c>
      <c r="T686" t="e">
        <f>VLOOKUP($K686,#REF!,2,0)</f>
        <v>#REF!</v>
      </c>
      <c r="U686" t="e">
        <f>VLOOKUP($K686,#REF!,3,0)</f>
        <v>#REF!</v>
      </c>
      <c r="V686" t="e">
        <f>VLOOKUP($K686,#REF!,4,0)</f>
        <v>#REF!</v>
      </c>
    </row>
    <row r="687" spans="3:22" x14ac:dyDescent="0.3">
      <c r="C687" s="1">
        <v>6.8400000000000101E-3</v>
      </c>
      <c r="D687" s="1">
        <f t="shared" si="88"/>
        <v>2.1488493750554216</v>
      </c>
      <c r="E687" s="1" t="str">
        <f t="shared" si="89"/>
        <v>S3</v>
      </c>
      <c r="F687" s="1">
        <f t="shared" si="94"/>
        <v>5.4454272662226355E-2</v>
      </c>
      <c r="G687" s="1">
        <f>$F$2*(((SQRT(3)*COS(Model!F687))-SIN(Model!F687))/2)</f>
        <v>0.67002243203371192</v>
      </c>
      <c r="H687" s="1">
        <f t="shared" si="90"/>
        <v>4.3541891788009907E-2</v>
      </c>
      <c r="I687" s="1">
        <f t="shared" si="91"/>
        <v>0.71356432382172186</v>
      </c>
      <c r="J687" s="1" t="str">
        <f t="shared" si="92"/>
        <v>R3</v>
      </c>
      <c r="K687" t="str">
        <f t="shared" si="93"/>
        <v>S3R3</v>
      </c>
      <c r="L687" t="str">
        <f>VLOOKUP(K687,'Voltage Vector Region'!$M:$P,2,0)</f>
        <v>V3</v>
      </c>
      <c r="M687" t="str">
        <f>VLOOKUP(K687,'Voltage Vector Region'!$M:$P,3,0)</f>
        <v>V9</v>
      </c>
      <c r="N687" t="str">
        <f>VLOOKUP(K687,'Voltage Vector Region'!$M:$P,4,0)</f>
        <v>V15</v>
      </c>
      <c r="P687" t="str">
        <f>VLOOKUP(L687,'Voltage Vector Region'!$R:$S,2,0)</f>
        <v>OPO</v>
      </c>
      <c r="Q687" t="str">
        <f>VLOOKUP(M687,'Voltage Vector Region'!$R:$S,2,0)</f>
        <v>NPO</v>
      </c>
      <c r="R687" t="str">
        <f>VLOOKUP(N687,'Voltage Vector Region'!$R:$S,2,0)</f>
        <v>NPN</v>
      </c>
      <c r="S687">
        <f t="shared" si="87"/>
        <v>6.8400000000000096</v>
      </c>
      <c r="T687" t="e">
        <f>VLOOKUP($K687,#REF!,2,0)</f>
        <v>#REF!</v>
      </c>
      <c r="U687" t="e">
        <f>VLOOKUP($K687,#REF!,3,0)</f>
        <v>#REF!</v>
      </c>
      <c r="V687" t="e">
        <f>VLOOKUP($K687,#REF!,4,0)</f>
        <v>#REF!</v>
      </c>
    </row>
    <row r="688" spans="3:22" x14ac:dyDescent="0.3">
      <c r="C688" s="1">
        <v>6.8500000000000097E-3</v>
      </c>
      <c r="D688" s="1">
        <f t="shared" si="88"/>
        <v>2.1519909677090117</v>
      </c>
      <c r="E688" s="1" t="str">
        <f t="shared" si="89"/>
        <v>S3</v>
      </c>
      <c r="F688" s="1">
        <f t="shared" si="94"/>
        <v>5.7595865315816397E-2</v>
      </c>
      <c r="G688" s="1">
        <f>$F$2*(((SQRT(3)*COS(Model!F688))-SIN(Model!F688))/2)</f>
        <v>0.66864588909461464</v>
      </c>
      <c r="H688" s="1">
        <f t="shared" si="90"/>
        <v>4.6051221567656647E-2</v>
      </c>
      <c r="I688" s="1">
        <f t="shared" si="91"/>
        <v>0.71469711066227126</v>
      </c>
      <c r="J688" s="1" t="str">
        <f t="shared" si="92"/>
        <v>R3</v>
      </c>
      <c r="K688" t="str">
        <f t="shared" si="93"/>
        <v>S3R3</v>
      </c>
      <c r="L688" t="str">
        <f>VLOOKUP(K688,'Voltage Vector Region'!$M:$P,2,0)</f>
        <v>V3</v>
      </c>
      <c r="M688" t="str">
        <f>VLOOKUP(K688,'Voltage Vector Region'!$M:$P,3,0)</f>
        <v>V9</v>
      </c>
      <c r="N688" t="str">
        <f>VLOOKUP(K688,'Voltage Vector Region'!$M:$P,4,0)</f>
        <v>V15</v>
      </c>
      <c r="P688" t="str">
        <f>VLOOKUP(L688,'Voltage Vector Region'!$R:$S,2,0)</f>
        <v>OPO</v>
      </c>
      <c r="Q688" t="str">
        <f>VLOOKUP(M688,'Voltage Vector Region'!$R:$S,2,0)</f>
        <v>NPO</v>
      </c>
      <c r="R688" t="str">
        <f>VLOOKUP(N688,'Voltage Vector Region'!$R:$S,2,0)</f>
        <v>NPN</v>
      </c>
      <c r="S688">
        <f t="shared" si="87"/>
        <v>6.8500000000000094</v>
      </c>
      <c r="T688" t="e">
        <f>VLOOKUP($K688,#REF!,2,0)</f>
        <v>#REF!</v>
      </c>
      <c r="U688" t="e">
        <f>VLOOKUP($K688,#REF!,3,0)</f>
        <v>#REF!</v>
      </c>
      <c r="V688" t="e">
        <f>VLOOKUP($K688,#REF!,4,0)</f>
        <v>#REF!</v>
      </c>
    </row>
    <row r="689" spans="3:22" x14ac:dyDescent="0.3">
      <c r="C689" s="1">
        <v>6.8600000000000102E-3</v>
      </c>
      <c r="D689" s="1">
        <f t="shared" si="88"/>
        <v>2.1551325603626013</v>
      </c>
      <c r="E689" s="1" t="str">
        <f t="shared" si="89"/>
        <v>S3</v>
      </c>
      <c r="F689" s="1">
        <f t="shared" si="94"/>
        <v>6.0737457969405995E-2</v>
      </c>
      <c r="G689" s="1">
        <f>$F$2*(((SQRT(3)*COS(Model!F689))-SIN(Model!F689))/2)</f>
        <v>0.66726274689053544</v>
      </c>
      <c r="H689" s="1">
        <f t="shared" si="90"/>
        <v>4.8560096840337783E-2</v>
      </c>
      <c r="I689" s="1">
        <f t="shared" si="91"/>
        <v>0.71582284373087324</v>
      </c>
      <c r="J689" s="1" t="str">
        <f t="shared" si="92"/>
        <v>R3</v>
      </c>
      <c r="K689" t="str">
        <f t="shared" si="93"/>
        <v>S3R3</v>
      </c>
      <c r="L689" t="str">
        <f>VLOOKUP(K689,'Voltage Vector Region'!$M:$P,2,0)</f>
        <v>V3</v>
      </c>
      <c r="M689" t="str">
        <f>VLOOKUP(K689,'Voltage Vector Region'!$M:$P,3,0)</f>
        <v>V9</v>
      </c>
      <c r="N689" t="str">
        <f>VLOOKUP(K689,'Voltage Vector Region'!$M:$P,4,0)</f>
        <v>V15</v>
      </c>
      <c r="P689" t="str">
        <f>VLOOKUP(L689,'Voltage Vector Region'!$R:$S,2,0)</f>
        <v>OPO</v>
      </c>
      <c r="Q689" t="str">
        <f>VLOOKUP(M689,'Voltage Vector Region'!$R:$S,2,0)</f>
        <v>NPO</v>
      </c>
      <c r="R689" t="str">
        <f>VLOOKUP(N689,'Voltage Vector Region'!$R:$S,2,0)</f>
        <v>NPN</v>
      </c>
      <c r="S689">
        <f t="shared" si="87"/>
        <v>6.8600000000000101</v>
      </c>
      <c r="T689" t="e">
        <f>VLOOKUP($K689,#REF!,2,0)</f>
        <v>#REF!</v>
      </c>
      <c r="U689" t="e">
        <f>VLOOKUP($K689,#REF!,3,0)</f>
        <v>#REF!</v>
      </c>
      <c r="V689" t="e">
        <f>VLOOKUP($K689,#REF!,4,0)</f>
        <v>#REF!</v>
      </c>
    </row>
    <row r="690" spans="3:22" x14ac:dyDescent="0.3">
      <c r="C690" s="1">
        <v>6.8700000000000098E-3</v>
      </c>
      <c r="D690" s="1">
        <f t="shared" si="88"/>
        <v>2.1582741530161909</v>
      </c>
      <c r="E690" s="1" t="str">
        <f t="shared" si="89"/>
        <v>S3</v>
      </c>
      <c r="F690" s="1">
        <f t="shared" si="94"/>
        <v>6.3879050622995592E-2</v>
      </c>
      <c r="G690" s="1">
        <f>$F$2*(((SQRT(3)*COS(Model!F690))-SIN(Model!F690))/2)</f>
        <v>0.66587301907252938</v>
      </c>
      <c r="H690" s="1">
        <f t="shared" si="90"/>
        <v>5.1068492844467621E-2</v>
      </c>
      <c r="I690" s="1">
        <f t="shared" si="91"/>
        <v>0.71694151191699695</v>
      </c>
      <c r="J690" s="1" t="str">
        <f t="shared" si="92"/>
        <v>R3</v>
      </c>
      <c r="K690" t="str">
        <f t="shared" si="93"/>
        <v>S3R3</v>
      </c>
      <c r="L690" t="str">
        <f>VLOOKUP(K690,'Voltage Vector Region'!$M:$P,2,0)</f>
        <v>V3</v>
      </c>
      <c r="M690" t="str">
        <f>VLOOKUP(K690,'Voltage Vector Region'!$M:$P,3,0)</f>
        <v>V9</v>
      </c>
      <c r="N690" t="str">
        <f>VLOOKUP(K690,'Voltage Vector Region'!$M:$P,4,0)</f>
        <v>V15</v>
      </c>
      <c r="P690" t="str">
        <f>VLOOKUP(L690,'Voltage Vector Region'!$R:$S,2,0)</f>
        <v>OPO</v>
      </c>
      <c r="Q690" t="str">
        <f>VLOOKUP(M690,'Voltage Vector Region'!$R:$S,2,0)</f>
        <v>NPO</v>
      </c>
      <c r="R690" t="str">
        <f>VLOOKUP(N690,'Voltage Vector Region'!$R:$S,2,0)</f>
        <v>NPN</v>
      </c>
      <c r="S690">
        <f t="shared" si="87"/>
        <v>6.8700000000000099</v>
      </c>
      <c r="T690" t="e">
        <f>VLOOKUP($K690,#REF!,2,0)</f>
        <v>#REF!</v>
      </c>
      <c r="U690" t="e">
        <f>VLOOKUP($K690,#REF!,3,0)</f>
        <v>#REF!</v>
      </c>
      <c r="V690" t="e">
        <f>VLOOKUP($K690,#REF!,4,0)</f>
        <v>#REF!</v>
      </c>
    </row>
    <row r="691" spans="3:22" x14ac:dyDescent="0.3">
      <c r="C691" s="1">
        <v>6.8800000000000102E-3</v>
      </c>
      <c r="D691" s="1">
        <f t="shared" si="88"/>
        <v>2.1614157456697809</v>
      </c>
      <c r="E691" s="1" t="str">
        <f t="shared" si="89"/>
        <v>S3</v>
      </c>
      <c r="F691" s="1">
        <f t="shared" si="94"/>
        <v>6.7020643276585634E-2</v>
      </c>
      <c r="G691" s="1">
        <f>$F$2*(((SQRT(3)*COS(Model!F691))-SIN(Model!F691))/2)</f>
        <v>0.66447671935664854</v>
      </c>
      <c r="H691" s="1">
        <f t="shared" si="90"/>
        <v>5.3576384823190618E-2</v>
      </c>
      <c r="I691" s="1">
        <f t="shared" si="91"/>
        <v>0.71805310417983914</v>
      </c>
      <c r="J691" s="1" t="str">
        <f t="shared" si="92"/>
        <v>R3</v>
      </c>
      <c r="K691" t="str">
        <f t="shared" si="93"/>
        <v>S3R3</v>
      </c>
      <c r="L691" t="str">
        <f>VLOOKUP(K691,'Voltage Vector Region'!$M:$P,2,0)</f>
        <v>V3</v>
      </c>
      <c r="M691" t="str">
        <f>VLOOKUP(K691,'Voltage Vector Region'!$M:$P,3,0)</f>
        <v>V9</v>
      </c>
      <c r="N691" t="str">
        <f>VLOOKUP(K691,'Voltage Vector Region'!$M:$P,4,0)</f>
        <v>V15</v>
      </c>
      <c r="P691" t="str">
        <f>VLOOKUP(L691,'Voltage Vector Region'!$R:$S,2,0)</f>
        <v>OPO</v>
      </c>
      <c r="Q691" t="str">
        <f>VLOOKUP(M691,'Voltage Vector Region'!$R:$S,2,0)</f>
        <v>NPO</v>
      </c>
      <c r="R691" t="str">
        <f>VLOOKUP(N691,'Voltage Vector Region'!$R:$S,2,0)</f>
        <v>NPN</v>
      </c>
      <c r="S691">
        <f t="shared" si="87"/>
        <v>6.8800000000000097</v>
      </c>
      <c r="T691" t="e">
        <f>VLOOKUP($K691,#REF!,2,0)</f>
        <v>#REF!</v>
      </c>
      <c r="U691" t="e">
        <f>VLOOKUP($K691,#REF!,3,0)</f>
        <v>#REF!</v>
      </c>
      <c r="V691" t="e">
        <f>VLOOKUP($K691,#REF!,4,0)</f>
        <v>#REF!</v>
      </c>
    </row>
    <row r="692" spans="3:22" x14ac:dyDescent="0.3">
      <c r="C692" s="1">
        <v>6.8900000000000098E-3</v>
      </c>
      <c r="D692" s="1">
        <f t="shared" si="88"/>
        <v>2.1645573383233705</v>
      </c>
      <c r="E692" s="1" t="str">
        <f t="shared" si="89"/>
        <v>S3</v>
      </c>
      <c r="F692" s="1">
        <f t="shared" si="94"/>
        <v>7.0162235930175232E-2</v>
      </c>
      <c r="G692" s="1">
        <f>$F$2*(((SQRT(3)*COS(Model!F692))-SIN(Model!F692))/2)</f>
        <v>0.66307386152380809</v>
      </c>
      <c r="H692" s="1">
        <f t="shared" si="90"/>
        <v>5.6083748024624715E-2</v>
      </c>
      <c r="I692" s="1">
        <f t="shared" si="91"/>
        <v>0.71915760954843277</v>
      </c>
      <c r="J692" s="1" t="str">
        <f t="shared" si="92"/>
        <v>R3</v>
      </c>
      <c r="K692" t="str">
        <f t="shared" si="93"/>
        <v>S3R3</v>
      </c>
      <c r="L692" t="str">
        <f>VLOOKUP(K692,'Voltage Vector Region'!$M:$P,2,0)</f>
        <v>V3</v>
      </c>
      <c r="M692" t="str">
        <f>VLOOKUP(K692,'Voltage Vector Region'!$M:$P,3,0)</f>
        <v>V9</v>
      </c>
      <c r="N692" t="str">
        <f>VLOOKUP(K692,'Voltage Vector Region'!$M:$P,4,0)</f>
        <v>V15</v>
      </c>
      <c r="P692" t="str">
        <f>VLOOKUP(L692,'Voltage Vector Region'!$R:$S,2,0)</f>
        <v>OPO</v>
      </c>
      <c r="Q692" t="str">
        <f>VLOOKUP(M692,'Voltage Vector Region'!$R:$S,2,0)</f>
        <v>NPO</v>
      </c>
      <c r="R692" t="str">
        <f>VLOOKUP(N692,'Voltage Vector Region'!$R:$S,2,0)</f>
        <v>NPN</v>
      </c>
      <c r="S692">
        <f t="shared" si="87"/>
        <v>6.8900000000000095</v>
      </c>
      <c r="T692" t="e">
        <f>VLOOKUP($K692,#REF!,2,0)</f>
        <v>#REF!</v>
      </c>
      <c r="U692" t="e">
        <f>VLOOKUP($K692,#REF!,3,0)</f>
        <v>#REF!</v>
      </c>
      <c r="V692" t="e">
        <f>VLOOKUP($K692,#REF!,4,0)</f>
        <v>#REF!</v>
      </c>
    </row>
    <row r="693" spans="3:22" x14ac:dyDescent="0.3">
      <c r="C693" s="1">
        <v>6.9000000000000103E-3</v>
      </c>
      <c r="D693" s="1">
        <f t="shared" si="88"/>
        <v>2.1676989309769605</v>
      </c>
      <c r="E693" s="1" t="str">
        <f t="shared" si="89"/>
        <v>S3</v>
      </c>
      <c r="F693" s="1">
        <f t="shared" si="94"/>
        <v>7.3303828583765274E-2</v>
      </c>
      <c r="G693" s="1">
        <f>$F$2*(((SQRT(3)*COS(Model!F693))-SIN(Model!F693))/2)</f>
        <v>0.66166445941964802</v>
      </c>
      <c r="H693" s="1">
        <f t="shared" si="90"/>
        <v>5.8590557702108095E-2</v>
      </c>
      <c r="I693" s="1">
        <f t="shared" si="91"/>
        <v>0.7202550171217561</v>
      </c>
      <c r="J693" s="1" t="str">
        <f t="shared" si="92"/>
        <v>R3</v>
      </c>
      <c r="K693" t="str">
        <f t="shared" si="93"/>
        <v>S3R3</v>
      </c>
      <c r="L693" t="str">
        <f>VLOOKUP(K693,'Voltage Vector Region'!$M:$P,2,0)</f>
        <v>V3</v>
      </c>
      <c r="M693" t="str">
        <f>VLOOKUP(K693,'Voltage Vector Region'!$M:$P,3,0)</f>
        <v>V9</v>
      </c>
      <c r="N693" t="str">
        <f>VLOOKUP(K693,'Voltage Vector Region'!$M:$P,4,0)</f>
        <v>V15</v>
      </c>
      <c r="P693" t="str">
        <f>VLOOKUP(L693,'Voltage Vector Region'!$R:$S,2,0)</f>
        <v>OPO</v>
      </c>
      <c r="Q693" t="str">
        <f>VLOOKUP(M693,'Voltage Vector Region'!$R:$S,2,0)</f>
        <v>NPO</v>
      </c>
      <c r="R693" t="str">
        <f>VLOOKUP(N693,'Voltage Vector Region'!$R:$S,2,0)</f>
        <v>NPN</v>
      </c>
      <c r="S693">
        <f t="shared" si="87"/>
        <v>6.9000000000000101</v>
      </c>
      <c r="T693" t="e">
        <f>VLOOKUP($K693,#REF!,2,0)</f>
        <v>#REF!</v>
      </c>
      <c r="U693" t="e">
        <f>VLOOKUP($K693,#REF!,3,0)</f>
        <v>#REF!</v>
      </c>
      <c r="V693" t="e">
        <f>VLOOKUP($K693,#REF!,4,0)</f>
        <v>#REF!</v>
      </c>
    </row>
    <row r="694" spans="3:22" x14ac:dyDescent="0.3">
      <c r="C694" s="1">
        <v>6.9100000000000099E-3</v>
      </c>
      <c r="D694" s="1">
        <f t="shared" si="88"/>
        <v>2.1708405236305501</v>
      </c>
      <c r="E694" s="1" t="str">
        <f t="shared" si="89"/>
        <v>S3</v>
      </c>
      <c r="F694" s="1">
        <f t="shared" si="94"/>
        <v>7.6445421237354871E-2</v>
      </c>
      <c r="G694" s="1">
        <f>$F$2*(((SQRT(3)*COS(Model!F694))-SIN(Model!F694))/2)</f>
        <v>0.66024852695439817</v>
      </c>
      <c r="H694" s="1">
        <f t="shared" si="90"/>
        <v>6.1096789114440553E-2</v>
      </c>
      <c r="I694" s="1">
        <f t="shared" si="91"/>
        <v>0.72134531606883878</v>
      </c>
      <c r="J694" s="1" t="str">
        <f t="shared" si="92"/>
        <v>R3</v>
      </c>
      <c r="K694" t="str">
        <f t="shared" si="93"/>
        <v>S3R3</v>
      </c>
      <c r="L694" t="str">
        <f>VLOOKUP(K694,'Voltage Vector Region'!$M:$P,2,0)</f>
        <v>V3</v>
      </c>
      <c r="M694" t="str">
        <f>VLOOKUP(K694,'Voltage Vector Region'!$M:$P,3,0)</f>
        <v>V9</v>
      </c>
      <c r="N694" t="str">
        <f>VLOOKUP(K694,'Voltage Vector Region'!$M:$P,4,0)</f>
        <v>V15</v>
      </c>
      <c r="P694" t="str">
        <f>VLOOKUP(L694,'Voltage Vector Region'!$R:$S,2,0)</f>
        <v>OPO</v>
      </c>
      <c r="Q694" t="str">
        <f>VLOOKUP(M694,'Voltage Vector Region'!$R:$S,2,0)</f>
        <v>NPO</v>
      </c>
      <c r="R694" t="str">
        <f>VLOOKUP(N694,'Voltage Vector Region'!$R:$S,2,0)</f>
        <v>NPN</v>
      </c>
      <c r="S694">
        <f t="shared" si="87"/>
        <v>6.9100000000000099</v>
      </c>
      <c r="T694" t="e">
        <f>VLOOKUP($K694,#REF!,2,0)</f>
        <v>#REF!</v>
      </c>
      <c r="U694" t="e">
        <f>VLOOKUP($K694,#REF!,3,0)</f>
        <v>#REF!</v>
      </c>
      <c r="V694" t="e">
        <f>VLOOKUP($K694,#REF!,4,0)</f>
        <v>#REF!</v>
      </c>
    </row>
    <row r="695" spans="3:22" x14ac:dyDescent="0.3">
      <c r="C695" s="1">
        <v>6.9200000000000103E-3</v>
      </c>
      <c r="D695" s="1">
        <f t="shared" si="88"/>
        <v>2.1739821162841402</v>
      </c>
      <c r="E695" s="1" t="str">
        <f t="shared" si="89"/>
        <v>S3</v>
      </c>
      <c r="F695" s="1">
        <f t="shared" si="94"/>
        <v>7.9587013890944913E-2</v>
      </c>
      <c r="G695" s="1">
        <f>$F$2*(((SQRT(3)*COS(Model!F695))-SIN(Model!F695))/2)</f>
        <v>0.6588260781027403</v>
      </c>
      <c r="H695" s="1">
        <f t="shared" si="90"/>
        <v>6.3602417526130592E-2</v>
      </c>
      <c r="I695" s="1">
        <f t="shared" si="91"/>
        <v>0.7224284956288709</v>
      </c>
      <c r="J695" s="1" t="str">
        <f t="shared" si="92"/>
        <v>R3</v>
      </c>
      <c r="K695" t="str">
        <f t="shared" si="93"/>
        <v>S3R3</v>
      </c>
      <c r="L695" t="str">
        <f>VLOOKUP(K695,'Voltage Vector Region'!$M:$P,2,0)</f>
        <v>V3</v>
      </c>
      <c r="M695" t="str">
        <f>VLOOKUP(K695,'Voltage Vector Region'!$M:$P,3,0)</f>
        <v>V9</v>
      </c>
      <c r="N695" t="str">
        <f>VLOOKUP(K695,'Voltage Vector Region'!$M:$P,4,0)</f>
        <v>V15</v>
      </c>
      <c r="P695" t="str">
        <f>VLOOKUP(L695,'Voltage Vector Region'!$R:$S,2,0)</f>
        <v>OPO</v>
      </c>
      <c r="Q695" t="str">
        <f>VLOOKUP(M695,'Voltage Vector Region'!$R:$S,2,0)</f>
        <v>NPO</v>
      </c>
      <c r="R695" t="str">
        <f>VLOOKUP(N695,'Voltage Vector Region'!$R:$S,2,0)</f>
        <v>NPN</v>
      </c>
      <c r="S695">
        <f t="shared" si="87"/>
        <v>6.9200000000000106</v>
      </c>
      <c r="T695" t="e">
        <f>VLOOKUP($K695,#REF!,2,0)</f>
        <v>#REF!</v>
      </c>
      <c r="U695" t="e">
        <f>VLOOKUP($K695,#REF!,3,0)</f>
        <v>#REF!</v>
      </c>
      <c r="V695" t="e">
        <f>VLOOKUP($K695,#REF!,4,0)</f>
        <v>#REF!</v>
      </c>
    </row>
    <row r="696" spans="3:22" x14ac:dyDescent="0.3">
      <c r="C696" s="1">
        <v>6.9300000000000099E-3</v>
      </c>
      <c r="D696" s="1">
        <f t="shared" si="88"/>
        <v>2.1771237089377298</v>
      </c>
      <c r="E696" s="1" t="str">
        <f t="shared" si="89"/>
        <v>S3</v>
      </c>
      <c r="F696" s="1">
        <f t="shared" si="94"/>
        <v>8.2728606544534511E-2</v>
      </c>
      <c r="G696" s="1">
        <f>$F$2*(((SQRT(3)*COS(Model!F696))-SIN(Model!F696))/2)</f>
        <v>0.65739712690367069</v>
      </c>
      <c r="H696" s="1">
        <f t="shared" si="90"/>
        <v>6.6107418207636631E-2</v>
      </c>
      <c r="I696" s="1">
        <f t="shared" si="91"/>
        <v>0.72350454511130735</v>
      </c>
      <c r="J696" s="1" t="str">
        <f t="shared" si="92"/>
        <v>R3</v>
      </c>
      <c r="K696" t="str">
        <f t="shared" si="93"/>
        <v>S3R3</v>
      </c>
      <c r="L696" t="str">
        <f>VLOOKUP(K696,'Voltage Vector Region'!$M:$P,2,0)</f>
        <v>V3</v>
      </c>
      <c r="M696" t="str">
        <f>VLOOKUP(K696,'Voltage Vector Region'!$M:$P,3,0)</f>
        <v>V9</v>
      </c>
      <c r="N696" t="str">
        <f>VLOOKUP(K696,'Voltage Vector Region'!$M:$P,4,0)</f>
        <v>V15</v>
      </c>
      <c r="P696" t="str">
        <f>VLOOKUP(L696,'Voltage Vector Region'!$R:$S,2,0)</f>
        <v>OPO</v>
      </c>
      <c r="Q696" t="str">
        <f>VLOOKUP(M696,'Voltage Vector Region'!$R:$S,2,0)</f>
        <v>NPO</v>
      </c>
      <c r="R696" t="str">
        <f>VLOOKUP(N696,'Voltage Vector Region'!$R:$S,2,0)</f>
        <v>NPN</v>
      </c>
      <c r="S696">
        <f t="shared" si="87"/>
        <v>6.9300000000000095</v>
      </c>
      <c r="T696" t="e">
        <f>VLOOKUP($K696,#REF!,2,0)</f>
        <v>#REF!</v>
      </c>
      <c r="U696" t="e">
        <f>VLOOKUP($K696,#REF!,3,0)</f>
        <v>#REF!</v>
      </c>
      <c r="V696" t="e">
        <f>VLOOKUP($K696,#REF!,4,0)</f>
        <v>#REF!</v>
      </c>
    </row>
    <row r="697" spans="3:22" x14ac:dyDescent="0.3">
      <c r="C697" s="1">
        <v>6.9400000000000104E-3</v>
      </c>
      <c r="D697" s="1">
        <f t="shared" si="88"/>
        <v>2.1802653015913198</v>
      </c>
      <c r="E697" s="1" t="str">
        <f t="shared" si="89"/>
        <v>S3</v>
      </c>
      <c r="F697" s="1">
        <f t="shared" si="94"/>
        <v>8.5870199198124553E-2</v>
      </c>
      <c r="G697" s="1">
        <f>$F$2*(((SQRT(3)*COS(Model!F697))-SIN(Model!F697))/2)</f>
        <v>0.65596168746036021</v>
      </c>
      <c r="H697" s="1">
        <f t="shared" si="90"/>
        <v>6.8611766435613938E-2</v>
      </c>
      <c r="I697" s="1">
        <f t="shared" si="91"/>
        <v>0.72457345389597416</v>
      </c>
      <c r="J697" s="1" t="str">
        <f t="shared" si="92"/>
        <v>R3</v>
      </c>
      <c r="K697" t="str">
        <f t="shared" si="93"/>
        <v>S3R3</v>
      </c>
      <c r="L697" t="str">
        <f>VLOOKUP(K697,'Voltage Vector Region'!$M:$P,2,0)</f>
        <v>V3</v>
      </c>
      <c r="M697" t="str">
        <f>VLOOKUP(K697,'Voltage Vector Region'!$M:$P,3,0)</f>
        <v>V9</v>
      </c>
      <c r="N697" t="str">
        <f>VLOOKUP(K697,'Voltage Vector Region'!$M:$P,4,0)</f>
        <v>V15</v>
      </c>
      <c r="P697" t="str">
        <f>VLOOKUP(L697,'Voltage Vector Region'!$R:$S,2,0)</f>
        <v>OPO</v>
      </c>
      <c r="Q697" t="str">
        <f>VLOOKUP(M697,'Voltage Vector Region'!$R:$S,2,0)</f>
        <v>NPO</v>
      </c>
      <c r="R697" t="str">
        <f>VLOOKUP(N697,'Voltage Vector Region'!$R:$S,2,0)</f>
        <v>NPN</v>
      </c>
      <c r="S697">
        <f t="shared" si="87"/>
        <v>6.9400000000000102</v>
      </c>
      <c r="T697" t="e">
        <f>VLOOKUP($K697,#REF!,2,0)</f>
        <v>#REF!</v>
      </c>
      <c r="U697" t="e">
        <f>VLOOKUP($K697,#REF!,3,0)</f>
        <v>#REF!</v>
      </c>
      <c r="V697" t="e">
        <f>VLOOKUP($K697,#REF!,4,0)</f>
        <v>#REF!</v>
      </c>
    </row>
    <row r="698" spans="3:22" x14ac:dyDescent="0.3">
      <c r="C698" s="1">
        <v>6.95000000000001E-3</v>
      </c>
      <c r="D698" s="1">
        <f t="shared" si="88"/>
        <v>2.1834068942449094</v>
      </c>
      <c r="E698" s="1" t="str">
        <f t="shared" si="89"/>
        <v>S3</v>
      </c>
      <c r="F698" s="1">
        <f t="shared" si="94"/>
        <v>8.901179185171415E-2</v>
      </c>
      <c r="G698" s="1">
        <f>$F$2*(((SQRT(3)*COS(Model!F698))-SIN(Model!F698))/2)</f>
        <v>0.65451977394001726</v>
      </c>
      <c r="H698" s="1">
        <f t="shared" si="90"/>
        <v>7.1115437493155881E-2</v>
      </c>
      <c r="I698" s="1">
        <f t="shared" si="91"/>
        <v>0.72563521143317311</v>
      </c>
      <c r="J698" s="1" t="str">
        <f t="shared" si="92"/>
        <v>R3</v>
      </c>
      <c r="K698" t="str">
        <f t="shared" si="93"/>
        <v>S3R3</v>
      </c>
      <c r="L698" t="str">
        <f>VLOOKUP(K698,'Voltage Vector Region'!$M:$P,2,0)</f>
        <v>V3</v>
      </c>
      <c r="M698" t="str">
        <f>VLOOKUP(K698,'Voltage Vector Region'!$M:$P,3,0)</f>
        <v>V9</v>
      </c>
      <c r="N698" t="str">
        <f>VLOOKUP(K698,'Voltage Vector Region'!$M:$P,4,0)</f>
        <v>V15</v>
      </c>
      <c r="P698" t="str">
        <f>VLOOKUP(L698,'Voltage Vector Region'!$R:$S,2,0)</f>
        <v>OPO</v>
      </c>
      <c r="Q698" t="str">
        <f>VLOOKUP(M698,'Voltage Vector Region'!$R:$S,2,0)</f>
        <v>NPO</v>
      </c>
      <c r="R698" t="str">
        <f>VLOOKUP(N698,'Voltage Vector Region'!$R:$S,2,0)</f>
        <v>NPN</v>
      </c>
      <c r="S698">
        <f t="shared" si="87"/>
        <v>6.9500000000000099</v>
      </c>
      <c r="T698" t="e">
        <f>VLOOKUP($K698,#REF!,2,0)</f>
        <v>#REF!</v>
      </c>
      <c r="U698" t="e">
        <f>VLOOKUP($K698,#REF!,3,0)</f>
        <v>#REF!</v>
      </c>
      <c r="V698" t="e">
        <f>VLOOKUP($K698,#REF!,4,0)</f>
        <v>#REF!</v>
      </c>
    </row>
    <row r="699" spans="3:22" x14ac:dyDescent="0.3">
      <c r="C699" s="1">
        <v>6.9600000000000096E-3</v>
      </c>
      <c r="D699" s="1">
        <f t="shared" si="88"/>
        <v>2.186548486898499</v>
      </c>
      <c r="E699" s="1" t="str">
        <f t="shared" si="89"/>
        <v>S3</v>
      </c>
      <c r="F699" s="1">
        <f t="shared" si="94"/>
        <v>9.2153384505303748E-2</v>
      </c>
      <c r="G699" s="1">
        <f>$F$2*(((SQRT(3)*COS(Model!F699))-SIN(Model!F699))/2)</f>
        <v>0.65307140057374569</v>
      </c>
      <c r="H699" s="1">
        <f t="shared" si="90"/>
        <v>7.3618406670040229E-2</v>
      </c>
      <c r="I699" s="1">
        <f t="shared" si="91"/>
        <v>0.72668980724378596</v>
      </c>
      <c r="J699" s="1" t="str">
        <f t="shared" si="92"/>
        <v>R3</v>
      </c>
      <c r="K699" t="str">
        <f t="shared" si="93"/>
        <v>S3R3</v>
      </c>
      <c r="L699" t="str">
        <f>VLOOKUP(K699,'Voltage Vector Region'!$M:$P,2,0)</f>
        <v>V3</v>
      </c>
      <c r="M699" t="str">
        <f>VLOOKUP(K699,'Voltage Vector Region'!$M:$P,3,0)</f>
        <v>V9</v>
      </c>
      <c r="N699" t="str">
        <f>VLOOKUP(K699,'Voltage Vector Region'!$M:$P,4,0)</f>
        <v>V15</v>
      </c>
      <c r="P699" t="str">
        <f>VLOOKUP(L699,'Voltage Vector Region'!$R:$S,2,0)</f>
        <v>OPO</v>
      </c>
      <c r="Q699" t="str">
        <f>VLOOKUP(M699,'Voltage Vector Region'!$R:$S,2,0)</f>
        <v>NPO</v>
      </c>
      <c r="R699" t="str">
        <f>VLOOKUP(N699,'Voltage Vector Region'!$R:$S,2,0)</f>
        <v>NPN</v>
      </c>
      <c r="S699">
        <f t="shared" si="87"/>
        <v>6.9600000000000097</v>
      </c>
      <c r="T699" t="e">
        <f>VLOOKUP($K699,#REF!,2,0)</f>
        <v>#REF!</v>
      </c>
      <c r="U699" t="e">
        <f>VLOOKUP($K699,#REF!,3,0)</f>
        <v>#REF!</v>
      </c>
      <c r="V699" t="e">
        <f>VLOOKUP($K699,#REF!,4,0)</f>
        <v>#REF!</v>
      </c>
    </row>
    <row r="700" spans="3:22" x14ac:dyDescent="0.3">
      <c r="C700" s="1">
        <v>6.97000000000001E-3</v>
      </c>
      <c r="D700" s="1">
        <f t="shared" si="88"/>
        <v>2.1896900795520891</v>
      </c>
      <c r="E700" s="1" t="str">
        <f t="shared" si="89"/>
        <v>S3</v>
      </c>
      <c r="F700" s="1">
        <f t="shared" si="94"/>
        <v>9.529497715889379E-2</v>
      </c>
      <c r="G700" s="1">
        <f>$F$2*(((SQRT(3)*COS(Model!F700))-SIN(Model!F700))/2)</f>
        <v>0.6516165816564059</v>
      </c>
      <c r="H700" s="1">
        <f t="shared" si="90"/>
        <v>7.6120649262972045E-2</v>
      </c>
      <c r="I700" s="1">
        <f t="shared" si="91"/>
        <v>0.72773723091937792</v>
      </c>
      <c r="J700" s="1" t="str">
        <f t="shared" si="92"/>
        <v>R3</v>
      </c>
      <c r="K700" t="str">
        <f t="shared" si="93"/>
        <v>S3R3</v>
      </c>
      <c r="L700" t="str">
        <f>VLOOKUP(K700,'Voltage Vector Region'!$M:$P,2,0)</f>
        <v>V3</v>
      </c>
      <c r="M700" t="str">
        <f>VLOOKUP(K700,'Voltage Vector Region'!$M:$P,3,0)</f>
        <v>V9</v>
      </c>
      <c r="N700" t="str">
        <f>VLOOKUP(K700,'Voltage Vector Region'!$M:$P,4,0)</f>
        <v>V15</v>
      </c>
      <c r="P700" t="str">
        <f>VLOOKUP(L700,'Voltage Vector Region'!$R:$S,2,0)</f>
        <v>OPO</v>
      </c>
      <c r="Q700" t="str">
        <f>VLOOKUP(M700,'Voltage Vector Region'!$R:$S,2,0)</f>
        <v>NPO</v>
      </c>
      <c r="R700" t="str">
        <f>VLOOKUP(N700,'Voltage Vector Region'!$R:$S,2,0)</f>
        <v>NPN</v>
      </c>
      <c r="S700">
        <f t="shared" si="87"/>
        <v>6.9700000000000095</v>
      </c>
      <c r="T700" t="e">
        <f>VLOOKUP($K700,#REF!,2,0)</f>
        <v>#REF!</v>
      </c>
      <c r="U700" t="e">
        <f>VLOOKUP($K700,#REF!,3,0)</f>
        <v>#REF!</v>
      </c>
      <c r="V700" t="e">
        <f>VLOOKUP($K700,#REF!,4,0)</f>
        <v>#REF!</v>
      </c>
    </row>
    <row r="701" spans="3:22" x14ac:dyDescent="0.3">
      <c r="C701" s="1">
        <v>6.9800000000000096E-3</v>
      </c>
      <c r="D701" s="1">
        <f t="shared" si="88"/>
        <v>2.1928316722056787</v>
      </c>
      <c r="E701" s="1" t="str">
        <f t="shared" si="89"/>
        <v>S3</v>
      </c>
      <c r="F701" s="1">
        <f t="shared" si="94"/>
        <v>9.8436569812483388E-2</v>
      </c>
      <c r="G701" s="1">
        <f>$F$2*(((SQRT(3)*COS(Model!F701))-SIN(Model!F701))/2)</f>
        <v>0.65015533154647365</v>
      </c>
      <c r="H701" s="1">
        <f t="shared" si="90"/>
        <v>7.8622140575826435E-2</v>
      </c>
      <c r="I701" s="1">
        <f t="shared" si="91"/>
        <v>0.72877747212230004</v>
      </c>
      <c r="J701" s="1" t="str">
        <f t="shared" si="92"/>
        <v>R3</v>
      </c>
      <c r="K701" t="str">
        <f t="shared" si="93"/>
        <v>S3R3</v>
      </c>
      <c r="L701" t="str">
        <f>VLOOKUP(K701,'Voltage Vector Region'!$M:$P,2,0)</f>
        <v>V3</v>
      </c>
      <c r="M701" t="str">
        <f>VLOOKUP(K701,'Voltage Vector Region'!$M:$P,3,0)</f>
        <v>V9</v>
      </c>
      <c r="N701" t="str">
        <f>VLOOKUP(K701,'Voltage Vector Region'!$M:$P,4,0)</f>
        <v>V15</v>
      </c>
      <c r="P701" t="str">
        <f>VLOOKUP(L701,'Voltage Vector Region'!$R:$S,2,0)</f>
        <v>OPO</v>
      </c>
      <c r="Q701" t="str">
        <f>VLOOKUP(M701,'Voltage Vector Region'!$R:$S,2,0)</f>
        <v>NPO</v>
      </c>
      <c r="R701" t="str">
        <f>VLOOKUP(N701,'Voltage Vector Region'!$R:$S,2,0)</f>
        <v>NPN</v>
      </c>
      <c r="S701">
        <f t="shared" si="87"/>
        <v>6.9800000000000093</v>
      </c>
      <c r="T701" t="e">
        <f>VLOOKUP($K701,#REF!,2,0)</f>
        <v>#REF!</v>
      </c>
      <c r="U701" t="e">
        <f>VLOOKUP($K701,#REF!,3,0)</f>
        <v>#REF!</v>
      </c>
      <c r="V701" t="e">
        <f>VLOOKUP($K701,#REF!,4,0)</f>
        <v>#REF!</v>
      </c>
    </row>
    <row r="702" spans="3:22" x14ac:dyDescent="0.3">
      <c r="C702" s="1">
        <v>6.9900000000000101E-3</v>
      </c>
      <c r="D702" s="1">
        <f t="shared" si="88"/>
        <v>2.1959732648592687</v>
      </c>
      <c r="E702" s="1" t="str">
        <f t="shared" si="89"/>
        <v>S3</v>
      </c>
      <c r="F702" s="1">
        <f t="shared" si="94"/>
        <v>0.10157816246607343</v>
      </c>
      <c r="G702" s="1">
        <f>$F$2*(((SQRT(3)*COS(Model!F702))-SIN(Model!F702))/2)</f>
        <v>0.64868766466589722</v>
      </c>
      <c r="H702" s="1">
        <f t="shared" si="90"/>
        <v>8.1122855919894724E-2</v>
      </c>
      <c r="I702" s="1">
        <f t="shared" si="91"/>
        <v>0.72981052058579199</v>
      </c>
      <c r="J702" s="1" t="str">
        <f t="shared" si="92"/>
        <v>R3</v>
      </c>
      <c r="K702" t="str">
        <f t="shared" si="93"/>
        <v>S3R3</v>
      </c>
      <c r="L702" t="str">
        <f>VLOOKUP(K702,'Voltage Vector Region'!$M:$P,2,0)</f>
        <v>V3</v>
      </c>
      <c r="M702" t="str">
        <f>VLOOKUP(K702,'Voltage Vector Region'!$M:$P,3,0)</f>
        <v>V9</v>
      </c>
      <c r="N702" t="str">
        <f>VLOOKUP(K702,'Voltage Vector Region'!$M:$P,4,0)</f>
        <v>V15</v>
      </c>
      <c r="P702" t="str">
        <f>VLOOKUP(L702,'Voltage Vector Region'!$R:$S,2,0)</f>
        <v>OPO</v>
      </c>
      <c r="Q702" t="str">
        <f>VLOOKUP(M702,'Voltage Vector Region'!$R:$S,2,0)</f>
        <v>NPO</v>
      </c>
      <c r="R702" t="str">
        <f>VLOOKUP(N702,'Voltage Vector Region'!$R:$S,2,0)</f>
        <v>NPN</v>
      </c>
      <c r="S702">
        <f t="shared" si="87"/>
        <v>6.99000000000001</v>
      </c>
      <c r="T702" t="e">
        <f>VLOOKUP($K702,#REF!,2,0)</f>
        <v>#REF!</v>
      </c>
      <c r="U702" t="e">
        <f>VLOOKUP($K702,#REF!,3,0)</f>
        <v>#REF!</v>
      </c>
      <c r="V702" t="e">
        <f>VLOOKUP($K702,#REF!,4,0)</f>
        <v>#REF!</v>
      </c>
    </row>
    <row r="703" spans="3:22" x14ac:dyDescent="0.3">
      <c r="C703" s="28">
        <v>7.0000000000000097E-3</v>
      </c>
      <c r="D703" s="28">
        <f t="shared" si="88"/>
        <v>2.1991148575128583</v>
      </c>
      <c r="E703" s="28" t="str">
        <f t="shared" si="89"/>
        <v>S3</v>
      </c>
      <c r="F703" s="28">
        <f t="shared" si="94"/>
        <v>0.10471975511966303</v>
      </c>
      <c r="G703" s="28">
        <f>$F$2*(((SQRT(3)*COS(Model!F703))-SIN(Model!F703))/2)</f>
        <v>0.64721359549995638</v>
      </c>
      <c r="H703" s="28">
        <f t="shared" si="90"/>
        <v>8.3622770614125375E-2</v>
      </c>
      <c r="I703" s="28">
        <f t="shared" si="91"/>
        <v>0.73083636611408176</v>
      </c>
      <c r="J703" s="28" t="str">
        <f t="shared" si="92"/>
        <v>R3</v>
      </c>
      <c r="K703" s="29" t="str">
        <f t="shared" si="93"/>
        <v>S3R3</v>
      </c>
      <c r="L703" s="29" t="str">
        <f>VLOOKUP(K703,'Voltage Vector Region'!$M:$P,2,0)</f>
        <v>V3</v>
      </c>
      <c r="M703" s="29" t="str">
        <f>VLOOKUP(K703,'Voltage Vector Region'!$M:$P,3,0)</f>
        <v>V9</v>
      </c>
      <c r="N703" s="29" t="str">
        <f>VLOOKUP(K703,'Voltage Vector Region'!$M:$P,4,0)</f>
        <v>V15</v>
      </c>
      <c r="O703" s="29"/>
      <c r="P703" s="29" t="str">
        <f>VLOOKUP(L703,'Voltage Vector Region'!$R:$S,2,0)</f>
        <v>OPO</v>
      </c>
      <c r="Q703" s="29" t="str">
        <f>VLOOKUP(M703,'Voltage Vector Region'!$R:$S,2,0)</f>
        <v>NPO</v>
      </c>
      <c r="R703" s="29" t="str">
        <f>VLOOKUP(N703,'Voltage Vector Region'!$R:$S,2,0)</f>
        <v>NPN</v>
      </c>
      <c r="S703" s="29">
        <f t="shared" si="87"/>
        <v>7.0000000000000098</v>
      </c>
      <c r="T703" t="e">
        <f>VLOOKUP($K703,#REF!,2,0)</f>
        <v>#REF!</v>
      </c>
      <c r="U703" t="e">
        <f>VLOOKUP($K703,#REF!,3,0)</f>
        <v>#REF!</v>
      </c>
      <c r="V703" t="e">
        <f>VLOOKUP($K703,#REF!,4,0)</f>
        <v>#REF!</v>
      </c>
    </row>
    <row r="704" spans="3:22" x14ac:dyDescent="0.3">
      <c r="C704" s="1">
        <v>7.0100000000000101E-3</v>
      </c>
      <c r="D704" s="1">
        <f t="shared" si="88"/>
        <v>2.2022564501664483</v>
      </c>
      <c r="E704" s="1" t="str">
        <f t="shared" si="89"/>
        <v>S3</v>
      </c>
      <c r="F704" s="1">
        <f t="shared" si="94"/>
        <v>0.10786134777325307</v>
      </c>
      <c r="G704" s="1">
        <f>$F$2*(((SQRT(3)*COS(Model!F704))-SIN(Model!F704))/2)</f>
        <v>0.64573313859711856</v>
      </c>
      <c r="H704" s="1">
        <f t="shared" si="90"/>
        <v>8.612185998537028E-2</v>
      </c>
      <c r="I704" s="1">
        <f t="shared" si="91"/>
        <v>0.73185499858248881</v>
      </c>
      <c r="J704" s="1" t="str">
        <f t="shared" si="92"/>
        <v>R3</v>
      </c>
      <c r="K704" t="str">
        <f t="shared" si="93"/>
        <v>S3R3</v>
      </c>
      <c r="L704" t="str">
        <f>VLOOKUP(K704,'Voltage Vector Region'!$M:$P,2,0)</f>
        <v>V3</v>
      </c>
      <c r="M704" t="str">
        <f>VLOOKUP(K704,'Voltage Vector Region'!$M:$P,3,0)</f>
        <v>V9</v>
      </c>
      <c r="N704" t="str">
        <f>VLOOKUP(K704,'Voltage Vector Region'!$M:$P,4,0)</f>
        <v>V15</v>
      </c>
      <c r="P704" t="str">
        <f>VLOOKUP(L704,'Voltage Vector Region'!$R:$S,2,0)</f>
        <v>OPO</v>
      </c>
      <c r="Q704" t="str">
        <f>VLOOKUP(M704,'Voltage Vector Region'!$R:$S,2,0)</f>
        <v>NPO</v>
      </c>
      <c r="R704" t="str">
        <f>VLOOKUP(N704,'Voltage Vector Region'!$R:$S,2,0)</f>
        <v>NPN</v>
      </c>
      <c r="S704">
        <f t="shared" si="87"/>
        <v>7.0100000000000104</v>
      </c>
      <c r="T704" t="e">
        <f>VLOOKUP($K704,#REF!,2,0)</f>
        <v>#REF!</v>
      </c>
      <c r="U704" t="e">
        <f>VLOOKUP($K704,#REF!,3,0)</f>
        <v>#REF!</v>
      </c>
      <c r="V704" t="e">
        <f>VLOOKUP($K704,#REF!,4,0)</f>
        <v>#REF!</v>
      </c>
    </row>
    <row r="705" spans="3:22" x14ac:dyDescent="0.3">
      <c r="C705" s="1">
        <v>7.0200000000000097E-3</v>
      </c>
      <c r="D705" s="1">
        <f t="shared" si="88"/>
        <v>2.2053980428200379</v>
      </c>
      <c r="E705" s="1" t="str">
        <f t="shared" si="89"/>
        <v>S3</v>
      </c>
      <c r="F705" s="1">
        <f t="shared" si="94"/>
        <v>0.11100294042684267</v>
      </c>
      <c r="G705" s="1">
        <f>$F$2*(((SQRT(3)*COS(Model!F705))-SIN(Model!F705))/2)</f>
        <v>0.64424630856889609</v>
      </c>
      <c r="H705" s="1">
        <f t="shared" si="90"/>
        <v>8.8620099368625582E-2</v>
      </c>
      <c r="I705" s="1">
        <f t="shared" si="91"/>
        <v>0.73286640793752167</v>
      </c>
      <c r="J705" s="1" t="str">
        <f t="shared" si="92"/>
        <v>R3</v>
      </c>
      <c r="K705" t="str">
        <f t="shared" si="93"/>
        <v>S3R3</v>
      </c>
      <c r="L705" t="str">
        <f>VLOOKUP(K705,'Voltage Vector Region'!$M:$P,2,0)</f>
        <v>V3</v>
      </c>
      <c r="M705" t="str">
        <f>VLOOKUP(K705,'Voltage Vector Region'!$M:$P,3,0)</f>
        <v>V9</v>
      </c>
      <c r="N705" t="str">
        <f>VLOOKUP(K705,'Voltage Vector Region'!$M:$P,4,0)</f>
        <v>V15</v>
      </c>
      <c r="P705" t="str">
        <f>VLOOKUP(L705,'Voltage Vector Region'!$R:$S,2,0)</f>
        <v>OPO</v>
      </c>
      <c r="Q705" t="str">
        <f>VLOOKUP(M705,'Voltage Vector Region'!$R:$S,2,0)</f>
        <v>NPO</v>
      </c>
      <c r="R705" t="str">
        <f>VLOOKUP(N705,'Voltage Vector Region'!$R:$S,2,0)</f>
        <v>NPN</v>
      </c>
      <c r="S705">
        <f t="shared" si="87"/>
        <v>7.0200000000000093</v>
      </c>
      <c r="T705" t="e">
        <f>VLOOKUP($K705,#REF!,2,0)</f>
        <v>#REF!</v>
      </c>
      <c r="U705" t="e">
        <f>VLOOKUP($K705,#REF!,3,0)</f>
        <v>#REF!</v>
      </c>
      <c r="V705" t="e">
        <f>VLOOKUP($K705,#REF!,4,0)</f>
        <v>#REF!</v>
      </c>
    </row>
    <row r="706" spans="3:22" x14ac:dyDescent="0.3">
      <c r="C706" s="1">
        <v>7.0300000000000102E-3</v>
      </c>
      <c r="D706" s="1">
        <f t="shared" si="88"/>
        <v>2.208539635473628</v>
      </c>
      <c r="E706" s="1" t="str">
        <f t="shared" si="89"/>
        <v>S3</v>
      </c>
      <c r="F706" s="1">
        <f t="shared" si="94"/>
        <v>0.11414453308043271</v>
      </c>
      <c r="G706" s="1">
        <f>$F$2*(((SQRT(3)*COS(Model!F706))-SIN(Model!F706))/2)</f>
        <v>0.64275312008970042</v>
      </c>
      <c r="H706" s="1">
        <f t="shared" si="90"/>
        <v>9.1117464107277849E-2</v>
      </c>
      <c r="I706" s="1">
        <f t="shared" si="91"/>
        <v>0.73387058419697826</v>
      </c>
      <c r="J706" s="1" t="str">
        <f t="shared" si="92"/>
        <v>R3</v>
      </c>
      <c r="K706" t="str">
        <f t="shared" si="93"/>
        <v>S3R3</v>
      </c>
      <c r="L706" t="str">
        <f>VLOOKUP(K706,'Voltage Vector Region'!$M:$P,2,0)</f>
        <v>V3</v>
      </c>
      <c r="M706" t="str">
        <f>VLOOKUP(K706,'Voltage Vector Region'!$M:$P,3,0)</f>
        <v>V9</v>
      </c>
      <c r="N706" t="str">
        <f>VLOOKUP(K706,'Voltage Vector Region'!$M:$P,4,0)</f>
        <v>V15</v>
      </c>
      <c r="P706" t="str">
        <f>VLOOKUP(L706,'Voltage Vector Region'!$R:$S,2,0)</f>
        <v>OPO</v>
      </c>
      <c r="Q706" t="str">
        <f>VLOOKUP(M706,'Voltage Vector Region'!$R:$S,2,0)</f>
        <v>NPO</v>
      </c>
      <c r="R706" t="str">
        <f>VLOOKUP(N706,'Voltage Vector Region'!$R:$S,2,0)</f>
        <v>NPN</v>
      </c>
      <c r="S706">
        <f t="shared" si="87"/>
        <v>7.03000000000001</v>
      </c>
      <c r="T706" t="e">
        <f>VLOOKUP($K706,#REF!,2,0)</f>
        <v>#REF!</v>
      </c>
      <c r="U706" t="e">
        <f>VLOOKUP($K706,#REF!,3,0)</f>
        <v>#REF!</v>
      </c>
      <c r="V706" t="e">
        <f>VLOOKUP($K706,#REF!,4,0)</f>
        <v>#REF!</v>
      </c>
    </row>
    <row r="707" spans="3:22" x14ac:dyDescent="0.3">
      <c r="C707" s="1">
        <v>7.0400000000000098E-3</v>
      </c>
      <c r="D707" s="1">
        <f t="shared" si="88"/>
        <v>2.2116812281272176</v>
      </c>
      <c r="E707" s="1" t="str">
        <f t="shared" si="89"/>
        <v>S3</v>
      </c>
      <c r="F707" s="1">
        <f t="shared" si="94"/>
        <v>0.11728612573402231</v>
      </c>
      <c r="G707" s="1">
        <f>$F$2*(((SQRT(3)*COS(Model!F707))-SIN(Model!F707))/2)</f>
        <v>0.64125358789669962</v>
      </c>
      <c r="H707" s="1">
        <f t="shared" si="90"/>
        <v>9.3613929553344633E-2</v>
      </c>
      <c r="I707" s="1">
        <f t="shared" si="91"/>
        <v>0.73486751745004431</v>
      </c>
      <c r="J707" s="1" t="str">
        <f t="shared" si="92"/>
        <v>R3</v>
      </c>
      <c r="K707" t="str">
        <f t="shared" si="93"/>
        <v>S3R3</v>
      </c>
      <c r="L707" t="str">
        <f>VLOOKUP(K707,'Voltage Vector Region'!$M:$P,2,0)</f>
        <v>V3</v>
      </c>
      <c r="M707" t="str">
        <f>VLOOKUP(K707,'Voltage Vector Region'!$M:$P,3,0)</f>
        <v>V9</v>
      </c>
      <c r="N707" t="str">
        <f>VLOOKUP(K707,'Voltage Vector Region'!$M:$P,4,0)</f>
        <v>V15</v>
      </c>
      <c r="P707" t="str">
        <f>VLOOKUP(L707,'Voltage Vector Region'!$R:$S,2,0)</f>
        <v>OPO</v>
      </c>
      <c r="Q707" t="str">
        <f>VLOOKUP(M707,'Voltage Vector Region'!$R:$S,2,0)</f>
        <v>NPO</v>
      </c>
      <c r="R707" t="str">
        <f>VLOOKUP(N707,'Voltage Vector Region'!$R:$S,2,0)</f>
        <v>NPN</v>
      </c>
      <c r="S707">
        <f t="shared" ref="S707:S770" si="95">C707/$S$1</f>
        <v>7.0400000000000098</v>
      </c>
      <c r="T707" t="e">
        <f>VLOOKUP($K707,#REF!,2,0)</f>
        <v>#REF!</v>
      </c>
      <c r="U707" t="e">
        <f>VLOOKUP($K707,#REF!,3,0)</f>
        <v>#REF!</v>
      </c>
      <c r="V707" t="e">
        <f>VLOOKUP($K707,#REF!,4,0)</f>
        <v>#REF!</v>
      </c>
    </row>
    <row r="708" spans="3:22" x14ac:dyDescent="0.3">
      <c r="C708" s="1">
        <v>7.0500000000000103E-3</v>
      </c>
      <c r="D708" s="1">
        <f t="shared" ref="D708:D771" si="96">C708*$B$3</f>
        <v>2.2148228207808076</v>
      </c>
      <c r="E708" s="1" t="str">
        <f t="shared" ref="E708:E771" si="97">IF(AND((D708&lt;PI()/3),(D708&gt;=0)),"S1",IF(AND((D708&lt;2*PI()/3),(D708&gt;=PI()/3)),"S2",IF(AND((D708&lt;3*PI()/3),(D708&gt;=2*PI()/3)),"S3",IF(AND((D708&lt;4*PI()/3),(D708&gt;=PI())),"S4",IF(AND((D708&lt;5*PI()/3),(D708&gt;=4*PI()/3)),"S5",IF(AND((D708&lt;2*PI()),(D708&gt;=5*PI()/3)),"S6",0))))))</f>
        <v>S3</v>
      </c>
      <c r="F708" s="1">
        <f t="shared" si="94"/>
        <v>0.12042771838761235</v>
      </c>
      <c r="G708" s="1">
        <f>$F$2*(((SQRT(3)*COS(Model!F708))-SIN(Model!F708))/2)</f>
        <v>0.63974772678967073</v>
      </c>
      <c r="H708" s="1">
        <f t="shared" si="90"/>
        <v>9.6109471067720553E-2</v>
      </c>
      <c r="I708" s="1">
        <f t="shared" si="91"/>
        <v>0.73585719785739134</v>
      </c>
      <c r="J708" s="1" t="str">
        <f t="shared" si="92"/>
        <v>R3</v>
      </c>
      <c r="K708" t="str">
        <f t="shared" si="93"/>
        <v>S3R3</v>
      </c>
      <c r="L708" t="str">
        <f>VLOOKUP(K708,'Voltage Vector Region'!$M:$P,2,0)</f>
        <v>V3</v>
      </c>
      <c r="M708" t="str">
        <f>VLOOKUP(K708,'Voltage Vector Region'!$M:$P,3,0)</f>
        <v>V9</v>
      </c>
      <c r="N708" t="str">
        <f>VLOOKUP(K708,'Voltage Vector Region'!$M:$P,4,0)</f>
        <v>V15</v>
      </c>
      <c r="P708" t="str">
        <f>VLOOKUP(L708,'Voltage Vector Region'!$R:$S,2,0)</f>
        <v>OPO</v>
      </c>
      <c r="Q708" t="str">
        <f>VLOOKUP(M708,'Voltage Vector Region'!$R:$S,2,0)</f>
        <v>NPO</v>
      </c>
      <c r="R708" t="str">
        <f>VLOOKUP(N708,'Voltage Vector Region'!$R:$S,2,0)</f>
        <v>NPN</v>
      </c>
      <c r="S708">
        <f t="shared" si="95"/>
        <v>7.0500000000000105</v>
      </c>
      <c r="T708" t="e">
        <f>VLOOKUP($K708,#REF!,2,0)</f>
        <v>#REF!</v>
      </c>
      <c r="U708" t="e">
        <f>VLOOKUP($K708,#REF!,3,0)</f>
        <v>#REF!</v>
      </c>
      <c r="V708" t="e">
        <f>VLOOKUP($K708,#REF!,4,0)</f>
        <v>#REF!</v>
      </c>
    </row>
    <row r="709" spans="3:22" x14ac:dyDescent="0.3">
      <c r="C709" s="1">
        <v>7.0600000000000098E-3</v>
      </c>
      <c r="D709" s="1">
        <f t="shared" si="96"/>
        <v>2.2179644134343972</v>
      </c>
      <c r="E709" s="1" t="str">
        <f t="shared" si="97"/>
        <v>S3</v>
      </c>
      <c r="F709" s="1">
        <f t="shared" si="94"/>
        <v>0.12356931104120195</v>
      </c>
      <c r="G709" s="1">
        <f>$F$2*(((SQRT(3)*COS(Model!F709))-SIN(Model!F709))/2)</f>
        <v>0.6382355516308551</v>
      </c>
      <c r="H709" s="1">
        <f t="shared" si="90"/>
        <v>9.8604064020417645E-2</v>
      </c>
      <c r="I709" s="1">
        <f t="shared" si="91"/>
        <v>0.73683961565127276</v>
      </c>
      <c r="J709" s="1" t="str">
        <f t="shared" si="92"/>
        <v>R3</v>
      </c>
      <c r="K709" t="str">
        <f t="shared" si="93"/>
        <v>S3R3</v>
      </c>
      <c r="L709" t="str">
        <f>VLOOKUP(K709,'Voltage Vector Region'!$M:$P,2,0)</f>
        <v>V3</v>
      </c>
      <c r="M709" t="str">
        <f>VLOOKUP(K709,'Voltage Vector Region'!$M:$P,3,0)</f>
        <v>V9</v>
      </c>
      <c r="N709" t="str">
        <f>VLOOKUP(K709,'Voltage Vector Region'!$M:$P,4,0)</f>
        <v>V15</v>
      </c>
      <c r="P709" t="str">
        <f>VLOOKUP(L709,'Voltage Vector Region'!$R:$S,2,0)</f>
        <v>OPO</v>
      </c>
      <c r="Q709" t="str">
        <f>VLOOKUP(M709,'Voltage Vector Region'!$R:$S,2,0)</f>
        <v>NPO</v>
      </c>
      <c r="R709" t="str">
        <f>VLOOKUP(N709,'Voltage Vector Region'!$R:$S,2,0)</f>
        <v>NPN</v>
      </c>
      <c r="S709">
        <f t="shared" si="95"/>
        <v>7.0600000000000094</v>
      </c>
      <c r="T709" t="e">
        <f>VLOOKUP($K709,#REF!,2,0)</f>
        <v>#REF!</v>
      </c>
      <c r="U709" t="e">
        <f>VLOOKUP($K709,#REF!,3,0)</f>
        <v>#REF!</v>
      </c>
      <c r="V709" t="e">
        <f>VLOOKUP($K709,#REF!,4,0)</f>
        <v>#REF!</v>
      </c>
    </row>
    <row r="710" spans="3:22" x14ac:dyDescent="0.3">
      <c r="C710" s="1">
        <v>7.0700000000000103E-3</v>
      </c>
      <c r="D710" s="1">
        <f t="shared" si="96"/>
        <v>2.2211060060879873</v>
      </c>
      <c r="E710" s="1" t="str">
        <f t="shared" si="97"/>
        <v>S3</v>
      </c>
      <c r="F710" s="1">
        <f t="shared" si="94"/>
        <v>0.12671090369479199</v>
      </c>
      <c r="G710" s="1">
        <f>$F$2*(((SQRT(3)*COS(Model!F710))-SIN(Model!F710))/2)</f>
        <v>0.63671707734481098</v>
      </c>
      <c r="H710" s="1">
        <f t="shared" si="90"/>
        <v>0.10109768379081129</v>
      </c>
      <c r="I710" s="1">
        <f t="shared" si="91"/>
        <v>0.73781476113562228</v>
      </c>
      <c r="J710" s="1" t="str">
        <f t="shared" si="92"/>
        <v>R3</v>
      </c>
      <c r="K710" t="str">
        <f t="shared" si="93"/>
        <v>S3R3</v>
      </c>
      <c r="L710" t="str">
        <f>VLOOKUP(K710,'Voltage Vector Region'!$M:$P,2,0)</f>
        <v>V3</v>
      </c>
      <c r="M710" t="str">
        <f>VLOOKUP(K710,'Voltage Vector Region'!$M:$P,3,0)</f>
        <v>V9</v>
      </c>
      <c r="N710" t="str">
        <f>VLOOKUP(K710,'Voltage Vector Region'!$M:$P,4,0)</f>
        <v>V15</v>
      </c>
      <c r="P710" t="str">
        <f>VLOOKUP(L710,'Voltage Vector Region'!$R:$S,2,0)</f>
        <v>OPO</v>
      </c>
      <c r="Q710" t="str">
        <f>VLOOKUP(M710,'Voltage Vector Region'!$R:$S,2,0)</f>
        <v>NPO</v>
      </c>
      <c r="R710" t="str">
        <f>VLOOKUP(N710,'Voltage Vector Region'!$R:$S,2,0)</f>
        <v>NPN</v>
      </c>
      <c r="S710">
        <f t="shared" si="95"/>
        <v>7.0700000000000101</v>
      </c>
      <c r="T710" t="e">
        <f>VLOOKUP($K710,#REF!,2,0)</f>
        <v>#REF!</v>
      </c>
      <c r="U710" t="e">
        <f>VLOOKUP($K710,#REF!,3,0)</f>
        <v>#REF!</v>
      </c>
      <c r="V710" t="e">
        <f>VLOOKUP($K710,#REF!,4,0)</f>
        <v>#REF!</v>
      </c>
    </row>
    <row r="711" spans="3:22" x14ac:dyDescent="0.3">
      <c r="C711" s="1">
        <v>7.0800000000000099E-3</v>
      </c>
      <c r="D711" s="1">
        <f t="shared" si="96"/>
        <v>2.2242475987415768</v>
      </c>
      <c r="E711" s="1" t="str">
        <f t="shared" si="97"/>
        <v>S3</v>
      </c>
      <c r="F711" s="1">
        <f t="shared" si="94"/>
        <v>0.12985249634838159</v>
      </c>
      <c r="G711" s="1">
        <f>$F$2*(((SQRT(3)*COS(Model!F711))-SIN(Model!F711))/2)</f>
        <v>0.63519231891826655</v>
      </c>
      <c r="H711" s="1">
        <f t="shared" si="90"/>
        <v>0.10359030576788031</v>
      </c>
      <c r="I711" s="1">
        <f t="shared" si="91"/>
        <v>0.73878262468614686</v>
      </c>
      <c r="J711" s="1" t="str">
        <f t="shared" si="92"/>
        <v>R3</v>
      </c>
      <c r="K711" t="str">
        <f t="shared" si="93"/>
        <v>S3R3</v>
      </c>
      <c r="L711" t="str">
        <f>VLOOKUP(K711,'Voltage Vector Region'!$M:$P,2,0)</f>
        <v>V3</v>
      </c>
      <c r="M711" t="str">
        <f>VLOOKUP(K711,'Voltage Vector Region'!$M:$P,3,0)</f>
        <v>V9</v>
      </c>
      <c r="N711" t="str">
        <f>VLOOKUP(K711,'Voltage Vector Region'!$M:$P,4,0)</f>
        <v>V15</v>
      </c>
      <c r="P711" t="str">
        <f>VLOOKUP(L711,'Voltage Vector Region'!$R:$S,2,0)</f>
        <v>OPO</v>
      </c>
      <c r="Q711" t="str">
        <f>VLOOKUP(M711,'Voltage Vector Region'!$R:$S,2,0)</f>
        <v>NPO</v>
      </c>
      <c r="R711" t="str">
        <f>VLOOKUP(N711,'Voltage Vector Region'!$R:$S,2,0)</f>
        <v>NPN</v>
      </c>
      <c r="S711">
        <f t="shared" si="95"/>
        <v>7.0800000000000098</v>
      </c>
      <c r="T711" t="e">
        <f>VLOOKUP($K711,#REF!,2,0)</f>
        <v>#REF!</v>
      </c>
      <c r="U711" t="e">
        <f>VLOOKUP($K711,#REF!,3,0)</f>
        <v>#REF!</v>
      </c>
      <c r="V711" t="e">
        <f>VLOOKUP($K711,#REF!,4,0)</f>
        <v>#REF!</v>
      </c>
    </row>
    <row r="712" spans="3:22" x14ac:dyDescent="0.3">
      <c r="C712" s="1">
        <v>7.0900000000000104E-3</v>
      </c>
      <c r="D712" s="1">
        <f t="shared" si="96"/>
        <v>2.2273891913951669</v>
      </c>
      <c r="E712" s="1" t="str">
        <f t="shared" si="97"/>
        <v>S3</v>
      </c>
      <c r="F712" s="1">
        <f t="shared" si="94"/>
        <v>0.13299408900197163</v>
      </c>
      <c r="G712" s="1">
        <f>$F$2*(((SQRT(3)*COS(Model!F712))-SIN(Model!F712))/2)</f>
        <v>0.63366129139997174</v>
      </c>
      <c r="H712" s="1">
        <f t="shared" si="90"/>
        <v>0.10608190535045291</v>
      </c>
      <c r="I712" s="1">
        <f t="shared" si="91"/>
        <v>0.73974319675042466</v>
      </c>
      <c r="J712" s="1" t="str">
        <f t="shared" si="92"/>
        <v>R3</v>
      </c>
      <c r="K712" t="str">
        <f t="shared" si="93"/>
        <v>S3R3</v>
      </c>
      <c r="L712" t="str">
        <f>VLOOKUP(K712,'Voltage Vector Region'!$M:$P,2,0)</f>
        <v>V3</v>
      </c>
      <c r="M712" t="str">
        <f>VLOOKUP(K712,'Voltage Vector Region'!$M:$P,3,0)</f>
        <v>V9</v>
      </c>
      <c r="N712" t="str">
        <f>VLOOKUP(K712,'Voltage Vector Region'!$M:$P,4,0)</f>
        <v>V15</v>
      </c>
      <c r="P712" t="str">
        <f>VLOOKUP(L712,'Voltage Vector Region'!$R:$S,2,0)</f>
        <v>OPO</v>
      </c>
      <c r="Q712" t="str">
        <f>VLOOKUP(M712,'Voltage Vector Region'!$R:$S,2,0)</f>
        <v>NPO</v>
      </c>
      <c r="R712" t="str">
        <f>VLOOKUP(N712,'Voltage Vector Region'!$R:$S,2,0)</f>
        <v>NPN</v>
      </c>
      <c r="S712">
        <f t="shared" si="95"/>
        <v>7.0900000000000105</v>
      </c>
      <c r="T712" t="e">
        <f>VLOOKUP($K712,#REF!,2,0)</f>
        <v>#REF!</v>
      </c>
      <c r="U712" t="e">
        <f>VLOOKUP($K712,#REF!,3,0)</f>
        <v>#REF!</v>
      </c>
      <c r="V712" t="e">
        <f>VLOOKUP($K712,#REF!,4,0)</f>
        <v>#REF!</v>
      </c>
    </row>
    <row r="713" spans="3:22" x14ac:dyDescent="0.3">
      <c r="C713" s="1">
        <v>7.1000000000000099E-3</v>
      </c>
      <c r="D713" s="1">
        <f t="shared" si="96"/>
        <v>2.2305307840487565</v>
      </c>
      <c r="E713" s="1" t="str">
        <f t="shared" si="97"/>
        <v>S3</v>
      </c>
      <c r="F713" s="1">
        <f t="shared" si="94"/>
        <v>0.13613568165556122</v>
      </c>
      <c r="G713" s="1">
        <f>$F$2*(((SQRT(3)*COS(Model!F713))-SIN(Model!F713))/2)</f>
        <v>0.63212400990055062</v>
      </c>
      <c r="H713" s="1">
        <f t="shared" si="90"/>
        <v>0.1085724579474463</v>
      </c>
      <c r="I713" s="1">
        <f t="shared" si="91"/>
        <v>0.74069646784799692</v>
      </c>
      <c r="J713" s="1" t="str">
        <f t="shared" si="92"/>
        <v>R3</v>
      </c>
      <c r="K713" t="str">
        <f t="shared" si="93"/>
        <v>S3R3</v>
      </c>
      <c r="L713" t="str">
        <f>VLOOKUP(K713,'Voltage Vector Region'!$M:$P,2,0)</f>
        <v>V3</v>
      </c>
      <c r="M713" t="str">
        <f>VLOOKUP(K713,'Voltage Vector Region'!$M:$P,3,0)</f>
        <v>V9</v>
      </c>
      <c r="N713" t="str">
        <f>VLOOKUP(K713,'Voltage Vector Region'!$M:$P,4,0)</f>
        <v>V15</v>
      </c>
      <c r="P713" t="str">
        <f>VLOOKUP(L713,'Voltage Vector Region'!$R:$S,2,0)</f>
        <v>OPO</v>
      </c>
      <c r="Q713" t="str">
        <f>VLOOKUP(M713,'Voltage Vector Region'!$R:$S,2,0)</f>
        <v>NPO</v>
      </c>
      <c r="R713" t="str">
        <f>VLOOKUP(N713,'Voltage Vector Region'!$R:$S,2,0)</f>
        <v>NPN</v>
      </c>
      <c r="S713">
        <f t="shared" si="95"/>
        <v>7.1000000000000094</v>
      </c>
      <c r="T713" t="e">
        <f>VLOOKUP($K713,#REF!,2,0)</f>
        <v>#REF!</v>
      </c>
      <c r="U713" t="e">
        <f>VLOOKUP($K713,#REF!,3,0)</f>
        <v>#REF!</v>
      </c>
      <c r="V713" t="e">
        <f>VLOOKUP($K713,#REF!,4,0)</f>
        <v>#REF!</v>
      </c>
    </row>
    <row r="714" spans="3:22" x14ac:dyDescent="0.3">
      <c r="C714" s="1">
        <v>7.1100000000000104E-3</v>
      </c>
      <c r="D714" s="1">
        <f t="shared" si="96"/>
        <v>2.2336723767023461</v>
      </c>
      <c r="E714" s="1" t="str">
        <f t="shared" si="97"/>
        <v>S3</v>
      </c>
      <c r="F714" s="1">
        <f t="shared" si="94"/>
        <v>0.13927727430915082</v>
      </c>
      <c r="G714" s="1">
        <f>$F$2*(((SQRT(3)*COS(Model!F714))-SIN(Model!F714))/2)</f>
        <v>0.63058048959235036</v>
      </c>
      <c r="H714" s="1">
        <f t="shared" si="90"/>
        <v>0.11106193897811223</v>
      </c>
      <c r="I714" s="1">
        <f t="shared" si="91"/>
        <v>0.74164242857046259</v>
      </c>
      <c r="J714" s="1" t="str">
        <f t="shared" si="92"/>
        <v>R3</v>
      </c>
      <c r="K714" t="str">
        <f t="shared" si="93"/>
        <v>S3R3</v>
      </c>
      <c r="L714" t="str">
        <f>VLOOKUP(K714,'Voltage Vector Region'!$M:$P,2,0)</f>
        <v>V3</v>
      </c>
      <c r="M714" t="str">
        <f>VLOOKUP(K714,'Voltage Vector Region'!$M:$P,3,0)</f>
        <v>V9</v>
      </c>
      <c r="N714" t="str">
        <f>VLOOKUP(K714,'Voltage Vector Region'!$M:$P,4,0)</f>
        <v>V15</v>
      </c>
      <c r="P714" t="str">
        <f>VLOOKUP(L714,'Voltage Vector Region'!$R:$S,2,0)</f>
        <v>OPO</v>
      </c>
      <c r="Q714" t="str">
        <f>VLOOKUP(M714,'Voltage Vector Region'!$R:$S,2,0)</f>
        <v>NPO</v>
      </c>
      <c r="R714" t="str">
        <f>VLOOKUP(N714,'Voltage Vector Region'!$R:$S,2,0)</f>
        <v>NPN</v>
      </c>
      <c r="S714">
        <f t="shared" si="95"/>
        <v>7.1100000000000101</v>
      </c>
      <c r="T714" t="e">
        <f>VLOOKUP($K714,#REF!,2,0)</f>
        <v>#REF!</v>
      </c>
      <c r="U714" t="e">
        <f>VLOOKUP($K714,#REF!,3,0)</f>
        <v>#REF!</v>
      </c>
      <c r="V714" t="e">
        <f>VLOOKUP($K714,#REF!,4,0)</f>
        <v>#REF!</v>
      </c>
    </row>
    <row r="715" spans="3:22" x14ac:dyDescent="0.3">
      <c r="C715" s="1">
        <v>7.12000000000001E-3</v>
      </c>
      <c r="D715" s="1">
        <f t="shared" si="96"/>
        <v>2.2368139693559361</v>
      </c>
      <c r="E715" s="1" t="str">
        <f t="shared" si="97"/>
        <v>S3</v>
      </c>
      <c r="F715" s="1">
        <f t="shared" si="94"/>
        <v>0.14241886696274086</v>
      </c>
      <c r="G715" s="1">
        <f>$F$2*(((SQRT(3)*COS(Model!F715))-SIN(Model!F715))/2)</f>
        <v>0.62903074570929329</v>
      </c>
      <c r="H715" s="1">
        <f t="shared" si="90"/>
        <v>0.11355032387227836</v>
      </c>
      <c r="I715" s="1">
        <f t="shared" si="91"/>
        <v>0.74258106958157166</v>
      </c>
      <c r="J715" s="1" t="str">
        <f t="shared" si="92"/>
        <v>R3</v>
      </c>
      <c r="K715" t="str">
        <f t="shared" si="93"/>
        <v>S3R3</v>
      </c>
      <c r="L715" t="str">
        <f>VLOOKUP(K715,'Voltage Vector Region'!$M:$P,2,0)</f>
        <v>V3</v>
      </c>
      <c r="M715" t="str">
        <f>VLOOKUP(K715,'Voltage Vector Region'!$M:$P,3,0)</f>
        <v>V9</v>
      </c>
      <c r="N715" t="str">
        <f>VLOOKUP(K715,'Voltage Vector Region'!$M:$P,4,0)</f>
        <v>V15</v>
      </c>
      <c r="P715" t="str">
        <f>VLOOKUP(L715,'Voltage Vector Region'!$R:$S,2,0)</f>
        <v>OPO</v>
      </c>
      <c r="Q715" t="str">
        <f>VLOOKUP(M715,'Voltage Vector Region'!$R:$S,2,0)</f>
        <v>NPO</v>
      </c>
      <c r="R715" t="str">
        <f>VLOOKUP(N715,'Voltage Vector Region'!$R:$S,2,0)</f>
        <v>NPN</v>
      </c>
      <c r="S715">
        <f t="shared" si="95"/>
        <v>7.1200000000000099</v>
      </c>
      <c r="T715" t="e">
        <f>VLOOKUP($K715,#REF!,2,0)</f>
        <v>#REF!</v>
      </c>
      <c r="U715" t="e">
        <f>VLOOKUP($K715,#REF!,3,0)</f>
        <v>#REF!</v>
      </c>
      <c r="V715" t="e">
        <f>VLOOKUP($K715,#REF!,4,0)</f>
        <v>#REF!</v>
      </c>
    </row>
    <row r="716" spans="3:22" x14ac:dyDescent="0.3">
      <c r="C716" s="1">
        <v>7.1300000000000096E-3</v>
      </c>
      <c r="D716" s="1">
        <f t="shared" si="96"/>
        <v>2.2399555620095257</v>
      </c>
      <c r="E716" s="1" t="str">
        <f t="shared" si="97"/>
        <v>S3</v>
      </c>
      <c r="F716" s="1">
        <f t="shared" si="94"/>
        <v>0.14556045961633046</v>
      </c>
      <c r="G716" s="1">
        <f>$F$2*(((SQRT(3)*COS(Model!F716))-SIN(Model!F716))/2)</f>
        <v>0.62747479354672642</v>
      </c>
      <c r="H716" s="1">
        <f t="shared" ref="H716:H779" si="98">$F$2*SIN(F716)</f>
        <v>0.1160375880705896</v>
      </c>
      <c r="I716" s="1">
        <f t="shared" ref="I716:I779" si="99">G716+H716</f>
        <v>0.74351238161731603</v>
      </c>
      <c r="J716" s="1" t="str">
        <f t="shared" ref="J716:J779" si="100">IF(G716&gt;0.5,"R3",IF(H716&gt;0.5,"R4",IF(I716&lt;0.5,"R1","R2")))</f>
        <v>R3</v>
      </c>
      <c r="K716" t="str">
        <f t="shared" ref="K716:K779" si="101">E716&amp;J716</f>
        <v>S3R3</v>
      </c>
      <c r="L716" t="str">
        <f>VLOOKUP(K716,'Voltage Vector Region'!$M:$P,2,0)</f>
        <v>V3</v>
      </c>
      <c r="M716" t="str">
        <f>VLOOKUP(K716,'Voltage Vector Region'!$M:$P,3,0)</f>
        <v>V9</v>
      </c>
      <c r="N716" t="str">
        <f>VLOOKUP(K716,'Voltage Vector Region'!$M:$P,4,0)</f>
        <v>V15</v>
      </c>
      <c r="P716" t="str">
        <f>VLOOKUP(L716,'Voltage Vector Region'!$R:$S,2,0)</f>
        <v>OPO</v>
      </c>
      <c r="Q716" t="str">
        <f>VLOOKUP(M716,'Voltage Vector Region'!$R:$S,2,0)</f>
        <v>NPO</v>
      </c>
      <c r="R716" t="str">
        <f>VLOOKUP(N716,'Voltage Vector Region'!$R:$S,2,0)</f>
        <v>NPN</v>
      </c>
      <c r="S716">
        <f t="shared" si="95"/>
        <v>7.1300000000000097</v>
      </c>
      <c r="T716" t="e">
        <f>VLOOKUP($K716,#REF!,2,0)</f>
        <v>#REF!</v>
      </c>
      <c r="U716" t="e">
        <f>VLOOKUP($K716,#REF!,3,0)</f>
        <v>#REF!</v>
      </c>
      <c r="V716" t="e">
        <f>VLOOKUP($K716,#REF!,4,0)</f>
        <v>#REF!</v>
      </c>
    </row>
    <row r="717" spans="3:22" x14ac:dyDescent="0.3">
      <c r="C717" s="1">
        <v>7.1400000000000101E-3</v>
      </c>
      <c r="D717" s="1">
        <f t="shared" si="96"/>
        <v>2.2430971546631158</v>
      </c>
      <c r="E717" s="1" t="str">
        <f t="shared" si="97"/>
        <v>S3</v>
      </c>
      <c r="F717" s="1">
        <f t="shared" si="94"/>
        <v>0.1487020522699205</v>
      </c>
      <c r="G717" s="1">
        <f>$F$2*(((SQRT(3)*COS(Model!F717))-SIN(Model!F717))/2)</f>
        <v>0.62591264846126871</v>
      </c>
      <c r="H717" s="1">
        <f t="shared" si="98"/>
        <v>0.11852370702475319</v>
      </c>
      <c r="I717" s="1">
        <f t="shared" si="99"/>
        <v>0.74443635548602194</v>
      </c>
      <c r="J717" s="1" t="str">
        <f t="shared" si="100"/>
        <v>R3</v>
      </c>
      <c r="K717" t="str">
        <f t="shared" si="101"/>
        <v>S3R3</v>
      </c>
      <c r="L717" t="str">
        <f>VLOOKUP(K717,'Voltage Vector Region'!$M:$P,2,0)</f>
        <v>V3</v>
      </c>
      <c r="M717" t="str">
        <f>VLOOKUP(K717,'Voltage Vector Region'!$M:$P,3,0)</f>
        <v>V9</v>
      </c>
      <c r="N717" t="str">
        <f>VLOOKUP(K717,'Voltage Vector Region'!$M:$P,4,0)</f>
        <v>V15</v>
      </c>
      <c r="P717" t="str">
        <f>VLOOKUP(L717,'Voltage Vector Region'!$R:$S,2,0)</f>
        <v>OPO</v>
      </c>
      <c r="Q717" t="str">
        <f>VLOOKUP(M717,'Voltage Vector Region'!$R:$S,2,0)</f>
        <v>NPO</v>
      </c>
      <c r="R717" t="str">
        <f>VLOOKUP(N717,'Voltage Vector Region'!$R:$S,2,0)</f>
        <v>NPN</v>
      </c>
      <c r="S717">
        <f t="shared" si="95"/>
        <v>7.1400000000000103</v>
      </c>
      <c r="T717" t="e">
        <f>VLOOKUP($K717,#REF!,2,0)</f>
        <v>#REF!</v>
      </c>
      <c r="U717" t="e">
        <f>VLOOKUP($K717,#REF!,3,0)</f>
        <v>#REF!</v>
      </c>
      <c r="V717" t="e">
        <f>VLOOKUP($K717,#REF!,4,0)</f>
        <v>#REF!</v>
      </c>
    </row>
    <row r="718" spans="3:22" x14ac:dyDescent="0.3">
      <c r="C718" s="1">
        <v>7.1500000000000096E-3</v>
      </c>
      <c r="D718" s="1">
        <f t="shared" si="96"/>
        <v>2.2462387473167054</v>
      </c>
      <c r="E718" s="1" t="str">
        <f t="shared" si="97"/>
        <v>S3</v>
      </c>
      <c r="F718" s="1">
        <f t="shared" si="94"/>
        <v>0.1518436449235101</v>
      </c>
      <c r="G718" s="1">
        <f>$F$2*(((SQRT(3)*COS(Model!F718))-SIN(Model!F718))/2)</f>
        <v>0.62434432587066213</v>
      </c>
      <c r="H718" s="1">
        <f t="shared" si="98"/>
        <v>0.12100865619777808</v>
      </c>
      <c r="I718" s="1">
        <f t="shared" si="99"/>
        <v>0.74535298206844025</v>
      </c>
      <c r="J718" s="1" t="str">
        <f t="shared" si="100"/>
        <v>R3</v>
      </c>
      <c r="K718" t="str">
        <f t="shared" si="101"/>
        <v>S3R3</v>
      </c>
      <c r="L718" t="str">
        <f>VLOOKUP(K718,'Voltage Vector Region'!$M:$P,2,0)</f>
        <v>V3</v>
      </c>
      <c r="M718" t="str">
        <f>VLOOKUP(K718,'Voltage Vector Region'!$M:$P,3,0)</f>
        <v>V9</v>
      </c>
      <c r="N718" t="str">
        <f>VLOOKUP(K718,'Voltage Vector Region'!$M:$P,4,0)</f>
        <v>V15</v>
      </c>
      <c r="P718" t="str">
        <f>VLOOKUP(L718,'Voltage Vector Region'!$R:$S,2,0)</f>
        <v>OPO</v>
      </c>
      <c r="Q718" t="str">
        <f>VLOOKUP(M718,'Voltage Vector Region'!$R:$S,2,0)</f>
        <v>NPO</v>
      </c>
      <c r="R718" t="str">
        <f>VLOOKUP(N718,'Voltage Vector Region'!$R:$S,2,0)</f>
        <v>NPN</v>
      </c>
      <c r="S718">
        <f t="shared" si="95"/>
        <v>7.1500000000000092</v>
      </c>
      <c r="T718" t="e">
        <f>VLOOKUP($K718,#REF!,2,0)</f>
        <v>#REF!</v>
      </c>
      <c r="U718" t="e">
        <f>VLOOKUP($K718,#REF!,3,0)</f>
        <v>#REF!</v>
      </c>
      <c r="V718" t="e">
        <f>VLOOKUP($K718,#REF!,4,0)</f>
        <v>#REF!</v>
      </c>
    </row>
    <row r="719" spans="3:22" x14ac:dyDescent="0.3">
      <c r="C719" s="1">
        <v>7.1600000000000101E-3</v>
      </c>
      <c r="D719" s="1">
        <f t="shared" si="96"/>
        <v>2.249380339970295</v>
      </c>
      <c r="E719" s="1" t="str">
        <f t="shared" si="97"/>
        <v>S3</v>
      </c>
      <c r="F719" s="1">
        <f t="shared" si="94"/>
        <v>0.1549852375770997</v>
      </c>
      <c r="G719" s="1">
        <f>$F$2*(((SQRT(3)*COS(Model!F719))-SIN(Model!F719))/2)</f>
        <v>0.62276984125361712</v>
      </c>
      <c r="H719" s="1">
        <f t="shared" si="98"/>
        <v>0.12349241106421947</v>
      </c>
      <c r="I719" s="1">
        <f t="shared" si="99"/>
        <v>0.74626225231783661</v>
      </c>
      <c r="J719" s="1" t="str">
        <f t="shared" si="100"/>
        <v>R3</v>
      </c>
      <c r="K719" t="str">
        <f t="shared" si="101"/>
        <v>S3R3</v>
      </c>
      <c r="L719" t="str">
        <f>VLOOKUP(K719,'Voltage Vector Region'!$M:$P,2,0)</f>
        <v>V3</v>
      </c>
      <c r="M719" t="str">
        <f>VLOOKUP(K719,'Voltage Vector Region'!$M:$P,3,0)</f>
        <v>V9</v>
      </c>
      <c r="N719" t="str">
        <f>VLOOKUP(K719,'Voltage Vector Region'!$M:$P,4,0)</f>
        <v>V15</v>
      </c>
      <c r="P719" t="str">
        <f>VLOOKUP(L719,'Voltage Vector Region'!$R:$S,2,0)</f>
        <v>OPO</v>
      </c>
      <c r="Q719" t="str">
        <f>VLOOKUP(M719,'Voltage Vector Region'!$R:$S,2,0)</f>
        <v>NPO</v>
      </c>
      <c r="R719" t="str">
        <f>VLOOKUP(N719,'Voltage Vector Region'!$R:$S,2,0)</f>
        <v>NPN</v>
      </c>
      <c r="S719">
        <f t="shared" si="95"/>
        <v>7.1600000000000099</v>
      </c>
      <c r="T719" t="e">
        <f>VLOOKUP($K719,#REF!,2,0)</f>
        <v>#REF!</v>
      </c>
      <c r="U719" t="e">
        <f>VLOOKUP($K719,#REF!,3,0)</f>
        <v>#REF!</v>
      </c>
      <c r="V719" t="e">
        <f>VLOOKUP($K719,#REF!,4,0)</f>
        <v>#REF!</v>
      </c>
    </row>
    <row r="720" spans="3:22" x14ac:dyDescent="0.3">
      <c r="C720" s="1">
        <v>7.1700000000000097E-3</v>
      </c>
      <c r="D720" s="1">
        <f t="shared" si="96"/>
        <v>2.252521932623885</v>
      </c>
      <c r="E720" s="1" t="str">
        <f t="shared" si="97"/>
        <v>S3</v>
      </c>
      <c r="F720" s="1">
        <f t="shared" si="94"/>
        <v>0.15812683023068974</v>
      </c>
      <c r="G720" s="1">
        <f>$F$2*(((SQRT(3)*COS(Model!F720))-SIN(Model!F720))/2)</f>
        <v>0.62118921014966111</v>
      </c>
      <c r="H720" s="1">
        <f t="shared" si="98"/>
        <v>0.1259749471104199</v>
      </c>
      <c r="I720" s="1">
        <f t="shared" si="99"/>
        <v>0.74716415726008101</v>
      </c>
      <c r="J720" s="1" t="str">
        <f t="shared" si="100"/>
        <v>R3</v>
      </c>
      <c r="K720" t="str">
        <f t="shared" si="101"/>
        <v>S3R3</v>
      </c>
      <c r="L720" t="str">
        <f>VLOOKUP(K720,'Voltage Vector Region'!$M:$P,2,0)</f>
        <v>V3</v>
      </c>
      <c r="M720" t="str">
        <f>VLOOKUP(K720,'Voltage Vector Region'!$M:$P,3,0)</f>
        <v>V9</v>
      </c>
      <c r="N720" t="str">
        <f>VLOOKUP(K720,'Voltage Vector Region'!$M:$P,4,0)</f>
        <v>V15</v>
      </c>
      <c r="P720" t="str">
        <f>VLOOKUP(L720,'Voltage Vector Region'!$R:$S,2,0)</f>
        <v>OPO</v>
      </c>
      <c r="Q720" t="str">
        <f>VLOOKUP(M720,'Voltage Vector Region'!$R:$S,2,0)</f>
        <v>NPO</v>
      </c>
      <c r="R720" t="str">
        <f>VLOOKUP(N720,'Voltage Vector Region'!$R:$S,2,0)</f>
        <v>NPN</v>
      </c>
      <c r="S720">
        <f t="shared" si="95"/>
        <v>7.1700000000000097</v>
      </c>
      <c r="T720" t="e">
        <f>VLOOKUP($K720,#REF!,2,0)</f>
        <v>#REF!</v>
      </c>
      <c r="U720" t="e">
        <f>VLOOKUP($K720,#REF!,3,0)</f>
        <v>#REF!</v>
      </c>
      <c r="V720" t="e">
        <f>VLOOKUP($K720,#REF!,4,0)</f>
        <v>#REF!</v>
      </c>
    </row>
    <row r="721" spans="3:22" x14ac:dyDescent="0.3">
      <c r="C721" s="1">
        <v>7.1800000000000102E-3</v>
      </c>
      <c r="D721" s="1">
        <f t="shared" si="96"/>
        <v>2.2556635252774746</v>
      </c>
      <c r="E721" s="1" t="str">
        <f t="shared" si="97"/>
        <v>S3</v>
      </c>
      <c r="F721" s="1">
        <f t="shared" si="94"/>
        <v>0.16126842288427934</v>
      </c>
      <c r="G721" s="1">
        <f>$F$2*(((SQRT(3)*COS(Model!F721))-SIN(Model!F721))/2)</f>
        <v>0.61960244815898546</v>
      </c>
      <c r="H721" s="1">
        <f t="shared" si="98"/>
        <v>0.12845623983475016</v>
      </c>
      <c r="I721" s="1">
        <f t="shared" si="99"/>
        <v>0.74805868799373565</v>
      </c>
      <c r="J721" s="1" t="str">
        <f t="shared" si="100"/>
        <v>R3</v>
      </c>
      <c r="K721" t="str">
        <f t="shared" si="101"/>
        <v>S3R3</v>
      </c>
      <c r="L721" t="str">
        <f>VLOOKUP(K721,'Voltage Vector Region'!$M:$P,2,0)</f>
        <v>V3</v>
      </c>
      <c r="M721" t="str">
        <f>VLOOKUP(K721,'Voltage Vector Region'!$M:$P,3,0)</f>
        <v>V9</v>
      </c>
      <c r="N721" t="str">
        <f>VLOOKUP(K721,'Voltage Vector Region'!$M:$P,4,0)</f>
        <v>V15</v>
      </c>
      <c r="P721" t="str">
        <f>VLOOKUP(L721,'Voltage Vector Region'!$R:$S,2,0)</f>
        <v>OPO</v>
      </c>
      <c r="Q721" t="str">
        <f>VLOOKUP(M721,'Voltage Vector Region'!$R:$S,2,0)</f>
        <v>NPO</v>
      </c>
      <c r="R721" t="str">
        <f>VLOOKUP(N721,'Voltage Vector Region'!$R:$S,2,0)</f>
        <v>NPN</v>
      </c>
      <c r="S721">
        <f t="shared" si="95"/>
        <v>7.1800000000000104</v>
      </c>
      <c r="T721" t="e">
        <f>VLOOKUP($K721,#REF!,2,0)</f>
        <v>#REF!</v>
      </c>
      <c r="U721" t="e">
        <f>VLOOKUP($K721,#REF!,3,0)</f>
        <v>#REF!</v>
      </c>
      <c r="V721" t="e">
        <f>VLOOKUP($K721,#REF!,4,0)</f>
        <v>#REF!</v>
      </c>
    </row>
    <row r="722" spans="3:22" x14ac:dyDescent="0.3">
      <c r="C722" s="1">
        <v>7.1900000000000098E-3</v>
      </c>
      <c r="D722" s="1">
        <f t="shared" si="96"/>
        <v>2.2588051179310642</v>
      </c>
      <c r="E722" s="1" t="str">
        <f t="shared" si="97"/>
        <v>S3</v>
      </c>
      <c r="F722" s="1">
        <f t="shared" si="94"/>
        <v>0.16441001553786894</v>
      </c>
      <c r="G722" s="1">
        <f>$F$2*(((SQRT(3)*COS(Model!F722))-SIN(Model!F722))/2)</f>
        <v>0.61800957094228992</v>
      </c>
      <c r="H722" s="1">
        <f t="shared" si="98"/>
        <v>0.13093626474785311</v>
      </c>
      <c r="I722" s="1">
        <f t="shared" si="99"/>
        <v>0.74894583569014306</v>
      </c>
      <c r="J722" s="1" t="str">
        <f t="shared" si="100"/>
        <v>R3</v>
      </c>
      <c r="K722" t="str">
        <f t="shared" si="101"/>
        <v>S3R3</v>
      </c>
      <c r="L722" t="str">
        <f>VLOOKUP(K722,'Voltage Vector Region'!$M:$P,2,0)</f>
        <v>V3</v>
      </c>
      <c r="M722" t="str">
        <f>VLOOKUP(K722,'Voltage Vector Region'!$M:$P,3,0)</f>
        <v>V9</v>
      </c>
      <c r="N722" t="str">
        <f>VLOOKUP(K722,'Voltage Vector Region'!$M:$P,4,0)</f>
        <v>V15</v>
      </c>
      <c r="P722" t="str">
        <f>VLOOKUP(L722,'Voltage Vector Region'!$R:$S,2,0)</f>
        <v>OPO</v>
      </c>
      <c r="Q722" t="str">
        <f>VLOOKUP(M722,'Voltage Vector Region'!$R:$S,2,0)</f>
        <v>NPO</v>
      </c>
      <c r="R722" t="str">
        <f>VLOOKUP(N722,'Voltage Vector Region'!$R:$S,2,0)</f>
        <v>NPN</v>
      </c>
      <c r="S722">
        <f t="shared" si="95"/>
        <v>7.1900000000000093</v>
      </c>
      <c r="T722" t="e">
        <f>VLOOKUP($K722,#REF!,2,0)</f>
        <v>#REF!</v>
      </c>
      <c r="U722" t="e">
        <f>VLOOKUP($K722,#REF!,3,0)</f>
        <v>#REF!</v>
      </c>
      <c r="V722" t="e">
        <f>VLOOKUP($K722,#REF!,4,0)</f>
        <v>#REF!</v>
      </c>
    </row>
    <row r="723" spans="3:22" x14ac:dyDescent="0.3">
      <c r="C723" s="1">
        <v>7.2000000000000102E-3</v>
      </c>
      <c r="D723" s="1">
        <f t="shared" si="96"/>
        <v>2.2619467105846542</v>
      </c>
      <c r="E723" s="1" t="str">
        <f t="shared" si="97"/>
        <v>S3</v>
      </c>
      <c r="F723" s="1">
        <f t="shared" si="94"/>
        <v>0.16755160819145898</v>
      </c>
      <c r="G723" s="1">
        <f>$F$2*(((SQRT(3)*COS(Model!F723))-SIN(Model!F723))/2)</f>
        <v>0.6164105942206296</v>
      </c>
      <c r="H723" s="1">
        <f t="shared" si="98"/>
        <v>0.13341499737288445</v>
      </c>
      <c r="I723" s="1">
        <f t="shared" si="99"/>
        <v>0.74982559159351403</v>
      </c>
      <c r="J723" s="1" t="str">
        <f t="shared" si="100"/>
        <v>R3</v>
      </c>
      <c r="K723" t="str">
        <f t="shared" si="101"/>
        <v>S3R3</v>
      </c>
      <c r="L723" t="str">
        <f>VLOOKUP(K723,'Voltage Vector Region'!$M:$P,2,0)</f>
        <v>V3</v>
      </c>
      <c r="M723" t="str">
        <f>VLOOKUP(K723,'Voltage Vector Region'!$M:$P,3,0)</f>
        <v>V9</v>
      </c>
      <c r="N723" t="str">
        <f>VLOOKUP(K723,'Voltage Vector Region'!$M:$P,4,0)</f>
        <v>V15</v>
      </c>
      <c r="P723" t="str">
        <f>VLOOKUP(L723,'Voltage Vector Region'!$R:$S,2,0)</f>
        <v>OPO</v>
      </c>
      <c r="Q723" t="str">
        <f>VLOOKUP(M723,'Voltage Vector Region'!$R:$S,2,0)</f>
        <v>NPO</v>
      </c>
      <c r="R723" t="str">
        <f>VLOOKUP(N723,'Voltage Vector Region'!$R:$S,2,0)</f>
        <v>NPN</v>
      </c>
      <c r="S723">
        <f t="shared" si="95"/>
        <v>7.2000000000000099</v>
      </c>
      <c r="T723" t="e">
        <f>VLOOKUP($K723,#REF!,2,0)</f>
        <v>#REF!</v>
      </c>
      <c r="U723" t="e">
        <f>VLOOKUP($K723,#REF!,3,0)</f>
        <v>#REF!</v>
      </c>
      <c r="V723" t="e">
        <f>VLOOKUP($K723,#REF!,4,0)</f>
        <v>#REF!</v>
      </c>
    </row>
    <row r="724" spans="3:22" x14ac:dyDescent="0.3">
      <c r="C724" s="1">
        <v>7.2100000000000098E-3</v>
      </c>
      <c r="D724" s="1">
        <f t="shared" si="96"/>
        <v>2.2650883032382438</v>
      </c>
      <c r="E724" s="1" t="str">
        <f t="shared" si="97"/>
        <v>S3</v>
      </c>
      <c r="F724" s="1">
        <f t="shared" si="94"/>
        <v>0.17069320084504858</v>
      </c>
      <c r="G724" s="1">
        <f>$F$2*(((SQRT(3)*COS(Model!F724))-SIN(Model!F724))/2)</f>
        <v>0.6148055337752597</v>
      </c>
      <c r="H724" s="1">
        <f t="shared" si="98"/>
        <v>0.13589241324575321</v>
      </c>
      <c r="I724" s="1">
        <f t="shared" si="99"/>
        <v>0.75069794702101289</v>
      </c>
      <c r="J724" s="1" t="str">
        <f t="shared" si="100"/>
        <v>R3</v>
      </c>
      <c r="K724" t="str">
        <f t="shared" si="101"/>
        <v>S3R3</v>
      </c>
      <c r="L724" t="str">
        <f>VLOOKUP(K724,'Voltage Vector Region'!$M:$P,2,0)</f>
        <v>V3</v>
      </c>
      <c r="M724" t="str">
        <f>VLOOKUP(K724,'Voltage Vector Region'!$M:$P,3,0)</f>
        <v>V9</v>
      </c>
      <c r="N724" t="str">
        <f>VLOOKUP(K724,'Voltage Vector Region'!$M:$P,4,0)</f>
        <v>V15</v>
      </c>
      <c r="P724" t="str">
        <f>VLOOKUP(L724,'Voltage Vector Region'!$R:$S,2,0)</f>
        <v>OPO</v>
      </c>
      <c r="Q724" t="str">
        <f>VLOOKUP(M724,'Voltage Vector Region'!$R:$S,2,0)</f>
        <v>NPO</v>
      </c>
      <c r="R724" t="str">
        <f>VLOOKUP(N724,'Voltage Vector Region'!$R:$S,2,0)</f>
        <v>NPN</v>
      </c>
      <c r="S724">
        <f t="shared" si="95"/>
        <v>7.2100000000000097</v>
      </c>
      <c r="T724" t="e">
        <f>VLOOKUP($K724,#REF!,2,0)</f>
        <v>#REF!</v>
      </c>
      <c r="U724" t="e">
        <f>VLOOKUP($K724,#REF!,3,0)</f>
        <v>#REF!</v>
      </c>
      <c r="V724" t="e">
        <f>VLOOKUP($K724,#REF!,4,0)</f>
        <v>#REF!</v>
      </c>
    </row>
    <row r="725" spans="3:22" x14ac:dyDescent="0.3">
      <c r="C725" s="1">
        <v>7.2200000000000103E-3</v>
      </c>
      <c r="D725" s="1">
        <f t="shared" si="96"/>
        <v>2.2682298958918339</v>
      </c>
      <c r="E725" s="1" t="str">
        <f t="shared" si="97"/>
        <v>S3</v>
      </c>
      <c r="F725" s="1">
        <f t="shared" si="94"/>
        <v>0.17383479349863862</v>
      </c>
      <c r="G725" s="1">
        <f>$F$2*(((SQRT(3)*COS(Model!F725))-SIN(Model!F725))/2)</f>
        <v>0.61319440544747816</v>
      </c>
      <c r="H725" s="1">
        <f t="shared" si="98"/>
        <v>0.13836848791536557</v>
      </c>
      <c r="I725" s="1">
        <f t="shared" si="99"/>
        <v>0.75156289336284376</v>
      </c>
      <c r="J725" s="1" t="str">
        <f t="shared" si="100"/>
        <v>R3</v>
      </c>
      <c r="K725" t="str">
        <f t="shared" si="101"/>
        <v>S3R3</v>
      </c>
      <c r="L725" t="str">
        <f>VLOOKUP(K725,'Voltage Vector Region'!$M:$P,2,0)</f>
        <v>V3</v>
      </c>
      <c r="M725" t="str">
        <f>VLOOKUP(K725,'Voltage Vector Region'!$M:$P,3,0)</f>
        <v>V9</v>
      </c>
      <c r="N725" t="str">
        <f>VLOOKUP(K725,'Voltage Vector Region'!$M:$P,4,0)</f>
        <v>V15</v>
      </c>
      <c r="P725" t="str">
        <f>VLOOKUP(L725,'Voltage Vector Region'!$R:$S,2,0)</f>
        <v>OPO</v>
      </c>
      <c r="Q725" t="str">
        <f>VLOOKUP(M725,'Voltage Vector Region'!$R:$S,2,0)</f>
        <v>NPO</v>
      </c>
      <c r="R725" t="str">
        <f>VLOOKUP(N725,'Voltage Vector Region'!$R:$S,2,0)</f>
        <v>NPN</v>
      </c>
      <c r="S725">
        <f t="shared" si="95"/>
        <v>7.2200000000000104</v>
      </c>
      <c r="T725" t="e">
        <f>VLOOKUP($K725,#REF!,2,0)</f>
        <v>#REF!</v>
      </c>
      <c r="U725" t="e">
        <f>VLOOKUP($K725,#REF!,3,0)</f>
        <v>#REF!</v>
      </c>
      <c r="V725" t="e">
        <f>VLOOKUP($K725,#REF!,4,0)</f>
        <v>#REF!</v>
      </c>
    </row>
    <row r="726" spans="3:22" x14ac:dyDescent="0.3">
      <c r="C726" s="1">
        <v>7.2300000000000099E-3</v>
      </c>
      <c r="D726" s="1">
        <f t="shared" si="96"/>
        <v>2.2713714885454235</v>
      </c>
      <c r="E726" s="1" t="str">
        <f t="shared" si="97"/>
        <v>S3</v>
      </c>
      <c r="F726" s="1">
        <f t="shared" si="94"/>
        <v>0.17697638615222822</v>
      </c>
      <c r="G726" s="1">
        <f>$F$2*(((SQRT(3)*COS(Model!F726))-SIN(Model!F726))/2)</f>
        <v>0.61157722513847157</v>
      </c>
      <c r="H726" s="1">
        <f t="shared" si="98"/>
        <v>0.14084319694386346</v>
      </c>
      <c r="I726" s="1">
        <f t="shared" si="99"/>
        <v>0.75242042208233506</v>
      </c>
      <c r="J726" s="1" t="str">
        <f t="shared" si="100"/>
        <v>R3</v>
      </c>
      <c r="K726" t="str">
        <f t="shared" si="101"/>
        <v>S3R3</v>
      </c>
      <c r="L726" t="str">
        <f>VLOOKUP(K726,'Voltage Vector Region'!$M:$P,2,0)</f>
        <v>V3</v>
      </c>
      <c r="M726" t="str">
        <f>VLOOKUP(K726,'Voltage Vector Region'!$M:$P,3,0)</f>
        <v>V9</v>
      </c>
      <c r="N726" t="str">
        <f>VLOOKUP(K726,'Voltage Vector Region'!$M:$P,4,0)</f>
        <v>V15</v>
      </c>
      <c r="P726" t="str">
        <f>VLOOKUP(L726,'Voltage Vector Region'!$R:$S,2,0)</f>
        <v>OPO</v>
      </c>
      <c r="Q726" t="str">
        <f>VLOOKUP(M726,'Voltage Vector Region'!$R:$S,2,0)</f>
        <v>NPO</v>
      </c>
      <c r="R726" t="str">
        <f>VLOOKUP(N726,'Voltage Vector Region'!$R:$S,2,0)</f>
        <v>NPN</v>
      </c>
      <c r="S726">
        <f t="shared" si="95"/>
        <v>7.2300000000000093</v>
      </c>
      <c r="T726" t="e">
        <f>VLOOKUP($K726,#REF!,2,0)</f>
        <v>#REF!</v>
      </c>
      <c r="U726" t="e">
        <f>VLOOKUP($K726,#REF!,3,0)</f>
        <v>#REF!</v>
      </c>
      <c r="V726" t="e">
        <f>VLOOKUP($K726,#REF!,4,0)</f>
        <v>#REF!</v>
      </c>
    </row>
    <row r="727" spans="3:22" x14ac:dyDescent="0.3">
      <c r="C727" s="1">
        <v>7.2400000000000103E-3</v>
      </c>
      <c r="D727" s="1">
        <f t="shared" si="96"/>
        <v>2.2745130811990135</v>
      </c>
      <c r="E727" s="1" t="str">
        <f t="shared" si="97"/>
        <v>S3</v>
      </c>
      <c r="F727" s="1">
        <f t="shared" si="94"/>
        <v>0.18011797880581826</v>
      </c>
      <c r="G727" s="1">
        <f>$F$2*(((SQRT(3)*COS(Model!F727))-SIN(Model!F727))/2)</f>
        <v>0.60995400880915651</v>
      </c>
      <c r="H727" s="1">
        <f t="shared" si="98"/>
        <v>0.14331651590686856</v>
      </c>
      <c r="I727" s="1">
        <f t="shared" si="99"/>
        <v>0.75327052471602507</v>
      </c>
      <c r="J727" s="1" t="str">
        <f t="shared" si="100"/>
        <v>R3</v>
      </c>
      <c r="K727" t="str">
        <f t="shared" si="101"/>
        <v>S3R3</v>
      </c>
      <c r="L727" t="str">
        <f>VLOOKUP(K727,'Voltage Vector Region'!$M:$P,2,0)</f>
        <v>V3</v>
      </c>
      <c r="M727" t="str">
        <f>VLOOKUP(K727,'Voltage Vector Region'!$M:$P,3,0)</f>
        <v>V9</v>
      </c>
      <c r="N727" t="str">
        <f>VLOOKUP(K727,'Voltage Vector Region'!$M:$P,4,0)</f>
        <v>V15</v>
      </c>
      <c r="P727" t="str">
        <f>VLOOKUP(L727,'Voltage Vector Region'!$R:$S,2,0)</f>
        <v>OPO</v>
      </c>
      <c r="Q727" t="str">
        <f>VLOOKUP(M727,'Voltage Vector Region'!$R:$S,2,0)</f>
        <v>NPO</v>
      </c>
      <c r="R727" t="str">
        <f>VLOOKUP(N727,'Voltage Vector Region'!$R:$S,2,0)</f>
        <v>NPN</v>
      </c>
      <c r="S727">
        <f t="shared" si="95"/>
        <v>7.24000000000001</v>
      </c>
      <c r="T727" t="e">
        <f>VLOOKUP($K727,#REF!,2,0)</f>
        <v>#REF!</v>
      </c>
      <c r="U727" t="e">
        <f>VLOOKUP($K727,#REF!,3,0)</f>
        <v>#REF!</v>
      </c>
      <c r="V727" t="e">
        <f>VLOOKUP($K727,#REF!,4,0)</f>
        <v>#REF!</v>
      </c>
    </row>
    <row r="728" spans="3:22" x14ac:dyDescent="0.3">
      <c r="C728" s="1">
        <v>7.2500000000000099E-3</v>
      </c>
      <c r="D728" s="1">
        <f t="shared" si="96"/>
        <v>2.2776546738526031</v>
      </c>
      <c r="E728" s="1" t="str">
        <f t="shared" si="97"/>
        <v>S3</v>
      </c>
      <c r="F728" s="1">
        <f t="shared" si="94"/>
        <v>0.18325957145940786</v>
      </c>
      <c r="G728" s="1">
        <f>$F$2*(((SQRT(3)*COS(Model!F728))-SIN(Model!F728))/2)</f>
        <v>0.60832477248002303</v>
      </c>
      <c r="H728" s="1">
        <f t="shared" si="98"/>
        <v>0.14578842039372053</v>
      </c>
      <c r="I728" s="1">
        <f t="shared" si="99"/>
        <v>0.75411319287374357</v>
      </c>
      <c r="J728" s="1" t="str">
        <f t="shared" si="100"/>
        <v>R3</v>
      </c>
      <c r="K728" t="str">
        <f t="shared" si="101"/>
        <v>S3R3</v>
      </c>
      <c r="L728" t="str">
        <f>VLOOKUP(K728,'Voltage Vector Region'!$M:$P,2,0)</f>
        <v>V3</v>
      </c>
      <c r="M728" t="str">
        <f>VLOOKUP(K728,'Voltage Vector Region'!$M:$P,3,0)</f>
        <v>V9</v>
      </c>
      <c r="N728" t="str">
        <f>VLOOKUP(K728,'Voltage Vector Region'!$M:$P,4,0)</f>
        <v>V15</v>
      </c>
      <c r="P728" t="str">
        <f>VLOOKUP(L728,'Voltage Vector Region'!$R:$S,2,0)</f>
        <v>OPO</v>
      </c>
      <c r="Q728" t="str">
        <f>VLOOKUP(M728,'Voltage Vector Region'!$R:$S,2,0)</f>
        <v>NPO</v>
      </c>
      <c r="R728" t="str">
        <f>VLOOKUP(N728,'Voltage Vector Region'!$R:$S,2,0)</f>
        <v>NPN</v>
      </c>
      <c r="S728">
        <f t="shared" si="95"/>
        <v>7.2500000000000098</v>
      </c>
      <c r="T728" t="e">
        <f>VLOOKUP($K728,#REF!,2,0)</f>
        <v>#REF!</v>
      </c>
      <c r="U728" t="e">
        <f>VLOOKUP($K728,#REF!,3,0)</f>
        <v>#REF!</v>
      </c>
      <c r="V728" t="e">
        <f>VLOOKUP($K728,#REF!,4,0)</f>
        <v>#REF!</v>
      </c>
    </row>
    <row r="729" spans="3:22" x14ac:dyDescent="0.3">
      <c r="C729" s="1">
        <v>7.2600000000000104E-3</v>
      </c>
      <c r="D729" s="1">
        <f t="shared" si="96"/>
        <v>2.2807962665061932</v>
      </c>
      <c r="E729" s="1" t="str">
        <f t="shared" si="97"/>
        <v>S3</v>
      </c>
      <c r="F729" s="1">
        <f t="shared" si="94"/>
        <v>0.1864011641129979</v>
      </c>
      <c r="G729" s="1">
        <f>$F$2*(((SQRT(3)*COS(Model!F729))-SIN(Model!F729))/2)</f>
        <v>0.60668953223097566</v>
      </c>
      <c r="H729" s="1">
        <f t="shared" si="98"/>
        <v>0.14825888600772072</v>
      </c>
      <c r="I729" s="1">
        <f t="shared" si="99"/>
        <v>0.75494841823869641</v>
      </c>
      <c r="J729" s="1" t="str">
        <f t="shared" si="100"/>
        <v>R3</v>
      </c>
      <c r="K729" t="str">
        <f t="shared" si="101"/>
        <v>S3R3</v>
      </c>
      <c r="L729" t="str">
        <f>VLOOKUP(K729,'Voltage Vector Region'!$M:$P,2,0)</f>
        <v>V3</v>
      </c>
      <c r="M729" t="str">
        <f>VLOOKUP(K729,'Voltage Vector Region'!$M:$P,3,0)</f>
        <v>V9</v>
      </c>
      <c r="N729" t="str">
        <f>VLOOKUP(K729,'Voltage Vector Region'!$M:$P,4,0)</f>
        <v>V15</v>
      </c>
      <c r="P729" t="str">
        <f>VLOOKUP(L729,'Voltage Vector Region'!$R:$S,2,0)</f>
        <v>OPO</v>
      </c>
      <c r="Q729" t="str">
        <f>VLOOKUP(M729,'Voltage Vector Region'!$R:$S,2,0)</f>
        <v>NPO</v>
      </c>
      <c r="R729" t="str">
        <f>VLOOKUP(N729,'Voltage Vector Region'!$R:$S,2,0)</f>
        <v>NPN</v>
      </c>
      <c r="S729">
        <f t="shared" si="95"/>
        <v>7.2600000000000104</v>
      </c>
      <c r="T729" t="e">
        <f>VLOOKUP($K729,#REF!,2,0)</f>
        <v>#REF!</v>
      </c>
      <c r="U729" t="e">
        <f>VLOOKUP($K729,#REF!,3,0)</f>
        <v>#REF!</v>
      </c>
      <c r="V729" t="e">
        <f>VLOOKUP($K729,#REF!,4,0)</f>
        <v>#REF!</v>
      </c>
    </row>
    <row r="730" spans="3:22" x14ac:dyDescent="0.3">
      <c r="C730" s="1">
        <v>7.27000000000001E-3</v>
      </c>
      <c r="D730" s="1">
        <f t="shared" si="96"/>
        <v>2.2839378591597828</v>
      </c>
      <c r="E730" s="1" t="str">
        <f t="shared" si="97"/>
        <v>S3</v>
      </c>
      <c r="F730" s="1">
        <f t="shared" si="94"/>
        <v>0.18954275676658749</v>
      </c>
      <c r="G730" s="1">
        <f>$F$2*(((SQRT(3)*COS(Model!F730))-SIN(Model!F730))/2)</f>
        <v>0.60504830420117584</v>
      </c>
      <c r="H730" s="1">
        <f t="shared" si="98"/>
        <v>0.15072788836637022</v>
      </c>
      <c r="I730" s="1">
        <f t="shared" si="99"/>
        <v>0.75577619256754602</v>
      </c>
      <c r="J730" s="1" t="str">
        <f t="shared" si="100"/>
        <v>R3</v>
      </c>
      <c r="K730" t="str">
        <f t="shared" si="101"/>
        <v>S3R3</v>
      </c>
      <c r="L730" t="str">
        <f>VLOOKUP(K730,'Voltage Vector Region'!$M:$P,2,0)</f>
        <v>V3</v>
      </c>
      <c r="M730" t="str">
        <f>VLOOKUP(K730,'Voltage Vector Region'!$M:$P,3,0)</f>
        <v>V9</v>
      </c>
      <c r="N730" t="str">
        <f>VLOOKUP(K730,'Voltage Vector Region'!$M:$P,4,0)</f>
        <v>V15</v>
      </c>
      <c r="P730" t="str">
        <f>VLOOKUP(L730,'Voltage Vector Region'!$R:$S,2,0)</f>
        <v>OPO</v>
      </c>
      <c r="Q730" t="str">
        <f>VLOOKUP(M730,'Voltage Vector Region'!$R:$S,2,0)</f>
        <v>NPO</v>
      </c>
      <c r="R730" t="str">
        <f>VLOOKUP(N730,'Voltage Vector Region'!$R:$S,2,0)</f>
        <v>NPN</v>
      </c>
      <c r="S730">
        <f t="shared" si="95"/>
        <v>7.2700000000000102</v>
      </c>
      <c r="T730" t="e">
        <f>VLOOKUP($K730,#REF!,2,0)</f>
        <v>#REF!</v>
      </c>
      <c r="U730" t="e">
        <f>VLOOKUP($K730,#REF!,3,0)</f>
        <v>#REF!</v>
      </c>
      <c r="V730" t="e">
        <f>VLOOKUP($K730,#REF!,4,0)</f>
        <v>#REF!</v>
      </c>
    </row>
    <row r="731" spans="3:22" x14ac:dyDescent="0.3">
      <c r="C731" s="1">
        <v>7.2800000000000104E-3</v>
      </c>
      <c r="D731" s="1">
        <f t="shared" si="96"/>
        <v>2.2870794518133728</v>
      </c>
      <c r="E731" s="1" t="str">
        <f t="shared" si="97"/>
        <v>S3</v>
      </c>
      <c r="F731" s="1">
        <f t="shared" si="94"/>
        <v>0.19268434942017754</v>
      </c>
      <c r="G731" s="1">
        <f>$F$2*(((SQRT(3)*COS(Model!F731))-SIN(Model!F731))/2)</f>
        <v>0.60340110458888119</v>
      </c>
      <c r="H731" s="1">
        <f t="shared" si="98"/>
        <v>0.1531954031016132</v>
      </c>
      <c r="I731" s="1">
        <f t="shared" si="99"/>
        <v>0.75659650769049436</v>
      </c>
      <c r="J731" s="1" t="str">
        <f t="shared" si="100"/>
        <v>R3</v>
      </c>
      <c r="K731" t="str">
        <f t="shared" si="101"/>
        <v>S3R3</v>
      </c>
      <c r="L731" t="str">
        <f>VLOOKUP(K731,'Voltage Vector Region'!$M:$P,2,0)</f>
        <v>V3</v>
      </c>
      <c r="M731" t="str">
        <f>VLOOKUP(K731,'Voltage Vector Region'!$M:$P,3,0)</f>
        <v>V9</v>
      </c>
      <c r="N731" t="str">
        <f>VLOOKUP(K731,'Voltage Vector Region'!$M:$P,4,0)</f>
        <v>V15</v>
      </c>
      <c r="P731" t="str">
        <f>VLOOKUP(L731,'Voltage Vector Region'!$R:$S,2,0)</f>
        <v>OPO</v>
      </c>
      <c r="Q731" t="str">
        <f>VLOOKUP(M731,'Voltage Vector Region'!$R:$S,2,0)</f>
        <v>NPO</v>
      </c>
      <c r="R731" t="str">
        <f>VLOOKUP(N731,'Voltage Vector Region'!$R:$S,2,0)</f>
        <v>NPN</v>
      </c>
      <c r="S731">
        <f t="shared" si="95"/>
        <v>7.28000000000001</v>
      </c>
      <c r="T731" t="e">
        <f>VLOOKUP($K731,#REF!,2,0)</f>
        <v>#REF!</v>
      </c>
      <c r="U731" t="e">
        <f>VLOOKUP($K731,#REF!,3,0)</f>
        <v>#REF!</v>
      </c>
      <c r="V731" t="e">
        <f>VLOOKUP($K731,#REF!,4,0)</f>
        <v>#REF!</v>
      </c>
    </row>
    <row r="732" spans="3:22" x14ac:dyDescent="0.3">
      <c r="C732" s="1">
        <v>7.29000000000001E-3</v>
      </c>
      <c r="D732" s="1">
        <f t="shared" si="96"/>
        <v>2.2902210444669624</v>
      </c>
      <c r="E732" s="1" t="str">
        <f t="shared" si="97"/>
        <v>S3</v>
      </c>
      <c r="F732" s="1">
        <f t="shared" si="94"/>
        <v>0.19582594207376713</v>
      </c>
      <c r="G732" s="1">
        <f>$F$2*(((SQRT(3)*COS(Model!F732))-SIN(Model!F732))/2)</f>
        <v>0.60174794965128742</v>
      </c>
      <c r="H732" s="1">
        <f t="shared" si="98"/>
        <v>0.15566140586007471</v>
      </c>
      <c r="I732" s="1">
        <f t="shared" si="99"/>
        <v>0.75740935551136213</v>
      </c>
      <c r="J732" s="1" t="str">
        <f t="shared" si="100"/>
        <v>R3</v>
      </c>
      <c r="K732" t="str">
        <f t="shared" si="101"/>
        <v>S3R3</v>
      </c>
      <c r="L732" t="str">
        <f>VLOOKUP(K732,'Voltage Vector Region'!$M:$P,2,0)</f>
        <v>V3</v>
      </c>
      <c r="M732" t="str">
        <f>VLOOKUP(K732,'Voltage Vector Region'!$M:$P,3,0)</f>
        <v>V9</v>
      </c>
      <c r="N732" t="str">
        <f>VLOOKUP(K732,'Voltage Vector Region'!$M:$P,4,0)</f>
        <v>V15</v>
      </c>
      <c r="P732" t="str">
        <f>VLOOKUP(L732,'Voltage Vector Region'!$R:$S,2,0)</f>
        <v>OPO</v>
      </c>
      <c r="Q732" t="str">
        <f>VLOOKUP(M732,'Voltage Vector Region'!$R:$S,2,0)</f>
        <v>NPO</v>
      </c>
      <c r="R732" t="str">
        <f>VLOOKUP(N732,'Voltage Vector Region'!$R:$S,2,0)</f>
        <v>NPN</v>
      </c>
      <c r="S732">
        <f t="shared" si="95"/>
        <v>7.2900000000000098</v>
      </c>
      <c r="T732" t="e">
        <f>VLOOKUP($K732,#REF!,2,0)</f>
        <v>#REF!</v>
      </c>
      <c r="U732" t="e">
        <f>VLOOKUP($K732,#REF!,3,0)</f>
        <v>#REF!</v>
      </c>
      <c r="V732" t="e">
        <f>VLOOKUP($K732,#REF!,4,0)</f>
        <v>#REF!</v>
      </c>
    </row>
    <row r="733" spans="3:22" x14ac:dyDescent="0.3">
      <c r="C733" s="1">
        <v>7.3000000000000096E-3</v>
      </c>
      <c r="D733" s="1">
        <f t="shared" si="96"/>
        <v>2.293362637120552</v>
      </c>
      <c r="E733" s="1" t="str">
        <f t="shared" si="97"/>
        <v>S3</v>
      </c>
      <c r="F733" s="1">
        <f t="shared" si="94"/>
        <v>0.19896753472735673</v>
      </c>
      <c r="G733" s="1">
        <f>$F$2*(((SQRT(3)*COS(Model!F733))-SIN(Model!F733))/2)</f>
        <v>0.60008885570436599</v>
      </c>
      <c r="H733" s="1">
        <f t="shared" si="98"/>
        <v>0.15812587230330341</v>
      </c>
      <c r="I733" s="1">
        <f t="shared" si="99"/>
        <v>0.75821472800766943</v>
      </c>
      <c r="J733" s="1" t="str">
        <f t="shared" si="100"/>
        <v>R3</v>
      </c>
      <c r="K733" t="str">
        <f t="shared" si="101"/>
        <v>S3R3</v>
      </c>
      <c r="L733" t="str">
        <f>VLOOKUP(K733,'Voltage Vector Region'!$M:$P,2,0)</f>
        <v>V3</v>
      </c>
      <c r="M733" t="str">
        <f>VLOOKUP(K733,'Voltage Vector Region'!$M:$P,3,0)</f>
        <v>V9</v>
      </c>
      <c r="N733" t="str">
        <f>VLOOKUP(K733,'Voltage Vector Region'!$M:$P,4,0)</f>
        <v>V15</v>
      </c>
      <c r="P733" t="str">
        <f>VLOOKUP(L733,'Voltage Vector Region'!$R:$S,2,0)</f>
        <v>OPO</v>
      </c>
      <c r="Q733" t="str">
        <f>VLOOKUP(M733,'Voltage Vector Region'!$R:$S,2,0)</f>
        <v>NPO</v>
      </c>
      <c r="R733" t="str">
        <f>VLOOKUP(N733,'Voltage Vector Region'!$R:$S,2,0)</f>
        <v>NPN</v>
      </c>
      <c r="S733">
        <f t="shared" si="95"/>
        <v>7.3000000000000096</v>
      </c>
      <c r="T733" t="e">
        <f>VLOOKUP($K733,#REF!,2,0)</f>
        <v>#REF!</v>
      </c>
      <c r="U733" t="e">
        <f>VLOOKUP($K733,#REF!,3,0)</f>
        <v>#REF!</v>
      </c>
      <c r="V733" t="e">
        <f>VLOOKUP($K733,#REF!,4,0)</f>
        <v>#REF!</v>
      </c>
    </row>
    <row r="734" spans="3:22" x14ac:dyDescent="0.3">
      <c r="C734" s="1">
        <v>7.3100000000000101E-3</v>
      </c>
      <c r="D734" s="1">
        <f t="shared" si="96"/>
        <v>2.296504229774142</v>
      </c>
      <c r="E734" s="1" t="str">
        <f t="shared" si="97"/>
        <v>S3</v>
      </c>
      <c r="F734" s="1">
        <f t="shared" si="94"/>
        <v>0.20210912738094677</v>
      </c>
      <c r="G734" s="1">
        <f>$F$2*(((SQRT(3)*COS(Model!F734))-SIN(Model!F734))/2)</f>
        <v>0.59842383912270414</v>
      </c>
      <c r="H734" s="1">
        <f t="shared" si="98"/>
        <v>0.16058877810801084</v>
      </c>
      <c r="I734" s="1">
        <f t="shared" si="99"/>
        <v>0.759012617230715</v>
      </c>
      <c r="J734" s="1" t="str">
        <f t="shared" si="100"/>
        <v>R3</v>
      </c>
      <c r="K734" t="str">
        <f t="shared" si="101"/>
        <v>S3R3</v>
      </c>
      <c r="L734" t="str">
        <f>VLOOKUP(K734,'Voltage Vector Region'!$M:$P,2,0)</f>
        <v>V3</v>
      </c>
      <c r="M734" t="str">
        <f>VLOOKUP(K734,'Voltage Vector Region'!$M:$P,3,0)</f>
        <v>V9</v>
      </c>
      <c r="N734" t="str">
        <f>VLOOKUP(K734,'Voltage Vector Region'!$M:$P,4,0)</f>
        <v>V15</v>
      </c>
      <c r="P734" t="str">
        <f>VLOOKUP(L734,'Voltage Vector Region'!$R:$S,2,0)</f>
        <v>OPO</v>
      </c>
      <c r="Q734" t="str">
        <f>VLOOKUP(M734,'Voltage Vector Region'!$R:$S,2,0)</f>
        <v>NPO</v>
      </c>
      <c r="R734" t="str">
        <f>VLOOKUP(N734,'Voltage Vector Region'!$R:$S,2,0)</f>
        <v>NPN</v>
      </c>
      <c r="S734">
        <f t="shared" si="95"/>
        <v>7.3100000000000103</v>
      </c>
      <c r="T734" t="e">
        <f>VLOOKUP($K734,#REF!,2,0)</f>
        <v>#REF!</v>
      </c>
      <c r="U734" t="e">
        <f>VLOOKUP($K734,#REF!,3,0)</f>
        <v>#REF!</v>
      </c>
      <c r="V734" t="e">
        <f>VLOOKUP($K734,#REF!,4,0)</f>
        <v>#REF!</v>
      </c>
    </row>
    <row r="735" spans="3:22" x14ac:dyDescent="0.3">
      <c r="C735" s="1">
        <v>7.3200000000000097E-3</v>
      </c>
      <c r="D735" s="1">
        <f t="shared" si="96"/>
        <v>2.2996458224277316</v>
      </c>
      <c r="E735" s="1" t="str">
        <f t="shared" si="97"/>
        <v>S3</v>
      </c>
      <c r="F735" s="1">
        <f t="shared" si="94"/>
        <v>0.20525072003453637</v>
      </c>
      <c r="G735" s="1">
        <f>$F$2*(((SQRT(3)*COS(Model!F735))-SIN(Model!F735))/2)</f>
        <v>0.59675291633934391</v>
      </c>
      <c r="H735" s="1">
        <f t="shared" si="98"/>
        <v>0.16305009896631029</v>
      </c>
      <c r="I735" s="1">
        <f t="shared" si="99"/>
        <v>0.75980301530565419</v>
      </c>
      <c r="J735" s="1" t="str">
        <f t="shared" si="100"/>
        <v>R3</v>
      </c>
      <c r="K735" t="str">
        <f t="shared" si="101"/>
        <v>S3R3</v>
      </c>
      <c r="L735" t="str">
        <f>VLOOKUP(K735,'Voltage Vector Region'!$M:$P,2,0)</f>
        <v>V3</v>
      </c>
      <c r="M735" t="str">
        <f>VLOOKUP(K735,'Voltage Vector Region'!$M:$P,3,0)</f>
        <v>V9</v>
      </c>
      <c r="N735" t="str">
        <f>VLOOKUP(K735,'Voltage Vector Region'!$M:$P,4,0)</f>
        <v>V15</v>
      </c>
      <c r="P735" t="str">
        <f>VLOOKUP(L735,'Voltage Vector Region'!$R:$S,2,0)</f>
        <v>OPO</v>
      </c>
      <c r="Q735" t="str">
        <f>VLOOKUP(M735,'Voltage Vector Region'!$R:$S,2,0)</f>
        <v>NPO</v>
      </c>
      <c r="R735" t="str">
        <f>VLOOKUP(N735,'Voltage Vector Region'!$R:$S,2,0)</f>
        <v>NPN</v>
      </c>
      <c r="S735">
        <f t="shared" si="95"/>
        <v>7.3200000000000092</v>
      </c>
      <c r="T735" t="e">
        <f>VLOOKUP($K735,#REF!,2,0)</f>
        <v>#REF!</v>
      </c>
      <c r="U735" t="e">
        <f>VLOOKUP($K735,#REF!,3,0)</f>
        <v>#REF!</v>
      </c>
      <c r="V735" t="e">
        <f>VLOOKUP($K735,#REF!,4,0)</f>
        <v>#REF!</v>
      </c>
    </row>
    <row r="736" spans="3:22" x14ac:dyDescent="0.3">
      <c r="C736" s="1">
        <v>7.3300000000000101E-3</v>
      </c>
      <c r="D736" s="1">
        <f t="shared" si="96"/>
        <v>2.3027874150813217</v>
      </c>
      <c r="E736" s="1" t="str">
        <f t="shared" si="97"/>
        <v>S3</v>
      </c>
      <c r="F736" s="1">
        <f t="shared" si="94"/>
        <v>0.20839231268812641</v>
      </c>
      <c r="G736" s="1">
        <f>$F$2*(((SQRT(3)*COS(Model!F736))-SIN(Model!F736))/2)</f>
        <v>0.59507610384561826</v>
      </c>
      <c r="H736" s="1">
        <f t="shared" si="98"/>
        <v>0.16550981058595929</v>
      </c>
      <c r="I736" s="1">
        <f t="shared" si="99"/>
        <v>0.76058591443157753</v>
      </c>
      <c r="J736" s="1" t="str">
        <f t="shared" si="100"/>
        <v>R3</v>
      </c>
      <c r="K736" t="str">
        <f t="shared" si="101"/>
        <v>S3R3</v>
      </c>
      <c r="L736" t="str">
        <f>VLOOKUP(K736,'Voltage Vector Region'!$M:$P,2,0)</f>
        <v>V3</v>
      </c>
      <c r="M736" t="str">
        <f>VLOOKUP(K736,'Voltage Vector Region'!$M:$P,3,0)</f>
        <v>V9</v>
      </c>
      <c r="N736" t="str">
        <f>VLOOKUP(K736,'Voltage Vector Region'!$M:$P,4,0)</f>
        <v>V15</v>
      </c>
      <c r="P736" t="str">
        <f>VLOOKUP(L736,'Voltage Vector Region'!$R:$S,2,0)</f>
        <v>OPO</v>
      </c>
      <c r="Q736" t="str">
        <f>VLOOKUP(M736,'Voltage Vector Region'!$R:$S,2,0)</f>
        <v>NPO</v>
      </c>
      <c r="R736" t="str">
        <f>VLOOKUP(N736,'Voltage Vector Region'!$R:$S,2,0)</f>
        <v>NPN</v>
      </c>
      <c r="S736">
        <f t="shared" si="95"/>
        <v>7.3300000000000098</v>
      </c>
      <c r="T736" t="e">
        <f>VLOOKUP($K736,#REF!,2,0)</f>
        <v>#REF!</v>
      </c>
      <c r="U736" t="e">
        <f>VLOOKUP($K736,#REF!,3,0)</f>
        <v>#REF!</v>
      </c>
      <c r="V736" t="e">
        <f>VLOOKUP($K736,#REF!,4,0)</f>
        <v>#REF!</v>
      </c>
    </row>
    <row r="737" spans="3:22" x14ac:dyDescent="0.3">
      <c r="C737" s="1">
        <v>7.3400000000000097E-3</v>
      </c>
      <c r="D737" s="1">
        <f t="shared" si="96"/>
        <v>2.3059290077349113</v>
      </c>
      <c r="E737" s="1" t="str">
        <f t="shared" si="97"/>
        <v>S3</v>
      </c>
      <c r="F737" s="1">
        <f t="shared" si="94"/>
        <v>0.21153390534171601</v>
      </c>
      <c r="G737" s="1">
        <f>$F$2*(((SQRT(3)*COS(Model!F737))-SIN(Model!F737))/2)</f>
        <v>0.59339341819098956</v>
      </c>
      <c r="H737" s="1">
        <f t="shared" si="98"/>
        <v>0.16796788869059648</v>
      </c>
      <c r="I737" s="1">
        <f t="shared" si="99"/>
        <v>0.7613613068815861</v>
      </c>
      <c r="J737" s="1" t="str">
        <f t="shared" si="100"/>
        <v>R3</v>
      </c>
      <c r="K737" t="str">
        <f t="shared" si="101"/>
        <v>S3R3</v>
      </c>
      <c r="L737" t="str">
        <f>VLOOKUP(K737,'Voltage Vector Region'!$M:$P,2,0)</f>
        <v>V3</v>
      </c>
      <c r="M737" t="str">
        <f>VLOOKUP(K737,'Voltage Vector Region'!$M:$P,3,0)</f>
        <v>V9</v>
      </c>
      <c r="N737" t="str">
        <f>VLOOKUP(K737,'Voltage Vector Region'!$M:$P,4,0)</f>
        <v>V15</v>
      </c>
      <c r="P737" t="str">
        <f>VLOOKUP(L737,'Voltage Vector Region'!$R:$S,2,0)</f>
        <v>OPO</v>
      </c>
      <c r="Q737" t="str">
        <f>VLOOKUP(M737,'Voltage Vector Region'!$R:$S,2,0)</f>
        <v>NPO</v>
      </c>
      <c r="R737" t="str">
        <f>VLOOKUP(N737,'Voltage Vector Region'!$R:$S,2,0)</f>
        <v>NPN</v>
      </c>
      <c r="S737">
        <f t="shared" si="95"/>
        <v>7.3400000000000096</v>
      </c>
      <c r="T737" t="e">
        <f>VLOOKUP($K737,#REF!,2,0)</f>
        <v>#REF!</v>
      </c>
      <c r="U737" t="e">
        <f>VLOOKUP($K737,#REF!,3,0)</f>
        <v>#REF!</v>
      </c>
      <c r="V737" t="e">
        <f>VLOOKUP($K737,#REF!,4,0)</f>
        <v>#REF!</v>
      </c>
    </row>
    <row r="738" spans="3:22" x14ac:dyDescent="0.3">
      <c r="C738" s="1">
        <v>7.3500000000000102E-3</v>
      </c>
      <c r="D738" s="1">
        <f t="shared" si="96"/>
        <v>2.3090706003885013</v>
      </c>
      <c r="E738" s="1" t="str">
        <f t="shared" si="97"/>
        <v>S3</v>
      </c>
      <c r="F738" s="1">
        <f t="shared" si="94"/>
        <v>0.21467549799530605</v>
      </c>
      <c r="G738" s="1">
        <f>$F$2*(((SQRT(3)*COS(Model!F738))-SIN(Model!F738))/2)</f>
        <v>0.59170487598288579</v>
      </c>
      <c r="H738" s="1">
        <f t="shared" si="98"/>
        <v>0.17042430901998401</v>
      </c>
      <c r="I738" s="1">
        <f t="shared" si="99"/>
        <v>0.76212918500286975</v>
      </c>
      <c r="J738" s="1" t="str">
        <f t="shared" si="100"/>
        <v>R3</v>
      </c>
      <c r="K738" t="str">
        <f t="shared" si="101"/>
        <v>S3R3</v>
      </c>
      <c r="L738" t="str">
        <f>VLOOKUP(K738,'Voltage Vector Region'!$M:$P,2,0)</f>
        <v>V3</v>
      </c>
      <c r="M738" t="str">
        <f>VLOOKUP(K738,'Voltage Vector Region'!$M:$P,3,0)</f>
        <v>V9</v>
      </c>
      <c r="N738" t="str">
        <f>VLOOKUP(K738,'Voltage Vector Region'!$M:$P,4,0)</f>
        <v>V15</v>
      </c>
      <c r="P738" t="str">
        <f>VLOOKUP(L738,'Voltage Vector Region'!$R:$S,2,0)</f>
        <v>OPO</v>
      </c>
      <c r="Q738" t="str">
        <f>VLOOKUP(M738,'Voltage Vector Region'!$R:$S,2,0)</f>
        <v>NPO</v>
      </c>
      <c r="R738" t="str">
        <f>VLOOKUP(N738,'Voltage Vector Region'!$R:$S,2,0)</f>
        <v>NPN</v>
      </c>
      <c r="S738">
        <f t="shared" si="95"/>
        <v>7.3500000000000103</v>
      </c>
      <c r="T738" t="e">
        <f>VLOOKUP($K738,#REF!,2,0)</f>
        <v>#REF!</v>
      </c>
      <c r="U738" t="e">
        <f>VLOOKUP($K738,#REF!,3,0)</f>
        <v>#REF!</v>
      </c>
      <c r="V738" t="e">
        <f>VLOOKUP($K738,#REF!,4,0)</f>
        <v>#REF!</v>
      </c>
    </row>
    <row r="739" spans="3:22" x14ac:dyDescent="0.3">
      <c r="C739" s="1">
        <v>7.3600000000000098E-3</v>
      </c>
      <c r="D739" s="1">
        <f t="shared" si="96"/>
        <v>2.3122121930420909</v>
      </c>
      <c r="E739" s="1" t="str">
        <f t="shared" si="97"/>
        <v>S3</v>
      </c>
      <c r="F739" s="1">
        <f t="shared" si="94"/>
        <v>0.21781709064889565</v>
      </c>
      <c r="G739" s="1">
        <f>$F$2*(((SQRT(3)*COS(Model!F739))-SIN(Model!F739))/2)</f>
        <v>0.59001049388653726</v>
      </c>
      <c r="H739" s="1">
        <f t="shared" si="98"/>
        <v>0.17287904733024426</v>
      </c>
      <c r="I739" s="1">
        <f t="shared" si="99"/>
        <v>0.76288954121678154</v>
      </c>
      <c r="J739" s="1" t="str">
        <f t="shared" si="100"/>
        <v>R3</v>
      </c>
      <c r="K739" t="str">
        <f t="shared" si="101"/>
        <v>S3R3</v>
      </c>
      <c r="L739" t="str">
        <f>VLOOKUP(K739,'Voltage Vector Region'!$M:$P,2,0)</f>
        <v>V3</v>
      </c>
      <c r="M739" t="str">
        <f>VLOOKUP(K739,'Voltage Vector Region'!$M:$P,3,0)</f>
        <v>V9</v>
      </c>
      <c r="N739" t="str">
        <f>VLOOKUP(K739,'Voltage Vector Region'!$M:$P,4,0)</f>
        <v>V15</v>
      </c>
      <c r="P739" t="str">
        <f>VLOOKUP(L739,'Voltage Vector Region'!$R:$S,2,0)</f>
        <v>OPO</v>
      </c>
      <c r="Q739" t="str">
        <f>VLOOKUP(M739,'Voltage Vector Region'!$R:$S,2,0)</f>
        <v>NPO</v>
      </c>
      <c r="R739" t="str">
        <f>VLOOKUP(N739,'Voltage Vector Region'!$R:$S,2,0)</f>
        <v>NPN</v>
      </c>
      <c r="S739">
        <f t="shared" si="95"/>
        <v>7.3600000000000092</v>
      </c>
      <c r="T739" t="e">
        <f>VLOOKUP($K739,#REF!,2,0)</f>
        <v>#REF!</v>
      </c>
      <c r="U739" t="e">
        <f>VLOOKUP($K739,#REF!,3,0)</f>
        <v>#REF!</v>
      </c>
      <c r="V739" t="e">
        <f>VLOOKUP($K739,#REF!,4,0)</f>
        <v>#REF!</v>
      </c>
    </row>
    <row r="740" spans="3:22" x14ac:dyDescent="0.3">
      <c r="C740" s="1">
        <v>7.3700000000000102E-3</v>
      </c>
      <c r="D740" s="1">
        <f t="shared" si="96"/>
        <v>2.315353785695681</v>
      </c>
      <c r="E740" s="1" t="str">
        <f t="shared" si="97"/>
        <v>S3</v>
      </c>
      <c r="F740" s="1">
        <f t="shared" si="94"/>
        <v>0.22095868330248569</v>
      </c>
      <c r="G740" s="1">
        <f>$F$2*(((SQRT(3)*COS(Model!F740))-SIN(Model!F740))/2)</f>
        <v>0.58831028862481072</v>
      </c>
      <c r="H740" s="1">
        <f t="shared" si="98"/>
        <v>0.17533207939410178</v>
      </c>
      <c r="I740" s="1">
        <f t="shared" si="99"/>
        <v>0.7636423680189125</v>
      </c>
      <c r="J740" s="1" t="str">
        <f t="shared" si="100"/>
        <v>R3</v>
      </c>
      <c r="K740" t="str">
        <f t="shared" si="101"/>
        <v>S3R3</v>
      </c>
      <c r="L740" t="str">
        <f>VLOOKUP(K740,'Voltage Vector Region'!$M:$P,2,0)</f>
        <v>V3</v>
      </c>
      <c r="M740" t="str">
        <f>VLOOKUP(K740,'Voltage Vector Region'!$M:$P,3,0)</f>
        <v>V9</v>
      </c>
      <c r="N740" t="str">
        <f>VLOOKUP(K740,'Voltage Vector Region'!$M:$P,4,0)</f>
        <v>V15</v>
      </c>
      <c r="P740" t="str">
        <f>VLOOKUP(L740,'Voltage Vector Region'!$R:$S,2,0)</f>
        <v>OPO</v>
      </c>
      <c r="Q740" t="str">
        <f>VLOOKUP(M740,'Voltage Vector Region'!$R:$S,2,0)</f>
        <v>NPO</v>
      </c>
      <c r="R740" t="str">
        <f>VLOOKUP(N740,'Voltage Vector Region'!$R:$S,2,0)</f>
        <v>NPN</v>
      </c>
      <c r="S740">
        <f t="shared" si="95"/>
        <v>7.3700000000000099</v>
      </c>
      <c r="T740" t="e">
        <f>VLOOKUP($K740,#REF!,2,0)</f>
        <v>#REF!</v>
      </c>
      <c r="U740" t="e">
        <f>VLOOKUP($K740,#REF!,3,0)</f>
        <v>#REF!</v>
      </c>
      <c r="V740" t="e">
        <f>VLOOKUP($K740,#REF!,4,0)</f>
        <v>#REF!</v>
      </c>
    </row>
    <row r="741" spans="3:22" x14ac:dyDescent="0.3">
      <c r="C741" s="1">
        <v>7.3800000000000098E-3</v>
      </c>
      <c r="D741" s="1">
        <f t="shared" si="96"/>
        <v>2.3184953783492706</v>
      </c>
      <c r="E741" s="1" t="str">
        <f t="shared" si="97"/>
        <v>S3</v>
      </c>
      <c r="F741" s="1">
        <f t="shared" si="94"/>
        <v>0.22410027595607529</v>
      </c>
      <c r="G741" s="1">
        <f>$F$2*(((SQRT(3)*COS(Model!F741))-SIN(Model!F741))/2)</f>
        <v>0.58660427697804618</v>
      </c>
      <c r="H741" s="1">
        <f t="shared" si="98"/>
        <v>0.17778338100111979</v>
      </c>
      <c r="I741" s="1">
        <f t="shared" si="99"/>
        <v>0.76438765797916597</v>
      </c>
      <c r="J741" s="1" t="str">
        <f t="shared" si="100"/>
        <v>R3</v>
      </c>
      <c r="K741" t="str">
        <f t="shared" si="101"/>
        <v>S3R3</v>
      </c>
      <c r="L741" t="str">
        <f>VLOOKUP(K741,'Voltage Vector Region'!$M:$P,2,0)</f>
        <v>V3</v>
      </c>
      <c r="M741" t="str">
        <f>VLOOKUP(K741,'Voltage Vector Region'!$M:$P,3,0)</f>
        <v>V9</v>
      </c>
      <c r="N741" t="str">
        <f>VLOOKUP(K741,'Voltage Vector Region'!$M:$P,4,0)</f>
        <v>V15</v>
      </c>
      <c r="P741" t="str">
        <f>VLOOKUP(L741,'Voltage Vector Region'!$R:$S,2,0)</f>
        <v>OPO</v>
      </c>
      <c r="Q741" t="str">
        <f>VLOOKUP(M741,'Voltage Vector Region'!$R:$S,2,0)</f>
        <v>NPO</v>
      </c>
      <c r="R741" t="str">
        <f>VLOOKUP(N741,'Voltage Vector Region'!$R:$S,2,0)</f>
        <v>NPN</v>
      </c>
      <c r="S741">
        <f t="shared" si="95"/>
        <v>7.3800000000000097</v>
      </c>
      <c r="T741" t="e">
        <f>VLOOKUP($K741,#REF!,2,0)</f>
        <v>#REF!</v>
      </c>
      <c r="U741" t="e">
        <f>VLOOKUP($K741,#REF!,3,0)</f>
        <v>#REF!</v>
      </c>
      <c r="V741" t="e">
        <f>VLOOKUP($K741,#REF!,4,0)</f>
        <v>#REF!</v>
      </c>
    </row>
    <row r="742" spans="3:22" x14ac:dyDescent="0.3">
      <c r="C742" s="1">
        <v>7.3900000000000103E-3</v>
      </c>
      <c r="D742" s="1">
        <f t="shared" si="96"/>
        <v>2.3216369710028606</v>
      </c>
      <c r="E742" s="1" t="str">
        <f t="shared" si="97"/>
        <v>S3</v>
      </c>
      <c r="F742" s="1">
        <f t="shared" si="94"/>
        <v>0.22724186860966533</v>
      </c>
      <c r="G742" s="1">
        <f>$F$2*(((SQRT(3)*COS(Model!F742))-SIN(Model!F742))/2)</f>
        <v>0.58489247578388925</v>
      </c>
      <c r="H742" s="1">
        <f t="shared" si="98"/>
        <v>0.18023292795794169</v>
      </c>
      <c r="I742" s="1">
        <f t="shared" si="99"/>
        <v>0.76512540374183091</v>
      </c>
      <c r="J742" s="1" t="str">
        <f t="shared" si="100"/>
        <v>R3</v>
      </c>
      <c r="K742" t="str">
        <f t="shared" si="101"/>
        <v>S3R3</v>
      </c>
      <c r="L742" t="str">
        <f>VLOOKUP(K742,'Voltage Vector Region'!$M:$P,2,0)</f>
        <v>V3</v>
      </c>
      <c r="M742" t="str">
        <f>VLOOKUP(K742,'Voltage Vector Region'!$M:$P,3,0)</f>
        <v>V9</v>
      </c>
      <c r="N742" t="str">
        <f>VLOOKUP(K742,'Voltage Vector Region'!$M:$P,4,0)</f>
        <v>V15</v>
      </c>
      <c r="P742" t="str">
        <f>VLOOKUP(L742,'Voltage Vector Region'!$R:$S,2,0)</f>
        <v>OPO</v>
      </c>
      <c r="Q742" t="str">
        <f>VLOOKUP(M742,'Voltage Vector Region'!$R:$S,2,0)</f>
        <v>NPO</v>
      </c>
      <c r="R742" t="str">
        <f>VLOOKUP(N742,'Voltage Vector Region'!$R:$S,2,0)</f>
        <v>NPN</v>
      </c>
      <c r="S742">
        <f t="shared" si="95"/>
        <v>7.3900000000000103</v>
      </c>
      <c r="T742" t="e">
        <f>VLOOKUP($K742,#REF!,2,0)</f>
        <v>#REF!</v>
      </c>
      <c r="U742" t="e">
        <f>VLOOKUP($K742,#REF!,3,0)</f>
        <v>#REF!</v>
      </c>
      <c r="V742" t="e">
        <f>VLOOKUP($K742,#REF!,4,0)</f>
        <v>#REF!</v>
      </c>
    </row>
    <row r="743" spans="3:22" x14ac:dyDescent="0.3">
      <c r="C743" s="1">
        <v>7.4000000000000099E-3</v>
      </c>
      <c r="D743" s="1">
        <f t="shared" si="96"/>
        <v>2.3247785636564502</v>
      </c>
      <c r="E743" s="1" t="str">
        <f t="shared" si="97"/>
        <v>S3</v>
      </c>
      <c r="F743" s="1">
        <f t="shared" si="94"/>
        <v>0.23038346126325493</v>
      </c>
      <c r="G743" s="1">
        <f>$F$2*(((SQRT(3)*COS(Model!F743))-SIN(Model!F743))/2)</f>
        <v>0.58317490193712729</v>
      </c>
      <c r="H743" s="1">
        <f t="shared" si="98"/>
        <v>0.18268069608852727</v>
      </c>
      <c r="I743" s="1">
        <f t="shared" si="99"/>
        <v>0.7658555980256545</v>
      </c>
      <c r="J743" s="1" t="str">
        <f t="shared" si="100"/>
        <v>R3</v>
      </c>
      <c r="K743" t="str">
        <f t="shared" si="101"/>
        <v>S3R3</v>
      </c>
      <c r="L743" t="str">
        <f>VLOOKUP(K743,'Voltage Vector Region'!$M:$P,2,0)</f>
        <v>V3</v>
      </c>
      <c r="M743" t="str">
        <f>VLOOKUP(K743,'Voltage Vector Region'!$M:$P,3,0)</f>
        <v>V9</v>
      </c>
      <c r="N743" t="str">
        <f>VLOOKUP(K743,'Voltage Vector Region'!$M:$P,4,0)</f>
        <v>V15</v>
      </c>
      <c r="P743" t="str">
        <f>VLOOKUP(L743,'Voltage Vector Region'!$R:$S,2,0)</f>
        <v>OPO</v>
      </c>
      <c r="Q743" t="str">
        <f>VLOOKUP(M743,'Voltage Vector Region'!$R:$S,2,0)</f>
        <v>NPO</v>
      </c>
      <c r="R743" t="str">
        <f>VLOOKUP(N743,'Voltage Vector Region'!$R:$S,2,0)</f>
        <v>NPN</v>
      </c>
      <c r="S743">
        <f t="shared" si="95"/>
        <v>7.4000000000000101</v>
      </c>
      <c r="T743" t="e">
        <f>VLOOKUP($K743,#REF!,2,0)</f>
        <v>#REF!</v>
      </c>
      <c r="U743" t="e">
        <f>VLOOKUP($K743,#REF!,3,0)</f>
        <v>#REF!</v>
      </c>
      <c r="V743" t="e">
        <f>VLOOKUP($K743,#REF!,4,0)</f>
        <v>#REF!</v>
      </c>
    </row>
    <row r="744" spans="3:22" x14ac:dyDescent="0.3">
      <c r="C744" s="1">
        <v>7.4100000000000103E-3</v>
      </c>
      <c r="D744" s="1">
        <f t="shared" si="96"/>
        <v>2.3279201563100402</v>
      </c>
      <c r="E744" s="1" t="str">
        <f t="shared" si="97"/>
        <v>S3</v>
      </c>
      <c r="F744" s="1">
        <f t="shared" si="94"/>
        <v>0.23352505391684497</v>
      </c>
      <c r="G744" s="1">
        <f>$F$2*(((SQRT(3)*COS(Model!F744))-SIN(Model!F744))/2)</f>
        <v>0.58145157238952028</v>
      </c>
      <c r="H744" s="1">
        <f t="shared" si="98"/>
        <v>0.185126661234394</v>
      </c>
      <c r="I744" s="1">
        <f t="shared" si="99"/>
        <v>0.76657823362391431</v>
      </c>
      <c r="J744" s="1" t="str">
        <f t="shared" si="100"/>
        <v>R3</v>
      </c>
      <c r="K744" t="str">
        <f t="shared" si="101"/>
        <v>S3R3</v>
      </c>
      <c r="L744" t="str">
        <f>VLOOKUP(K744,'Voltage Vector Region'!$M:$P,2,0)</f>
        <v>V3</v>
      </c>
      <c r="M744" t="str">
        <f>VLOOKUP(K744,'Voltage Vector Region'!$M:$P,3,0)</f>
        <v>V9</v>
      </c>
      <c r="N744" t="str">
        <f>VLOOKUP(K744,'Voltage Vector Region'!$M:$P,4,0)</f>
        <v>V15</v>
      </c>
      <c r="P744" t="str">
        <f>VLOOKUP(L744,'Voltage Vector Region'!$R:$S,2,0)</f>
        <v>OPO</v>
      </c>
      <c r="Q744" t="str">
        <f>VLOOKUP(M744,'Voltage Vector Region'!$R:$S,2,0)</f>
        <v>NPO</v>
      </c>
      <c r="R744" t="str">
        <f>VLOOKUP(N744,'Voltage Vector Region'!$R:$S,2,0)</f>
        <v>NPN</v>
      </c>
      <c r="S744">
        <f t="shared" si="95"/>
        <v>7.4100000000000099</v>
      </c>
      <c r="T744" t="e">
        <f>VLOOKUP($K744,#REF!,2,0)</f>
        <v>#REF!</v>
      </c>
      <c r="U744" t="e">
        <f>VLOOKUP($K744,#REF!,3,0)</f>
        <v>#REF!</v>
      </c>
      <c r="V744" t="e">
        <f>VLOOKUP($K744,#REF!,4,0)</f>
        <v>#REF!</v>
      </c>
    </row>
    <row r="745" spans="3:22" x14ac:dyDescent="0.3">
      <c r="C745" s="1">
        <v>7.4200000000000099E-3</v>
      </c>
      <c r="D745" s="1">
        <f t="shared" si="96"/>
        <v>2.3310617489636298</v>
      </c>
      <c r="E745" s="1" t="str">
        <f t="shared" si="97"/>
        <v>S3</v>
      </c>
      <c r="F745" s="1">
        <f t="shared" si="94"/>
        <v>0.23666664657043457</v>
      </c>
      <c r="G745" s="1">
        <f>$F$2*(((SQRT(3)*COS(Model!F745))-SIN(Model!F745))/2)</f>
        <v>0.57972250414963533</v>
      </c>
      <c r="H745" s="1">
        <f t="shared" si="98"/>
        <v>0.18757079925485265</v>
      </c>
      <c r="I745" s="1">
        <f t="shared" si="99"/>
        <v>0.76729330340448798</v>
      </c>
      <c r="J745" s="1" t="str">
        <f t="shared" si="100"/>
        <v>R3</v>
      </c>
      <c r="K745" t="str">
        <f t="shared" si="101"/>
        <v>S3R3</v>
      </c>
      <c r="L745" t="str">
        <f>VLOOKUP(K745,'Voltage Vector Region'!$M:$P,2,0)</f>
        <v>V3</v>
      </c>
      <c r="M745" t="str">
        <f>VLOOKUP(K745,'Voltage Vector Region'!$M:$P,3,0)</f>
        <v>V9</v>
      </c>
      <c r="N745" t="str">
        <f>VLOOKUP(K745,'Voltage Vector Region'!$M:$P,4,0)</f>
        <v>V15</v>
      </c>
      <c r="P745" t="str">
        <f>VLOOKUP(L745,'Voltage Vector Region'!$R:$S,2,0)</f>
        <v>OPO</v>
      </c>
      <c r="Q745" t="str">
        <f>VLOOKUP(M745,'Voltage Vector Region'!$R:$S,2,0)</f>
        <v>NPO</v>
      </c>
      <c r="R745" t="str">
        <f>VLOOKUP(N745,'Voltage Vector Region'!$R:$S,2,0)</f>
        <v>NPN</v>
      </c>
      <c r="S745">
        <f t="shared" si="95"/>
        <v>7.4200000000000097</v>
      </c>
      <c r="T745" t="e">
        <f>VLOOKUP($K745,#REF!,2,0)</f>
        <v>#REF!</v>
      </c>
      <c r="U745" t="e">
        <f>VLOOKUP($K745,#REF!,3,0)</f>
        <v>#REF!</v>
      </c>
      <c r="V745" t="e">
        <f>VLOOKUP($K745,#REF!,4,0)</f>
        <v>#REF!</v>
      </c>
    </row>
    <row r="746" spans="3:22" x14ac:dyDescent="0.3">
      <c r="C746" s="1">
        <v>7.4300000000000104E-3</v>
      </c>
      <c r="D746" s="1">
        <f t="shared" si="96"/>
        <v>2.3342033416172199</v>
      </c>
      <c r="E746" s="1" t="str">
        <f t="shared" si="97"/>
        <v>S3</v>
      </c>
      <c r="F746" s="1">
        <f t="shared" si="94"/>
        <v>0.23980823922402461</v>
      </c>
      <c r="G746" s="1">
        <f>$F$2*(((SQRT(3)*COS(Model!F746))-SIN(Model!F746))/2)</f>
        <v>0.57798771428267781</v>
      </c>
      <c r="H746" s="1">
        <f t="shared" si="98"/>
        <v>0.1900130860272484</v>
      </c>
      <c r="I746" s="1">
        <f t="shared" si="99"/>
        <v>0.76800080030992623</v>
      </c>
      <c r="J746" s="1" t="str">
        <f t="shared" si="100"/>
        <v>R3</v>
      </c>
      <c r="K746" t="str">
        <f t="shared" si="101"/>
        <v>S3R3</v>
      </c>
      <c r="L746" t="str">
        <f>VLOOKUP(K746,'Voltage Vector Region'!$M:$P,2,0)</f>
        <v>V3</v>
      </c>
      <c r="M746" t="str">
        <f>VLOOKUP(K746,'Voltage Vector Region'!$M:$P,3,0)</f>
        <v>V9</v>
      </c>
      <c r="N746" t="str">
        <f>VLOOKUP(K746,'Voltage Vector Region'!$M:$P,4,0)</f>
        <v>V15</v>
      </c>
      <c r="P746" t="str">
        <f>VLOOKUP(L746,'Voltage Vector Region'!$R:$S,2,0)</f>
        <v>OPO</v>
      </c>
      <c r="Q746" t="str">
        <f>VLOOKUP(M746,'Voltage Vector Region'!$R:$S,2,0)</f>
        <v>NPO</v>
      </c>
      <c r="R746" t="str">
        <f>VLOOKUP(N746,'Voltage Vector Region'!$R:$S,2,0)</f>
        <v>NPN</v>
      </c>
      <c r="S746">
        <f t="shared" si="95"/>
        <v>7.4300000000000104</v>
      </c>
      <c r="T746" t="e">
        <f>VLOOKUP($K746,#REF!,2,0)</f>
        <v>#REF!</v>
      </c>
      <c r="U746" t="e">
        <f>VLOOKUP($K746,#REF!,3,0)</f>
        <v>#REF!</v>
      </c>
      <c r="V746" t="e">
        <f>VLOOKUP($K746,#REF!,4,0)</f>
        <v>#REF!</v>
      </c>
    </row>
    <row r="747" spans="3:22" x14ac:dyDescent="0.3">
      <c r="C747" s="1">
        <v>7.44000000000001E-3</v>
      </c>
      <c r="D747" s="1">
        <f t="shared" si="96"/>
        <v>2.3373449342708095</v>
      </c>
      <c r="E747" s="1" t="str">
        <f t="shared" si="97"/>
        <v>S3</v>
      </c>
      <c r="F747" s="1">
        <f t="shared" ref="F747:F810" si="102">IF(AND((D747&lt;PI()/3),(D747&gt;=0)),D747,IF(AND((D747&lt;2*PI()/3),(D747&gt;=PI()/3)),D747-PI()/3,IF(AND((D747&lt;3*PI()/3),(D747&gt;=2*PI()/3)),D747-(2*PI()/3),IF(AND((D747&lt;4*PI()/3),(D747&gt;=PI())),D747-PI(),IF(AND((D747&lt;5*PI()/3),(D747&gt;=4*PI()/3)),D747-(4*PI()/3),IF(AND((D747&lt;2*PI()),(D747&gt;=5*PI()/3)),D747-(5*PI()/3),0))))))</f>
        <v>0.24294983187761421</v>
      </c>
      <c r="G747" s="1">
        <f>$F$2*(((SQRT(3)*COS(Model!F747))-SIN(Model!F747))/2)</f>
        <v>0.57624721991032357</v>
      </c>
      <c r="H747" s="1">
        <f t="shared" si="98"/>
        <v>0.19245349744719609</v>
      </c>
      <c r="I747" s="1">
        <f t="shared" si="99"/>
        <v>0.76870071735751966</v>
      </c>
      <c r="J747" s="1" t="str">
        <f t="shared" si="100"/>
        <v>R3</v>
      </c>
      <c r="K747" t="str">
        <f t="shared" si="101"/>
        <v>S3R3</v>
      </c>
      <c r="L747" t="str">
        <f>VLOOKUP(K747,'Voltage Vector Region'!$M:$P,2,0)</f>
        <v>V3</v>
      </c>
      <c r="M747" t="str">
        <f>VLOOKUP(K747,'Voltage Vector Region'!$M:$P,3,0)</f>
        <v>V9</v>
      </c>
      <c r="N747" t="str">
        <f>VLOOKUP(K747,'Voltage Vector Region'!$M:$P,4,0)</f>
        <v>V15</v>
      </c>
      <c r="P747" t="str">
        <f>VLOOKUP(L747,'Voltage Vector Region'!$R:$S,2,0)</f>
        <v>OPO</v>
      </c>
      <c r="Q747" t="str">
        <f>VLOOKUP(M747,'Voltage Vector Region'!$R:$S,2,0)</f>
        <v>NPO</v>
      </c>
      <c r="R747" t="str">
        <f>VLOOKUP(N747,'Voltage Vector Region'!$R:$S,2,0)</f>
        <v>NPN</v>
      </c>
      <c r="S747">
        <f t="shared" si="95"/>
        <v>7.4400000000000102</v>
      </c>
      <c r="T747" t="e">
        <f>VLOOKUP($K747,#REF!,2,0)</f>
        <v>#REF!</v>
      </c>
      <c r="U747" t="e">
        <f>VLOOKUP($K747,#REF!,3,0)</f>
        <v>#REF!</v>
      </c>
      <c r="V747" t="e">
        <f>VLOOKUP($K747,#REF!,4,0)</f>
        <v>#REF!</v>
      </c>
    </row>
    <row r="748" spans="3:22" x14ac:dyDescent="0.3">
      <c r="C748" s="1">
        <v>7.4500000000000104E-3</v>
      </c>
      <c r="D748" s="1">
        <f t="shared" si="96"/>
        <v>2.3404865269243991</v>
      </c>
      <c r="E748" s="1" t="str">
        <f t="shared" si="97"/>
        <v>S3</v>
      </c>
      <c r="F748" s="1">
        <f t="shared" si="102"/>
        <v>0.24609142453120381</v>
      </c>
      <c r="G748" s="1">
        <f>$F$2*(((SQRT(3)*COS(Model!F748))-SIN(Model!F748))/2)</f>
        <v>0.5745010382105491</v>
      </c>
      <c r="H748" s="1">
        <f t="shared" si="98"/>
        <v>0.19489200942882062</v>
      </c>
      <c r="I748" s="1">
        <f t="shared" si="99"/>
        <v>0.76939304763936978</v>
      </c>
      <c r="J748" s="1" t="str">
        <f t="shared" si="100"/>
        <v>R3</v>
      </c>
      <c r="K748" t="str">
        <f t="shared" si="101"/>
        <v>S3R3</v>
      </c>
      <c r="L748" t="str">
        <f>VLOOKUP(K748,'Voltage Vector Region'!$M:$P,2,0)</f>
        <v>V3</v>
      </c>
      <c r="M748" t="str">
        <f>VLOOKUP(K748,'Voltage Vector Region'!$M:$P,3,0)</f>
        <v>V9</v>
      </c>
      <c r="N748" t="str">
        <f>VLOOKUP(K748,'Voltage Vector Region'!$M:$P,4,0)</f>
        <v>V15</v>
      </c>
      <c r="P748" t="str">
        <f>VLOOKUP(L748,'Voltage Vector Region'!$R:$S,2,0)</f>
        <v>OPO</v>
      </c>
      <c r="Q748" t="str">
        <f>VLOOKUP(M748,'Voltage Vector Region'!$R:$S,2,0)</f>
        <v>NPO</v>
      </c>
      <c r="R748" t="str">
        <f>VLOOKUP(N748,'Voltage Vector Region'!$R:$S,2,0)</f>
        <v>NPN</v>
      </c>
      <c r="S748">
        <f t="shared" si="95"/>
        <v>7.4500000000000099</v>
      </c>
      <c r="T748" t="e">
        <f>VLOOKUP($K748,#REF!,2,0)</f>
        <v>#REF!</v>
      </c>
      <c r="U748" t="e">
        <f>VLOOKUP($K748,#REF!,3,0)</f>
        <v>#REF!</v>
      </c>
      <c r="V748" t="e">
        <f>VLOOKUP($K748,#REF!,4,0)</f>
        <v>#REF!</v>
      </c>
    </row>
    <row r="749" spans="3:22" x14ac:dyDescent="0.3">
      <c r="C749" s="1">
        <v>7.46000000000001E-3</v>
      </c>
      <c r="D749" s="1">
        <f t="shared" si="96"/>
        <v>2.3436281195779891</v>
      </c>
      <c r="E749" s="1" t="str">
        <f t="shared" si="97"/>
        <v>S3</v>
      </c>
      <c r="F749" s="1">
        <f t="shared" si="102"/>
        <v>0.24923301718479385</v>
      </c>
      <c r="G749" s="1">
        <f>$F$2*(((SQRT(3)*COS(Model!F749))-SIN(Model!F749))/2)</f>
        <v>0.57274918641746286</v>
      </c>
      <c r="H749" s="1">
        <f t="shared" si="98"/>
        <v>0.19732859790499349</v>
      </c>
      <c r="I749" s="1">
        <f t="shared" si="99"/>
        <v>0.77007778432245633</v>
      </c>
      <c r="J749" s="1" t="str">
        <f t="shared" si="100"/>
        <v>R3</v>
      </c>
      <c r="K749" t="str">
        <f t="shared" si="101"/>
        <v>S3R3</v>
      </c>
      <c r="L749" t="str">
        <f>VLOOKUP(K749,'Voltage Vector Region'!$M:$P,2,0)</f>
        <v>V3</v>
      </c>
      <c r="M749" t="str">
        <f>VLOOKUP(K749,'Voltage Vector Region'!$M:$P,3,0)</f>
        <v>V9</v>
      </c>
      <c r="N749" t="str">
        <f>VLOOKUP(K749,'Voltage Vector Region'!$M:$P,4,0)</f>
        <v>V15</v>
      </c>
      <c r="P749" t="str">
        <f>VLOOKUP(L749,'Voltage Vector Region'!$R:$S,2,0)</f>
        <v>OPO</v>
      </c>
      <c r="Q749" t="str">
        <f>VLOOKUP(M749,'Voltage Vector Region'!$R:$S,2,0)</f>
        <v>NPO</v>
      </c>
      <c r="R749" t="str">
        <f>VLOOKUP(N749,'Voltage Vector Region'!$R:$S,2,0)</f>
        <v>NPN</v>
      </c>
      <c r="S749">
        <f t="shared" si="95"/>
        <v>7.4600000000000097</v>
      </c>
      <c r="T749" t="e">
        <f>VLOOKUP($K749,#REF!,2,0)</f>
        <v>#REF!</v>
      </c>
      <c r="U749" t="e">
        <f>VLOOKUP($K749,#REF!,3,0)</f>
        <v>#REF!</v>
      </c>
      <c r="V749" t="e">
        <f>VLOOKUP($K749,#REF!,4,0)</f>
        <v>#REF!</v>
      </c>
    </row>
    <row r="750" spans="3:22" x14ac:dyDescent="0.3">
      <c r="C750" s="1">
        <v>7.4700000000000096E-3</v>
      </c>
      <c r="D750" s="1">
        <f t="shared" si="96"/>
        <v>2.3467697122315787</v>
      </c>
      <c r="E750" s="1" t="str">
        <f t="shared" si="97"/>
        <v>S3</v>
      </c>
      <c r="F750" s="1">
        <f t="shared" si="102"/>
        <v>0.25237460983838345</v>
      </c>
      <c r="G750" s="1">
        <f>$F$2*(((SQRT(3)*COS(Model!F750))-SIN(Model!F750))/2)</f>
        <v>0.57099168182113513</v>
      </c>
      <c r="H750" s="1">
        <f t="shared" si="98"/>
        <v>0.19976323882756949</v>
      </c>
      <c r="I750" s="1">
        <f t="shared" si="99"/>
        <v>0.77075492064870466</v>
      </c>
      <c r="J750" s="1" t="str">
        <f t="shared" si="100"/>
        <v>R3</v>
      </c>
      <c r="K750" t="str">
        <f t="shared" si="101"/>
        <v>S3R3</v>
      </c>
      <c r="L750" t="str">
        <f>VLOOKUP(K750,'Voltage Vector Region'!$M:$P,2,0)</f>
        <v>V3</v>
      </c>
      <c r="M750" t="str">
        <f>VLOOKUP(K750,'Voltage Vector Region'!$M:$P,3,0)</f>
        <v>V9</v>
      </c>
      <c r="N750" t="str">
        <f>VLOOKUP(K750,'Voltage Vector Region'!$M:$P,4,0)</f>
        <v>V15</v>
      </c>
      <c r="P750" t="str">
        <f>VLOOKUP(L750,'Voltage Vector Region'!$R:$S,2,0)</f>
        <v>OPO</v>
      </c>
      <c r="Q750" t="str">
        <f>VLOOKUP(M750,'Voltage Vector Region'!$R:$S,2,0)</f>
        <v>NPO</v>
      </c>
      <c r="R750" t="str">
        <f>VLOOKUP(N750,'Voltage Vector Region'!$R:$S,2,0)</f>
        <v>NPN</v>
      </c>
      <c r="S750">
        <f t="shared" si="95"/>
        <v>7.4700000000000095</v>
      </c>
      <c r="T750" t="e">
        <f>VLOOKUP($K750,#REF!,2,0)</f>
        <v>#REF!</v>
      </c>
      <c r="U750" t="e">
        <f>VLOOKUP($K750,#REF!,3,0)</f>
        <v>#REF!</v>
      </c>
      <c r="V750" t="e">
        <f>VLOOKUP($K750,#REF!,4,0)</f>
        <v>#REF!</v>
      </c>
    </row>
    <row r="751" spans="3:22" x14ac:dyDescent="0.3">
      <c r="C751" s="1">
        <v>7.4800000000000101E-3</v>
      </c>
      <c r="D751" s="1">
        <f t="shared" si="96"/>
        <v>2.3499113048851683</v>
      </c>
      <c r="E751" s="1" t="str">
        <f t="shared" si="97"/>
        <v>S3</v>
      </c>
      <c r="F751" s="1">
        <f t="shared" si="102"/>
        <v>0.25551620249197304</v>
      </c>
      <c r="G751" s="1">
        <f>$F$2*(((SQRT(3)*COS(Model!F751))-SIN(Model!F751))/2)</f>
        <v>0.56922854176742643</v>
      </c>
      <c r="H751" s="1">
        <f t="shared" si="98"/>
        <v>0.20219590816762595</v>
      </c>
      <c r="I751" s="1">
        <f t="shared" si="99"/>
        <v>0.77142444993505244</v>
      </c>
      <c r="J751" s="1" t="str">
        <f t="shared" si="100"/>
        <v>R3</v>
      </c>
      <c r="K751" t="str">
        <f t="shared" si="101"/>
        <v>S3R3</v>
      </c>
      <c r="L751" t="str">
        <f>VLOOKUP(K751,'Voltage Vector Region'!$M:$P,2,0)</f>
        <v>V3</v>
      </c>
      <c r="M751" t="str">
        <f>VLOOKUP(K751,'Voltage Vector Region'!$M:$P,3,0)</f>
        <v>V9</v>
      </c>
      <c r="N751" t="str">
        <f>VLOOKUP(K751,'Voltage Vector Region'!$M:$P,4,0)</f>
        <v>V15</v>
      </c>
      <c r="P751" t="str">
        <f>VLOOKUP(L751,'Voltage Vector Region'!$R:$S,2,0)</f>
        <v>OPO</v>
      </c>
      <c r="Q751" t="str">
        <f>VLOOKUP(M751,'Voltage Vector Region'!$R:$S,2,0)</f>
        <v>NPO</v>
      </c>
      <c r="R751" t="str">
        <f>VLOOKUP(N751,'Voltage Vector Region'!$R:$S,2,0)</f>
        <v>NPN</v>
      </c>
      <c r="S751">
        <f t="shared" si="95"/>
        <v>7.4800000000000102</v>
      </c>
      <c r="T751" t="e">
        <f>VLOOKUP($K751,#REF!,2,0)</f>
        <v>#REF!</v>
      </c>
      <c r="U751" t="e">
        <f>VLOOKUP($K751,#REF!,3,0)</f>
        <v>#REF!</v>
      </c>
      <c r="V751" t="e">
        <f>VLOOKUP($K751,#REF!,4,0)</f>
        <v>#REF!</v>
      </c>
    </row>
    <row r="752" spans="3:22" x14ac:dyDescent="0.3">
      <c r="C752" s="1">
        <v>7.4900000000000097E-3</v>
      </c>
      <c r="D752" s="1">
        <f t="shared" si="96"/>
        <v>2.3530528975387583</v>
      </c>
      <c r="E752" s="1" t="str">
        <f t="shared" si="97"/>
        <v>S3</v>
      </c>
      <c r="F752" s="1">
        <f t="shared" si="102"/>
        <v>0.25865779514556309</v>
      </c>
      <c r="G752" s="1">
        <f>$F$2*(((SQRT(3)*COS(Model!F752))-SIN(Model!F752))/2)</f>
        <v>0.56745978365781713</v>
      </c>
      <c r="H752" s="1">
        <f t="shared" si="98"/>
        <v>0.20462658191569891</v>
      </c>
      <c r="I752" s="1">
        <f t="shared" si="99"/>
        <v>0.77208636557351606</v>
      </c>
      <c r="J752" s="1" t="str">
        <f t="shared" si="100"/>
        <v>R3</v>
      </c>
      <c r="K752" t="str">
        <f t="shared" si="101"/>
        <v>S3R3</v>
      </c>
      <c r="L752" t="str">
        <f>VLOOKUP(K752,'Voltage Vector Region'!$M:$P,2,0)</f>
        <v>V3</v>
      </c>
      <c r="M752" t="str">
        <f>VLOOKUP(K752,'Voltage Vector Region'!$M:$P,3,0)</f>
        <v>V9</v>
      </c>
      <c r="N752" t="str">
        <f>VLOOKUP(K752,'Voltage Vector Region'!$M:$P,4,0)</f>
        <v>V15</v>
      </c>
      <c r="P752" t="str">
        <f>VLOOKUP(L752,'Voltage Vector Region'!$R:$S,2,0)</f>
        <v>OPO</v>
      </c>
      <c r="Q752" t="str">
        <f>VLOOKUP(M752,'Voltage Vector Region'!$R:$S,2,0)</f>
        <v>NPO</v>
      </c>
      <c r="R752" t="str">
        <f>VLOOKUP(N752,'Voltage Vector Region'!$R:$S,2,0)</f>
        <v>NPN</v>
      </c>
      <c r="S752">
        <f t="shared" si="95"/>
        <v>7.4900000000000091</v>
      </c>
      <c r="T752" t="e">
        <f>VLOOKUP($K752,#REF!,2,0)</f>
        <v>#REF!</v>
      </c>
      <c r="U752" t="e">
        <f>VLOOKUP($K752,#REF!,3,0)</f>
        <v>#REF!</v>
      </c>
      <c r="V752" t="e">
        <f>VLOOKUP($K752,#REF!,4,0)</f>
        <v>#REF!</v>
      </c>
    </row>
    <row r="753" spans="3:22" x14ac:dyDescent="0.3">
      <c r="C753" s="1">
        <v>7.5000000000000101E-3</v>
      </c>
      <c r="D753" s="1">
        <f t="shared" si="96"/>
        <v>2.3561944901923479</v>
      </c>
      <c r="E753" s="1" t="str">
        <f t="shared" si="97"/>
        <v>S3</v>
      </c>
      <c r="F753" s="1">
        <f t="shared" si="102"/>
        <v>0.26179938779915268</v>
      </c>
      <c r="G753" s="1">
        <f>$F$2*(((SQRT(3)*COS(Model!F753))-SIN(Model!F753))/2)</f>
        <v>0.56568542494923624</v>
      </c>
      <c r="H753" s="1">
        <f t="shared" si="98"/>
        <v>0.20705523608201915</v>
      </c>
      <c r="I753" s="1">
        <f t="shared" si="99"/>
        <v>0.77274066103125538</v>
      </c>
      <c r="J753" s="1" t="str">
        <f t="shared" si="100"/>
        <v>R3</v>
      </c>
      <c r="K753" t="str">
        <f t="shared" si="101"/>
        <v>S3R3</v>
      </c>
      <c r="L753" t="str">
        <f>VLOOKUP(K753,'Voltage Vector Region'!$M:$P,2,0)</f>
        <v>V3</v>
      </c>
      <c r="M753" t="str">
        <f>VLOOKUP(K753,'Voltage Vector Region'!$M:$P,3,0)</f>
        <v>V9</v>
      </c>
      <c r="N753" t="str">
        <f>VLOOKUP(K753,'Voltage Vector Region'!$M:$P,4,0)</f>
        <v>V15</v>
      </c>
      <c r="P753" t="str">
        <f>VLOOKUP(L753,'Voltage Vector Region'!$R:$S,2,0)</f>
        <v>OPO</v>
      </c>
      <c r="Q753" t="str">
        <f>VLOOKUP(M753,'Voltage Vector Region'!$R:$S,2,0)</f>
        <v>NPO</v>
      </c>
      <c r="R753" t="str">
        <f>VLOOKUP(N753,'Voltage Vector Region'!$R:$S,2,0)</f>
        <v>NPN</v>
      </c>
      <c r="S753">
        <f t="shared" si="95"/>
        <v>7.5000000000000098</v>
      </c>
      <c r="T753" t="e">
        <f>VLOOKUP($K753,#REF!,2,0)</f>
        <v>#REF!</v>
      </c>
      <c r="U753" t="e">
        <f>VLOOKUP($K753,#REF!,3,0)</f>
        <v>#REF!</v>
      </c>
      <c r="V753" t="e">
        <f>VLOOKUP($K753,#REF!,4,0)</f>
        <v>#REF!</v>
      </c>
    </row>
    <row r="754" spans="3:22" x14ac:dyDescent="0.3">
      <c r="C754" s="1">
        <v>7.5100000000000097E-3</v>
      </c>
      <c r="D754" s="1">
        <f t="shared" si="96"/>
        <v>2.359336082845938</v>
      </c>
      <c r="E754" s="1" t="str">
        <f t="shared" si="97"/>
        <v>S3</v>
      </c>
      <c r="F754" s="1">
        <f t="shared" si="102"/>
        <v>0.26494098045274272</v>
      </c>
      <c r="G754" s="1">
        <f>$F$2*(((SQRT(3)*COS(Model!F754))-SIN(Model!F754))/2)</f>
        <v>0.56390548315388711</v>
      </c>
      <c r="H754" s="1">
        <f t="shared" si="98"/>
        <v>0.20948184669675116</v>
      </c>
      <c r="I754" s="1">
        <f t="shared" si="99"/>
        <v>0.77338732985063829</v>
      </c>
      <c r="J754" s="1" t="str">
        <f t="shared" si="100"/>
        <v>R3</v>
      </c>
      <c r="K754" t="str">
        <f t="shared" si="101"/>
        <v>S3R3</v>
      </c>
      <c r="L754" t="str">
        <f>VLOOKUP(K754,'Voltage Vector Region'!$M:$P,2,0)</f>
        <v>V3</v>
      </c>
      <c r="M754" t="str">
        <f>VLOOKUP(K754,'Voltage Vector Region'!$M:$P,3,0)</f>
        <v>V9</v>
      </c>
      <c r="N754" t="str">
        <f>VLOOKUP(K754,'Voltage Vector Region'!$M:$P,4,0)</f>
        <v>V15</v>
      </c>
      <c r="P754" t="str">
        <f>VLOOKUP(L754,'Voltage Vector Region'!$R:$S,2,0)</f>
        <v>OPO</v>
      </c>
      <c r="Q754" t="str">
        <f>VLOOKUP(M754,'Voltage Vector Region'!$R:$S,2,0)</f>
        <v>NPO</v>
      </c>
      <c r="R754" t="str">
        <f>VLOOKUP(N754,'Voltage Vector Region'!$R:$S,2,0)</f>
        <v>NPN</v>
      </c>
      <c r="S754">
        <f t="shared" si="95"/>
        <v>7.5100000000000096</v>
      </c>
      <c r="T754" t="e">
        <f>VLOOKUP($K754,#REF!,2,0)</f>
        <v>#REF!</v>
      </c>
      <c r="U754" t="e">
        <f>VLOOKUP($K754,#REF!,3,0)</f>
        <v>#REF!</v>
      </c>
      <c r="V754" t="e">
        <f>VLOOKUP($K754,#REF!,4,0)</f>
        <v>#REF!</v>
      </c>
    </row>
    <row r="755" spans="3:22" x14ac:dyDescent="0.3">
      <c r="C755" s="1">
        <v>7.5200000000000102E-3</v>
      </c>
      <c r="D755" s="1">
        <f t="shared" si="96"/>
        <v>2.3624776754995276</v>
      </c>
      <c r="E755" s="1" t="str">
        <f t="shared" si="97"/>
        <v>S3</v>
      </c>
      <c r="F755" s="1">
        <f t="shared" si="102"/>
        <v>0.26808257310633232</v>
      </c>
      <c r="G755" s="1">
        <f>$F$2*(((SQRT(3)*COS(Model!F755))-SIN(Model!F755))/2)</f>
        <v>0.56211997583907747</v>
      </c>
      <c r="H755" s="1">
        <f t="shared" si="98"/>
        <v>0.21190638981022714</v>
      </c>
      <c r="I755" s="1">
        <f t="shared" si="99"/>
        <v>0.7740263656493046</v>
      </c>
      <c r="J755" s="1" t="str">
        <f t="shared" si="100"/>
        <v>R3</v>
      </c>
      <c r="K755" t="str">
        <f t="shared" si="101"/>
        <v>S3R3</v>
      </c>
      <c r="L755" t="str">
        <f>VLOOKUP(K755,'Voltage Vector Region'!$M:$P,2,0)</f>
        <v>V3</v>
      </c>
      <c r="M755" t="str">
        <f>VLOOKUP(K755,'Voltage Vector Region'!$M:$P,3,0)</f>
        <v>V9</v>
      </c>
      <c r="N755" t="str">
        <f>VLOOKUP(K755,'Voltage Vector Region'!$M:$P,4,0)</f>
        <v>V15</v>
      </c>
      <c r="P755" t="str">
        <f>VLOOKUP(L755,'Voltage Vector Region'!$R:$S,2,0)</f>
        <v>OPO</v>
      </c>
      <c r="Q755" t="str">
        <f>VLOOKUP(M755,'Voltage Vector Region'!$R:$S,2,0)</f>
        <v>NPO</v>
      </c>
      <c r="R755" t="str">
        <f>VLOOKUP(N755,'Voltage Vector Region'!$R:$S,2,0)</f>
        <v>NPN</v>
      </c>
      <c r="S755">
        <f t="shared" si="95"/>
        <v>7.5200000000000102</v>
      </c>
      <c r="T755" t="e">
        <f>VLOOKUP($K755,#REF!,2,0)</f>
        <v>#REF!</v>
      </c>
      <c r="U755" t="e">
        <f>VLOOKUP($K755,#REF!,3,0)</f>
        <v>#REF!</v>
      </c>
      <c r="V755" t="e">
        <f>VLOOKUP($K755,#REF!,4,0)</f>
        <v>#REF!</v>
      </c>
    </row>
    <row r="756" spans="3:22" x14ac:dyDescent="0.3">
      <c r="C756" s="1">
        <v>7.5300000000000098E-3</v>
      </c>
      <c r="D756" s="1">
        <f t="shared" si="96"/>
        <v>2.3656192681531172</v>
      </c>
      <c r="E756" s="1" t="str">
        <f t="shared" si="97"/>
        <v>S3</v>
      </c>
      <c r="F756" s="1">
        <f t="shared" si="102"/>
        <v>0.27122416575992192</v>
      </c>
      <c r="G756" s="1">
        <f>$F$2*(((SQRT(3)*COS(Model!F756))-SIN(Model!F756))/2)</f>
        <v>0.5603289206270432</v>
      </c>
      <c r="H756" s="1">
        <f t="shared" si="98"/>
        <v>0.21432884149318579</v>
      </c>
      <c r="I756" s="1">
        <f t="shared" si="99"/>
        <v>0.77465776212022897</v>
      </c>
      <c r="J756" s="1" t="str">
        <f t="shared" si="100"/>
        <v>R3</v>
      </c>
      <c r="K756" t="str">
        <f t="shared" si="101"/>
        <v>S3R3</v>
      </c>
      <c r="L756" t="str">
        <f>VLOOKUP(K756,'Voltage Vector Region'!$M:$P,2,0)</f>
        <v>V3</v>
      </c>
      <c r="M756" t="str">
        <f>VLOOKUP(K756,'Voltage Vector Region'!$M:$P,3,0)</f>
        <v>V9</v>
      </c>
      <c r="N756" t="str">
        <f>VLOOKUP(K756,'Voltage Vector Region'!$M:$P,4,0)</f>
        <v>V15</v>
      </c>
      <c r="P756" t="str">
        <f>VLOOKUP(L756,'Voltage Vector Region'!$R:$S,2,0)</f>
        <v>OPO</v>
      </c>
      <c r="Q756" t="str">
        <f>VLOOKUP(M756,'Voltage Vector Region'!$R:$S,2,0)</f>
        <v>NPO</v>
      </c>
      <c r="R756" t="str">
        <f>VLOOKUP(N756,'Voltage Vector Region'!$R:$S,2,0)</f>
        <v>NPN</v>
      </c>
      <c r="S756">
        <f t="shared" si="95"/>
        <v>7.53000000000001</v>
      </c>
      <c r="T756" t="e">
        <f>VLOOKUP($K756,#REF!,2,0)</f>
        <v>#REF!</v>
      </c>
      <c r="U756" t="e">
        <f>VLOOKUP($K756,#REF!,3,0)</f>
        <v>#REF!</v>
      </c>
      <c r="V756" t="e">
        <f>VLOOKUP($K756,#REF!,4,0)</f>
        <v>#REF!</v>
      </c>
    </row>
    <row r="757" spans="3:22" x14ac:dyDescent="0.3">
      <c r="C757" s="1">
        <v>7.5400000000000102E-3</v>
      </c>
      <c r="D757" s="1">
        <f t="shared" si="96"/>
        <v>2.3687608608067072</v>
      </c>
      <c r="E757" s="1" t="str">
        <f t="shared" si="97"/>
        <v>S3</v>
      </c>
      <c r="F757" s="1">
        <f t="shared" si="102"/>
        <v>0.27436575841351196</v>
      </c>
      <c r="G757" s="1">
        <f>$F$2*(((SQRT(3)*COS(Model!F757))-SIN(Model!F757))/2)</f>
        <v>0.5585323351947763</v>
      </c>
      <c r="H757" s="1">
        <f t="shared" si="98"/>
        <v>0.21674917783700731</v>
      </c>
      <c r="I757" s="1">
        <f t="shared" si="99"/>
        <v>0.77528151303178361</v>
      </c>
      <c r="J757" s="1" t="str">
        <f t="shared" si="100"/>
        <v>R3</v>
      </c>
      <c r="K757" t="str">
        <f t="shared" si="101"/>
        <v>S3R3</v>
      </c>
      <c r="L757" t="str">
        <f>VLOOKUP(K757,'Voltage Vector Region'!$M:$P,2,0)</f>
        <v>V3</v>
      </c>
      <c r="M757" t="str">
        <f>VLOOKUP(K757,'Voltage Vector Region'!$M:$P,3,0)</f>
        <v>V9</v>
      </c>
      <c r="N757" t="str">
        <f>VLOOKUP(K757,'Voltage Vector Region'!$M:$P,4,0)</f>
        <v>V15</v>
      </c>
      <c r="P757" t="str">
        <f>VLOOKUP(L757,'Voltage Vector Region'!$R:$S,2,0)</f>
        <v>OPO</v>
      </c>
      <c r="Q757" t="str">
        <f>VLOOKUP(M757,'Voltage Vector Region'!$R:$S,2,0)</f>
        <v>NPO</v>
      </c>
      <c r="R757" t="str">
        <f>VLOOKUP(N757,'Voltage Vector Region'!$R:$S,2,0)</f>
        <v>NPN</v>
      </c>
      <c r="S757">
        <f t="shared" si="95"/>
        <v>7.5400000000000098</v>
      </c>
      <c r="T757" t="e">
        <f>VLOOKUP($K757,#REF!,2,0)</f>
        <v>#REF!</v>
      </c>
      <c r="U757" t="e">
        <f>VLOOKUP($K757,#REF!,3,0)</f>
        <v>#REF!</v>
      </c>
      <c r="V757" t="e">
        <f>VLOOKUP($K757,#REF!,4,0)</f>
        <v>#REF!</v>
      </c>
    </row>
    <row r="758" spans="3:22" x14ac:dyDescent="0.3">
      <c r="C758" s="1">
        <v>7.5500000000000098E-3</v>
      </c>
      <c r="D758" s="1">
        <f t="shared" si="96"/>
        <v>2.3719024534602968</v>
      </c>
      <c r="E758" s="1" t="str">
        <f t="shared" si="97"/>
        <v>S3</v>
      </c>
      <c r="F758" s="1">
        <f t="shared" si="102"/>
        <v>0.27750735106710156</v>
      </c>
      <c r="G758" s="1">
        <f>$F$2*(((SQRT(3)*COS(Model!F758))-SIN(Model!F758))/2)</f>
        <v>0.55673023727384963</v>
      </c>
      <c r="H758" s="1">
        <f t="shared" si="98"/>
        <v>0.21916737495394842</v>
      </c>
      <c r="I758" s="1">
        <f t="shared" si="99"/>
        <v>0.77589761222779807</v>
      </c>
      <c r="J758" s="1" t="str">
        <f t="shared" si="100"/>
        <v>R3</v>
      </c>
      <c r="K758" t="str">
        <f t="shared" si="101"/>
        <v>S3R3</v>
      </c>
      <c r="L758" t="str">
        <f>VLOOKUP(K758,'Voltage Vector Region'!$M:$P,2,0)</f>
        <v>V3</v>
      </c>
      <c r="M758" t="str">
        <f>VLOOKUP(K758,'Voltage Vector Region'!$M:$P,3,0)</f>
        <v>V9</v>
      </c>
      <c r="N758" t="str">
        <f>VLOOKUP(K758,'Voltage Vector Region'!$M:$P,4,0)</f>
        <v>V15</v>
      </c>
      <c r="P758" t="str">
        <f>VLOOKUP(L758,'Voltage Vector Region'!$R:$S,2,0)</f>
        <v>OPO</v>
      </c>
      <c r="Q758" t="str">
        <f>VLOOKUP(M758,'Voltage Vector Region'!$R:$S,2,0)</f>
        <v>NPO</v>
      </c>
      <c r="R758" t="str">
        <f>VLOOKUP(N758,'Voltage Vector Region'!$R:$S,2,0)</f>
        <v>NPN</v>
      </c>
      <c r="S758">
        <f t="shared" si="95"/>
        <v>7.5500000000000096</v>
      </c>
      <c r="T758" t="e">
        <f>VLOOKUP($K758,#REF!,2,0)</f>
        <v>#REF!</v>
      </c>
      <c r="U758" t="e">
        <f>VLOOKUP($K758,#REF!,3,0)</f>
        <v>#REF!</v>
      </c>
      <c r="V758" t="e">
        <f>VLOOKUP($K758,#REF!,4,0)</f>
        <v>#REF!</v>
      </c>
    </row>
    <row r="759" spans="3:22" x14ac:dyDescent="0.3">
      <c r="C759" s="1">
        <v>7.5600000000000103E-3</v>
      </c>
      <c r="D759" s="1">
        <f t="shared" si="96"/>
        <v>2.3750440461138869</v>
      </c>
      <c r="E759" s="1" t="str">
        <f t="shared" si="97"/>
        <v>S3</v>
      </c>
      <c r="F759" s="1">
        <f t="shared" si="102"/>
        <v>0.2806489437206916</v>
      </c>
      <c r="G759" s="1">
        <f>$F$2*(((SQRT(3)*COS(Model!F759))-SIN(Model!F759))/2)</f>
        <v>0.55492264465024199</v>
      </c>
      <c r="H759" s="1">
        <f t="shared" si="98"/>
        <v>0.22158340897738049</v>
      </c>
      <c r="I759" s="1">
        <f t="shared" si="99"/>
        <v>0.77650605362762248</v>
      </c>
      <c r="J759" s="1" t="str">
        <f t="shared" si="100"/>
        <v>R3</v>
      </c>
      <c r="K759" t="str">
        <f t="shared" si="101"/>
        <v>S3R3</v>
      </c>
      <c r="L759" t="str">
        <f>VLOOKUP(K759,'Voltage Vector Region'!$M:$P,2,0)</f>
        <v>V3</v>
      </c>
      <c r="M759" t="str">
        <f>VLOOKUP(K759,'Voltage Vector Region'!$M:$P,3,0)</f>
        <v>V9</v>
      </c>
      <c r="N759" t="str">
        <f>VLOOKUP(K759,'Voltage Vector Region'!$M:$P,4,0)</f>
        <v>V15</v>
      </c>
      <c r="P759" t="str">
        <f>VLOOKUP(L759,'Voltage Vector Region'!$R:$S,2,0)</f>
        <v>OPO</v>
      </c>
      <c r="Q759" t="str">
        <f>VLOOKUP(M759,'Voltage Vector Region'!$R:$S,2,0)</f>
        <v>NPO</v>
      </c>
      <c r="R759" t="str">
        <f>VLOOKUP(N759,'Voltage Vector Region'!$R:$S,2,0)</f>
        <v>NPN</v>
      </c>
      <c r="S759">
        <f t="shared" si="95"/>
        <v>7.5600000000000103</v>
      </c>
      <c r="T759" t="e">
        <f>VLOOKUP($K759,#REF!,2,0)</f>
        <v>#REF!</v>
      </c>
      <c r="U759" t="e">
        <f>VLOOKUP($K759,#REF!,3,0)</f>
        <v>#REF!</v>
      </c>
      <c r="V759" t="e">
        <f>VLOOKUP($K759,#REF!,4,0)</f>
        <v>#REF!</v>
      </c>
    </row>
    <row r="760" spans="3:22" x14ac:dyDescent="0.3">
      <c r="C760" s="1">
        <v>7.5700000000000099E-3</v>
      </c>
      <c r="D760" s="1">
        <f t="shared" si="96"/>
        <v>2.3781856387674765</v>
      </c>
      <c r="E760" s="1" t="str">
        <f t="shared" si="97"/>
        <v>S3</v>
      </c>
      <c r="F760" s="1">
        <f t="shared" si="102"/>
        <v>0.2837905363742812</v>
      </c>
      <c r="G760" s="1">
        <f>$F$2*(((SQRT(3)*COS(Model!F760))-SIN(Model!F760))/2)</f>
        <v>0.55310957516416337</v>
      </c>
      <c r="H760" s="1">
        <f t="shared" si="98"/>
        <v>0.22399725606202248</v>
      </c>
      <c r="I760" s="1">
        <f t="shared" si="99"/>
        <v>0.77710683122618585</v>
      </c>
      <c r="J760" s="1" t="str">
        <f t="shared" si="100"/>
        <v>R3</v>
      </c>
      <c r="K760" t="str">
        <f t="shared" si="101"/>
        <v>S3R3</v>
      </c>
      <c r="L760" t="str">
        <f>VLOOKUP(K760,'Voltage Vector Region'!$M:$P,2,0)</f>
        <v>V3</v>
      </c>
      <c r="M760" t="str">
        <f>VLOOKUP(K760,'Voltage Vector Region'!$M:$P,3,0)</f>
        <v>V9</v>
      </c>
      <c r="N760" t="str">
        <f>VLOOKUP(K760,'Voltage Vector Region'!$M:$P,4,0)</f>
        <v>V15</v>
      </c>
      <c r="P760" t="str">
        <f>VLOOKUP(L760,'Voltage Vector Region'!$R:$S,2,0)</f>
        <v>OPO</v>
      </c>
      <c r="Q760" t="str">
        <f>VLOOKUP(M760,'Voltage Vector Region'!$R:$S,2,0)</f>
        <v>NPO</v>
      </c>
      <c r="R760" t="str">
        <f>VLOOKUP(N760,'Voltage Vector Region'!$R:$S,2,0)</f>
        <v>NPN</v>
      </c>
      <c r="S760">
        <f t="shared" si="95"/>
        <v>7.5700000000000101</v>
      </c>
      <c r="T760" t="e">
        <f>VLOOKUP($K760,#REF!,2,0)</f>
        <v>#REF!</v>
      </c>
      <c r="U760" t="e">
        <f>VLOOKUP($K760,#REF!,3,0)</f>
        <v>#REF!</v>
      </c>
      <c r="V760" t="e">
        <f>VLOOKUP($K760,#REF!,4,0)</f>
        <v>#REF!</v>
      </c>
    </row>
    <row r="761" spans="3:22" x14ac:dyDescent="0.3">
      <c r="C761" s="1">
        <v>7.5800000000000199E-3</v>
      </c>
      <c r="D761" s="1">
        <f t="shared" si="96"/>
        <v>2.3813272314210696</v>
      </c>
      <c r="E761" s="1" t="str">
        <f t="shared" si="97"/>
        <v>S3</v>
      </c>
      <c r="F761" s="1">
        <f t="shared" si="102"/>
        <v>0.28693212902787435</v>
      </c>
      <c r="G761" s="1">
        <f>$F$2*(((SQRT(3)*COS(Model!F761))-SIN(Model!F761))/2)</f>
        <v>0.55129104670987505</v>
      </c>
      <c r="H761" s="1">
        <f t="shared" si="98"/>
        <v>0.22640889238418122</v>
      </c>
      <c r="I761" s="1">
        <f t="shared" si="99"/>
        <v>0.77769993909405621</v>
      </c>
      <c r="J761" s="1" t="str">
        <f t="shared" si="100"/>
        <v>R3</v>
      </c>
      <c r="K761" t="str">
        <f t="shared" si="101"/>
        <v>S3R3</v>
      </c>
      <c r="L761" t="str">
        <f>VLOOKUP(K761,'Voltage Vector Region'!$M:$P,2,0)</f>
        <v>V3</v>
      </c>
      <c r="M761" t="str">
        <f>VLOOKUP(K761,'Voltage Vector Region'!$M:$P,3,0)</f>
        <v>V9</v>
      </c>
      <c r="N761" t="str">
        <f>VLOOKUP(K761,'Voltage Vector Region'!$M:$P,4,0)</f>
        <v>V15</v>
      </c>
      <c r="P761" t="str">
        <f>VLOOKUP(L761,'Voltage Vector Region'!$R:$S,2,0)</f>
        <v>OPO</v>
      </c>
      <c r="Q761" t="str">
        <f>VLOOKUP(M761,'Voltage Vector Region'!$R:$S,2,0)</f>
        <v>NPO</v>
      </c>
      <c r="R761" t="str">
        <f>VLOOKUP(N761,'Voltage Vector Region'!$R:$S,2,0)</f>
        <v>NPN</v>
      </c>
      <c r="S761">
        <f t="shared" si="95"/>
        <v>7.5800000000000196</v>
      </c>
      <c r="T761" t="e">
        <f>VLOOKUP($K761,#REF!,2,0)</f>
        <v>#REF!</v>
      </c>
      <c r="U761" t="e">
        <f>VLOOKUP($K761,#REF!,3,0)</f>
        <v>#REF!</v>
      </c>
      <c r="V761" t="e">
        <f>VLOOKUP($K761,#REF!,4,0)</f>
        <v>#REF!</v>
      </c>
    </row>
    <row r="762" spans="3:22" x14ac:dyDescent="0.3">
      <c r="C762" s="1">
        <v>7.5900000000000099E-3</v>
      </c>
      <c r="D762" s="1">
        <f t="shared" si="96"/>
        <v>2.3844688240746561</v>
      </c>
      <c r="E762" s="1" t="str">
        <f t="shared" si="97"/>
        <v>S3</v>
      </c>
      <c r="F762" s="1">
        <f t="shared" si="102"/>
        <v>0.29007372168146084</v>
      </c>
      <c r="G762" s="1">
        <f>$F$2*(((SQRT(3)*COS(Model!F762))-SIN(Model!F762))/2)</f>
        <v>0.54946707723552468</v>
      </c>
      <c r="H762" s="1">
        <f t="shared" si="98"/>
        <v>0.228818294141972</v>
      </c>
      <c r="I762" s="1">
        <f t="shared" si="99"/>
        <v>0.77828537137749665</v>
      </c>
      <c r="J762" s="1" t="str">
        <f t="shared" si="100"/>
        <v>R3</v>
      </c>
      <c r="K762" t="str">
        <f t="shared" si="101"/>
        <v>S3R3</v>
      </c>
      <c r="L762" t="str">
        <f>VLOOKUP(K762,'Voltage Vector Region'!$M:$P,2,0)</f>
        <v>V3</v>
      </c>
      <c r="M762" t="str">
        <f>VLOOKUP(K762,'Voltage Vector Region'!$M:$P,3,0)</f>
        <v>V9</v>
      </c>
      <c r="N762" t="str">
        <f>VLOOKUP(K762,'Voltage Vector Region'!$M:$P,4,0)</f>
        <v>V15</v>
      </c>
      <c r="P762" t="str">
        <f>VLOOKUP(L762,'Voltage Vector Region'!$R:$S,2,0)</f>
        <v>OPO</v>
      </c>
      <c r="Q762" t="str">
        <f>VLOOKUP(M762,'Voltage Vector Region'!$R:$S,2,0)</f>
        <v>NPO</v>
      </c>
      <c r="R762" t="str">
        <f>VLOOKUP(N762,'Voltage Vector Region'!$R:$S,2,0)</f>
        <v>NPN</v>
      </c>
      <c r="S762">
        <f t="shared" si="95"/>
        <v>7.5900000000000096</v>
      </c>
      <c r="T762" t="e">
        <f>VLOOKUP($K762,#REF!,2,0)</f>
        <v>#REF!</v>
      </c>
      <c r="U762" t="e">
        <f>VLOOKUP($K762,#REF!,3,0)</f>
        <v>#REF!</v>
      </c>
      <c r="V762" t="e">
        <f>VLOOKUP($K762,#REF!,4,0)</f>
        <v>#REF!</v>
      </c>
    </row>
    <row r="763" spans="3:22" x14ac:dyDescent="0.3">
      <c r="C763" s="1">
        <v>7.6000000000000104E-3</v>
      </c>
      <c r="D763" s="1">
        <f t="shared" si="96"/>
        <v>2.3876104167282461</v>
      </c>
      <c r="E763" s="1" t="str">
        <f t="shared" si="97"/>
        <v>S3</v>
      </c>
      <c r="F763" s="1">
        <f t="shared" si="102"/>
        <v>0.29321531433505088</v>
      </c>
      <c r="G763" s="1">
        <f>$F$2*(((SQRT(3)*COS(Model!F763))-SIN(Model!F763))/2)</f>
        <v>0.54763768474294883</v>
      </c>
      <c r="H763" s="1">
        <f t="shared" si="98"/>
        <v>0.23122543755557998</v>
      </c>
      <c r="I763" s="1">
        <f t="shared" si="99"/>
        <v>0.77886312229852883</v>
      </c>
      <c r="J763" s="1" t="str">
        <f t="shared" si="100"/>
        <v>R3</v>
      </c>
      <c r="K763" t="str">
        <f t="shared" si="101"/>
        <v>S3R3</v>
      </c>
      <c r="L763" t="str">
        <f>VLOOKUP(K763,'Voltage Vector Region'!$M:$P,2,0)</f>
        <v>V3</v>
      </c>
      <c r="M763" t="str">
        <f>VLOOKUP(K763,'Voltage Vector Region'!$M:$P,3,0)</f>
        <v>V9</v>
      </c>
      <c r="N763" t="str">
        <f>VLOOKUP(K763,'Voltage Vector Region'!$M:$P,4,0)</f>
        <v>V15</v>
      </c>
      <c r="P763" t="str">
        <f>VLOOKUP(L763,'Voltage Vector Region'!$R:$S,2,0)</f>
        <v>OPO</v>
      </c>
      <c r="Q763" t="str">
        <f>VLOOKUP(M763,'Voltage Vector Region'!$R:$S,2,0)</f>
        <v>NPO</v>
      </c>
      <c r="R763" t="str">
        <f>VLOOKUP(N763,'Voltage Vector Region'!$R:$S,2,0)</f>
        <v>NPN</v>
      </c>
      <c r="S763">
        <f t="shared" si="95"/>
        <v>7.6000000000000103</v>
      </c>
      <c r="T763" t="e">
        <f>VLOOKUP($K763,#REF!,2,0)</f>
        <v>#REF!</v>
      </c>
      <c r="U763" t="e">
        <f>VLOOKUP($K763,#REF!,3,0)</f>
        <v>#REF!</v>
      </c>
      <c r="V763" t="e">
        <f>VLOOKUP($K763,#REF!,4,0)</f>
        <v>#REF!</v>
      </c>
    </row>
    <row r="764" spans="3:22" x14ac:dyDescent="0.3">
      <c r="C764" s="1">
        <v>7.61000000000001E-3</v>
      </c>
      <c r="D764" s="1">
        <f t="shared" si="96"/>
        <v>2.3907520093818357</v>
      </c>
      <c r="E764" s="1" t="str">
        <f t="shared" si="97"/>
        <v>S3</v>
      </c>
      <c r="F764" s="1">
        <f t="shared" si="102"/>
        <v>0.29635690698864048</v>
      </c>
      <c r="G764" s="1">
        <f>$F$2*(((SQRT(3)*COS(Model!F764))-SIN(Model!F764))/2)</f>
        <v>0.54580288728751525</v>
      </c>
      <c r="H764" s="1">
        <f t="shared" si="98"/>
        <v>0.23363029886746844</v>
      </c>
      <c r="I764" s="1">
        <f t="shared" si="99"/>
        <v>0.77943318615498369</v>
      </c>
      <c r="J764" s="1" t="str">
        <f t="shared" si="100"/>
        <v>R3</v>
      </c>
      <c r="K764" t="str">
        <f t="shared" si="101"/>
        <v>S3R3</v>
      </c>
      <c r="L764" t="str">
        <f>VLOOKUP(K764,'Voltage Vector Region'!$M:$P,2,0)</f>
        <v>V3</v>
      </c>
      <c r="M764" t="str">
        <f>VLOOKUP(K764,'Voltage Vector Region'!$M:$P,3,0)</f>
        <v>V9</v>
      </c>
      <c r="N764" t="str">
        <f>VLOOKUP(K764,'Voltage Vector Region'!$M:$P,4,0)</f>
        <v>V15</v>
      </c>
      <c r="P764" t="str">
        <f>VLOOKUP(L764,'Voltage Vector Region'!$R:$S,2,0)</f>
        <v>OPO</v>
      </c>
      <c r="Q764" t="str">
        <f>VLOOKUP(M764,'Voltage Vector Region'!$R:$S,2,0)</f>
        <v>NPO</v>
      </c>
      <c r="R764" t="str">
        <f>VLOOKUP(N764,'Voltage Vector Region'!$R:$S,2,0)</f>
        <v>NPN</v>
      </c>
      <c r="S764">
        <f t="shared" si="95"/>
        <v>7.6100000000000101</v>
      </c>
      <c r="T764" t="e">
        <f>VLOOKUP($K764,#REF!,2,0)</f>
        <v>#REF!</v>
      </c>
      <c r="U764" t="e">
        <f>VLOOKUP($K764,#REF!,3,0)</f>
        <v>#REF!</v>
      </c>
      <c r="V764" t="e">
        <f>VLOOKUP($K764,#REF!,4,0)</f>
        <v>#REF!</v>
      </c>
    </row>
    <row r="765" spans="3:22" x14ac:dyDescent="0.3">
      <c r="C765" s="1">
        <v>7.62000000000002E-3</v>
      </c>
      <c r="D765" s="1">
        <f t="shared" si="96"/>
        <v>2.3938936020354289</v>
      </c>
      <c r="E765" s="1" t="str">
        <f t="shared" si="97"/>
        <v>S3</v>
      </c>
      <c r="F765" s="1">
        <f t="shared" si="102"/>
        <v>0.29949849964223363</v>
      </c>
      <c r="G765" s="1">
        <f>$F$2*(((SQRT(3)*COS(Model!F765))-SIN(Model!F765))/2)</f>
        <v>0.54396270297793148</v>
      </c>
      <c r="H765" s="1">
        <f t="shared" si="98"/>
        <v>0.23603285434263013</v>
      </c>
      <c r="I765" s="1">
        <f t="shared" si="99"/>
        <v>0.77999555732056158</v>
      </c>
      <c r="J765" s="1" t="str">
        <f t="shared" si="100"/>
        <v>R3</v>
      </c>
      <c r="K765" t="str">
        <f t="shared" si="101"/>
        <v>S3R3</v>
      </c>
      <c r="L765" t="str">
        <f>VLOOKUP(K765,'Voltage Vector Region'!$M:$P,2,0)</f>
        <v>V3</v>
      </c>
      <c r="M765" t="str">
        <f>VLOOKUP(K765,'Voltage Vector Region'!$M:$P,3,0)</f>
        <v>V9</v>
      </c>
      <c r="N765" t="str">
        <f>VLOOKUP(K765,'Voltage Vector Region'!$M:$P,4,0)</f>
        <v>V15</v>
      </c>
      <c r="P765" t="str">
        <f>VLOOKUP(L765,'Voltage Vector Region'!$R:$S,2,0)</f>
        <v>OPO</v>
      </c>
      <c r="Q765" t="str">
        <f>VLOOKUP(M765,'Voltage Vector Region'!$R:$S,2,0)</f>
        <v>NPO</v>
      </c>
      <c r="R765" t="str">
        <f>VLOOKUP(N765,'Voltage Vector Region'!$R:$S,2,0)</f>
        <v>NPN</v>
      </c>
      <c r="S765">
        <f t="shared" si="95"/>
        <v>7.6200000000000196</v>
      </c>
      <c r="T765" t="e">
        <f>VLOOKUP($K765,#REF!,2,0)</f>
        <v>#REF!</v>
      </c>
      <c r="U765" t="e">
        <f>VLOOKUP($K765,#REF!,3,0)</f>
        <v>#REF!</v>
      </c>
      <c r="V765" t="e">
        <f>VLOOKUP($K765,#REF!,4,0)</f>
        <v>#REF!</v>
      </c>
    </row>
    <row r="766" spans="3:22" x14ac:dyDescent="0.3">
      <c r="C766" s="1">
        <v>7.63000000000001E-3</v>
      </c>
      <c r="D766" s="1">
        <f t="shared" si="96"/>
        <v>2.3970351946890154</v>
      </c>
      <c r="E766" s="1" t="str">
        <f t="shared" si="97"/>
        <v>S3</v>
      </c>
      <c r="F766" s="1">
        <f t="shared" si="102"/>
        <v>0.30264009229582012</v>
      </c>
      <c r="G766" s="1">
        <f>$F$2*(((SQRT(3)*COS(Model!F766))-SIN(Model!F766))/2)</f>
        <v>0.54211714997607985</v>
      </c>
      <c r="H766" s="1">
        <f t="shared" si="98"/>
        <v>0.23843308026880475</v>
      </c>
      <c r="I766" s="1">
        <f t="shared" si="99"/>
        <v>0.78055023024488457</v>
      </c>
      <c r="J766" s="1" t="str">
        <f t="shared" si="100"/>
        <v>R3</v>
      </c>
      <c r="K766" t="str">
        <f t="shared" si="101"/>
        <v>S3R3</v>
      </c>
      <c r="L766" t="str">
        <f>VLOOKUP(K766,'Voltage Vector Region'!$M:$P,2,0)</f>
        <v>V3</v>
      </c>
      <c r="M766" t="str">
        <f>VLOOKUP(K766,'Voltage Vector Region'!$M:$P,3,0)</f>
        <v>V9</v>
      </c>
      <c r="N766" t="str">
        <f>VLOOKUP(K766,'Voltage Vector Region'!$M:$P,4,0)</f>
        <v>V15</v>
      </c>
      <c r="P766" t="str">
        <f>VLOOKUP(L766,'Voltage Vector Region'!$R:$S,2,0)</f>
        <v>OPO</v>
      </c>
      <c r="Q766" t="str">
        <f>VLOOKUP(M766,'Voltage Vector Region'!$R:$S,2,0)</f>
        <v>NPO</v>
      </c>
      <c r="R766" t="str">
        <f>VLOOKUP(N766,'Voltage Vector Region'!$R:$S,2,0)</f>
        <v>NPN</v>
      </c>
      <c r="S766">
        <f t="shared" si="95"/>
        <v>7.6300000000000097</v>
      </c>
      <c r="T766" t="e">
        <f>VLOOKUP($K766,#REF!,2,0)</f>
        <v>#REF!</v>
      </c>
      <c r="U766" t="e">
        <f>VLOOKUP($K766,#REF!,3,0)</f>
        <v>#REF!</v>
      </c>
      <c r="V766" t="e">
        <f>VLOOKUP($K766,#REF!,4,0)</f>
        <v>#REF!</v>
      </c>
    </row>
    <row r="767" spans="3:22" x14ac:dyDescent="0.3">
      <c r="C767" s="1">
        <v>7.6400000000000096E-3</v>
      </c>
      <c r="D767" s="1">
        <f t="shared" si="96"/>
        <v>2.400176787342605</v>
      </c>
      <c r="E767" s="1" t="str">
        <f t="shared" si="97"/>
        <v>S3</v>
      </c>
      <c r="F767" s="1">
        <f t="shared" si="102"/>
        <v>0.30578168494940972</v>
      </c>
      <c r="G767" s="1">
        <f>$F$2*(((SQRT(3)*COS(Model!F767))-SIN(Model!F767))/2)</f>
        <v>0.54026624649681765</v>
      </c>
      <c r="H767" s="1">
        <f t="shared" si="98"/>
        <v>0.24083095295673879</v>
      </c>
      <c r="I767" s="1">
        <f t="shared" si="99"/>
        <v>0.78109719945355649</v>
      </c>
      <c r="J767" s="1" t="str">
        <f t="shared" si="100"/>
        <v>R3</v>
      </c>
      <c r="K767" t="str">
        <f t="shared" si="101"/>
        <v>S3R3</v>
      </c>
      <c r="L767" t="str">
        <f>VLOOKUP(K767,'Voltage Vector Region'!$M:$P,2,0)</f>
        <v>V3</v>
      </c>
      <c r="M767" t="str">
        <f>VLOOKUP(K767,'Voltage Vector Region'!$M:$P,3,0)</f>
        <v>V9</v>
      </c>
      <c r="N767" t="str">
        <f>VLOOKUP(K767,'Voltage Vector Region'!$M:$P,4,0)</f>
        <v>V15</v>
      </c>
      <c r="P767" t="str">
        <f>VLOOKUP(L767,'Voltage Vector Region'!$R:$S,2,0)</f>
        <v>OPO</v>
      </c>
      <c r="Q767" t="str">
        <f>VLOOKUP(M767,'Voltage Vector Region'!$R:$S,2,0)</f>
        <v>NPO</v>
      </c>
      <c r="R767" t="str">
        <f>VLOOKUP(N767,'Voltage Vector Region'!$R:$S,2,0)</f>
        <v>NPN</v>
      </c>
      <c r="S767">
        <f t="shared" si="95"/>
        <v>7.6400000000000095</v>
      </c>
      <c r="T767" t="e">
        <f>VLOOKUP($K767,#REF!,2,0)</f>
        <v>#REF!</v>
      </c>
      <c r="U767" t="e">
        <f>VLOOKUP($K767,#REF!,3,0)</f>
        <v>#REF!</v>
      </c>
      <c r="V767" t="e">
        <f>VLOOKUP($K767,#REF!,4,0)</f>
        <v>#REF!</v>
      </c>
    </row>
    <row r="768" spans="3:22" x14ac:dyDescent="0.3">
      <c r="C768" s="1">
        <v>7.6500000000000101E-3</v>
      </c>
      <c r="D768" s="1">
        <f t="shared" si="96"/>
        <v>2.403318379996195</v>
      </c>
      <c r="E768" s="1" t="str">
        <f t="shared" si="97"/>
        <v>S3</v>
      </c>
      <c r="F768" s="1">
        <f t="shared" si="102"/>
        <v>0.30892327760299976</v>
      </c>
      <c r="G768" s="1">
        <f>$F$2*(((SQRT(3)*COS(Model!F768))-SIN(Model!F768))/2)</f>
        <v>0.53841001080781659</v>
      </c>
      <c r="H768" s="1">
        <f t="shared" si="98"/>
        <v>0.24322644874039484</v>
      </c>
      <c r="I768" s="1">
        <f t="shared" si="99"/>
        <v>0.78163645954821148</v>
      </c>
      <c r="J768" s="1" t="str">
        <f t="shared" si="100"/>
        <v>R3</v>
      </c>
      <c r="K768" t="str">
        <f t="shared" si="101"/>
        <v>S3R3</v>
      </c>
      <c r="L768" t="str">
        <f>VLOOKUP(K768,'Voltage Vector Region'!$M:$P,2,0)</f>
        <v>V3</v>
      </c>
      <c r="M768" t="str">
        <f>VLOOKUP(K768,'Voltage Vector Region'!$M:$P,3,0)</f>
        <v>V9</v>
      </c>
      <c r="N768" t="str">
        <f>VLOOKUP(K768,'Voltage Vector Region'!$M:$P,4,0)</f>
        <v>V15</v>
      </c>
      <c r="P768" t="str">
        <f>VLOOKUP(L768,'Voltage Vector Region'!$R:$S,2,0)</f>
        <v>OPO</v>
      </c>
      <c r="Q768" t="str">
        <f>VLOOKUP(M768,'Voltage Vector Region'!$R:$S,2,0)</f>
        <v>NPO</v>
      </c>
      <c r="R768" t="str">
        <f>VLOOKUP(N768,'Voltage Vector Region'!$R:$S,2,0)</f>
        <v>NPN</v>
      </c>
      <c r="S768">
        <f t="shared" si="95"/>
        <v>7.6500000000000101</v>
      </c>
      <c r="T768" t="e">
        <f>VLOOKUP($K768,#REF!,2,0)</f>
        <v>#REF!</v>
      </c>
      <c r="U768" t="e">
        <f>VLOOKUP($K768,#REF!,3,0)</f>
        <v>#REF!</v>
      </c>
      <c r="V768" t="e">
        <f>VLOOKUP($K768,#REF!,4,0)</f>
        <v>#REF!</v>
      </c>
    </row>
    <row r="769" spans="3:22" x14ac:dyDescent="0.3">
      <c r="C769" s="1">
        <v>7.6600000000000201E-3</v>
      </c>
      <c r="D769" s="1">
        <f t="shared" si="96"/>
        <v>2.4064599726497877</v>
      </c>
      <c r="E769" s="1" t="str">
        <f t="shared" si="97"/>
        <v>S3</v>
      </c>
      <c r="F769" s="1">
        <f t="shared" si="102"/>
        <v>0.31206487025659246</v>
      </c>
      <c r="G769" s="1">
        <f>$F$2*(((SQRT(3)*COS(Model!F769))-SIN(Model!F769))/2)</f>
        <v>0.53654846122937228</v>
      </c>
      <c r="H769" s="1">
        <f t="shared" si="98"/>
        <v>0.2456195439771984</v>
      </c>
      <c r="I769" s="1">
        <f t="shared" si="99"/>
        <v>0.7821680052065707</v>
      </c>
      <c r="J769" s="1" t="str">
        <f t="shared" si="100"/>
        <v>R3</v>
      </c>
      <c r="K769" t="str">
        <f t="shared" si="101"/>
        <v>S3R3</v>
      </c>
      <c r="L769" t="str">
        <f>VLOOKUP(K769,'Voltage Vector Region'!$M:$P,2,0)</f>
        <v>V3</v>
      </c>
      <c r="M769" t="str">
        <f>VLOOKUP(K769,'Voltage Vector Region'!$M:$P,3,0)</f>
        <v>V9</v>
      </c>
      <c r="N769" t="str">
        <f>VLOOKUP(K769,'Voltage Vector Region'!$M:$P,4,0)</f>
        <v>V15</v>
      </c>
      <c r="P769" t="str">
        <f>VLOOKUP(L769,'Voltage Vector Region'!$R:$S,2,0)</f>
        <v>OPO</v>
      </c>
      <c r="Q769" t="str">
        <f>VLOOKUP(M769,'Voltage Vector Region'!$R:$S,2,0)</f>
        <v>NPO</v>
      </c>
      <c r="R769" t="str">
        <f>VLOOKUP(N769,'Voltage Vector Region'!$R:$S,2,0)</f>
        <v>NPN</v>
      </c>
      <c r="S769">
        <f t="shared" si="95"/>
        <v>7.6600000000000197</v>
      </c>
      <c r="T769" t="e">
        <f>VLOOKUP($K769,#REF!,2,0)</f>
        <v>#REF!</v>
      </c>
      <c r="U769" t="e">
        <f>VLOOKUP($K769,#REF!,3,0)</f>
        <v>#REF!</v>
      </c>
      <c r="V769" t="e">
        <f>VLOOKUP($K769,#REF!,4,0)</f>
        <v>#REF!</v>
      </c>
    </row>
    <row r="770" spans="3:22" x14ac:dyDescent="0.3">
      <c r="C770" s="1">
        <v>7.6700000000000101E-3</v>
      </c>
      <c r="D770" s="1">
        <f t="shared" si="96"/>
        <v>2.4096015653033747</v>
      </c>
      <c r="E770" s="1" t="str">
        <f t="shared" si="97"/>
        <v>S3</v>
      </c>
      <c r="F770" s="1">
        <f t="shared" si="102"/>
        <v>0.3152064629101794</v>
      </c>
      <c r="G770" s="1">
        <f>$F$2*(((SQRT(3)*COS(Model!F770))-SIN(Model!F770))/2)</f>
        <v>0.53468161613423237</v>
      </c>
      <c r="H770" s="1">
        <f t="shared" si="98"/>
        <v>0.2480102150482591</v>
      </c>
      <c r="I770" s="1">
        <f t="shared" si="99"/>
        <v>0.78269183118249153</v>
      </c>
      <c r="J770" s="1" t="str">
        <f t="shared" si="100"/>
        <v>R3</v>
      </c>
      <c r="K770" t="str">
        <f t="shared" si="101"/>
        <v>S3R3</v>
      </c>
      <c r="L770" t="str">
        <f>VLOOKUP(K770,'Voltage Vector Region'!$M:$P,2,0)</f>
        <v>V3</v>
      </c>
      <c r="M770" t="str">
        <f>VLOOKUP(K770,'Voltage Vector Region'!$M:$P,3,0)</f>
        <v>V9</v>
      </c>
      <c r="N770" t="str">
        <f>VLOOKUP(K770,'Voltage Vector Region'!$M:$P,4,0)</f>
        <v>V15</v>
      </c>
      <c r="P770" t="str">
        <f>VLOOKUP(L770,'Voltage Vector Region'!$R:$S,2,0)</f>
        <v>OPO</v>
      </c>
      <c r="Q770" t="str">
        <f>VLOOKUP(M770,'Voltage Vector Region'!$R:$S,2,0)</f>
        <v>NPO</v>
      </c>
      <c r="R770" t="str">
        <f>VLOOKUP(N770,'Voltage Vector Region'!$R:$S,2,0)</f>
        <v>NPN</v>
      </c>
      <c r="S770">
        <f t="shared" si="95"/>
        <v>7.6700000000000097</v>
      </c>
      <c r="T770" t="e">
        <f>VLOOKUP($K770,#REF!,2,0)</f>
        <v>#REF!</v>
      </c>
      <c r="U770" t="e">
        <f>VLOOKUP($K770,#REF!,3,0)</f>
        <v>#REF!</v>
      </c>
      <c r="V770" t="e">
        <f>VLOOKUP($K770,#REF!,4,0)</f>
        <v>#REF!</v>
      </c>
    </row>
    <row r="771" spans="3:22" x14ac:dyDescent="0.3">
      <c r="C771" s="1">
        <v>7.6800000000000097E-3</v>
      </c>
      <c r="D771" s="1">
        <f t="shared" si="96"/>
        <v>2.4127431579569643</v>
      </c>
      <c r="E771" s="1" t="str">
        <f t="shared" si="97"/>
        <v>S3</v>
      </c>
      <c r="F771" s="1">
        <f t="shared" si="102"/>
        <v>0.31834805556376899</v>
      </c>
      <c r="G771" s="1">
        <f>$F$2*(((SQRT(3)*COS(Model!F771))-SIN(Model!F771))/2)</f>
        <v>0.53280949394739929</v>
      </c>
      <c r="H771" s="1">
        <f t="shared" si="98"/>
        <v>0.25039843835862502</v>
      </c>
      <c r="I771" s="1">
        <f t="shared" si="99"/>
        <v>0.78320793230602437</v>
      </c>
      <c r="J771" s="1" t="str">
        <f t="shared" si="100"/>
        <v>R3</v>
      </c>
      <c r="K771" t="str">
        <f t="shared" si="101"/>
        <v>S3R3</v>
      </c>
      <c r="L771" t="str">
        <f>VLOOKUP(K771,'Voltage Vector Region'!$M:$P,2,0)</f>
        <v>V3</v>
      </c>
      <c r="M771" t="str">
        <f>VLOOKUP(K771,'Voltage Vector Region'!$M:$P,3,0)</f>
        <v>V9</v>
      </c>
      <c r="N771" t="str">
        <f>VLOOKUP(K771,'Voltage Vector Region'!$M:$P,4,0)</f>
        <v>V15</v>
      </c>
      <c r="P771" t="str">
        <f>VLOOKUP(L771,'Voltage Vector Region'!$R:$S,2,0)</f>
        <v>OPO</v>
      </c>
      <c r="Q771" t="str">
        <f>VLOOKUP(M771,'Voltage Vector Region'!$R:$S,2,0)</f>
        <v>NPO</v>
      </c>
      <c r="R771" t="str">
        <f>VLOOKUP(N771,'Voltage Vector Region'!$R:$S,2,0)</f>
        <v>NPN</v>
      </c>
      <c r="S771">
        <f t="shared" ref="S771:S834" si="103">C771/$S$1</f>
        <v>7.6800000000000095</v>
      </c>
      <c r="T771" t="e">
        <f>VLOOKUP($K771,#REF!,2,0)</f>
        <v>#REF!</v>
      </c>
      <c r="U771" t="e">
        <f>VLOOKUP($K771,#REF!,3,0)</f>
        <v>#REF!</v>
      </c>
      <c r="V771" t="e">
        <f>VLOOKUP($K771,#REF!,4,0)</f>
        <v>#REF!</v>
      </c>
    </row>
    <row r="772" spans="3:22" x14ac:dyDescent="0.3">
      <c r="C772" s="1">
        <v>7.6900000000000102E-3</v>
      </c>
      <c r="D772" s="1">
        <f t="shared" ref="D772:D835" si="104">C772*$B$3</f>
        <v>2.4158847506105543</v>
      </c>
      <c r="E772" s="1" t="str">
        <f t="shared" ref="E772:E835" si="105">IF(AND((D772&lt;PI()/3),(D772&gt;=0)),"S1",IF(AND((D772&lt;2*PI()/3),(D772&gt;=PI()/3)),"S2",IF(AND((D772&lt;3*PI()/3),(D772&gt;=2*PI()/3)),"S3",IF(AND((D772&lt;4*PI()/3),(D772&gt;=PI())),"S4",IF(AND((D772&lt;5*PI()/3),(D772&gt;=4*PI()/3)),"S5",IF(AND((D772&lt;2*PI()),(D772&gt;=5*PI()/3)),"S6",0))))))</f>
        <v>S3</v>
      </c>
      <c r="F772" s="1">
        <f t="shared" si="102"/>
        <v>0.32148964821735904</v>
      </c>
      <c r="G772" s="1">
        <f>$F$2*(((SQRT(3)*COS(Model!F772))-SIN(Model!F772))/2)</f>
        <v>0.53093211314596467</v>
      </c>
      <c r="H772" s="1">
        <f t="shared" si="98"/>
        <v>0.25278419033749472</v>
      </c>
      <c r="I772" s="1">
        <f t="shared" si="99"/>
        <v>0.78371630348345933</v>
      </c>
      <c r="J772" s="1" t="str">
        <f t="shared" si="100"/>
        <v>R3</v>
      </c>
      <c r="K772" t="str">
        <f t="shared" si="101"/>
        <v>S3R3</v>
      </c>
      <c r="L772" t="str">
        <f>VLOOKUP(K772,'Voltage Vector Region'!$M:$P,2,0)</f>
        <v>V3</v>
      </c>
      <c r="M772" t="str">
        <f>VLOOKUP(K772,'Voltage Vector Region'!$M:$P,3,0)</f>
        <v>V9</v>
      </c>
      <c r="N772" t="str">
        <f>VLOOKUP(K772,'Voltage Vector Region'!$M:$P,4,0)</f>
        <v>V15</v>
      </c>
      <c r="P772" t="str">
        <f>VLOOKUP(L772,'Voltage Vector Region'!$R:$S,2,0)</f>
        <v>OPO</v>
      </c>
      <c r="Q772" t="str">
        <f>VLOOKUP(M772,'Voltage Vector Region'!$R:$S,2,0)</f>
        <v>NPO</v>
      </c>
      <c r="R772" t="str">
        <f>VLOOKUP(N772,'Voltage Vector Region'!$R:$S,2,0)</f>
        <v>NPN</v>
      </c>
      <c r="S772">
        <f t="shared" si="103"/>
        <v>7.6900000000000102</v>
      </c>
      <c r="T772" t="e">
        <f>VLOOKUP($K772,#REF!,2,0)</f>
        <v>#REF!</v>
      </c>
      <c r="U772" t="e">
        <f>VLOOKUP($K772,#REF!,3,0)</f>
        <v>#REF!</v>
      </c>
      <c r="V772" t="e">
        <f>VLOOKUP($K772,#REF!,4,0)</f>
        <v>#REF!</v>
      </c>
    </row>
    <row r="773" spans="3:22" x14ac:dyDescent="0.3">
      <c r="C773" s="1">
        <v>7.7000000000000202E-3</v>
      </c>
      <c r="D773" s="1">
        <f t="shared" si="104"/>
        <v>2.419026343264147</v>
      </c>
      <c r="E773" s="1" t="str">
        <f t="shared" si="105"/>
        <v>S3</v>
      </c>
      <c r="F773" s="1">
        <f t="shared" si="102"/>
        <v>0.32463124087095174</v>
      </c>
      <c r="G773" s="1">
        <f>$F$2*(((SQRT(3)*COS(Model!F773))-SIN(Model!F773))/2)</f>
        <v>0.52904949225891762</v>
      </c>
      <c r="H773" s="1">
        <f t="shared" si="98"/>
        <v>0.25516744743846087</v>
      </c>
      <c r="I773" s="1">
        <f t="shared" si="99"/>
        <v>0.78421693969737849</v>
      </c>
      <c r="J773" s="1" t="str">
        <f t="shared" si="100"/>
        <v>R3</v>
      </c>
      <c r="K773" t="str">
        <f t="shared" si="101"/>
        <v>S3R3</v>
      </c>
      <c r="L773" t="str">
        <f>VLOOKUP(K773,'Voltage Vector Region'!$M:$P,2,0)</f>
        <v>V3</v>
      </c>
      <c r="M773" t="str">
        <f>VLOOKUP(K773,'Voltage Vector Region'!$M:$P,3,0)</f>
        <v>V9</v>
      </c>
      <c r="N773" t="str">
        <f>VLOOKUP(K773,'Voltage Vector Region'!$M:$P,4,0)</f>
        <v>V15</v>
      </c>
      <c r="P773" t="str">
        <f>VLOOKUP(L773,'Voltage Vector Region'!$R:$S,2,0)</f>
        <v>OPO</v>
      </c>
      <c r="Q773" t="str">
        <f>VLOOKUP(M773,'Voltage Vector Region'!$R:$S,2,0)</f>
        <v>NPO</v>
      </c>
      <c r="R773" t="str">
        <f>VLOOKUP(N773,'Voltage Vector Region'!$R:$S,2,0)</f>
        <v>NPN</v>
      </c>
      <c r="S773">
        <f t="shared" si="103"/>
        <v>7.7000000000000197</v>
      </c>
      <c r="T773" t="e">
        <f>VLOOKUP($K773,#REF!,2,0)</f>
        <v>#REF!</v>
      </c>
      <c r="U773" t="e">
        <f>VLOOKUP($K773,#REF!,3,0)</f>
        <v>#REF!</v>
      </c>
      <c r="V773" t="e">
        <f>VLOOKUP($K773,#REF!,4,0)</f>
        <v>#REF!</v>
      </c>
    </row>
    <row r="774" spans="3:22" x14ac:dyDescent="0.3">
      <c r="C774" s="1">
        <v>7.7100000000000198E-3</v>
      </c>
      <c r="D774" s="1">
        <f t="shared" si="104"/>
        <v>2.4221679359177366</v>
      </c>
      <c r="E774" s="1" t="str">
        <f t="shared" si="105"/>
        <v>S3</v>
      </c>
      <c r="F774" s="1">
        <f t="shared" si="102"/>
        <v>0.32777283352454134</v>
      </c>
      <c r="G774" s="1">
        <f>$F$2*(((SQRT(3)*COS(Model!F774))-SIN(Model!F774))/2)</f>
        <v>0.52716164986696967</v>
      </c>
      <c r="H774" s="1">
        <f t="shared" si="98"/>
        <v>0.25754818613973368</v>
      </c>
      <c r="I774" s="1">
        <f t="shared" si="99"/>
        <v>0.7847098360067033</v>
      </c>
      <c r="J774" s="1" t="str">
        <f t="shared" si="100"/>
        <v>R3</v>
      </c>
      <c r="K774" t="str">
        <f t="shared" si="101"/>
        <v>S3R3</v>
      </c>
      <c r="L774" t="str">
        <f>VLOOKUP(K774,'Voltage Vector Region'!$M:$P,2,0)</f>
        <v>V3</v>
      </c>
      <c r="M774" t="str">
        <f>VLOOKUP(K774,'Voltage Vector Region'!$M:$P,3,0)</f>
        <v>V9</v>
      </c>
      <c r="N774" t="str">
        <f>VLOOKUP(K774,'Voltage Vector Region'!$M:$P,4,0)</f>
        <v>V15</v>
      </c>
      <c r="P774" t="str">
        <f>VLOOKUP(L774,'Voltage Vector Region'!$R:$S,2,0)</f>
        <v>OPO</v>
      </c>
      <c r="Q774" t="str">
        <f>VLOOKUP(M774,'Voltage Vector Region'!$R:$S,2,0)</f>
        <v>NPO</v>
      </c>
      <c r="R774" t="str">
        <f>VLOOKUP(N774,'Voltage Vector Region'!$R:$S,2,0)</f>
        <v>NPN</v>
      </c>
      <c r="S774">
        <f t="shared" si="103"/>
        <v>7.7100000000000195</v>
      </c>
      <c r="T774" t="e">
        <f>VLOOKUP($K774,#REF!,2,0)</f>
        <v>#REF!</v>
      </c>
      <c r="U774" t="e">
        <f>VLOOKUP($K774,#REF!,3,0)</f>
        <v>#REF!</v>
      </c>
      <c r="V774" t="e">
        <f>VLOOKUP($K774,#REF!,4,0)</f>
        <v>#REF!</v>
      </c>
    </row>
    <row r="775" spans="3:22" x14ac:dyDescent="0.3">
      <c r="C775" s="1">
        <v>7.7200000000000098E-3</v>
      </c>
      <c r="D775" s="1">
        <f t="shared" si="104"/>
        <v>2.4253095285713235</v>
      </c>
      <c r="E775" s="1" t="str">
        <f t="shared" si="105"/>
        <v>S3</v>
      </c>
      <c r="F775" s="1">
        <f t="shared" si="102"/>
        <v>0.33091442617812827</v>
      </c>
      <c r="G775" s="1">
        <f>$F$2*(((SQRT(3)*COS(Model!F775))-SIN(Model!F775))/2)</f>
        <v>0.52526860460236313</v>
      </c>
      <c r="H775" s="1">
        <f t="shared" si="98"/>
        <v>0.25992638294438375</v>
      </c>
      <c r="I775" s="1">
        <f t="shared" si="99"/>
        <v>0.78519498754674688</v>
      </c>
      <c r="J775" s="1" t="str">
        <f t="shared" si="100"/>
        <v>R3</v>
      </c>
      <c r="K775" t="str">
        <f t="shared" si="101"/>
        <v>S3R3</v>
      </c>
      <c r="L775" t="str">
        <f>VLOOKUP(K775,'Voltage Vector Region'!$M:$P,2,0)</f>
        <v>V3</v>
      </c>
      <c r="M775" t="str">
        <f>VLOOKUP(K775,'Voltage Vector Region'!$M:$P,3,0)</f>
        <v>V9</v>
      </c>
      <c r="N775" t="str">
        <f>VLOOKUP(K775,'Voltage Vector Region'!$M:$P,4,0)</f>
        <v>V15</v>
      </c>
      <c r="P775" t="str">
        <f>VLOOKUP(L775,'Voltage Vector Region'!$R:$S,2,0)</f>
        <v>OPO</v>
      </c>
      <c r="Q775" t="str">
        <f>VLOOKUP(M775,'Voltage Vector Region'!$R:$S,2,0)</f>
        <v>NPO</v>
      </c>
      <c r="R775" t="str">
        <f>VLOOKUP(N775,'Voltage Vector Region'!$R:$S,2,0)</f>
        <v>NPN</v>
      </c>
      <c r="S775">
        <f t="shared" si="103"/>
        <v>7.7200000000000095</v>
      </c>
      <c r="T775" t="e">
        <f>VLOOKUP($K775,#REF!,2,0)</f>
        <v>#REF!</v>
      </c>
      <c r="U775" t="e">
        <f>VLOOKUP($K775,#REF!,3,0)</f>
        <v>#REF!</v>
      </c>
      <c r="V775" t="e">
        <f>VLOOKUP($K775,#REF!,4,0)</f>
        <v>#REF!</v>
      </c>
    </row>
    <row r="776" spans="3:22" x14ac:dyDescent="0.3">
      <c r="C776" s="1">
        <v>7.7300000000000198E-3</v>
      </c>
      <c r="D776" s="1">
        <f t="shared" si="104"/>
        <v>2.4284511212249162</v>
      </c>
      <c r="E776" s="1" t="str">
        <f t="shared" si="105"/>
        <v>S3</v>
      </c>
      <c r="F776" s="1">
        <f t="shared" si="102"/>
        <v>0.33405601883172098</v>
      </c>
      <c r="G776" s="1">
        <f>$F$2*(((SQRT(3)*COS(Model!F776))-SIN(Model!F776))/2)</f>
        <v>0.52337037514868501</v>
      </c>
      <c r="H776" s="1">
        <f t="shared" si="98"/>
        <v>0.26230201438057499</v>
      </c>
      <c r="I776" s="1">
        <f t="shared" si="99"/>
        <v>0.78567238952926</v>
      </c>
      <c r="J776" s="1" t="str">
        <f t="shared" si="100"/>
        <v>R3</v>
      </c>
      <c r="K776" t="str">
        <f t="shared" si="101"/>
        <v>S3R3</v>
      </c>
      <c r="L776" t="str">
        <f>VLOOKUP(K776,'Voltage Vector Region'!$M:$P,2,0)</f>
        <v>V3</v>
      </c>
      <c r="M776" t="str">
        <f>VLOOKUP(K776,'Voltage Vector Region'!$M:$P,3,0)</f>
        <v>V9</v>
      </c>
      <c r="N776" t="str">
        <f>VLOOKUP(K776,'Voltage Vector Region'!$M:$P,4,0)</f>
        <v>V15</v>
      </c>
      <c r="P776" t="str">
        <f>VLOOKUP(L776,'Voltage Vector Region'!$R:$S,2,0)</f>
        <v>OPO</v>
      </c>
      <c r="Q776" t="str">
        <f>VLOOKUP(M776,'Voltage Vector Region'!$R:$S,2,0)</f>
        <v>NPO</v>
      </c>
      <c r="R776" t="str">
        <f>VLOOKUP(N776,'Voltage Vector Region'!$R:$S,2,0)</f>
        <v>NPN</v>
      </c>
      <c r="S776">
        <f t="shared" si="103"/>
        <v>7.73000000000002</v>
      </c>
      <c r="T776" t="e">
        <f>VLOOKUP($K776,#REF!,2,0)</f>
        <v>#REF!</v>
      </c>
      <c r="U776" t="e">
        <f>VLOOKUP($K776,#REF!,3,0)</f>
        <v>#REF!</v>
      </c>
      <c r="V776" t="e">
        <f>VLOOKUP($K776,#REF!,4,0)</f>
        <v>#REF!</v>
      </c>
    </row>
    <row r="777" spans="3:22" x14ac:dyDescent="0.3">
      <c r="C777" s="1">
        <v>7.7400000000000203E-3</v>
      </c>
      <c r="D777" s="1">
        <f t="shared" si="104"/>
        <v>2.4315927138785063</v>
      </c>
      <c r="E777" s="1" t="str">
        <f t="shared" si="105"/>
        <v>S3</v>
      </c>
      <c r="F777" s="1">
        <f t="shared" si="102"/>
        <v>0.33719761148531102</v>
      </c>
      <c r="G777" s="1">
        <f>$F$2*(((SQRT(3)*COS(Model!F777))-SIN(Model!F777))/2)</f>
        <v>0.52146698024069893</v>
      </c>
      <c r="H777" s="1">
        <f t="shared" si="98"/>
        <v>0.2646750570017779</v>
      </c>
      <c r="I777" s="1">
        <f t="shared" si="99"/>
        <v>0.78614203724247678</v>
      </c>
      <c r="J777" s="1" t="str">
        <f t="shared" si="100"/>
        <v>R3</v>
      </c>
      <c r="K777" t="str">
        <f t="shared" si="101"/>
        <v>S3R3</v>
      </c>
      <c r="L777" t="str">
        <f>VLOOKUP(K777,'Voltage Vector Region'!$M:$P,2,0)</f>
        <v>V3</v>
      </c>
      <c r="M777" t="str">
        <f>VLOOKUP(K777,'Voltage Vector Region'!$M:$P,3,0)</f>
        <v>V9</v>
      </c>
      <c r="N777" t="str">
        <f>VLOOKUP(K777,'Voltage Vector Region'!$M:$P,4,0)</f>
        <v>V15</v>
      </c>
      <c r="P777" t="str">
        <f>VLOOKUP(L777,'Voltage Vector Region'!$R:$S,2,0)</f>
        <v>OPO</v>
      </c>
      <c r="Q777" t="str">
        <f>VLOOKUP(M777,'Voltage Vector Region'!$R:$S,2,0)</f>
        <v>NPO</v>
      </c>
      <c r="R777" t="str">
        <f>VLOOKUP(N777,'Voltage Vector Region'!$R:$S,2,0)</f>
        <v>NPN</v>
      </c>
      <c r="S777">
        <f t="shared" si="103"/>
        <v>7.7400000000000198</v>
      </c>
      <c r="T777" t="e">
        <f>VLOOKUP($K777,#REF!,2,0)</f>
        <v>#REF!</v>
      </c>
      <c r="U777" t="e">
        <f>VLOOKUP($K777,#REF!,3,0)</f>
        <v>#REF!</v>
      </c>
      <c r="V777" t="e">
        <f>VLOOKUP($K777,#REF!,4,0)</f>
        <v>#REF!</v>
      </c>
    </row>
    <row r="778" spans="3:22" x14ac:dyDescent="0.3">
      <c r="C778" s="1">
        <v>7.7500000000000199E-3</v>
      </c>
      <c r="D778" s="1">
        <f t="shared" si="104"/>
        <v>2.4347343065320959</v>
      </c>
      <c r="E778" s="1" t="str">
        <f t="shared" si="105"/>
        <v>S3</v>
      </c>
      <c r="F778" s="1">
        <f t="shared" si="102"/>
        <v>0.34033920413890062</v>
      </c>
      <c r="G778" s="1">
        <f>$F$2*(((SQRT(3)*COS(Model!F778))-SIN(Model!F778))/2)</f>
        <v>0.51955843866414309</v>
      </c>
      <c r="H778" s="1">
        <f t="shared" si="98"/>
        <v>0.26704548738702155</v>
      </c>
      <c r="I778" s="1">
        <f t="shared" si="99"/>
        <v>0.78660392605116458</v>
      </c>
      <c r="J778" s="1" t="str">
        <f t="shared" si="100"/>
        <v>R3</v>
      </c>
      <c r="K778" t="str">
        <f t="shared" si="101"/>
        <v>S3R3</v>
      </c>
      <c r="L778" t="str">
        <f>VLOOKUP(K778,'Voltage Vector Region'!$M:$P,2,0)</f>
        <v>V3</v>
      </c>
      <c r="M778" t="str">
        <f>VLOOKUP(K778,'Voltage Vector Region'!$M:$P,3,0)</f>
        <v>V9</v>
      </c>
      <c r="N778" t="str">
        <f>VLOOKUP(K778,'Voltage Vector Region'!$M:$P,4,0)</f>
        <v>V15</v>
      </c>
      <c r="P778" t="str">
        <f>VLOOKUP(L778,'Voltage Vector Region'!$R:$S,2,0)</f>
        <v>OPO</v>
      </c>
      <c r="Q778" t="str">
        <f>VLOOKUP(M778,'Voltage Vector Region'!$R:$S,2,0)</f>
        <v>NPO</v>
      </c>
      <c r="R778" t="str">
        <f>VLOOKUP(N778,'Voltage Vector Region'!$R:$S,2,0)</f>
        <v>NPN</v>
      </c>
      <c r="S778">
        <f t="shared" si="103"/>
        <v>7.7500000000000195</v>
      </c>
      <c r="T778" t="e">
        <f>VLOOKUP($K778,#REF!,2,0)</f>
        <v>#REF!</v>
      </c>
      <c r="U778" t="e">
        <f>VLOOKUP($K778,#REF!,3,0)</f>
        <v>#REF!</v>
      </c>
      <c r="V778" t="e">
        <f>VLOOKUP($K778,#REF!,4,0)</f>
        <v>#REF!</v>
      </c>
    </row>
    <row r="779" spans="3:22" x14ac:dyDescent="0.3">
      <c r="C779" s="1">
        <v>7.7600000000000099E-3</v>
      </c>
      <c r="D779" s="1">
        <f t="shared" si="104"/>
        <v>2.4378758991856828</v>
      </c>
      <c r="E779" s="1" t="str">
        <f t="shared" si="105"/>
        <v>S3</v>
      </c>
      <c r="F779" s="1">
        <f t="shared" si="102"/>
        <v>0.34348079679248755</v>
      </c>
      <c r="G779" s="1">
        <f>$F$2*(((SQRT(3)*COS(Model!F779))-SIN(Model!F779))/2)</f>
        <v>0.51764476925555325</v>
      </c>
      <c r="H779" s="1">
        <f t="shared" si="98"/>
        <v>0.26941328214111326</v>
      </c>
      <c r="I779" s="1">
        <f t="shared" si="99"/>
        <v>0.78705805139666651</v>
      </c>
      <c r="J779" s="1" t="str">
        <f t="shared" si="100"/>
        <v>R3</v>
      </c>
      <c r="K779" t="str">
        <f t="shared" si="101"/>
        <v>S3R3</v>
      </c>
      <c r="L779" t="str">
        <f>VLOOKUP(K779,'Voltage Vector Region'!$M:$P,2,0)</f>
        <v>V3</v>
      </c>
      <c r="M779" t="str">
        <f>VLOOKUP(K779,'Voltage Vector Region'!$M:$P,3,0)</f>
        <v>V9</v>
      </c>
      <c r="N779" t="str">
        <f>VLOOKUP(K779,'Voltage Vector Region'!$M:$P,4,0)</f>
        <v>V15</v>
      </c>
      <c r="P779" t="str">
        <f>VLOOKUP(L779,'Voltage Vector Region'!$R:$S,2,0)</f>
        <v>OPO</v>
      </c>
      <c r="Q779" t="str">
        <f>VLOOKUP(M779,'Voltage Vector Region'!$R:$S,2,0)</f>
        <v>NPO</v>
      </c>
      <c r="R779" t="str">
        <f>VLOOKUP(N779,'Voltage Vector Region'!$R:$S,2,0)</f>
        <v>NPN</v>
      </c>
      <c r="S779">
        <f t="shared" si="103"/>
        <v>7.7600000000000096</v>
      </c>
      <c r="T779" t="e">
        <f>VLOOKUP($K779,#REF!,2,0)</f>
        <v>#REF!</v>
      </c>
      <c r="U779" t="e">
        <f>VLOOKUP($K779,#REF!,3,0)</f>
        <v>#REF!</v>
      </c>
      <c r="V779" t="e">
        <f>VLOOKUP($K779,#REF!,4,0)</f>
        <v>#REF!</v>
      </c>
    </row>
    <row r="780" spans="3:22" x14ac:dyDescent="0.3">
      <c r="C780" s="1">
        <v>7.7700000000000199E-3</v>
      </c>
      <c r="D780" s="1">
        <f t="shared" si="104"/>
        <v>2.4410174918392755</v>
      </c>
      <c r="E780" s="1" t="str">
        <f t="shared" si="105"/>
        <v>S3</v>
      </c>
      <c r="F780" s="1">
        <f t="shared" si="102"/>
        <v>0.34662238944608026</v>
      </c>
      <c r="G780" s="1">
        <f>$F$2*(((SQRT(3)*COS(Model!F780))-SIN(Model!F780))/2)</f>
        <v>0.51572599090206916</v>
      </c>
      <c r="H780" s="1">
        <f t="shared" ref="H780:H843" si="106">$F$2*SIN(F780)</f>
        <v>0.27177841789488116</v>
      </c>
      <c r="I780" s="1">
        <f t="shared" ref="I780:I843" si="107">G780+H780</f>
        <v>0.78750440879695027</v>
      </c>
      <c r="J780" s="1" t="str">
        <f t="shared" ref="J780:J843" si="108">IF(G780&gt;0.5,"R3",IF(H780&gt;0.5,"R4",IF(I780&lt;0.5,"R1","R2")))</f>
        <v>R3</v>
      </c>
      <c r="K780" t="str">
        <f t="shared" ref="K780:K843" si="109">E780&amp;J780</f>
        <v>S3R3</v>
      </c>
      <c r="L780" t="str">
        <f>VLOOKUP(K780,'Voltage Vector Region'!$M:$P,2,0)</f>
        <v>V3</v>
      </c>
      <c r="M780" t="str">
        <f>VLOOKUP(K780,'Voltage Vector Region'!$M:$P,3,0)</f>
        <v>V9</v>
      </c>
      <c r="N780" t="str">
        <f>VLOOKUP(K780,'Voltage Vector Region'!$M:$P,4,0)</f>
        <v>V15</v>
      </c>
      <c r="P780" t="str">
        <f>VLOOKUP(L780,'Voltage Vector Region'!$R:$S,2,0)</f>
        <v>OPO</v>
      </c>
      <c r="Q780" t="str">
        <f>VLOOKUP(M780,'Voltage Vector Region'!$R:$S,2,0)</f>
        <v>NPO</v>
      </c>
      <c r="R780" t="str">
        <f>VLOOKUP(N780,'Voltage Vector Region'!$R:$S,2,0)</f>
        <v>NPN</v>
      </c>
      <c r="S780">
        <f t="shared" si="103"/>
        <v>7.77000000000002</v>
      </c>
      <c r="T780" t="e">
        <f>VLOOKUP($K780,#REF!,2,0)</f>
        <v>#REF!</v>
      </c>
      <c r="U780" t="e">
        <f>VLOOKUP($K780,#REF!,3,0)</f>
        <v>#REF!</v>
      </c>
      <c r="V780" t="e">
        <f>VLOOKUP($K780,#REF!,4,0)</f>
        <v>#REF!</v>
      </c>
    </row>
    <row r="781" spans="3:22" x14ac:dyDescent="0.3">
      <c r="C781" s="1">
        <v>7.7800000000000204E-3</v>
      </c>
      <c r="D781" s="1">
        <f t="shared" si="104"/>
        <v>2.4441590844928656</v>
      </c>
      <c r="E781" s="1" t="str">
        <f t="shared" si="105"/>
        <v>S3</v>
      </c>
      <c r="F781" s="1">
        <f t="shared" si="102"/>
        <v>0.3497639820996703</v>
      </c>
      <c r="G781" s="1">
        <f>$F$2*(((SQRT(3)*COS(Model!F781))-SIN(Model!F781))/2)</f>
        <v>0.51380212254126345</v>
      </c>
      <c r="H781" s="1">
        <f t="shared" si="106"/>
        <v>0.27414087130538384</v>
      </c>
      <c r="I781" s="1">
        <f t="shared" si="107"/>
        <v>0.78794299384664734</v>
      </c>
      <c r="J781" s="1" t="str">
        <f t="shared" si="108"/>
        <v>R3</v>
      </c>
      <c r="K781" t="str">
        <f t="shared" si="109"/>
        <v>S3R3</v>
      </c>
      <c r="L781" t="str">
        <f>VLOOKUP(K781,'Voltage Vector Region'!$M:$P,2,0)</f>
        <v>V3</v>
      </c>
      <c r="M781" t="str">
        <f>VLOOKUP(K781,'Voltage Vector Region'!$M:$P,3,0)</f>
        <v>V9</v>
      </c>
      <c r="N781" t="str">
        <f>VLOOKUP(K781,'Voltage Vector Region'!$M:$P,4,0)</f>
        <v>V15</v>
      </c>
      <c r="P781" t="str">
        <f>VLOOKUP(L781,'Voltage Vector Region'!$R:$S,2,0)</f>
        <v>OPO</v>
      </c>
      <c r="Q781" t="str">
        <f>VLOOKUP(M781,'Voltage Vector Region'!$R:$S,2,0)</f>
        <v>NPO</v>
      </c>
      <c r="R781" t="str">
        <f>VLOOKUP(N781,'Voltage Vector Region'!$R:$S,2,0)</f>
        <v>NPN</v>
      </c>
      <c r="S781">
        <f t="shared" si="103"/>
        <v>7.7800000000000207</v>
      </c>
      <c r="T781" t="e">
        <f>VLOOKUP($K781,#REF!,2,0)</f>
        <v>#REF!</v>
      </c>
      <c r="U781" t="e">
        <f>VLOOKUP($K781,#REF!,3,0)</f>
        <v>#REF!</v>
      </c>
      <c r="V781" t="e">
        <f>VLOOKUP($K781,#REF!,4,0)</f>
        <v>#REF!</v>
      </c>
    </row>
    <row r="782" spans="3:22" x14ac:dyDescent="0.3">
      <c r="C782" s="1">
        <v>7.79000000000002E-3</v>
      </c>
      <c r="D782" s="1">
        <f t="shared" si="104"/>
        <v>2.4473006771464552</v>
      </c>
      <c r="E782" s="1" t="str">
        <f t="shared" si="105"/>
        <v>S3</v>
      </c>
      <c r="F782" s="1">
        <f t="shared" si="102"/>
        <v>0.3529055747532599</v>
      </c>
      <c r="G782" s="1">
        <f>$F$2*(((SQRT(3)*COS(Model!F782))-SIN(Model!F782))/2)</f>
        <v>0.51187318316093877</v>
      </c>
      <c r="H782" s="1">
        <f t="shared" si="106"/>
        <v>0.27650061905616147</v>
      </c>
      <c r="I782" s="1">
        <f t="shared" si="107"/>
        <v>0.78837380221710029</v>
      </c>
      <c r="J782" s="1" t="str">
        <f t="shared" si="108"/>
        <v>R3</v>
      </c>
      <c r="K782" t="str">
        <f t="shared" si="109"/>
        <v>S3R3</v>
      </c>
      <c r="L782" t="str">
        <f>VLOOKUP(K782,'Voltage Vector Region'!$M:$P,2,0)</f>
        <v>V3</v>
      </c>
      <c r="M782" t="str">
        <f>VLOOKUP(K782,'Voltage Vector Region'!$M:$P,3,0)</f>
        <v>V9</v>
      </c>
      <c r="N782" t="str">
        <f>VLOOKUP(K782,'Voltage Vector Region'!$M:$P,4,0)</f>
        <v>V15</v>
      </c>
      <c r="P782" t="str">
        <f>VLOOKUP(L782,'Voltage Vector Region'!$R:$S,2,0)</f>
        <v>OPO</v>
      </c>
      <c r="Q782" t="str">
        <f>VLOOKUP(M782,'Voltage Vector Region'!$R:$S,2,0)</f>
        <v>NPO</v>
      </c>
      <c r="R782" t="str">
        <f>VLOOKUP(N782,'Voltage Vector Region'!$R:$S,2,0)</f>
        <v>NPN</v>
      </c>
      <c r="S782">
        <f t="shared" si="103"/>
        <v>7.7900000000000196</v>
      </c>
      <c r="T782" t="e">
        <f>VLOOKUP($K782,#REF!,2,0)</f>
        <v>#REF!</v>
      </c>
      <c r="U782" t="e">
        <f>VLOOKUP($K782,#REF!,3,0)</f>
        <v>#REF!</v>
      </c>
      <c r="V782" t="e">
        <f>VLOOKUP($K782,#REF!,4,0)</f>
        <v>#REF!</v>
      </c>
    </row>
    <row r="783" spans="3:22" x14ac:dyDescent="0.3">
      <c r="C783" s="1">
        <v>7.8000000000000101E-3</v>
      </c>
      <c r="D783" s="1">
        <f t="shared" si="104"/>
        <v>2.4504422698000421</v>
      </c>
      <c r="E783" s="1" t="str">
        <f t="shared" si="105"/>
        <v>S3</v>
      </c>
      <c r="F783" s="1">
        <f t="shared" si="102"/>
        <v>0.35604716740684683</v>
      </c>
      <c r="G783" s="1">
        <f>$F$2*(((SQRT(3)*COS(Model!F783))-SIN(Model!F783))/2)</f>
        <v>0.50993919179894953</v>
      </c>
      <c r="H783" s="1">
        <f t="shared" si="106"/>
        <v>0.27885763785745488</v>
      </c>
      <c r="I783" s="1">
        <f t="shared" si="107"/>
        <v>0.78879682965640441</v>
      </c>
      <c r="J783" s="1" t="str">
        <f t="shared" si="108"/>
        <v>R3</v>
      </c>
      <c r="K783" t="str">
        <f t="shared" si="109"/>
        <v>S3R3</v>
      </c>
      <c r="L783" t="str">
        <f>VLOOKUP(K783,'Voltage Vector Region'!$M:$P,2,0)</f>
        <v>V3</v>
      </c>
      <c r="M783" t="str">
        <f>VLOOKUP(K783,'Voltage Vector Region'!$M:$P,3,0)</f>
        <v>V9</v>
      </c>
      <c r="N783" t="str">
        <f>VLOOKUP(K783,'Voltage Vector Region'!$M:$P,4,0)</f>
        <v>V15</v>
      </c>
      <c r="P783" t="str">
        <f>VLOOKUP(L783,'Voltage Vector Region'!$R:$S,2,0)</f>
        <v>OPO</v>
      </c>
      <c r="Q783" t="str">
        <f>VLOOKUP(M783,'Voltage Vector Region'!$R:$S,2,0)</f>
        <v>NPO</v>
      </c>
      <c r="R783" t="str">
        <f>VLOOKUP(N783,'Voltage Vector Region'!$R:$S,2,0)</f>
        <v>NPN</v>
      </c>
      <c r="S783">
        <f t="shared" si="103"/>
        <v>7.8000000000000096</v>
      </c>
      <c r="T783" t="e">
        <f>VLOOKUP($K783,#REF!,2,0)</f>
        <v>#REF!</v>
      </c>
      <c r="U783" t="e">
        <f>VLOOKUP($K783,#REF!,3,0)</f>
        <v>#REF!</v>
      </c>
      <c r="V783" t="e">
        <f>VLOOKUP($K783,#REF!,4,0)</f>
        <v>#REF!</v>
      </c>
    </row>
    <row r="784" spans="3:22" x14ac:dyDescent="0.3">
      <c r="C784" s="1">
        <v>7.8100000000000201E-3</v>
      </c>
      <c r="D784" s="1">
        <f t="shared" si="104"/>
        <v>2.4535838624536348</v>
      </c>
      <c r="E784" s="1" t="str">
        <f t="shared" si="105"/>
        <v>S3</v>
      </c>
      <c r="F784" s="1">
        <f t="shared" si="102"/>
        <v>0.35918876006043954</v>
      </c>
      <c r="G784" s="1">
        <f>$F$2*(((SQRT(3)*COS(Model!F784))-SIN(Model!F784))/2)</f>
        <v>0.50800016754300448</v>
      </c>
      <c r="H784" s="1">
        <f t="shared" si="106"/>
        <v>0.28121190444644634</v>
      </c>
      <c r="I784" s="1">
        <f t="shared" si="107"/>
        <v>0.78921207198945087</v>
      </c>
      <c r="J784" s="1" t="str">
        <f t="shared" si="108"/>
        <v>R3</v>
      </c>
      <c r="K784" t="str">
        <f t="shared" si="109"/>
        <v>S3R3</v>
      </c>
      <c r="L784" t="str">
        <f>VLOOKUP(K784,'Voltage Vector Region'!$M:$P,2,0)</f>
        <v>V3</v>
      </c>
      <c r="M784" t="str">
        <f>VLOOKUP(K784,'Voltage Vector Region'!$M:$P,3,0)</f>
        <v>V9</v>
      </c>
      <c r="N784" t="str">
        <f>VLOOKUP(K784,'Voltage Vector Region'!$M:$P,4,0)</f>
        <v>V15</v>
      </c>
      <c r="P784" t="str">
        <f>VLOOKUP(L784,'Voltage Vector Region'!$R:$S,2,0)</f>
        <v>OPO</v>
      </c>
      <c r="Q784" t="str">
        <f>VLOOKUP(M784,'Voltage Vector Region'!$R:$S,2,0)</f>
        <v>NPO</v>
      </c>
      <c r="R784" t="str">
        <f>VLOOKUP(N784,'Voltage Vector Region'!$R:$S,2,0)</f>
        <v>NPN</v>
      </c>
      <c r="S784">
        <f t="shared" si="103"/>
        <v>7.81000000000002</v>
      </c>
      <c r="T784" t="e">
        <f>VLOOKUP($K784,#REF!,2,0)</f>
        <v>#REF!</v>
      </c>
      <c r="U784" t="e">
        <f>VLOOKUP($K784,#REF!,3,0)</f>
        <v>#REF!</v>
      </c>
      <c r="V784" t="e">
        <f>VLOOKUP($K784,#REF!,4,0)</f>
        <v>#REF!</v>
      </c>
    </row>
    <row r="785" spans="3:22" x14ac:dyDescent="0.3">
      <c r="C785" s="1">
        <v>7.8200000000000196E-3</v>
      </c>
      <c r="D785" s="1">
        <f t="shared" si="104"/>
        <v>2.4567254551072244</v>
      </c>
      <c r="E785" s="1" t="str">
        <f t="shared" si="105"/>
        <v>S3</v>
      </c>
      <c r="F785" s="1">
        <f t="shared" si="102"/>
        <v>0.36233035271402914</v>
      </c>
      <c r="G785" s="1">
        <f>$F$2*(((SQRT(3)*COS(Model!F785))-SIN(Model!F785))/2)</f>
        <v>0.50605612953049561</v>
      </c>
      <c r="H785" s="1">
        <f t="shared" si="106"/>
        <v>0.28356339558746846</v>
      </c>
      <c r="I785" s="1">
        <f t="shared" si="107"/>
        <v>0.78961952511796407</v>
      </c>
      <c r="J785" s="1" t="str">
        <f t="shared" si="108"/>
        <v>R3</v>
      </c>
      <c r="K785" t="str">
        <f t="shared" si="109"/>
        <v>S3R3</v>
      </c>
      <c r="L785" t="str">
        <f>VLOOKUP(K785,'Voltage Vector Region'!$M:$P,2,0)</f>
        <v>V3</v>
      </c>
      <c r="M785" t="str">
        <f>VLOOKUP(K785,'Voltage Vector Region'!$M:$P,3,0)</f>
        <v>V9</v>
      </c>
      <c r="N785" t="str">
        <f>VLOOKUP(K785,'Voltage Vector Region'!$M:$P,4,0)</f>
        <v>V15</v>
      </c>
      <c r="P785" t="str">
        <f>VLOOKUP(L785,'Voltage Vector Region'!$R:$S,2,0)</f>
        <v>OPO</v>
      </c>
      <c r="Q785" t="str">
        <f>VLOOKUP(M785,'Voltage Vector Region'!$R:$S,2,0)</f>
        <v>NPO</v>
      </c>
      <c r="R785" t="str">
        <f>VLOOKUP(N785,'Voltage Vector Region'!$R:$S,2,0)</f>
        <v>NPN</v>
      </c>
      <c r="S785">
        <f t="shared" si="103"/>
        <v>7.8200000000000198</v>
      </c>
      <c r="T785" t="e">
        <f>VLOOKUP($K785,#REF!,2,0)</f>
        <v>#REF!</v>
      </c>
      <c r="U785" t="e">
        <f>VLOOKUP($K785,#REF!,3,0)</f>
        <v>#REF!</v>
      </c>
      <c r="V785" t="e">
        <f>VLOOKUP($K785,#REF!,4,0)</f>
        <v>#REF!</v>
      </c>
    </row>
    <row r="786" spans="3:22" x14ac:dyDescent="0.3">
      <c r="C786" s="1">
        <v>7.8300000000000192E-3</v>
      </c>
      <c r="D786" s="1">
        <f t="shared" si="104"/>
        <v>2.459867047760814</v>
      </c>
      <c r="E786" s="1" t="str">
        <f t="shared" si="105"/>
        <v>S3</v>
      </c>
      <c r="F786" s="1">
        <f t="shared" si="102"/>
        <v>0.36547194536761873</v>
      </c>
      <c r="G786" s="1">
        <f>$F$2*(((SQRT(3)*COS(Model!F786))-SIN(Model!F786))/2)</f>
        <v>0.50410709694829148</v>
      </c>
      <c r="H786" s="1">
        <f t="shared" si="106"/>
        <v>0.28591208807225527</v>
      </c>
      <c r="I786" s="1">
        <f t="shared" si="107"/>
        <v>0.79001918502054669</v>
      </c>
      <c r="J786" s="1" t="str">
        <f t="shared" si="108"/>
        <v>R3</v>
      </c>
      <c r="K786" t="str">
        <f t="shared" si="109"/>
        <v>S3R3</v>
      </c>
      <c r="L786" t="str">
        <f>VLOOKUP(K786,'Voltage Vector Region'!$M:$P,2,0)</f>
        <v>V3</v>
      </c>
      <c r="M786" t="str">
        <f>VLOOKUP(K786,'Voltage Vector Region'!$M:$P,3,0)</f>
        <v>V9</v>
      </c>
      <c r="N786" t="str">
        <f>VLOOKUP(K786,'Voltage Vector Region'!$M:$P,4,0)</f>
        <v>V15</v>
      </c>
      <c r="P786" t="str">
        <f>VLOOKUP(L786,'Voltage Vector Region'!$R:$S,2,0)</f>
        <v>OPO</v>
      </c>
      <c r="Q786" t="str">
        <f>VLOOKUP(M786,'Voltage Vector Region'!$R:$S,2,0)</f>
        <v>NPO</v>
      </c>
      <c r="R786" t="str">
        <f>VLOOKUP(N786,'Voltage Vector Region'!$R:$S,2,0)</f>
        <v>NPN</v>
      </c>
      <c r="S786">
        <f t="shared" si="103"/>
        <v>7.8300000000000187</v>
      </c>
      <c r="T786" t="e">
        <f>VLOOKUP($K786,#REF!,2,0)</f>
        <v>#REF!</v>
      </c>
      <c r="U786" t="e">
        <f>VLOOKUP($K786,#REF!,3,0)</f>
        <v>#REF!</v>
      </c>
      <c r="V786" t="e">
        <f>VLOOKUP($K786,#REF!,4,0)</f>
        <v>#REF!</v>
      </c>
    </row>
    <row r="787" spans="3:22" x14ac:dyDescent="0.3">
      <c r="C787" s="1">
        <v>7.8400000000000102E-3</v>
      </c>
      <c r="D787" s="1">
        <f t="shared" si="104"/>
        <v>2.4630086404144009</v>
      </c>
      <c r="E787" s="1" t="str">
        <f t="shared" si="105"/>
        <v>S3</v>
      </c>
      <c r="F787" s="1">
        <f t="shared" si="102"/>
        <v>0.36861353802120567</v>
      </c>
      <c r="G787" s="1">
        <f>$F$2*(((SQRT(3)*COS(Model!F787))-SIN(Model!F787))/2)</f>
        <v>0.5021530890325584</v>
      </c>
      <c r="H787" s="1">
        <f t="shared" si="106"/>
        <v>0.28825795872015819</v>
      </c>
      <c r="I787" s="1">
        <f t="shared" si="107"/>
        <v>0.79041104775271664</v>
      </c>
      <c r="J787" s="1" t="str">
        <f t="shared" si="108"/>
        <v>R3</v>
      </c>
      <c r="K787" t="str">
        <f t="shared" si="109"/>
        <v>S3R3</v>
      </c>
      <c r="L787" t="str">
        <f>VLOOKUP(K787,'Voltage Vector Region'!$M:$P,2,0)</f>
        <v>V3</v>
      </c>
      <c r="M787" t="str">
        <f>VLOOKUP(K787,'Voltage Vector Region'!$M:$P,3,0)</f>
        <v>V9</v>
      </c>
      <c r="N787" t="str">
        <f>VLOOKUP(K787,'Voltage Vector Region'!$M:$P,4,0)</f>
        <v>V15</v>
      </c>
      <c r="P787" t="str">
        <f>VLOOKUP(L787,'Voltage Vector Region'!$R:$S,2,0)</f>
        <v>OPO</v>
      </c>
      <c r="Q787" t="str">
        <f>VLOOKUP(M787,'Voltage Vector Region'!$R:$S,2,0)</f>
        <v>NPO</v>
      </c>
      <c r="R787" t="str">
        <f>VLOOKUP(N787,'Voltage Vector Region'!$R:$S,2,0)</f>
        <v>NPN</v>
      </c>
      <c r="S787">
        <f t="shared" si="103"/>
        <v>7.8400000000000096</v>
      </c>
      <c r="T787" t="e">
        <f>VLOOKUP($K787,#REF!,2,0)</f>
        <v>#REF!</v>
      </c>
      <c r="U787" t="e">
        <f>VLOOKUP($K787,#REF!,3,0)</f>
        <v>#REF!</v>
      </c>
      <c r="V787" t="e">
        <f>VLOOKUP($K787,#REF!,4,0)</f>
        <v>#REF!</v>
      </c>
    </row>
    <row r="788" spans="3:22" x14ac:dyDescent="0.3">
      <c r="C788" s="1">
        <v>7.8500000000000202E-3</v>
      </c>
      <c r="D788" s="1">
        <f t="shared" si="104"/>
        <v>2.4661502330679941</v>
      </c>
      <c r="E788" s="1" t="str">
        <f t="shared" si="105"/>
        <v>S3</v>
      </c>
      <c r="F788" s="1">
        <f t="shared" si="102"/>
        <v>0.37175513067479882</v>
      </c>
      <c r="G788" s="1">
        <f>$F$2*(((SQRT(3)*COS(Model!F788))-SIN(Model!F788))/2)</f>
        <v>0.50019412506855998</v>
      </c>
      <c r="H788" s="1">
        <f t="shared" si="106"/>
        <v>0.29060098437838761</v>
      </c>
      <c r="I788" s="1">
        <f t="shared" si="107"/>
        <v>0.79079510944694764</v>
      </c>
      <c r="J788" s="1" t="str">
        <f t="shared" si="108"/>
        <v>R3</v>
      </c>
      <c r="K788" t="str">
        <f t="shared" si="109"/>
        <v>S3R3</v>
      </c>
      <c r="L788" t="str">
        <f>VLOOKUP(K788,'Voltage Vector Region'!$M:$P,2,0)</f>
        <v>V3</v>
      </c>
      <c r="M788" t="str">
        <f>VLOOKUP(K788,'Voltage Vector Region'!$M:$P,3,0)</f>
        <v>V9</v>
      </c>
      <c r="N788" t="str">
        <f>VLOOKUP(K788,'Voltage Vector Region'!$M:$P,4,0)</f>
        <v>V15</v>
      </c>
      <c r="P788" t="str">
        <f>VLOOKUP(L788,'Voltage Vector Region'!$R:$S,2,0)</f>
        <v>OPO</v>
      </c>
      <c r="Q788" t="str">
        <f>VLOOKUP(M788,'Voltage Vector Region'!$R:$S,2,0)</f>
        <v>NPO</v>
      </c>
      <c r="R788" t="str">
        <f>VLOOKUP(N788,'Voltage Vector Region'!$R:$S,2,0)</f>
        <v>NPN</v>
      </c>
      <c r="S788">
        <f t="shared" si="103"/>
        <v>7.8500000000000201</v>
      </c>
      <c r="T788" t="e">
        <f>VLOOKUP($K788,#REF!,2,0)</f>
        <v>#REF!</v>
      </c>
      <c r="U788" t="e">
        <f>VLOOKUP($K788,#REF!,3,0)</f>
        <v>#REF!</v>
      </c>
      <c r="V788" t="e">
        <f>VLOOKUP($K788,#REF!,4,0)</f>
        <v>#REF!</v>
      </c>
    </row>
    <row r="789" spans="3:22" x14ac:dyDescent="0.3">
      <c r="C789" s="1">
        <v>7.8600000000000197E-3</v>
      </c>
      <c r="D789" s="1">
        <f t="shared" si="104"/>
        <v>2.4692918257215837</v>
      </c>
      <c r="E789" s="1" t="str">
        <f t="shared" si="105"/>
        <v>S3</v>
      </c>
      <c r="F789" s="1">
        <f t="shared" si="102"/>
        <v>0.37489672332838841</v>
      </c>
      <c r="G789" s="1">
        <f>$F$2*(((SQRT(3)*COS(Model!F789))-SIN(Model!F789))/2)</f>
        <v>0.49823022439048598</v>
      </c>
      <c r="H789" s="1">
        <f t="shared" si="106"/>
        <v>0.29294114192221893</v>
      </c>
      <c r="I789" s="1">
        <f t="shared" si="107"/>
        <v>0.7911713663127049</v>
      </c>
      <c r="J789" s="1" t="str">
        <f t="shared" si="108"/>
        <v>R2</v>
      </c>
      <c r="K789" t="str">
        <f t="shared" si="109"/>
        <v>S3R2</v>
      </c>
      <c r="L789" t="str">
        <f>VLOOKUP(K789,'Voltage Vector Region'!$M:$P,2,0)</f>
        <v>V3</v>
      </c>
      <c r="M789" t="str">
        <f>VLOOKUP(K789,'Voltage Vector Region'!$M:$P,3,0)</f>
        <v>V9</v>
      </c>
      <c r="N789" t="str">
        <f>VLOOKUP(K789,'Voltage Vector Region'!$M:$P,4,0)</f>
        <v>V4</v>
      </c>
      <c r="P789" t="str">
        <f>VLOOKUP(L789,'Voltage Vector Region'!$R:$S,2,0)</f>
        <v>OPO</v>
      </c>
      <c r="Q789" t="str">
        <f>VLOOKUP(M789,'Voltage Vector Region'!$R:$S,2,0)</f>
        <v>NPO</v>
      </c>
      <c r="R789" t="str">
        <f>VLOOKUP(N789,'Voltage Vector Region'!$R:$S,2,0)</f>
        <v>OPP</v>
      </c>
      <c r="S789">
        <f t="shared" si="103"/>
        <v>7.8600000000000199</v>
      </c>
      <c r="T789" t="e">
        <f>VLOOKUP($K789,#REF!,2,0)</f>
        <v>#REF!</v>
      </c>
      <c r="U789" t="e">
        <f>VLOOKUP($K789,#REF!,3,0)</f>
        <v>#REF!</v>
      </c>
      <c r="V789" t="e">
        <f>VLOOKUP($K789,#REF!,4,0)</f>
        <v>#REF!</v>
      </c>
    </row>
    <row r="790" spans="3:22" x14ac:dyDescent="0.3">
      <c r="C790" s="1">
        <v>7.8700000000000193E-3</v>
      </c>
      <c r="D790" s="1">
        <f t="shared" si="104"/>
        <v>2.4724334183751733</v>
      </c>
      <c r="E790" s="1" t="str">
        <f t="shared" si="105"/>
        <v>S3</v>
      </c>
      <c r="F790" s="1">
        <f t="shared" si="102"/>
        <v>0.37803831598197801</v>
      </c>
      <c r="G790" s="1">
        <f>$F$2*(((SQRT(3)*COS(Model!F790))-SIN(Model!F790))/2)</f>
        <v>0.49626140638124094</v>
      </c>
      <c r="H790" s="1">
        <f t="shared" si="106"/>
        <v>0.29527840825524465</v>
      </c>
      <c r="I790" s="1">
        <f t="shared" si="107"/>
        <v>0.79153981463648559</v>
      </c>
      <c r="J790" s="1" t="str">
        <f t="shared" si="108"/>
        <v>R2</v>
      </c>
      <c r="K790" t="str">
        <f t="shared" si="109"/>
        <v>S3R2</v>
      </c>
      <c r="L790" t="str">
        <f>VLOOKUP(K790,'Voltage Vector Region'!$M:$P,2,0)</f>
        <v>V3</v>
      </c>
      <c r="M790" t="str">
        <f>VLOOKUP(K790,'Voltage Vector Region'!$M:$P,3,0)</f>
        <v>V9</v>
      </c>
      <c r="N790" t="str">
        <f>VLOOKUP(K790,'Voltage Vector Region'!$M:$P,4,0)</f>
        <v>V4</v>
      </c>
      <c r="P790" t="str">
        <f>VLOOKUP(L790,'Voltage Vector Region'!$R:$S,2,0)</f>
        <v>OPO</v>
      </c>
      <c r="Q790" t="str">
        <f>VLOOKUP(M790,'Voltage Vector Region'!$R:$S,2,0)</f>
        <v>NPO</v>
      </c>
      <c r="R790" t="str">
        <f>VLOOKUP(N790,'Voltage Vector Region'!$R:$S,2,0)</f>
        <v>OPP</v>
      </c>
      <c r="S790">
        <f t="shared" si="103"/>
        <v>7.8700000000000188</v>
      </c>
      <c r="T790" t="e">
        <f>VLOOKUP($K790,#REF!,2,0)</f>
        <v>#REF!</v>
      </c>
      <c r="U790" t="e">
        <f>VLOOKUP($K790,#REF!,3,0)</f>
        <v>#REF!</v>
      </c>
      <c r="V790" t="e">
        <f>VLOOKUP($K790,#REF!,4,0)</f>
        <v>#REF!</v>
      </c>
    </row>
    <row r="791" spans="3:22" x14ac:dyDescent="0.3">
      <c r="C791" s="1">
        <v>7.8800000000000207E-3</v>
      </c>
      <c r="D791" s="1">
        <f t="shared" si="104"/>
        <v>2.4755750110287638</v>
      </c>
      <c r="E791" s="1" t="str">
        <f t="shared" si="105"/>
        <v>S3</v>
      </c>
      <c r="F791" s="1">
        <f t="shared" si="102"/>
        <v>0.3811799086355685</v>
      </c>
      <c r="G791" s="1">
        <f>$F$2*(((SQRT(3)*COS(Model!F791))-SIN(Model!F791))/2)</f>
        <v>0.49428769047226312</v>
      </c>
      <c r="H791" s="1">
        <f t="shared" si="106"/>
        <v>0.29761276030959027</v>
      </c>
      <c r="I791" s="1">
        <f t="shared" si="107"/>
        <v>0.79190045078185345</v>
      </c>
      <c r="J791" s="1" t="str">
        <f t="shared" si="108"/>
        <v>R2</v>
      </c>
      <c r="K791" t="str">
        <f t="shared" si="109"/>
        <v>S3R2</v>
      </c>
      <c r="L791" t="str">
        <f>VLOOKUP(K791,'Voltage Vector Region'!$M:$P,2,0)</f>
        <v>V3</v>
      </c>
      <c r="M791" t="str">
        <f>VLOOKUP(K791,'Voltage Vector Region'!$M:$P,3,0)</f>
        <v>V9</v>
      </c>
      <c r="N791" t="str">
        <f>VLOOKUP(K791,'Voltage Vector Region'!$M:$P,4,0)</f>
        <v>V4</v>
      </c>
      <c r="P791" t="str">
        <f>VLOOKUP(L791,'Voltage Vector Region'!$R:$S,2,0)</f>
        <v>OPO</v>
      </c>
      <c r="Q791" t="str">
        <f>VLOOKUP(M791,'Voltage Vector Region'!$R:$S,2,0)</f>
        <v>NPO</v>
      </c>
      <c r="R791" t="str">
        <f>VLOOKUP(N791,'Voltage Vector Region'!$R:$S,2,0)</f>
        <v>OPP</v>
      </c>
      <c r="S791">
        <f t="shared" si="103"/>
        <v>7.8800000000000203</v>
      </c>
      <c r="T791" t="e">
        <f>VLOOKUP($K791,#REF!,2,0)</f>
        <v>#REF!</v>
      </c>
      <c r="U791" t="e">
        <f>VLOOKUP($K791,#REF!,3,0)</f>
        <v>#REF!</v>
      </c>
      <c r="V791" t="e">
        <f>VLOOKUP($K791,#REF!,4,0)</f>
        <v>#REF!</v>
      </c>
    </row>
    <row r="792" spans="3:22" x14ac:dyDescent="0.3">
      <c r="C792" s="1">
        <v>7.8900000000000203E-3</v>
      </c>
      <c r="D792" s="1">
        <f t="shared" si="104"/>
        <v>2.4787166036823534</v>
      </c>
      <c r="E792" s="1" t="str">
        <f t="shared" si="105"/>
        <v>S3</v>
      </c>
      <c r="F792" s="1">
        <f t="shared" si="102"/>
        <v>0.3843215012891581</v>
      </c>
      <c r="G792" s="1">
        <f>$F$2*(((SQRT(3)*COS(Model!F792))-SIN(Model!F792))/2)</f>
        <v>0.49230909614333296</v>
      </c>
      <c r="H792" s="1">
        <f t="shared" si="106"/>
        <v>0.29994417504614207</v>
      </c>
      <c r="I792" s="1">
        <f t="shared" si="107"/>
        <v>0.79225327118947497</v>
      </c>
      <c r="J792" s="1" t="str">
        <f t="shared" si="108"/>
        <v>R2</v>
      </c>
      <c r="K792" t="str">
        <f t="shared" si="109"/>
        <v>S3R2</v>
      </c>
      <c r="L792" t="str">
        <f>VLOOKUP(K792,'Voltage Vector Region'!$M:$P,2,0)</f>
        <v>V3</v>
      </c>
      <c r="M792" t="str">
        <f>VLOOKUP(K792,'Voltage Vector Region'!$M:$P,3,0)</f>
        <v>V9</v>
      </c>
      <c r="N792" t="str">
        <f>VLOOKUP(K792,'Voltage Vector Region'!$M:$P,4,0)</f>
        <v>V4</v>
      </c>
      <c r="P792" t="str">
        <f>VLOOKUP(L792,'Voltage Vector Region'!$R:$S,2,0)</f>
        <v>OPO</v>
      </c>
      <c r="Q792" t="str">
        <f>VLOOKUP(M792,'Voltage Vector Region'!$R:$S,2,0)</f>
        <v>NPO</v>
      </c>
      <c r="R792" t="str">
        <f>VLOOKUP(N792,'Voltage Vector Region'!$R:$S,2,0)</f>
        <v>OPP</v>
      </c>
      <c r="S792">
        <f t="shared" si="103"/>
        <v>7.8900000000000201</v>
      </c>
      <c r="T792" t="e">
        <f>VLOOKUP($K792,#REF!,2,0)</f>
        <v>#REF!</v>
      </c>
      <c r="U792" t="e">
        <f>VLOOKUP($K792,#REF!,3,0)</f>
        <v>#REF!</v>
      </c>
      <c r="V792" t="e">
        <f>VLOOKUP($K792,#REF!,4,0)</f>
        <v>#REF!</v>
      </c>
    </row>
    <row r="793" spans="3:22" x14ac:dyDescent="0.3">
      <c r="C793" s="1">
        <v>7.9000000000000199E-3</v>
      </c>
      <c r="D793" s="1">
        <f t="shared" si="104"/>
        <v>2.481858196335943</v>
      </c>
      <c r="E793" s="1" t="str">
        <f t="shared" si="105"/>
        <v>S3</v>
      </c>
      <c r="F793" s="1">
        <f t="shared" si="102"/>
        <v>0.38746309394274769</v>
      </c>
      <c r="G793" s="1">
        <f>$F$2*(((SQRT(3)*COS(Model!F793))-SIN(Model!F793))/2)</f>
        <v>0.49032564292237701</v>
      </c>
      <c r="H793" s="1">
        <f t="shared" si="106"/>
        <v>0.30227262945477856</v>
      </c>
      <c r="I793" s="1">
        <f t="shared" si="107"/>
        <v>0.79259827237715563</v>
      </c>
      <c r="J793" s="1" t="str">
        <f t="shared" si="108"/>
        <v>R2</v>
      </c>
      <c r="K793" t="str">
        <f t="shared" si="109"/>
        <v>S3R2</v>
      </c>
      <c r="L793" t="str">
        <f>VLOOKUP(K793,'Voltage Vector Region'!$M:$P,2,0)</f>
        <v>V3</v>
      </c>
      <c r="M793" t="str">
        <f>VLOOKUP(K793,'Voltage Vector Region'!$M:$P,3,0)</f>
        <v>V9</v>
      </c>
      <c r="N793" t="str">
        <f>VLOOKUP(K793,'Voltage Vector Region'!$M:$P,4,0)</f>
        <v>V4</v>
      </c>
      <c r="P793" t="str">
        <f>VLOOKUP(L793,'Voltage Vector Region'!$R:$S,2,0)</f>
        <v>OPO</v>
      </c>
      <c r="Q793" t="str">
        <f>VLOOKUP(M793,'Voltage Vector Region'!$R:$S,2,0)</f>
        <v>NPO</v>
      </c>
      <c r="R793" t="str">
        <f>VLOOKUP(N793,'Voltage Vector Region'!$R:$S,2,0)</f>
        <v>OPP</v>
      </c>
      <c r="S793">
        <f t="shared" si="103"/>
        <v>7.9000000000000199</v>
      </c>
      <c r="T793" t="e">
        <f>VLOOKUP($K793,#REF!,2,0)</f>
        <v>#REF!</v>
      </c>
      <c r="U793" t="e">
        <f>VLOOKUP($K793,#REF!,3,0)</f>
        <v>#REF!</v>
      </c>
      <c r="V793" t="e">
        <f>VLOOKUP($K793,#REF!,4,0)</f>
        <v>#REF!</v>
      </c>
    </row>
    <row r="794" spans="3:22" x14ac:dyDescent="0.3">
      <c r="C794" s="1">
        <v>7.9100000000000194E-3</v>
      </c>
      <c r="D794" s="1">
        <f t="shared" si="104"/>
        <v>2.4849997889895326</v>
      </c>
      <c r="E794" s="1" t="str">
        <f t="shared" si="105"/>
        <v>S3</v>
      </c>
      <c r="F794" s="1">
        <f t="shared" si="102"/>
        <v>0.39060468659633729</v>
      </c>
      <c r="G794" s="1">
        <f>$F$2*(((SQRT(3)*COS(Model!F794))-SIN(Model!F794))/2)</f>
        <v>0.48833735038527798</v>
      </c>
      <c r="H794" s="1">
        <f t="shared" si="106"/>
        <v>0.30459810055459469</v>
      </c>
      <c r="I794" s="1">
        <f t="shared" si="107"/>
        <v>0.79293545093987272</v>
      </c>
      <c r="J794" s="1" t="str">
        <f t="shared" si="108"/>
        <v>R2</v>
      </c>
      <c r="K794" t="str">
        <f t="shared" si="109"/>
        <v>S3R2</v>
      </c>
      <c r="L794" t="str">
        <f>VLOOKUP(K794,'Voltage Vector Region'!$M:$P,2,0)</f>
        <v>V3</v>
      </c>
      <c r="M794" t="str">
        <f>VLOOKUP(K794,'Voltage Vector Region'!$M:$P,3,0)</f>
        <v>V9</v>
      </c>
      <c r="N794" t="str">
        <f>VLOOKUP(K794,'Voltage Vector Region'!$M:$P,4,0)</f>
        <v>V4</v>
      </c>
      <c r="P794" t="str">
        <f>VLOOKUP(L794,'Voltage Vector Region'!$R:$S,2,0)</f>
        <v>OPO</v>
      </c>
      <c r="Q794" t="str">
        <f>VLOOKUP(M794,'Voltage Vector Region'!$R:$S,2,0)</f>
        <v>NPO</v>
      </c>
      <c r="R794" t="str">
        <f>VLOOKUP(N794,'Voltage Vector Region'!$R:$S,2,0)</f>
        <v>OPP</v>
      </c>
      <c r="S794">
        <f t="shared" si="103"/>
        <v>7.9100000000000197</v>
      </c>
      <c r="T794" t="e">
        <f>VLOOKUP($K794,#REF!,2,0)</f>
        <v>#REF!</v>
      </c>
      <c r="U794" t="e">
        <f>VLOOKUP($K794,#REF!,3,0)</f>
        <v>#REF!</v>
      </c>
      <c r="V794" t="e">
        <f>VLOOKUP($K794,#REF!,4,0)</f>
        <v>#REF!</v>
      </c>
    </row>
    <row r="795" spans="3:22" x14ac:dyDescent="0.3">
      <c r="C795" s="1">
        <v>7.9200000000000208E-3</v>
      </c>
      <c r="D795" s="1">
        <f t="shared" si="104"/>
        <v>2.4881413816431226</v>
      </c>
      <c r="E795" s="1" t="str">
        <f t="shared" si="105"/>
        <v>S3</v>
      </c>
      <c r="F795" s="1">
        <f t="shared" si="102"/>
        <v>0.39374627924992733</v>
      </c>
      <c r="G795" s="1">
        <f>$F$2*(((SQRT(3)*COS(Model!F795))-SIN(Model!F795))/2)</f>
        <v>0.48634423815568018</v>
      </c>
      <c r="H795" s="1">
        <f t="shared" si="106"/>
        <v>0.30692056539412993</v>
      </c>
      <c r="I795" s="1">
        <f t="shared" si="107"/>
        <v>0.7932648035498101</v>
      </c>
      <c r="J795" s="1" t="str">
        <f t="shared" si="108"/>
        <v>R2</v>
      </c>
      <c r="K795" t="str">
        <f t="shared" si="109"/>
        <v>S3R2</v>
      </c>
      <c r="L795" t="str">
        <f>VLOOKUP(K795,'Voltage Vector Region'!$M:$P,2,0)</f>
        <v>V3</v>
      </c>
      <c r="M795" t="str">
        <f>VLOOKUP(K795,'Voltage Vector Region'!$M:$P,3,0)</f>
        <v>V9</v>
      </c>
      <c r="N795" t="str">
        <f>VLOOKUP(K795,'Voltage Vector Region'!$M:$P,4,0)</f>
        <v>V4</v>
      </c>
      <c r="P795" t="str">
        <f>VLOOKUP(L795,'Voltage Vector Region'!$R:$S,2,0)</f>
        <v>OPO</v>
      </c>
      <c r="Q795" t="str">
        <f>VLOOKUP(M795,'Voltage Vector Region'!$R:$S,2,0)</f>
        <v>NPO</v>
      </c>
      <c r="R795" t="str">
        <f>VLOOKUP(N795,'Voltage Vector Region'!$R:$S,2,0)</f>
        <v>OPP</v>
      </c>
      <c r="S795">
        <f t="shared" si="103"/>
        <v>7.9200000000000204</v>
      </c>
      <c r="T795" t="e">
        <f>VLOOKUP($K795,#REF!,2,0)</f>
        <v>#REF!</v>
      </c>
      <c r="U795" t="e">
        <f>VLOOKUP($K795,#REF!,3,0)</f>
        <v>#REF!</v>
      </c>
      <c r="V795" t="e">
        <f>VLOOKUP($K795,#REF!,4,0)</f>
        <v>#REF!</v>
      </c>
    </row>
    <row r="796" spans="3:22" x14ac:dyDescent="0.3">
      <c r="C796" s="1">
        <v>7.9300000000000204E-3</v>
      </c>
      <c r="D796" s="1">
        <f t="shared" si="104"/>
        <v>2.4912829742967126</v>
      </c>
      <c r="E796" s="1" t="str">
        <f t="shared" si="105"/>
        <v>S3</v>
      </c>
      <c r="F796" s="1">
        <f t="shared" si="102"/>
        <v>0.39688787190351738</v>
      </c>
      <c r="G796" s="1">
        <f>$F$2*(((SQRT(3)*COS(Model!F796))-SIN(Model!F796))/2)</f>
        <v>0.4843463259047967</v>
      </c>
      <c r="H796" s="1">
        <f t="shared" si="106"/>
        <v>0.30924000105159355</v>
      </c>
      <c r="I796" s="1">
        <f t="shared" si="107"/>
        <v>0.79358632695639031</v>
      </c>
      <c r="J796" s="1" t="str">
        <f t="shared" si="108"/>
        <v>R2</v>
      </c>
      <c r="K796" t="str">
        <f t="shared" si="109"/>
        <v>S3R2</v>
      </c>
      <c r="L796" t="str">
        <f>VLOOKUP(K796,'Voltage Vector Region'!$M:$P,2,0)</f>
        <v>V3</v>
      </c>
      <c r="M796" t="str">
        <f>VLOOKUP(K796,'Voltage Vector Region'!$M:$P,3,0)</f>
        <v>V9</v>
      </c>
      <c r="N796" t="str">
        <f>VLOOKUP(K796,'Voltage Vector Region'!$M:$P,4,0)</f>
        <v>V4</v>
      </c>
      <c r="P796" t="str">
        <f>VLOOKUP(L796,'Voltage Vector Region'!$R:$S,2,0)</f>
        <v>OPO</v>
      </c>
      <c r="Q796" t="str">
        <f>VLOOKUP(M796,'Voltage Vector Region'!$R:$S,2,0)</f>
        <v>NPO</v>
      </c>
      <c r="R796" t="str">
        <f>VLOOKUP(N796,'Voltage Vector Region'!$R:$S,2,0)</f>
        <v>OPP</v>
      </c>
      <c r="S796">
        <f t="shared" si="103"/>
        <v>7.9300000000000201</v>
      </c>
      <c r="T796" t="e">
        <f>VLOOKUP($K796,#REF!,2,0)</f>
        <v>#REF!</v>
      </c>
      <c r="U796" t="e">
        <f>VLOOKUP($K796,#REF!,3,0)</f>
        <v>#REF!</v>
      </c>
      <c r="V796" t="e">
        <f>VLOOKUP($K796,#REF!,4,0)</f>
        <v>#REF!</v>
      </c>
    </row>
    <row r="797" spans="3:22" x14ac:dyDescent="0.3">
      <c r="C797" s="1">
        <v>7.94000000000002E-3</v>
      </c>
      <c r="D797" s="1">
        <f t="shared" si="104"/>
        <v>2.4944245669503022</v>
      </c>
      <c r="E797" s="1" t="str">
        <f t="shared" si="105"/>
        <v>S3</v>
      </c>
      <c r="F797" s="1">
        <f t="shared" si="102"/>
        <v>0.40002946455710697</v>
      </c>
      <c r="G797" s="1">
        <f>$F$2*(((SQRT(3)*COS(Model!F797))-SIN(Model!F797))/2)</f>
        <v>0.48234363335121561</v>
      </c>
      <c r="H797" s="1">
        <f t="shared" si="106"/>
        <v>0.31155638463509172</v>
      </c>
      <c r="I797" s="1">
        <f t="shared" si="107"/>
        <v>0.79390001798630738</v>
      </c>
      <c r="J797" s="1" t="str">
        <f t="shared" si="108"/>
        <v>R2</v>
      </c>
      <c r="K797" t="str">
        <f t="shared" si="109"/>
        <v>S3R2</v>
      </c>
      <c r="L797" t="str">
        <f>VLOOKUP(K797,'Voltage Vector Region'!$M:$P,2,0)</f>
        <v>V3</v>
      </c>
      <c r="M797" t="str">
        <f>VLOOKUP(K797,'Voltage Vector Region'!$M:$P,3,0)</f>
        <v>V9</v>
      </c>
      <c r="N797" t="str">
        <f>VLOOKUP(K797,'Voltage Vector Region'!$M:$P,4,0)</f>
        <v>V4</v>
      </c>
      <c r="P797" t="str">
        <f>VLOOKUP(L797,'Voltage Vector Region'!$R:$S,2,0)</f>
        <v>OPO</v>
      </c>
      <c r="Q797" t="str">
        <f>VLOOKUP(M797,'Voltage Vector Region'!$R:$S,2,0)</f>
        <v>NPO</v>
      </c>
      <c r="R797" t="str">
        <f>VLOOKUP(N797,'Voltage Vector Region'!$R:$S,2,0)</f>
        <v>OPP</v>
      </c>
      <c r="S797">
        <f t="shared" si="103"/>
        <v>7.9400000000000199</v>
      </c>
      <c r="T797" t="e">
        <f>VLOOKUP($K797,#REF!,2,0)</f>
        <v>#REF!</v>
      </c>
      <c r="U797" t="e">
        <f>VLOOKUP($K797,#REF!,3,0)</f>
        <v>#REF!</v>
      </c>
      <c r="V797" t="e">
        <f>VLOOKUP($K797,#REF!,4,0)</f>
        <v>#REF!</v>
      </c>
    </row>
    <row r="798" spans="3:22" x14ac:dyDescent="0.3">
      <c r="C798" s="1">
        <v>7.9500000000000196E-3</v>
      </c>
      <c r="D798" s="1">
        <f t="shared" si="104"/>
        <v>2.4975661596038918</v>
      </c>
      <c r="E798" s="1" t="str">
        <f t="shared" si="105"/>
        <v>S3</v>
      </c>
      <c r="F798" s="1">
        <f t="shared" si="102"/>
        <v>0.40317105721069657</v>
      </c>
      <c r="G798" s="1">
        <f>$F$2*(((SQRT(3)*COS(Model!F798))-SIN(Model!F798))/2)</f>
        <v>0.48033618026070313</v>
      </c>
      <c r="H798" s="1">
        <f t="shared" si="106"/>
        <v>0.31386969328285397</v>
      </c>
      <c r="I798" s="1">
        <f t="shared" si="107"/>
        <v>0.79420587354355709</v>
      </c>
      <c r="J798" s="1" t="str">
        <f t="shared" si="108"/>
        <v>R2</v>
      </c>
      <c r="K798" t="str">
        <f t="shared" si="109"/>
        <v>S3R2</v>
      </c>
      <c r="L798" t="str">
        <f>VLOOKUP(K798,'Voltage Vector Region'!$M:$P,2,0)</f>
        <v>V3</v>
      </c>
      <c r="M798" t="str">
        <f>VLOOKUP(K798,'Voltage Vector Region'!$M:$P,3,0)</f>
        <v>V9</v>
      </c>
      <c r="N798" t="str">
        <f>VLOOKUP(K798,'Voltage Vector Region'!$M:$P,4,0)</f>
        <v>V4</v>
      </c>
      <c r="P798" t="str">
        <f>VLOOKUP(L798,'Voltage Vector Region'!$R:$S,2,0)</f>
        <v>OPO</v>
      </c>
      <c r="Q798" t="str">
        <f>VLOOKUP(M798,'Voltage Vector Region'!$R:$S,2,0)</f>
        <v>NPO</v>
      </c>
      <c r="R798" t="str">
        <f>VLOOKUP(N798,'Voltage Vector Region'!$R:$S,2,0)</f>
        <v>OPP</v>
      </c>
      <c r="S798">
        <f t="shared" si="103"/>
        <v>7.9500000000000197</v>
      </c>
      <c r="T798" t="e">
        <f>VLOOKUP($K798,#REF!,2,0)</f>
        <v>#REF!</v>
      </c>
      <c r="U798" t="e">
        <f>VLOOKUP($K798,#REF!,3,0)</f>
        <v>#REF!</v>
      </c>
      <c r="V798" t="e">
        <f>VLOOKUP($K798,#REF!,4,0)</f>
        <v>#REF!</v>
      </c>
    </row>
    <row r="799" spans="3:22" x14ac:dyDescent="0.3">
      <c r="C799" s="1">
        <v>7.9600000000000191E-3</v>
      </c>
      <c r="D799" s="1">
        <f t="shared" si="104"/>
        <v>2.5007077522574814</v>
      </c>
      <c r="E799" s="1" t="str">
        <f t="shared" si="105"/>
        <v>S3</v>
      </c>
      <c r="F799" s="1">
        <f t="shared" si="102"/>
        <v>0.40631264986428617</v>
      </c>
      <c r="G799" s="1">
        <f>$F$2*(((SQRT(3)*COS(Model!F799))-SIN(Model!F799))/2)</f>
        <v>0.4783239864460111</v>
      </c>
      <c r="H799" s="1">
        <f t="shared" si="106"/>
        <v>0.31617990416345781</v>
      </c>
      <c r="I799" s="1">
        <f t="shared" si="107"/>
        <v>0.79450389060946891</v>
      </c>
      <c r="J799" s="1" t="str">
        <f t="shared" si="108"/>
        <v>R2</v>
      </c>
      <c r="K799" t="str">
        <f t="shared" si="109"/>
        <v>S3R2</v>
      </c>
      <c r="L799" t="str">
        <f>VLOOKUP(K799,'Voltage Vector Region'!$M:$P,2,0)</f>
        <v>V3</v>
      </c>
      <c r="M799" t="str">
        <f>VLOOKUP(K799,'Voltage Vector Region'!$M:$P,3,0)</f>
        <v>V9</v>
      </c>
      <c r="N799" t="str">
        <f>VLOOKUP(K799,'Voltage Vector Region'!$M:$P,4,0)</f>
        <v>V4</v>
      </c>
      <c r="P799" t="str">
        <f>VLOOKUP(L799,'Voltage Vector Region'!$R:$S,2,0)</f>
        <v>OPO</v>
      </c>
      <c r="Q799" t="str">
        <f>VLOOKUP(M799,'Voltage Vector Region'!$R:$S,2,0)</f>
        <v>NPO</v>
      </c>
      <c r="R799" t="str">
        <f>VLOOKUP(N799,'Voltage Vector Region'!$R:$S,2,0)</f>
        <v>OPP</v>
      </c>
      <c r="S799">
        <f t="shared" si="103"/>
        <v>7.9600000000000186</v>
      </c>
      <c r="T799" t="e">
        <f>VLOOKUP($K799,#REF!,2,0)</f>
        <v>#REF!</v>
      </c>
      <c r="U799" t="e">
        <f>VLOOKUP($K799,#REF!,3,0)</f>
        <v>#REF!</v>
      </c>
      <c r="V799" t="e">
        <f>VLOOKUP($K799,#REF!,4,0)</f>
        <v>#REF!</v>
      </c>
    </row>
    <row r="800" spans="3:22" x14ac:dyDescent="0.3">
      <c r="C800" s="1">
        <v>7.9700000000000205E-3</v>
      </c>
      <c r="D800" s="1">
        <f t="shared" si="104"/>
        <v>2.5038493449110715</v>
      </c>
      <c r="E800" s="1" t="str">
        <f t="shared" si="105"/>
        <v>S3</v>
      </c>
      <c r="F800" s="1">
        <f t="shared" si="102"/>
        <v>0.40945424251787621</v>
      </c>
      <c r="G800" s="1">
        <f>$F$2*(((SQRT(3)*COS(Model!F800))-SIN(Model!F800))/2)</f>
        <v>0.47630707176667975</v>
      </c>
      <c r="H800" s="1">
        <f t="shared" si="106"/>
        <v>0.31848699447605489</v>
      </c>
      <c r="I800" s="1">
        <f t="shared" si="107"/>
        <v>0.79479406624273463</v>
      </c>
      <c r="J800" s="1" t="str">
        <f t="shared" si="108"/>
        <v>R2</v>
      </c>
      <c r="K800" t="str">
        <f t="shared" si="109"/>
        <v>S3R2</v>
      </c>
      <c r="L800" t="str">
        <f>VLOOKUP(K800,'Voltage Vector Region'!$M:$P,2,0)</f>
        <v>V3</v>
      </c>
      <c r="M800" t="str">
        <f>VLOOKUP(K800,'Voltage Vector Region'!$M:$P,3,0)</f>
        <v>V9</v>
      </c>
      <c r="N800" t="str">
        <f>VLOOKUP(K800,'Voltage Vector Region'!$M:$P,4,0)</f>
        <v>V4</v>
      </c>
      <c r="P800" t="str">
        <f>VLOOKUP(L800,'Voltage Vector Region'!$R:$S,2,0)</f>
        <v>OPO</v>
      </c>
      <c r="Q800" t="str">
        <f>VLOOKUP(M800,'Voltage Vector Region'!$R:$S,2,0)</f>
        <v>NPO</v>
      </c>
      <c r="R800" t="str">
        <f>VLOOKUP(N800,'Voltage Vector Region'!$R:$S,2,0)</f>
        <v>OPP</v>
      </c>
      <c r="S800">
        <f t="shared" si="103"/>
        <v>7.9700000000000202</v>
      </c>
      <c r="T800" t="e">
        <f>VLOOKUP($K800,#REF!,2,0)</f>
        <v>#REF!</v>
      </c>
      <c r="U800" t="e">
        <f>VLOOKUP($K800,#REF!,3,0)</f>
        <v>#REF!</v>
      </c>
      <c r="V800" t="e">
        <f>VLOOKUP($K800,#REF!,4,0)</f>
        <v>#REF!</v>
      </c>
    </row>
    <row r="801" spans="3:22" x14ac:dyDescent="0.3">
      <c r="C801" s="1">
        <v>7.9800000000000201E-3</v>
      </c>
      <c r="D801" s="1">
        <f t="shared" si="104"/>
        <v>2.5069909375646615</v>
      </c>
      <c r="E801" s="1" t="str">
        <f t="shared" si="105"/>
        <v>S3</v>
      </c>
      <c r="F801" s="1">
        <f t="shared" si="102"/>
        <v>0.41259583517146625</v>
      </c>
      <c r="G801" s="1">
        <f>$F$2*(((SQRT(3)*COS(Model!F801))-SIN(Model!F801))/2)</f>
        <v>0.47428545612884304</v>
      </c>
      <c r="H801" s="1">
        <f t="shared" si="106"/>
        <v>0.32079094145059484</v>
      </c>
      <c r="I801" s="1">
        <f t="shared" si="107"/>
        <v>0.79507639757943793</v>
      </c>
      <c r="J801" s="1" t="str">
        <f t="shared" si="108"/>
        <v>R2</v>
      </c>
      <c r="K801" t="str">
        <f t="shared" si="109"/>
        <v>S3R2</v>
      </c>
      <c r="L801" t="str">
        <f>VLOOKUP(K801,'Voltage Vector Region'!$M:$P,2,0)</f>
        <v>V3</v>
      </c>
      <c r="M801" t="str">
        <f>VLOOKUP(K801,'Voltage Vector Region'!$M:$P,3,0)</f>
        <v>V9</v>
      </c>
      <c r="N801" t="str">
        <f>VLOOKUP(K801,'Voltage Vector Region'!$M:$P,4,0)</f>
        <v>V4</v>
      </c>
      <c r="P801" t="str">
        <f>VLOOKUP(L801,'Voltage Vector Region'!$R:$S,2,0)</f>
        <v>OPO</v>
      </c>
      <c r="Q801" t="str">
        <f>VLOOKUP(M801,'Voltage Vector Region'!$R:$S,2,0)</f>
        <v>NPO</v>
      </c>
      <c r="R801" t="str">
        <f>VLOOKUP(N801,'Voltage Vector Region'!$R:$S,2,0)</f>
        <v>OPP</v>
      </c>
      <c r="S801">
        <f t="shared" si="103"/>
        <v>7.98000000000002</v>
      </c>
      <c r="T801" t="e">
        <f>VLOOKUP($K801,#REF!,2,0)</f>
        <v>#REF!</v>
      </c>
      <c r="U801" t="e">
        <f>VLOOKUP($K801,#REF!,3,0)</f>
        <v>#REF!</v>
      </c>
      <c r="V801" t="e">
        <f>VLOOKUP($K801,#REF!,4,0)</f>
        <v>#REF!</v>
      </c>
    </row>
    <row r="802" spans="3:22" x14ac:dyDescent="0.3">
      <c r="C802" s="1">
        <v>7.9900000000000197E-3</v>
      </c>
      <c r="D802" s="1">
        <f t="shared" si="104"/>
        <v>2.5101325302182511</v>
      </c>
      <c r="E802" s="1" t="str">
        <f t="shared" si="105"/>
        <v>S3</v>
      </c>
      <c r="F802" s="1">
        <f t="shared" si="102"/>
        <v>0.41573742782505585</v>
      </c>
      <c r="G802" s="1">
        <f>$F$2*(((SQRT(3)*COS(Model!F802))-SIN(Model!F802))/2)</f>
        <v>0.47225915948503144</v>
      </c>
      <c r="H802" s="1">
        <f t="shared" si="106"/>
        <v>0.32309172234805095</v>
      </c>
      <c r="I802" s="1">
        <f t="shared" si="107"/>
        <v>0.79535088183308233</v>
      </c>
      <c r="J802" s="1" t="str">
        <f t="shared" si="108"/>
        <v>R2</v>
      </c>
      <c r="K802" t="str">
        <f t="shared" si="109"/>
        <v>S3R2</v>
      </c>
      <c r="L802" t="str">
        <f>VLOOKUP(K802,'Voltage Vector Region'!$M:$P,2,0)</f>
        <v>V3</v>
      </c>
      <c r="M802" t="str">
        <f>VLOOKUP(K802,'Voltage Vector Region'!$M:$P,3,0)</f>
        <v>V9</v>
      </c>
      <c r="N802" t="str">
        <f>VLOOKUP(K802,'Voltage Vector Region'!$M:$P,4,0)</f>
        <v>V4</v>
      </c>
      <c r="P802" t="str">
        <f>VLOOKUP(L802,'Voltage Vector Region'!$R:$S,2,0)</f>
        <v>OPO</v>
      </c>
      <c r="Q802" t="str">
        <f>VLOOKUP(M802,'Voltage Vector Region'!$R:$S,2,0)</f>
        <v>NPO</v>
      </c>
      <c r="R802" t="str">
        <f>VLOOKUP(N802,'Voltage Vector Region'!$R:$S,2,0)</f>
        <v>OPP</v>
      </c>
      <c r="S802">
        <f t="shared" si="103"/>
        <v>7.9900000000000198</v>
      </c>
      <c r="T802" t="e">
        <f>VLOOKUP($K802,#REF!,2,0)</f>
        <v>#REF!</v>
      </c>
      <c r="U802" t="e">
        <f>VLOOKUP($K802,#REF!,3,0)</f>
        <v>#REF!</v>
      </c>
      <c r="V802" t="e">
        <f>VLOOKUP($K802,#REF!,4,0)</f>
        <v>#REF!</v>
      </c>
    </row>
    <row r="803" spans="3:22" x14ac:dyDescent="0.3">
      <c r="C803" s="28">
        <v>8.0000000000000192E-3</v>
      </c>
      <c r="D803" s="28">
        <f t="shared" si="104"/>
        <v>2.5132741228718407</v>
      </c>
      <c r="E803" s="28" t="str">
        <f t="shared" si="105"/>
        <v>S3</v>
      </c>
      <c r="F803" s="28">
        <f t="shared" si="102"/>
        <v>0.41887902047864545</v>
      </c>
      <c r="G803" s="28">
        <f>$F$2*(((SQRT(3)*COS(Model!F803))-SIN(Model!F803))/2)</f>
        <v>0.47022820183397446</v>
      </c>
      <c r="H803" s="28">
        <f t="shared" si="106"/>
        <v>0.32538931446064479</v>
      </c>
      <c r="I803" s="28">
        <f t="shared" si="107"/>
        <v>0.7956175162946193</v>
      </c>
      <c r="J803" s="28" t="str">
        <f t="shared" si="108"/>
        <v>R2</v>
      </c>
      <c r="K803" s="29" t="str">
        <f t="shared" si="109"/>
        <v>S3R2</v>
      </c>
      <c r="L803" s="29" t="str">
        <f>VLOOKUP(K803,'Voltage Vector Region'!$M:$P,2,0)</f>
        <v>V3</v>
      </c>
      <c r="M803" s="29" t="str">
        <f>VLOOKUP(K803,'Voltage Vector Region'!$M:$P,3,0)</f>
        <v>V9</v>
      </c>
      <c r="N803" s="29" t="str">
        <f>VLOOKUP(K803,'Voltage Vector Region'!$M:$P,4,0)</f>
        <v>V4</v>
      </c>
      <c r="O803" s="29"/>
      <c r="P803" s="29" t="str">
        <f>VLOOKUP(L803,'Voltage Vector Region'!$R:$S,2,0)</f>
        <v>OPO</v>
      </c>
      <c r="Q803" s="29" t="str">
        <f>VLOOKUP(M803,'Voltage Vector Region'!$R:$S,2,0)</f>
        <v>NPO</v>
      </c>
      <c r="R803" s="29" t="str">
        <f>VLOOKUP(N803,'Voltage Vector Region'!$R:$S,2,0)</f>
        <v>OPP</v>
      </c>
      <c r="S803" s="29">
        <f t="shared" si="103"/>
        <v>8.0000000000000195</v>
      </c>
      <c r="T803" t="e">
        <f>VLOOKUP($K803,#REF!,2,0)</f>
        <v>#REF!</v>
      </c>
      <c r="U803" t="e">
        <f>VLOOKUP($K803,#REF!,3,0)</f>
        <v>#REF!</v>
      </c>
      <c r="V803" t="e">
        <f>VLOOKUP($K803,#REF!,4,0)</f>
        <v>#REF!</v>
      </c>
    </row>
    <row r="804" spans="3:22" x14ac:dyDescent="0.3">
      <c r="C804" s="1">
        <v>8.0100000000000206E-3</v>
      </c>
      <c r="D804" s="1">
        <f t="shared" si="104"/>
        <v>2.5164157155254308</v>
      </c>
      <c r="E804" s="1" t="str">
        <f t="shared" si="105"/>
        <v>S3</v>
      </c>
      <c r="F804" s="1">
        <f t="shared" si="102"/>
        <v>0.42202061313223549</v>
      </c>
      <c r="G804" s="1">
        <f>$F$2*(((SQRT(3)*COS(Model!F804))-SIN(Model!F804))/2)</f>
        <v>0.46819260322040379</v>
      </c>
      <c r="H804" s="1">
        <f t="shared" si="106"/>
        <v>0.32768369511207029</v>
      </c>
      <c r="I804" s="1">
        <f t="shared" si="107"/>
        <v>0.79587629833247409</v>
      </c>
      <c r="J804" s="1" t="str">
        <f t="shared" si="108"/>
        <v>R2</v>
      </c>
      <c r="K804" t="str">
        <f t="shared" si="109"/>
        <v>S3R2</v>
      </c>
      <c r="L804" t="str">
        <f>VLOOKUP(K804,'Voltage Vector Region'!$M:$P,2,0)</f>
        <v>V3</v>
      </c>
      <c r="M804" t="str">
        <f>VLOOKUP(K804,'Voltage Vector Region'!$M:$P,3,0)</f>
        <v>V9</v>
      </c>
      <c r="N804" t="str">
        <f>VLOOKUP(K804,'Voltage Vector Region'!$M:$P,4,0)</f>
        <v>V4</v>
      </c>
      <c r="P804" t="str">
        <f>VLOOKUP(L804,'Voltage Vector Region'!$R:$S,2,0)</f>
        <v>OPO</v>
      </c>
      <c r="Q804" t="str">
        <f>VLOOKUP(M804,'Voltage Vector Region'!$R:$S,2,0)</f>
        <v>NPO</v>
      </c>
      <c r="R804" t="str">
        <f>VLOOKUP(N804,'Voltage Vector Region'!$R:$S,2,0)</f>
        <v>OPP</v>
      </c>
      <c r="S804">
        <f t="shared" si="103"/>
        <v>8.0100000000000211</v>
      </c>
      <c r="T804" t="e">
        <f>VLOOKUP($K804,#REF!,2,0)</f>
        <v>#REF!</v>
      </c>
      <c r="U804" t="e">
        <f>VLOOKUP($K804,#REF!,3,0)</f>
        <v>#REF!</v>
      </c>
      <c r="V804" t="e">
        <f>VLOOKUP($K804,#REF!,4,0)</f>
        <v>#REF!</v>
      </c>
    </row>
    <row r="805" spans="3:22" x14ac:dyDescent="0.3">
      <c r="C805" s="1">
        <v>8.0200000000000202E-3</v>
      </c>
      <c r="D805" s="1">
        <f t="shared" si="104"/>
        <v>2.5195573081790203</v>
      </c>
      <c r="E805" s="1" t="str">
        <f t="shared" si="105"/>
        <v>S3</v>
      </c>
      <c r="F805" s="1">
        <f t="shared" si="102"/>
        <v>0.42516220578582509</v>
      </c>
      <c r="G805" s="1">
        <f>$F$2*(((SQRT(3)*COS(Model!F805))-SIN(Model!F805))/2)</f>
        <v>0.46615238373485668</v>
      </c>
      <c r="H805" s="1">
        <f t="shared" si="106"/>
        <v>0.32997484165771596</v>
      </c>
      <c r="I805" s="1">
        <f t="shared" si="107"/>
        <v>0.79612722539257263</v>
      </c>
      <c r="J805" s="1" t="str">
        <f t="shared" si="108"/>
        <v>R2</v>
      </c>
      <c r="K805" t="str">
        <f t="shared" si="109"/>
        <v>S3R2</v>
      </c>
      <c r="L805" t="str">
        <f>VLOOKUP(K805,'Voltage Vector Region'!$M:$P,2,0)</f>
        <v>V3</v>
      </c>
      <c r="M805" t="str">
        <f>VLOOKUP(K805,'Voltage Vector Region'!$M:$P,3,0)</f>
        <v>V9</v>
      </c>
      <c r="N805" t="str">
        <f>VLOOKUP(K805,'Voltage Vector Region'!$M:$P,4,0)</f>
        <v>V4</v>
      </c>
      <c r="P805" t="str">
        <f>VLOOKUP(L805,'Voltage Vector Region'!$R:$S,2,0)</f>
        <v>OPO</v>
      </c>
      <c r="Q805" t="str">
        <f>VLOOKUP(M805,'Voltage Vector Region'!$R:$S,2,0)</f>
        <v>NPO</v>
      </c>
      <c r="R805" t="str">
        <f>VLOOKUP(N805,'Voltage Vector Region'!$R:$S,2,0)</f>
        <v>OPP</v>
      </c>
      <c r="S805">
        <f t="shared" si="103"/>
        <v>8.0200000000000209</v>
      </c>
      <c r="T805" t="e">
        <f>VLOOKUP($K805,#REF!,2,0)</f>
        <v>#REF!</v>
      </c>
      <c r="U805" t="e">
        <f>VLOOKUP($K805,#REF!,3,0)</f>
        <v>#REF!</v>
      </c>
      <c r="V805" t="e">
        <f>VLOOKUP($K805,#REF!,4,0)</f>
        <v>#REF!</v>
      </c>
    </row>
    <row r="806" spans="3:22" x14ac:dyDescent="0.3">
      <c r="C806" s="1">
        <v>8.0300000000000198E-3</v>
      </c>
      <c r="D806" s="1">
        <f t="shared" si="104"/>
        <v>2.5226989008326104</v>
      </c>
      <c r="E806" s="1" t="str">
        <f t="shared" si="105"/>
        <v>S3</v>
      </c>
      <c r="F806" s="1">
        <f t="shared" si="102"/>
        <v>0.42830379843941513</v>
      </c>
      <c r="G806" s="1">
        <f>$F$2*(((SQRT(3)*COS(Model!F806))-SIN(Model!F806))/2)</f>
        <v>0.4641075635134751</v>
      </c>
      <c r="H806" s="1">
        <f t="shared" si="106"/>
        <v>0.33226273148489105</v>
      </c>
      <c r="I806" s="1">
        <f t="shared" si="107"/>
        <v>0.7963702949983662</v>
      </c>
      <c r="J806" s="1" t="str">
        <f t="shared" si="108"/>
        <v>R2</v>
      </c>
      <c r="K806" t="str">
        <f t="shared" si="109"/>
        <v>S3R2</v>
      </c>
      <c r="L806" t="str">
        <f>VLOOKUP(K806,'Voltage Vector Region'!$M:$P,2,0)</f>
        <v>V3</v>
      </c>
      <c r="M806" t="str">
        <f>VLOOKUP(K806,'Voltage Vector Region'!$M:$P,3,0)</f>
        <v>V9</v>
      </c>
      <c r="N806" t="str">
        <f>VLOOKUP(K806,'Voltage Vector Region'!$M:$P,4,0)</f>
        <v>V4</v>
      </c>
      <c r="P806" t="str">
        <f>VLOOKUP(L806,'Voltage Vector Region'!$R:$S,2,0)</f>
        <v>OPO</v>
      </c>
      <c r="Q806" t="str">
        <f>VLOOKUP(M806,'Voltage Vector Region'!$R:$S,2,0)</f>
        <v>NPO</v>
      </c>
      <c r="R806" t="str">
        <f>VLOOKUP(N806,'Voltage Vector Region'!$R:$S,2,0)</f>
        <v>OPP</v>
      </c>
      <c r="S806">
        <f t="shared" si="103"/>
        <v>8.0300000000000189</v>
      </c>
      <c r="T806" t="e">
        <f>VLOOKUP($K806,#REF!,2,0)</f>
        <v>#REF!</v>
      </c>
      <c r="U806" t="e">
        <f>VLOOKUP($K806,#REF!,3,0)</f>
        <v>#REF!</v>
      </c>
      <c r="V806" t="e">
        <f>VLOOKUP($K806,#REF!,4,0)</f>
        <v>#REF!</v>
      </c>
    </row>
    <row r="807" spans="3:22" x14ac:dyDescent="0.3">
      <c r="C807" s="1">
        <v>8.0400000000000194E-3</v>
      </c>
      <c r="D807" s="1">
        <f t="shared" si="104"/>
        <v>2.5258404934862</v>
      </c>
      <c r="E807" s="1" t="str">
        <f t="shared" si="105"/>
        <v>S3</v>
      </c>
      <c r="F807" s="1">
        <f t="shared" si="102"/>
        <v>0.43144539109300473</v>
      </c>
      <c r="G807" s="1">
        <f>$F$2*(((SQRT(3)*COS(Model!F807))-SIN(Model!F807))/2)</f>
        <v>0.46205816273780997</v>
      </c>
      <c r="H807" s="1">
        <f t="shared" si="106"/>
        <v>0.33454734201304592</v>
      </c>
      <c r="I807" s="1">
        <f t="shared" si="107"/>
        <v>0.7966055047508559</v>
      </c>
      <c r="J807" s="1" t="str">
        <f t="shared" si="108"/>
        <v>R2</v>
      </c>
      <c r="K807" t="str">
        <f t="shared" si="109"/>
        <v>S3R2</v>
      </c>
      <c r="L807" t="str">
        <f>VLOOKUP(K807,'Voltage Vector Region'!$M:$P,2,0)</f>
        <v>V3</v>
      </c>
      <c r="M807" t="str">
        <f>VLOOKUP(K807,'Voltage Vector Region'!$M:$P,3,0)</f>
        <v>V9</v>
      </c>
      <c r="N807" t="str">
        <f>VLOOKUP(K807,'Voltage Vector Region'!$M:$P,4,0)</f>
        <v>V4</v>
      </c>
      <c r="P807" t="str">
        <f>VLOOKUP(L807,'Voltage Vector Region'!$R:$S,2,0)</f>
        <v>OPO</v>
      </c>
      <c r="Q807" t="str">
        <f>VLOOKUP(M807,'Voltage Vector Region'!$R:$S,2,0)</f>
        <v>NPO</v>
      </c>
      <c r="R807" t="str">
        <f>VLOOKUP(N807,'Voltage Vector Region'!$R:$S,2,0)</f>
        <v>OPP</v>
      </c>
      <c r="S807">
        <f t="shared" si="103"/>
        <v>8.0400000000000187</v>
      </c>
      <c r="T807" t="e">
        <f>VLOOKUP($K807,#REF!,2,0)</f>
        <v>#REF!</v>
      </c>
      <c r="U807" t="e">
        <f>VLOOKUP($K807,#REF!,3,0)</f>
        <v>#REF!</v>
      </c>
      <c r="V807" t="e">
        <f>VLOOKUP($K807,#REF!,4,0)</f>
        <v>#REF!</v>
      </c>
    </row>
    <row r="808" spans="3:22" x14ac:dyDescent="0.3">
      <c r="C808" s="1">
        <v>8.0500000000000207E-3</v>
      </c>
      <c r="D808" s="1">
        <f t="shared" si="104"/>
        <v>2.52898208613979</v>
      </c>
      <c r="E808" s="1" t="str">
        <f t="shared" si="105"/>
        <v>S3</v>
      </c>
      <c r="F808" s="1">
        <f t="shared" si="102"/>
        <v>0.43458698374659477</v>
      </c>
      <c r="G808" s="1">
        <f>$F$2*(((SQRT(3)*COS(Model!F808))-SIN(Model!F808))/2)</f>
        <v>0.46000420163461836</v>
      </c>
      <c r="H808" s="1">
        <f t="shared" si="106"/>
        <v>0.3368286506939977</v>
      </c>
      <c r="I808" s="1">
        <f t="shared" si="107"/>
        <v>0.79683285232861611</v>
      </c>
      <c r="J808" s="1" t="str">
        <f t="shared" si="108"/>
        <v>R2</v>
      </c>
      <c r="K808" t="str">
        <f t="shared" si="109"/>
        <v>S3R2</v>
      </c>
      <c r="L808" t="str">
        <f>VLOOKUP(K808,'Voltage Vector Region'!$M:$P,2,0)</f>
        <v>V3</v>
      </c>
      <c r="M808" t="str">
        <f>VLOOKUP(K808,'Voltage Vector Region'!$M:$P,3,0)</f>
        <v>V9</v>
      </c>
      <c r="N808" t="str">
        <f>VLOOKUP(K808,'Voltage Vector Region'!$M:$P,4,0)</f>
        <v>V4</v>
      </c>
      <c r="P808" t="str">
        <f>VLOOKUP(L808,'Voltage Vector Region'!$R:$S,2,0)</f>
        <v>OPO</v>
      </c>
      <c r="Q808" t="str">
        <f>VLOOKUP(M808,'Voltage Vector Region'!$R:$S,2,0)</f>
        <v>NPO</v>
      </c>
      <c r="R808" t="str">
        <f>VLOOKUP(N808,'Voltage Vector Region'!$R:$S,2,0)</f>
        <v>OPP</v>
      </c>
      <c r="S808">
        <f t="shared" si="103"/>
        <v>8.0500000000000203</v>
      </c>
      <c r="T808" t="e">
        <f>VLOOKUP($K808,#REF!,2,0)</f>
        <v>#REF!</v>
      </c>
      <c r="U808" t="e">
        <f>VLOOKUP($K808,#REF!,3,0)</f>
        <v>#REF!</v>
      </c>
      <c r="V808" t="e">
        <f>VLOOKUP($K808,#REF!,4,0)</f>
        <v>#REF!</v>
      </c>
    </row>
    <row r="809" spans="3:22" x14ac:dyDescent="0.3">
      <c r="C809" s="1">
        <v>8.0600000000000203E-3</v>
      </c>
      <c r="D809" s="1">
        <f t="shared" si="104"/>
        <v>2.5321236787933796</v>
      </c>
      <c r="E809" s="1" t="str">
        <f t="shared" si="105"/>
        <v>S3</v>
      </c>
      <c r="F809" s="1">
        <f t="shared" si="102"/>
        <v>0.43772857640018437</v>
      </c>
      <c r="G809" s="1">
        <f>$F$2*(((SQRT(3)*COS(Model!F809))-SIN(Model!F809))/2)</f>
        <v>0.4579457004756684</v>
      </c>
      <c r="H809" s="1">
        <f t="shared" si="106"/>
        <v>0.33910663501214999</v>
      </c>
      <c r="I809" s="1">
        <f t="shared" si="107"/>
        <v>0.7970523354878184</v>
      </c>
      <c r="J809" s="1" t="str">
        <f t="shared" si="108"/>
        <v>R2</v>
      </c>
      <c r="K809" t="str">
        <f t="shared" si="109"/>
        <v>S3R2</v>
      </c>
      <c r="L809" t="str">
        <f>VLOOKUP(K809,'Voltage Vector Region'!$M:$P,2,0)</f>
        <v>V3</v>
      </c>
      <c r="M809" t="str">
        <f>VLOOKUP(K809,'Voltage Vector Region'!$M:$P,3,0)</f>
        <v>V9</v>
      </c>
      <c r="N809" t="str">
        <f>VLOOKUP(K809,'Voltage Vector Region'!$M:$P,4,0)</f>
        <v>V4</v>
      </c>
      <c r="P809" t="str">
        <f>VLOOKUP(L809,'Voltage Vector Region'!$R:$S,2,0)</f>
        <v>OPO</v>
      </c>
      <c r="Q809" t="str">
        <f>VLOOKUP(M809,'Voltage Vector Region'!$R:$S,2,0)</f>
        <v>NPO</v>
      </c>
      <c r="R809" t="str">
        <f>VLOOKUP(N809,'Voltage Vector Region'!$R:$S,2,0)</f>
        <v>OPP</v>
      </c>
      <c r="S809">
        <f t="shared" si="103"/>
        <v>8.06000000000002</v>
      </c>
      <c r="T809" t="e">
        <f>VLOOKUP($K809,#REF!,2,0)</f>
        <v>#REF!</v>
      </c>
      <c r="U809" t="e">
        <f>VLOOKUP($K809,#REF!,3,0)</f>
        <v>#REF!</v>
      </c>
      <c r="V809" t="e">
        <f>VLOOKUP($K809,#REF!,4,0)</f>
        <v>#REF!</v>
      </c>
    </row>
    <row r="810" spans="3:22" x14ac:dyDescent="0.3">
      <c r="C810" s="1">
        <v>8.0700000000000199E-3</v>
      </c>
      <c r="D810" s="1">
        <f t="shared" si="104"/>
        <v>2.5352652714469692</v>
      </c>
      <c r="E810" s="1" t="str">
        <f t="shared" si="105"/>
        <v>S3</v>
      </c>
      <c r="F810" s="1">
        <f t="shared" si="102"/>
        <v>0.44087016905377396</v>
      </c>
      <c r="G810" s="1">
        <f>$F$2*(((SQRT(3)*COS(Model!F810))-SIN(Model!F810))/2)</f>
        <v>0.45588267957753487</v>
      </c>
      <c r="H810" s="1">
        <f t="shared" si="106"/>
        <v>0.34138127248471761</v>
      </c>
      <c r="I810" s="1">
        <f t="shared" si="107"/>
        <v>0.79726395206225242</v>
      </c>
      <c r="J810" s="1" t="str">
        <f t="shared" si="108"/>
        <v>R2</v>
      </c>
      <c r="K810" t="str">
        <f t="shared" si="109"/>
        <v>S3R2</v>
      </c>
      <c r="L810" t="str">
        <f>VLOOKUP(K810,'Voltage Vector Region'!$M:$P,2,0)</f>
        <v>V3</v>
      </c>
      <c r="M810" t="str">
        <f>VLOOKUP(K810,'Voltage Vector Region'!$M:$P,3,0)</f>
        <v>V9</v>
      </c>
      <c r="N810" t="str">
        <f>VLOOKUP(K810,'Voltage Vector Region'!$M:$P,4,0)</f>
        <v>V4</v>
      </c>
      <c r="P810" t="str">
        <f>VLOOKUP(L810,'Voltage Vector Region'!$R:$S,2,0)</f>
        <v>OPO</v>
      </c>
      <c r="Q810" t="str">
        <f>VLOOKUP(M810,'Voltage Vector Region'!$R:$S,2,0)</f>
        <v>NPO</v>
      </c>
      <c r="R810" t="str">
        <f>VLOOKUP(N810,'Voltage Vector Region'!$R:$S,2,0)</f>
        <v>OPP</v>
      </c>
      <c r="S810">
        <f t="shared" si="103"/>
        <v>8.0700000000000198</v>
      </c>
      <c r="T810" t="e">
        <f>VLOOKUP($K810,#REF!,2,0)</f>
        <v>#REF!</v>
      </c>
      <c r="U810" t="e">
        <f>VLOOKUP($K810,#REF!,3,0)</f>
        <v>#REF!</v>
      </c>
      <c r="V810" t="e">
        <f>VLOOKUP($K810,#REF!,4,0)</f>
        <v>#REF!</v>
      </c>
    </row>
    <row r="811" spans="3:22" x14ac:dyDescent="0.3">
      <c r="C811" s="1">
        <v>8.0800000000000195E-3</v>
      </c>
      <c r="D811" s="1">
        <f t="shared" si="104"/>
        <v>2.5384068641005593</v>
      </c>
      <c r="E811" s="1" t="str">
        <f t="shared" si="105"/>
        <v>S3</v>
      </c>
      <c r="F811" s="1">
        <f t="shared" ref="F811:F874" si="110">IF(AND((D811&lt;PI()/3),(D811&gt;=0)),D811,IF(AND((D811&lt;2*PI()/3),(D811&gt;=PI()/3)),D811-PI()/3,IF(AND((D811&lt;3*PI()/3),(D811&gt;=2*PI()/3)),D811-(2*PI()/3),IF(AND((D811&lt;4*PI()/3),(D811&gt;=PI())),D811-PI(),IF(AND((D811&lt;5*PI()/3),(D811&gt;=4*PI()/3)),D811-(4*PI()/3),IF(AND((D811&lt;2*PI()),(D811&gt;=5*PI()/3)),D811-(5*PI()/3),0))))))</f>
        <v>0.44401176170736401</v>
      </c>
      <c r="G811" s="1">
        <f>$F$2*(((SQRT(3)*COS(Model!F811))-SIN(Model!F811))/2)</f>
        <v>0.45381515930140082</v>
      </c>
      <c r="H811" s="1">
        <f t="shared" si="106"/>
        <v>0.34365254066194734</v>
      </c>
      <c r="I811" s="1">
        <f t="shared" si="107"/>
        <v>0.7974676999633481</v>
      </c>
      <c r="J811" s="1" t="str">
        <f t="shared" si="108"/>
        <v>R2</v>
      </c>
      <c r="K811" t="str">
        <f t="shared" si="109"/>
        <v>S3R2</v>
      </c>
      <c r="L811" t="str">
        <f>VLOOKUP(K811,'Voltage Vector Region'!$M:$P,2,0)</f>
        <v>V3</v>
      </c>
      <c r="M811" t="str">
        <f>VLOOKUP(K811,'Voltage Vector Region'!$M:$P,3,0)</f>
        <v>V9</v>
      </c>
      <c r="N811" t="str">
        <f>VLOOKUP(K811,'Voltage Vector Region'!$M:$P,4,0)</f>
        <v>V4</v>
      </c>
      <c r="P811" t="str">
        <f>VLOOKUP(L811,'Voltage Vector Region'!$R:$S,2,0)</f>
        <v>OPO</v>
      </c>
      <c r="Q811" t="str">
        <f>VLOOKUP(M811,'Voltage Vector Region'!$R:$S,2,0)</f>
        <v>NPO</v>
      </c>
      <c r="R811" t="str">
        <f>VLOOKUP(N811,'Voltage Vector Region'!$R:$S,2,0)</f>
        <v>OPP</v>
      </c>
      <c r="S811">
        <f t="shared" si="103"/>
        <v>8.0800000000000196</v>
      </c>
      <c r="T811" t="e">
        <f>VLOOKUP($K811,#REF!,2,0)</f>
        <v>#REF!</v>
      </c>
      <c r="U811" t="e">
        <f>VLOOKUP($K811,#REF!,3,0)</f>
        <v>#REF!</v>
      </c>
      <c r="V811" t="e">
        <f>VLOOKUP($K811,#REF!,4,0)</f>
        <v>#REF!</v>
      </c>
    </row>
    <row r="812" spans="3:22" x14ac:dyDescent="0.3">
      <c r="C812" s="1">
        <v>8.0900000000000208E-3</v>
      </c>
      <c r="D812" s="1">
        <f t="shared" si="104"/>
        <v>2.5415484567541493</v>
      </c>
      <c r="E812" s="1" t="str">
        <f t="shared" si="105"/>
        <v>S3</v>
      </c>
      <c r="F812" s="1">
        <f t="shared" si="110"/>
        <v>0.44715335436095405</v>
      </c>
      <c r="G812" s="1">
        <f>$F$2*(((SQRT(3)*COS(Model!F812))-SIN(Model!F812))/2)</f>
        <v>0.45174316005285714</v>
      </c>
      <c r="H812" s="1">
        <f t="shared" si="106"/>
        <v>0.3459204171273389</v>
      </c>
      <c r="I812" s="1">
        <f t="shared" si="107"/>
        <v>0.79766357718019609</v>
      </c>
      <c r="J812" s="1" t="str">
        <f t="shared" si="108"/>
        <v>R2</v>
      </c>
      <c r="K812" t="str">
        <f t="shared" si="109"/>
        <v>S3R2</v>
      </c>
      <c r="L812" t="str">
        <f>VLOOKUP(K812,'Voltage Vector Region'!$M:$P,2,0)</f>
        <v>V3</v>
      </c>
      <c r="M812" t="str">
        <f>VLOOKUP(K812,'Voltage Vector Region'!$M:$P,3,0)</f>
        <v>V9</v>
      </c>
      <c r="N812" t="str">
        <f>VLOOKUP(K812,'Voltage Vector Region'!$M:$P,4,0)</f>
        <v>V4</v>
      </c>
      <c r="P812" t="str">
        <f>VLOOKUP(L812,'Voltage Vector Region'!$R:$S,2,0)</f>
        <v>OPO</v>
      </c>
      <c r="Q812" t="str">
        <f>VLOOKUP(M812,'Voltage Vector Region'!$R:$S,2,0)</f>
        <v>NPO</v>
      </c>
      <c r="R812" t="str">
        <f>VLOOKUP(N812,'Voltage Vector Region'!$R:$S,2,0)</f>
        <v>OPP</v>
      </c>
      <c r="S812">
        <f t="shared" si="103"/>
        <v>8.0900000000000212</v>
      </c>
      <c r="T812" t="e">
        <f>VLOOKUP($K812,#REF!,2,0)</f>
        <v>#REF!</v>
      </c>
      <c r="U812" t="e">
        <f>VLOOKUP($K812,#REF!,3,0)</f>
        <v>#REF!</v>
      </c>
      <c r="V812" t="e">
        <f>VLOOKUP($K812,#REF!,4,0)</f>
        <v>#REF!</v>
      </c>
    </row>
    <row r="813" spans="3:22" x14ac:dyDescent="0.3">
      <c r="C813" s="1">
        <v>8.1000000000000204E-3</v>
      </c>
      <c r="D813" s="1">
        <f t="shared" si="104"/>
        <v>2.5446900494077389</v>
      </c>
      <c r="E813" s="1" t="str">
        <f t="shared" si="105"/>
        <v>S3</v>
      </c>
      <c r="F813" s="1">
        <f t="shared" si="110"/>
        <v>0.45029494701454365</v>
      </c>
      <c r="G813" s="1">
        <f>$F$2*(((SQRT(3)*COS(Model!F813))-SIN(Model!F813))/2)</f>
        <v>0.44966670228170014</v>
      </c>
      <c r="H813" s="1">
        <f t="shared" si="106"/>
        <v>0.34818487949786681</v>
      </c>
      <c r="I813" s="1">
        <f t="shared" si="107"/>
        <v>0.79785158177956694</v>
      </c>
      <c r="J813" s="1" t="str">
        <f t="shared" si="108"/>
        <v>R2</v>
      </c>
      <c r="K813" t="str">
        <f t="shared" si="109"/>
        <v>S3R2</v>
      </c>
      <c r="L813" t="str">
        <f>VLOOKUP(K813,'Voltage Vector Region'!$M:$P,2,0)</f>
        <v>V3</v>
      </c>
      <c r="M813" t="str">
        <f>VLOOKUP(K813,'Voltage Vector Region'!$M:$P,3,0)</f>
        <v>V9</v>
      </c>
      <c r="N813" t="str">
        <f>VLOOKUP(K813,'Voltage Vector Region'!$M:$P,4,0)</f>
        <v>V4</v>
      </c>
      <c r="P813" t="str">
        <f>VLOOKUP(L813,'Voltage Vector Region'!$R:$S,2,0)</f>
        <v>OPO</v>
      </c>
      <c r="Q813" t="str">
        <f>VLOOKUP(M813,'Voltage Vector Region'!$R:$S,2,0)</f>
        <v>NPO</v>
      </c>
      <c r="R813" t="str">
        <f>VLOOKUP(N813,'Voltage Vector Region'!$R:$S,2,0)</f>
        <v>OPP</v>
      </c>
      <c r="S813">
        <f t="shared" si="103"/>
        <v>8.100000000000021</v>
      </c>
      <c r="T813" t="e">
        <f>VLOOKUP($K813,#REF!,2,0)</f>
        <v>#REF!</v>
      </c>
      <c r="U813" t="e">
        <f>VLOOKUP($K813,#REF!,3,0)</f>
        <v>#REF!</v>
      </c>
      <c r="V813" t="e">
        <f>VLOOKUP($K813,#REF!,4,0)</f>
        <v>#REF!</v>
      </c>
    </row>
    <row r="814" spans="3:22" x14ac:dyDescent="0.3">
      <c r="C814" s="1">
        <v>8.11000000000002E-3</v>
      </c>
      <c r="D814" s="1">
        <f t="shared" si="104"/>
        <v>2.5478316420613285</v>
      </c>
      <c r="E814" s="1" t="str">
        <f t="shared" si="105"/>
        <v>S3</v>
      </c>
      <c r="F814" s="1">
        <f t="shared" si="110"/>
        <v>0.45343653966813324</v>
      </c>
      <c r="G814" s="1">
        <f>$F$2*(((SQRT(3)*COS(Model!F814))-SIN(Model!F814))/2)</f>
        <v>0.4475858064817293</v>
      </c>
      <c r="H814" s="1">
        <f t="shared" si="106"/>
        <v>0.35044590542420195</v>
      </c>
      <c r="I814" s="1">
        <f t="shared" si="107"/>
        <v>0.79803171190593125</v>
      </c>
      <c r="J814" s="1" t="str">
        <f t="shared" si="108"/>
        <v>R2</v>
      </c>
      <c r="K814" t="str">
        <f t="shared" si="109"/>
        <v>S3R2</v>
      </c>
      <c r="L814" t="str">
        <f>VLOOKUP(K814,'Voltage Vector Region'!$M:$P,2,0)</f>
        <v>V3</v>
      </c>
      <c r="M814" t="str">
        <f>VLOOKUP(K814,'Voltage Vector Region'!$M:$P,3,0)</f>
        <v>V9</v>
      </c>
      <c r="N814" t="str">
        <f>VLOOKUP(K814,'Voltage Vector Region'!$M:$P,4,0)</f>
        <v>V4</v>
      </c>
      <c r="P814" t="str">
        <f>VLOOKUP(L814,'Voltage Vector Region'!$R:$S,2,0)</f>
        <v>OPO</v>
      </c>
      <c r="Q814" t="str">
        <f>VLOOKUP(M814,'Voltage Vector Region'!$R:$S,2,0)</f>
        <v>NPO</v>
      </c>
      <c r="R814" t="str">
        <f>VLOOKUP(N814,'Voltage Vector Region'!$R:$S,2,0)</f>
        <v>OPP</v>
      </c>
      <c r="S814">
        <f t="shared" si="103"/>
        <v>8.110000000000019</v>
      </c>
      <c r="T814" t="e">
        <f>VLOOKUP($K814,#REF!,2,0)</f>
        <v>#REF!</v>
      </c>
      <c r="U814" t="e">
        <f>VLOOKUP($K814,#REF!,3,0)</f>
        <v>#REF!</v>
      </c>
      <c r="V814" t="e">
        <f>VLOOKUP($K814,#REF!,4,0)</f>
        <v>#REF!</v>
      </c>
    </row>
    <row r="815" spans="3:22" x14ac:dyDescent="0.3">
      <c r="C815" s="1">
        <v>8.1200000000000196E-3</v>
      </c>
      <c r="D815" s="1">
        <f t="shared" si="104"/>
        <v>2.5509732347149181</v>
      </c>
      <c r="E815" s="1" t="str">
        <f t="shared" si="105"/>
        <v>S3</v>
      </c>
      <c r="F815" s="1">
        <f t="shared" si="110"/>
        <v>0.45657813232172284</v>
      </c>
      <c r="G815" s="1">
        <f>$F$2*(((SQRT(3)*COS(Model!F815))-SIN(Model!F815))/2)</f>
        <v>0.4455004931905463</v>
      </c>
      <c r="H815" s="1">
        <f t="shared" si="106"/>
        <v>0.35270347259093132</v>
      </c>
      <c r="I815" s="1">
        <f t="shared" si="107"/>
        <v>0.79820396578147768</v>
      </c>
      <c r="J815" s="1" t="str">
        <f t="shared" si="108"/>
        <v>R2</v>
      </c>
      <c r="K815" t="str">
        <f t="shared" si="109"/>
        <v>S3R2</v>
      </c>
      <c r="L815" t="str">
        <f>VLOOKUP(K815,'Voltage Vector Region'!$M:$P,2,0)</f>
        <v>V3</v>
      </c>
      <c r="M815" t="str">
        <f>VLOOKUP(K815,'Voltage Vector Region'!$M:$P,3,0)</f>
        <v>V9</v>
      </c>
      <c r="N815" t="str">
        <f>VLOOKUP(K815,'Voltage Vector Region'!$M:$P,4,0)</f>
        <v>V4</v>
      </c>
      <c r="P815" t="str">
        <f>VLOOKUP(L815,'Voltage Vector Region'!$R:$S,2,0)</f>
        <v>OPO</v>
      </c>
      <c r="Q815" t="str">
        <f>VLOOKUP(M815,'Voltage Vector Region'!$R:$S,2,0)</f>
        <v>NPO</v>
      </c>
      <c r="R815" t="str">
        <f>VLOOKUP(N815,'Voltage Vector Region'!$R:$S,2,0)</f>
        <v>OPP</v>
      </c>
      <c r="S815">
        <f t="shared" si="103"/>
        <v>8.1200000000000188</v>
      </c>
      <c r="T815" t="e">
        <f>VLOOKUP($K815,#REF!,2,0)</f>
        <v>#REF!</v>
      </c>
      <c r="U815" t="e">
        <f>VLOOKUP($K815,#REF!,3,0)</f>
        <v>#REF!</v>
      </c>
      <c r="V815" t="e">
        <f>VLOOKUP($K815,#REF!,4,0)</f>
        <v>#REF!</v>
      </c>
    </row>
    <row r="816" spans="3:22" x14ac:dyDescent="0.3">
      <c r="C816" s="1">
        <v>8.1300000000000192E-3</v>
      </c>
      <c r="D816" s="1">
        <f t="shared" si="104"/>
        <v>2.5541148273685081</v>
      </c>
      <c r="E816" s="1" t="str">
        <f t="shared" si="105"/>
        <v>S3</v>
      </c>
      <c r="F816" s="1">
        <f t="shared" si="110"/>
        <v>0.45971972497531288</v>
      </c>
      <c r="G816" s="1">
        <f>$F$2*(((SQRT(3)*COS(Model!F816))-SIN(Model!F816))/2)</f>
        <v>0.44341078298935099</v>
      </c>
      <c r="H816" s="1">
        <f t="shared" si="106"/>
        <v>0.3549575587167787</v>
      </c>
      <c r="I816" s="1">
        <f t="shared" si="107"/>
        <v>0.79836834170612969</v>
      </c>
      <c r="J816" s="1" t="str">
        <f t="shared" si="108"/>
        <v>R2</v>
      </c>
      <c r="K816" t="str">
        <f t="shared" si="109"/>
        <v>S3R2</v>
      </c>
      <c r="L816" t="str">
        <f>VLOOKUP(K816,'Voltage Vector Region'!$M:$P,2,0)</f>
        <v>V3</v>
      </c>
      <c r="M816" t="str">
        <f>VLOOKUP(K816,'Voltage Vector Region'!$M:$P,3,0)</f>
        <v>V9</v>
      </c>
      <c r="N816" t="str">
        <f>VLOOKUP(K816,'Voltage Vector Region'!$M:$P,4,0)</f>
        <v>V4</v>
      </c>
      <c r="P816" t="str">
        <f>VLOOKUP(L816,'Voltage Vector Region'!$R:$S,2,0)</f>
        <v>OPO</v>
      </c>
      <c r="Q816" t="str">
        <f>VLOOKUP(M816,'Voltage Vector Region'!$R:$S,2,0)</f>
        <v>NPO</v>
      </c>
      <c r="R816" t="str">
        <f>VLOOKUP(N816,'Voltage Vector Region'!$R:$S,2,0)</f>
        <v>OPP</v>
      </c>
      <c r="S816">
        <f t="shared" si="103"/>
        <v>8.1300000000000185</v>
      </c>
      <c r="T816" t="e">
        <f>VLOOKUP($K816,#REF!,2,0)</f>
        <v>#REF!</v>
      </c>
      <c r="U816" t="e">
        <f>VLOOKUP($K816,#REF!,3,0)</f>
        <v>#REF!</v>
      </c>
      <c r="V816" t="e">
        <f>VLOOKUP($K816,#REF!,4,0)</f>
        <v>#REF!</v>
      </c>
    </row>
    <row r="817" spans="3:22" x14ac:dyDescent="0.3">
      <c r="C817" s="1">
        <v>8.1400000000000205E-3</v>
      </c>
      <c r="D817" s="1">
        <f t="shared" si="104"/>
        <v>2.5572564200220982</v>
      </c>
      <c r="E817" s="1" t="str">
        <f t="shared" si="105"/>
        <v>S3</v>
      </c>
      <c r="F817" s="1">
        <f t="shared" si="110"/>
        <v>0.46286131762890292</v>
      </c>
      <c r="G817" s="1">
        <f>$F$2*(((SQRT(3)*COS(Model!F817))-SIN(Model!F817))/2)</f>
        <v>0.44131669650273975</v>
      </c>
      <c r="H817" s="1">
        <f t="shared" si="106"/>
        <v>0.35720814155482367</v>
      </c>
      <c r="I817" s="1">
        <f t="shared" si="107"/>
        <v>0.79852483805756336</v>
      </c>
      <c r="J817" s="1" t="str">
        <f t="shared" si="108"/>
        <v>R2</v>
      </c>
      <c r="K817" t="str">
        <f t="shared" si="109"/>
        <v>S3R2</v>
      </c>
      <c r="L817" t="str">
        <f>VLOOKUP(K817,'Voltage Vector Region'!$M:$P,2,0)</f>
        <v>V3</v>
      </c>
      <c r="M817" t="str">
        <f>VLOOKUP(K817,'Voltage Vector Region'!$M:$P,3,0)</f>
        <v>V9</v>
      </c>
      <c r="N817" t="str">
        <f>VLOOKUP(K817,'Voltage Vector Region'!$M:$P,4,0)</f>
        <v>V4</v>
      </c>
      <c r="P817" t="str">
        <f>VLOOKUP(L817,'Voltage Vector Region'!$R:$S,2,0)</f>
        <v>OPO</v>
      </c>
      <c r="Q817" t="str">
        <f>VLOOKUP(M817,'Voltage Vector Region'!$R:$S,2,0)</f>
        <v>NPO</v>
      </c>
      <c r="R817" t="str">
        <f>VLOOKUP(N817,'Voltage Vector Region'!$R:$S,2,0)</f>
        <v>OPP</v>
      </c>
      <c r="S817">
        <f t="shared" si="103"/>
        <v>8.1400000000000201</v>
      </c>
      <c r="T817" t="e">
        <f>VLOOKUP($K817,#REF!,2,0)</f>
        <v>#REF!</v>
      </c>
      <c r="U817" t="e">
        <f>VLOOKUP($K817,#REF!,3,0)</f>
        <v>#REF!</v>
      </c>
      <c r="V817" t="e">
        <f>VLOOKUP($K817,#REF!,4,0)</f>
        <v>#REF!</v>
      </c>
    </row>
    <row r="818" spans="3:22" x14ac:dyDescent="0.3">
      <c r="C818" s="1">
        <v>8.1500000000000201E-3</v>
      </c>
      <c r="D818" s="1">
        <f t="shared" si="104"/>
        <v>2.5603980126756878</v>
      </c>
      <c r="E818" s="1" t="str">
        <f t="shared" si="105"/>
        <v>S3</v>
      </c>
      <c r="F818" s="1">
        <f t="shared" si="110"/>
        <v>0.46600291028249252</v>
      </c>
      <c r="G818" s="1">
        <f>$F$2*(((SQRT(3)*COS(Model!F818))-SIN(Model!F818))/2)</f>
        <v>0.43921825439850104</v>
      </c>
      <c r="H818" s="1">
        <f t="shared" si="106"/>
        <v>0.35945519889272193</v>
      </c>
      <c r="I818" s="1">
        <f t="shared" si="107"/>
        <v>0.79867345329122297</v>
      </c>
      <c r="J818" s="1" t="str">
        <f t="shared" si="108"/>
        <v>R2</v>
      </c>
      <c r="K818" t="str">
        <f t="shared" si="109"/>
        <v>S3R2</v>
      </c>
      <c r="L818" t="str">
        <f>VLOOKUP(K818,'Voltage Vector Region'!$M:$P,2,0)</f>
        <v>V3</v>
      </c>
      <c r="M818" t="str">
        <f>VLOOKUP(K818,'Voltage Vector Region'!$M:$P,3,0)</f>
        <v>V9</v>
      </c>
      <c r="N818" t="str">
        <f>VLOOKUP(K818,'Voltage Vector Region'!$M:$P,4,0)</f>
        <v>V4</v>
      </c>
      <c r="P818" t="str">
        <f>VLOOKUP(L818,'Voltage Vector Region'!$R:$S,2,0)</f>
        <v>OPO</v>
      </c>
      <c r="Q818" t="str">
        <f>VLOOKUP(M818,'Voltage Vector Region'!$R:$S,2,0)</f>
        <v>NPO</v>
      </c>
      <c r="R818" t="str">
        <f>VLOOKUP(N818,'Voltage Vector Region'!$R:$S,2,0)</f>
        <v>OPP</v>
      </c>
      <c r="S818">
        <f t="shared" si="103"/>
        <v>8.1500000000000199</v>
      </c>
      <c r="T818" t="e">
        <f>VLOOKUP($K818,#REF!,2,0)</f>
        <v>#REF!</v>
      </c>
      <c r="U818" t="e">
        <f>VLOOKUP($K818,#REF!,3,0)</f>
        <v>#REF!</v>
      </c>
      <c r="V818" t="e">
        <f>VLOOKUP($K818,#REF!,4,0)</f>
        <v>#REF!</v>
      </c>
    </row>
    <row r="819" spans="3:22" x14ac:dyDescent="0.3">
      <c r="C819" s="1">
        <v>8.1600000000000197E-3</v>
      </c>
      <c r="D819" s="1">
        <f t="shared" si="104"/>
        <v>2.5635396053292774</v>
      </c>
      <c r="E819" s="1" t="str">
        <f t="shared" si="105"/>
        <v>S3</v>
      </c>
      <c r="F819" s="1">
        <f t="shared" si="110"/>
        <v>0.46914450293608212</v>
      </c>
      <c r="G819" s="1">
        <f>$F$2*(((SQRT(3)*COS(Model!F819))-SIN(Model!F819))/2)</f>
        <v>0.43711547738741108</v>
      </c>
      <c r="H819" s="1">
        <f t="shared" si="106"/>
        <v>0.36169870855292513</v>
      </c>
      <c r="I819" s="1">
        <f t="shared" si="107"/>
        <v>0.79881418594033615</v>
      </c>
      <c r="J819" s="1" t="str">
        <f t="shared" si="108"/>
        <v>R2</v>
      </c>
      <c r="K819" t="str">
        <f t="shared" si="109"/>
        <v>S3R2</v>
      </c>
      <c r="L819" t="str">
        <f>VLOOKUP(K819,'Voltage Vector Region'!$M:$P,2,0)</f>
        <v>V3</v>
      </c>
      <c r="M819" t="str">
        <f>VLOOKUP(K819,'Voltage Vector Region'!$M:$P,3,0)</f>
        <v>V9</v>
      </c>
      <c r="N819" t="str">
        <f>VLOOKUP(K819,'Voltage Vector Region'!$M:$P,4,0)</f>
        <v>V4</v>
      </c>
      <c r="P819" t="str">
        <f>VLOOKUP(L819,'Voltage Vector Region'!$R:$S,2,0)</f>
        <v>OPO</v>
      </c>
      <c r="Q819" t="str">
        <f>VLOOKUP(M819,'Voltage Vector Region'!$R:$S,2,0)</f>
        <v>NPO</v>
      </c>
      <c r="R819" t="str">
        <f>VLOOKUP(N819,'Voltage Vector Region'!$R:$S,2,0)</f>
        <v>OPP</v>
      </c>
      <c r="S819">
        <f t="shared" si="103"/>
        <v>8.1600000000000197</v>
      </c>
      <c r="T819" t="e">
        <f>VLOOKUP($K819,#REF!,2,0)</f>
        <v>#REF!</v>
      </c>
      <c r="U819" t="e">
        <f>VLOOKUP($K819,#REF!,3,0)</f>
        <v>#REF!</v>
      </c>
      <c r="V819" t="e">
        <f>VLOOKUP($K819,#REF!,4,0)</f>
        <v>#REF!</v>
      </c>
    </row>
    <row r="820" spans="3:22" x14ac:dyDescent="0.3">
      <c r="C820" s="1">
        <v>8.1700000000000193E-3</v>
      </c>
      <c r="D820" s="1">
        <f t="shared" si="104"/>
        <v>2.566681197982867</v>
      </c>
      <c r="E820" s="1" t="str">
        <f t="shared" si="105"/>
        <v>S3</v>
      </c>
      <c r="F820" s="1">
        <f t="shared" si="110"/>
        <v>0.47228609558967172</v>
      </c>
      <c r="G820" s="1">
        <f>$F$2*(((SQRT(3)*COS(Model!F820))-SIN(Model!F820))/2)</f>
        <v>0.43500838622302979</v>
      </c>
      <c r="H820" s="1">
        <f t="shared" si="106"/>
        <v>0.36393864839289858</v>
      </c>
      <c r="I820" s="1">
        <f t="shared" si="107"/>
        <v>0.79894703461592842</v>
      </c>
      <c r="J820" s="1" t="str">
        <f t="shared" si="108"/>
        <v>R2</v>
      </c>
      <c r="K820" t="str">
        <f t="shared" si="109"/>
        <v>S3R2</v>
      </c>
      <c r="L820" t="str">
        <f>VLOOKUP(K820,'Voltage Vector Region'!$M:$P,2,0)</f>
        <v>V3</v>
      </c>
      <c r="M820" t="str">
        <f>VLOOKUP(K820,'Voltage Vector Region'!$M:$P,3,0)</f>
        <v>V9</v>
      </c>
      <c r="N820" t="str">
        <f>VLOOKUP(K820,'Voltage Vector Region'!$M:$P,4,0)</f>
        <v>V4</v>
      </c>
      <c r="P820" t="str">
        <f>VLOOKUP(L820,'Voltage Vector Region'!$R:$S,2,0)</f>
        <v>OPO</v>
      </c>
      <c r="Q820" t="str">
        <f>VLOOKUP(M820,'Voltage Vector Region'!$R:$S,2,0)</f>
        <v>NPO</v>
      </c>
      <c r="R820" t="str">
        <f>VLOOKUP(N820,'Voltage Vector Region'!$R:$S,2,0)</f>
        <v>OPP</v>
      </c>
      <c r="S820">
        <f t="shared" si="103"/>
        <v>8.1700000000000195</v>
      </c>
      <c r="T820" t="e">
        <f>VLOOKUP($K820,#REF!,2,0)</f>
        <v>#REF!</v>
      </c>
      <c r="U820" t="e">
        <f>VLOOKUP($K820,#REF!,3,0)</f>
        <v>#REF!</v>
      </c>
      <c r="V820" t="e">
        <f>VLOOKUP($K820,#REF!,4,0)</f>
        <v>#REF!</v>
      </c>
    </row>
    <row r="821" spans="3:22" x14ac:dyDescent="0.3">
      <c r="C821" s="1">
        <v>8.1800000000000206E-3</v>
      </c>
      <c r="D821" s="1">
        <f t="shared" si="104"/>
        <v>2.5698227906364575</v>
      </c>
      <c r="E821" s="1" t="str">
        <f t="shared" si="105"/>
        <v>S3</v>
      </c>
      <c r="F821" s="1">
        <f t="shared" si="110"/>
        <v>0.4754276882432622</v>
      </c>
      <c r="G821" s="1">
        <f>$F$2*(((SQRT(3)*COS(Model!F821))-SIN(Model!F821))/2)</f>
        <v>0.43289700170149603</v>
      </c>
      <c r="H821" s="1">
        <f t="shared" si="106"/>
        <v>0.36617499630534089</v>
      </c>
      <c r="I821" s="1">
        <f t="shared" si="107"/>
        <v>0.79907199800683693</v>
      </c>
      <c r="J821" s="1" t="str">
        <f t="shared" si="108"/>
        <v>R2</v>
      </c>
      <c r="K821" t="str">
        <f t="shared" si="109"/>
        <v>S3R2</v>
      </c>
      <c r="L821" t="str">
        <f>VLOOKUP(K821,'Voltage Vector Region'!$M:$P,2,0)</f>
        <v>V3</v>
      </c>
      <c r="M821" t="str">
        <f>VLOOKUP(K821,'Voltage Vector Region'!$M:$P,3,0)</f>
        <v>V9</v>
      </c>
      <c r="N821" t="str">
        <f>VLOOKUP(K821,'Voltage Vector Region'!$M:$P,4,0)</f>
        <v>V4</v>
      </c>
      <c r="P821" t="str">
        <f>VLOOKUP(L821,'Voltage Vector Region'!$R:$S,2,0)</f>
        <v>OPO</v>
      </c>
      <c r="Q821" t="str">
        <f>VLOOKUP(M821,'Voltage Vector Region'!$R:$S,2,0)</f>
        <v>NPO</v>
      </c>
      <c r="R821" t="str">
        <f>VLOOKUP(N821,'Voltage Vector Region'!$R:$S,2,0)</f>
        <v>OPP</v>
      </c>
      <c r="S821">
        <f t="shared" si="103"/>
        <v>8.180000000000021</v>
      </c>
      <c r="T821" t="e">
        <f>VLOOKUP($K821,#REF!,2,0)</f>
        <v>#REF!</v>
      </c>
      <c r="U821" t="e">
        <f>VLOOKUP($K821,#REF!,3,0)</f>
        <v>#REF!</v>
      </c>
      <c r="V821" t="e">
        <f>VLOOKUP($K821,#REF!,4,0)</f>
        <v>#REF!</v>
      </c>
    </row>
    <row r="822" spans="3:22" x14ac:dyDescent="0.3">
      <c r="C822" s="1">
        <v>8.1900000000000202E-3</v>
      </c>
      <c r="D822" s="1">
        <f t="shared" si="104"/>
        <v>2.5729643832900471</v>
      </c>
      <c r="E822" s="1" t="str">
        <f t="shared" si="105"/>
        <v>S3</v>
      </c>
      <c r="F822" s="1">
        <f t="shared" si="110"/>
        <v>0.4785692808968518</v>
      </c>
      <c r="G822" s="1">
        <f>$F$2*(((SQRT(3)*COS(Model!F822))-SIN(Model!F822))/2)</f>
        <v>0.43078134466132367</v>
      </c>
      <c r="H822" s="1">
        <f t="shared" si="106"/>
        <v>0.36840773021839995</v>
      </c>
      <c r="I822" s="1">
        <f t="shared" si="107"/>
        <v>0.79918907487972368</v>
      </c>
      <c r="J822" s="1" t="str">
        <f t="shared" si="108"/>
        <v>R2</v>
      </c>
      <c r="K822" t="str">
        <f t="shared" si="109"/>
        <v>S3R2</v>
      </c>
      <c r="L822" t="str">
        <f>VLOOKUP(K822,'Voltage Vector Region'!$M:$P,2,0)</f>
        <v>V3</v>
      </c>
      <c r="M822" t="str">
        <f>VLOOKUP(K822,'Voltage Vector Region'!$M:$P,3,0)</f>
        <v>V9</v>
      </c>
      <c r="N822" t="str">
        <f>VLOOKUP(K822,'Voltage Vector Region'!$M:$P,4,0)</f>
        <v>V4</v>
      </c>
      <c r="P822" t="str">
        <f>VLOOKUP(L822,'Voltage Vector Region'!$R:$S,2,0)</f>
        <v>OPO</v>
      </c>
      <c r="Q822" t="str">
        <f>VLOOKUP(M822,'Voltage Vector Region'!$R:$S,2,0)</f>
        <v>NPO</v>
      </c>
      <c r="R822" t="str">
        <f>VLOOKUP(N822,'Voltage Vector Region'!$R:$S,2,0)</f>
        <v>OPP</v>
      </c>
      <c r="S822">
        <f t="shared" si="103"/>
        <v>8.1900000000000208</v>
      </c>
      <c r="T822" t="e">
        <f>VLOOKUP($K822,#REF!,2,0)</f>
        <v>#REF!</v>
      </c>
      <c r="U822" t="e">
        <f>VLOOKUP($K822,#REF!,3,0)</f>
        <v>#REF!</v>
      </c>
      <c r="V822" t="e">
        <f>VLOOKUP($K822,#REF!,4,0)</f>
        <v>#REF!</v>
      </c>
    </row>
    <row r="823" spans="3:22" x14ac:dyDescent="0.3">
      <c r="C823" s="1">
        <v>8.2000000000000198E-3</v>
      </c>
      <c r="D823" s="1">
        <f t="shared" si="104"/>
        <v>2.5761059759436367</v>
      </c>
      <c r="E823" s="1" t="str">
        <f t="shared" si="105"/>
        <v>S3</v>
      </c>
      <c r="F823" s="1">
        <f t="shared" si="110"/>
        <v>0.4817108735504414</v>
      </c>
      <c r="G823" s="1">
        <f>$F$2*(((SQRT(3)*COS(Model!F823))-SIN(Model!F823))/2)</f>
        <v>0.42866143598319301</v>
      </c>
      <c r="H823" s="1">
        <f t="shared" si="106"/>
        <v>0.37063682809589399</v>
      </c>
      <c r="I823" s="1">
        <f t="shared" si="107"/>
        <v>0.799298264079087</v>
      </c>
      <c r="J823" s="1" t="str">
        <f t="shared" si="108"/>
        <v>R2</v>
      </c>
      <c r="K823" t="str">
        <f t="shared" si="109"/>
        <v>S3R2</v>
      </c>
      <c r="L823" t="str">
        <f>VLOOKUP(K823,'Voltage Vector Region'!$M:$P,2,0)</f>
        <v>V3</v>
      </c>
      <c r="M823" t="str">
        <f>VLOOKUP(K823,'Voltage Vector Region'!$M:$P,3,0)</f>
        <v>V9</v>
      </c>
      <c r="N823" t="str">
        <f>VLOOKUP(K823,'Voltage Vector Region'!$M:$P,4,0)</f>
        <v>V4</v>
      </c>
      <c r="P823" t="str">
        <f>VLOOKUP(L823,'Voltage Vector Region'!$R:$S,2,0)</f>
        <v>OPO</v>
      </c>
      <c r="Q823" t="str">
        <f>VLOOKUP(M823,'Voltage Vector Region'!$R:$S,2,0)</f>
        <v>NPO</v>
      </c>
      <c r="R823" t="str">
        <f>VLOOKUP(N823,'Voltage Vector Region'!$R:$S,2,0)</f>
        <v>OPP</v>
      </c>
      <c r="S823">
        <f t="shared" si="103"/>
        <v>8.2000000000000188</v>
      </c>
      <c r="T823" t="e">
        <f>VLOOKUP($K823,#REF!,2,0)</f>
        <v>#REF!</v>
      </c>
      <c r="U823" t="e">
        <f>VLOOKUP($K823,#REF!,3,0)</f>
        <v>#REF!</v>
      </c>
      <c r="V823" t="e">
        <f>VLOOKUP($K823,#REF!,4,0)</f>
        <v>#REF!</v>
      </c>
    </row>
    <row r="824" spans="3:22" x14ac:dyDescent="0.3">
      <c r="C824" s="1">
        <v>8.2100000000000194E-3</v>
      </c>
      <c r="D824" s="1">
        <f t="shared" si="104"/>
        <v>2.5792475685972263</v>
      </c>
      <c r="E824" s="1" t="str">
        <f t="shared" si="105"/>
        <v>S3</v>
      </c>
      <c r="F824" s="1">
        <f t="shared" si="110"/>
        <v>0.484852466204031</v>
      </c>
      <c r="G824" s="1">
        <f>$F$2*(((SQRT(3)*COS(Model!F824))-SIN(Model!F824))/2)</f>
        <v>0.42653729658974665</v>
      </c>
      <c r="H824" s="1">
        <f t="shared" si="106"/>
        <v>0.3728622679375268</v>
      </c>
      <c r="I824" s="1">
        <f t="shared" si="107"/>
        <v>0.79939956452727345</v>
      </c>
      <c r="J824" s="1" t="str">
        <f t="shared" si="108"/>
        <v>R2</v>
      </c>
      <c r="K824" t="str">
        <f t="shared" si="109"/>
        <v>S3R2</v>
      </c>
      <c r="L824" t="str">
        <f>VLOOKUP(K824,'Voltage Vector Region'!$M:$P,2,0)</f>
        <v>V3</v>
      </c>
      <c r="M824" t="str">
        <f>VLOOKUP(K824,'Voltage Vector Region'!$M:$P,3,0)</f>
        <v>V9</v>
      </c>
      <c r="N824" t="str">
        <f>VLOOKUP(K824,'Voltage Vector Region'!$M:$P,4,0)</f>
        <v>V4</v>
      </c>
      <c r="P824" t="str">
        <f>VLOOKUP(L824,'Voltage Vector Region'!$R:$S,2,0)</f>
        <v>OPO</v>
      </c>
      <c r="Q824" t="str">
        <f>VLOOKUP(M824,'Voltage Vector Region'!$R:$S,2,0)</f>
        <v>NPO</v>
      </c>
      <c r="R824" t="str">
        <f>VLOOKUP(N824,'Voltage Vector Region'!$R:$S,2,0)</f>
        <v>OPP</v>
      </c>
      <c r="S824">
        <f t="shared" si="103"/>
        <v>8.2100000000000186</v>
      </c>
      <c r="T824" t="e">
        <f>VLOOKUP($K824,#REF!,2,0)</f>
        <v>#REF!</v>
      </c>
      <c r="U824" t="e">
        <f>VLOOKUP($K824,#REF!,3,0)</f>
        <v>#REF!</v>
      </c>
      <c r="V824" t="e">
        <f>VLOOKUP($K824,#REF!,4,0)</f>
        <v>#REF!</v>
      </c>
    </row>
    <row r="825" spans="3:22" x14ac:dyDescent="0.3">
      <c r="C825" s="1">
        <v>8.2200000000000207E-3</v>
      </c>
      <c r="D825" s="1">
        <f t="shared" si="104"/>
        <v>2.5823891612508167</v>
      </c>
      <c r="E825" s="1" t="str">
        <f t="shared" si="105"/>
        <v>S3</v>
      </c>
      <c r="F825" s="1">
        <f t="shared" si="110"/>
        <v>0.48799405885762148</v>
      </c>
      <c r="G825" s="1">
        <f>$F$2*(((SQRT(3)*COS(Model!F825))-SIN(Model!F825))/2)</f>
        <v>0.42440894744538255</v>
      </c>
      <c r="H825" s="1">
        <f t="shared" si="106"/>
        <v>0.37508402777910632</v>
      </c>
      <c r="I825" s="1">
        <f t="shared" si="107"/>
        <v>0.79949297522448881</v>
      </c>
      <c r="J825" s="1" t="str">
        <f t="shared" si="108"/>
        <v>R2</v>
      </c>
      <c r="K825" t="str">
        <f t="shared" si="109"/>
        <v>S3R2</v>
      </c>
      <c r="L825" t="str">
        <f>VLOOKUP(K825,'Voltage Vector Region'!$M:$P,2,0)</f>
        <v>V3</v>
      </c>
      <c r="M825" t="str">
        <f>VLOOKUP(K825,'Voltage Vector Region'!$M:$P,3,0)</f>
        <v>V9</v>
      </c>
      <c r="N825" t="str">
        <f>VLOOKUP(K825,'Voltage Vector Region'!$M:$P,4,0)</f>
        <v>V4</v>
      </c>
      <c r="P825" t="str">
        <f>VLOOKUP(L825,'Voltage Vector Region'!$R:$S,2,0)</f>
        <v>OPO</v>
      </c>
      <c r="Q825" t="str">
        <f>VLOOKUP(M825,'Voltage Vector Region'!$R:$S,2,0)</f>
        <v>NPO</v>
      </c>
      <c r="R825" t="str">
        <f>VLOOKUP(N825,'Voltage Vector Region'!$R:$S,2,0)</f>
        <v>OPP</v>
      </c>
      <c r="S825">
        <f t="shared" si="103"/>
        <v>8.2200000000000202</v>
      </c>
      <c r="T825" t="e">
        <f>VLOOKUP($K825,#REF!,2,0)</f>
        <v>#REF!</v>
      </c>
      <c r="U825" t="e">
        <f>VLOOKUP($K825,#REF!,3,0)</f>
        <v>#REF!</v>
      </c>
      <c r="V825" t="e">
        <f>VLOOKUP($K825,#REF!,4,0)</f>
        <v>#REF!</v>
      </c>
    </row>
    <row r="826" spans="3:22" x14ac:dyDescent="0.3">
      <c r="C826" s="1">
        <v>8.2300000000000203E-3</v>
      </c>
      <c r="D826" s="1">
        <f t="shared" si="104"/>
        <v>2.5855307539044063</v>
      </c>
      <c r="E826" s="1" t="str">
        <f t="shared" si="105"/>
        <v>S3</v>
      </c>
      <c r="F826" s="1">
        <f t="shared" si="110"/>
        <v>0.49113565151121108</v>
      </c>
      <c r="G826" s="1">
        <f>$F$2*(((SQRT(3)*COS(Model!F826))-SIN(Model!F826))/2)</f>
        <v>0.42227640955604856</v>
      </c>
      <c r="H826" s="1">
        <f t="shared" si="106"/>
        <v>0.37730208569275858</v>
      </c>
      <c r="I826" s="1">
        <f t="shared" si="107"/>
        <v>0.7995784952488072</v>
      </c>
      <c r="J826" s="1" t="str">
        <f t="shared" si="108"/>
        <v>R2</v>
      </c>
      <c r="K826" t="str">
        <f t="shared" si="109"/>
        <v>S3R2</v>
      </c>
      <c r="L826" t="str">
        <f>VLOOKUP(K826,'Voltage Vector Region'!$M:$P,2,0)</f>
        <v>V3</v>
      </c>
      <c r="M826" t="str">
        <f>VLOOKUP(K826,'Voltage Vector Region'!$M:$P,3,0)</f>
        <v>V9</v>
      </c>
      <c r="N826" t="str">
        <f>VLOOKUP(K826,'Voltage Vector Region'!$M:$P,4,0)</f>
        <v>V4</v>
      </c>
      <c r="P826" t="str">
        <f>VLOOKUP(L826,'Voltage Vector Region'!$R:$S,2,0)</f>
        <v>OPO</v>
      </c>
      <c r="Q826" t="str">
        <f>VLOOKUP(M826,'Voltage Vector Region'!$R:$S,2,0)</f>
        <v>NPO</v>
      </c>
      <c r="R826" t="str">
        <f>VLOOKUP(N826,'Voltage Vector Region'!$R:$S,2,0)</f>
        <v>OPP</v>
      </c>
      <c r="S826">
        <f t="shared" si="103"/>
        <v>8.23000000000002</v>
      </c>
      <c r="T826" t="e">
        <f>VLOOKUP($K826,#REF!,2,0)</f>
        <v>#REF!</v>
      </c>
      <c r="U826" t="e">
        <f>VLOOKUP($K826,#REF!,3,0)</f>
        <v>#REF!</v>
      </c>
      <c r="V826" t="e">
        <f>VLOOKUP($K826,#REF!,4,0)</f>
        <v>#REF!</v>
      </c>
    </row>
    <row r="827" spans="3:22" x14ac:dyDescent="0.3">
      <c r="C827" s="1">
        <v>8.2400000000000199E-3</v>
      </c>
      <c r="D827" s="1">
        <f t="shared" si="104"/>
        <v>2.5886723465579959</v>
      </c>
      <c r="E827" s="1" t="str">
        <f t="shared" si="105"/>
        <v>S3</v>
      </c>
      <c r="F827" s="1">
        <f t="shared" si="110"/>
        <v>0.49427724416480068</v>
      </c>
      <c r="G827" s="1">
        <f>$F$2*(((SQRT(3)*COS(Model!F827))-SIN(Model!F827))/2)</f>
        <v>0.42013970396903205</v>
      </c>
      <c r="H827" s="1">
        <f t="shared" si="106"/>
        <v>0.37951641978714806</v>
      </c>
      <c r="I827" s="1">
        <f t="shared" si="107"/>
        <v>0.79965612375618011</v>
      </c>
      <c r="J827" s="1" t="str">
        <f t="shared" si="108"/>
        <v>R2</v>
      </c>
      <c r="K827" t="str">
        <f t="shared" si="109"/>
        <v>S3R2</v>
      </c>
      <c r="L827" t="str">
        <f>VLOOKUP(K827,'Voltage Vector Region'!$M:$P,2,0)</f>
        <v>V3</v>
      </c>
      <c r="M827" t="str">
        <f>VLOOKUP(K827,'Voltage Vector Region'!$M:$P,3,0)</f>
        <v>V9</v>
      </c>
      <c r="N827" t="str">
        <f>VLOOKUP(K827,'Voltage Vector Region'!$M:$P,4,0)</f>
        <v>V4</v>
      </c>
      <c r="P827" t="str">
        <f>VLOOKUP(L827,'Voltage Vector Region'!$R:$S,2,0)</f>
        <v>OPO</v>
      </c>
      <c r="Q827" t="str">
        <f>VLOOKUP(M827,'Voltage Vector Region'!$R:$S,2,0)</f>
        <v>NPO</v>
      </c>
      <c r="R827" t="str">
        <f>VLOOKUP(N827,'Voltage Vector Region'!$R:$S,2,0)</f>
        <v>OPP</v>
      </c>
      <c r="S827">
        <f t="shared" si="103"/>
        <v>8.2400000000000198</v>
      </c>
      <c r="T827" t="e">
        <f>VLOOKUP($K827,#REF!,2,0)</f>
        <v>#REF!</v>
      </c>
      <c r="U827" t="e">
        <f>VLOOKUP($K827,#REF!,3,0)</f>
        <v>#REF!</v>
      </c>
      <c r="V827" t="e">
        <f>VLOOKUP($K827,#REF!,4,0)</f>
        <v>#REF!</v>
      </c>
    </row>
    <row r="828" spans="3:22" x14ac:dyDescent="0.3">
      <c r="C828" s="1">
        <v>8.2500000000000195E-3</v>
      </c>
      <c r="D828" s="1">
        <f t="shared" si="104"/>
        <v>2.5918139392115855</v>
      </c>
      <c r="E828" s="1" t="str">
        <f t="shared" si="105"/>
        <v>S3</v>
      </c>
      <c r="F828" s="1">
        <f t="shared" si="110"/>
        <v>0.49741883681839028</v>
      </c>
      <c r="G828" s="1">
        <f>$F$2*(((SQRT(3)*COS(Model!F828))-SIN(Model!F828))/2)</f>
        <v>0.41799885177275481</v>
      </c>
      <c r="H828" s="1">
        <f t="shared" si="106"/>
        <v>0.38172700820769123</v>
      </c>
      <c r="I828" s="1">
        <f t="shared" si="107"/>
        <v>0.79972585998044599</v>
      </c>
      <c r="J828" s="1" t="str">
        <f t="shared" si="108"/>
        <v>R2</v>
      </c>
      <c r="K828" t="str">
        <f t="shared" si="109"/>
        <v>S3R2</v>
      </c>
      <c r="L828" t="str">
        <f>VLOOKUP(K828,'Voltage Vector Region'!$M:$P,2,0)</f>
        <v>V3</v>
      </c>
      <c r="M828" t="str">
        <f>VLOOKUP(K828,'Voltage Vector Region'!$M:$P,3,0)</f>
        <v>V9</v>
      </c>
      <c r="N828" t="str">
        <f>VLOOKUP(K828,'Voltage Vector Region'!$M:$P,4,0)</f>
        <v>V4</v>
      </c>
      <c r="P828" t="str">
        <f>VLOOKUP(L828,'Voltage Vector Region'!$R:$S,2,0)</f>
        <v>OPO</v>
      </c>
      <c r="Q828" t="str">
        <f>VLOOKUP(M828,'Voltage Vector Region'!$R:$S,2,0)</f>
        <v>NPO</v>
      </c>
      <c r="R828" t="str">
        <f>VLOOKUP(N828,'Voltage Vector Region'!$R:$S,2,0)</f>
        <v>OPP</v>
      </c>
      <c r="S828">
        <f t="shared" si="103"/>
        <v>8.2500000000000195</v>
      </c>
      <c r="T828" t="e">
        <f>VLOOKUP($K828,#REF!,2,0)</f>
        <v>#REF!</v>
      </c>
      <c r="U828" t="e">
        <f>VLOOKUP($K828,#REF!,3,0)</f>
        <v>#REF!</v>
      </c>
      <c r="V828" t="e">
        <f>VLOOKUP($K828,#REF!,4,0)</f>
        <v>#REF!</v>
      </c>
    </row>
    <row r="829" spans="3:22" x14ac:dyDescent="0.3">
      <c r="C829" s="1">
        <v>8.2600000000000208E-3</v>
      </c>
      <c r="D829" s="1">
        <f t="shared" si="104"/>
        <v>2.5949555318651756</v>
      </c>
      <c r="E829" s="1" t="str">
        <f t="shared" si="105"/>
        <v>S3</v>
      </c>
      <c r="F829" s="1">
        <f t="shared" si="110"/>
        <v>0.50056042947198032</v>
      </c>
      <c r="G829" s="1">
        <f>$F$2*(((SQRT(3)*COS(Model!F829))-SIN(Model!F829))/2)</f>
        <v>0.41585387409656305</v>
      </c>
      <c r="H829" s="1">
        <f t="shared" si="106"/>
        <v>0.3839338291367731</v>
      </c>
      <c r="I829" s="1">
        <f t="shared" si="107"/>
        <v>0.79978770323333614</v>
      </c>
      <c r="J829" s="1" t="str">
        <f t="shared" si="108"/>
        <v>R2</v>
      </c>
      <c r="K829" t="str">
        <f t="shared" si="109"/>
        <v>S3R2</v>
      </c>
      <c r="L829" t="str">
        <f>VLOOKUP(K829,'Voltage Vector Region'!$M:$P,2,0)</f>
        <v>V3</v>
      </c>
      <c r="M829" t="str">
        <f>VLOOKUP(K829,'Voltage Vector Region'!$M:$P,3,0)</f>
        <v>V9</v>
      </c>
      <c r="N829" t="str">
        <f>VLOOKUP(K829,'Voltage Vector Region'!$M:$P,4,0)</f>
        <v>V4</v>
      </c>
      <c r="P829" t="str">
        <f>VLOOKUP(L829,'Voltage Vector Region'!$R:$S,2,0)</f>
        <v>OPO</v>
      </c>
      <c r="Q829" t="str">
        <f>VLOOKUP(M829,'Voltage Vector Region'!$R:$S,2,0)</f>
        <v>NPO</v>
      </c>
      <c r="R829" t="str">
        <f>VLOOKUP(N829,'Voltage Vector Region'!$R:$S,2,0)</f>
        <v>OPP</v>
      </c>
      <c r="S829">
        <f t="shared" si="103"/>
        <v>8.2600000000000211</v>
      </c>
      <c r="T829" t="e">
        <f>VLOOKUP($K829,#REF!,2,0)</f>
        <v>#REF!</v>
      </c>
      <c r="U829" t="e">
        <f>VLOOKUP($K829,#REF!,3,0)</f>
        <v>#REF!</v>
      </c>
      <c r="V829" t="e">
        <f>VLOOKUP($K829,#REF!,4,0)</f>
        <v>#REF!</v>
      </c>
    </row>
    <row r="830" spans="3:22" x14ac:dyDescent="0.3">
      <c r="C830" s="1">
        <v>8.2700000000000204E-3</v>
      </c>
      <c r="D830" s="1">
        <f t="shared" si="104"/>
        <v>2.5980971245187656</v>
      </c>
      <c r="E830" s="1" t="str">
        <f t="shared" si="105"/>
        <v>S3</v>
      </c>
      <c r="F830" s="1">
        <f t="shared" si="110"/>
        <v>0.50370202212557036</v>
      </c>
      <c r="G830" s="1">
        <f>$F$2*(((SQRT(3)*COS(Model!F830))-SIN(Model!F830))/2)</f>
        <v>0.41370479211052102</v>
      </c>
      <c r="H830" s="1">
        <f t="shared" si="106"/>
        <v>0.38613686079396176</v>
      </c>
      <c r="I830" s="1">
        <f t="shared" si="107"/>
        <v>0.79984165290448273</v>
      </c>
      <c r="J830" s="1" t="str">
        <f t="shared" si="108"/>
        <v>R2</v>
      </c>
      <c r="K830" t="str">
        <f t="shared" si="109"/>
        <v>S3R2</v>
      </c>
      <c r="L830" t="str">
        <f>VLOOKUP(K830,'Voltage Vector Region'!$M:$P,2,0)</f>
        <v>V3</v>
      </c>
      <c r="M830" t="str">
        <f>VLOOKUP(K830,'Voltage Vector Region'!$M:$P,3,0)</f>
        <v>V9</v>
      </c>
      <c r="N830" t="str">
        <f>VLOOKUP(K830,'Voltage Vector Region'!$M:$P,4,0)</f>
        <v>V4</v>
      </c>
      <c r="P830" t="str">
        <f>VLOOKUP(L830,'Voltage Vector Region'!$R:$S,2,0)</f>
        <v>OPO</v>
      </c>
      <c r="Q830" t="str">
        <f>VLOOKUP(M830,'Voltage Vector Region'!$R:$S,2,0)</f>
        <v>NPO</v>
      </c>
      <c r="R830" t="str">
        <f>VLOOKUP(N830,'Voltage Vector Region'!$R:$S,2,0)</f>
        <v>OPP</v>
      </c>
      <c r="S830">
        <f t="shared" si="103"/>
        <v>8.2700000000000209</v>
      </c>
      <c r="T830" t="e">
        <f>VLOOKUP($K830,#REF!,2,0)</f>
        <v>#REF!</v>
      </c>
      <c r="U830" t="e">
        <f>VLOOKUP($K830,#REF!,3,0)</f>
        <v>#REF!</v>
      </c>
      <c r="V830" t="e">
        <f>VLOOKUP($K830,#REF!,4,0)</f>
        <v>#REF!</v>
      </c>
    </row>
    <row r="831" spans="3:22" x14ac:dyDescent="0.3">
      <c r="C831" s="1">
        <v>8.28000000000002E-3</v>
      </c>
      <c r="D831" s="1">
        <f t="shared" si="104"/>
        <v>2.6012387171723552</v>
      </c>
      <c r="E831" s="1" t="str">
        <f t="shared" si="105"/>
        <v>S3</v>
      </c>
      <c r="F831" s="1">
        <f t="shared" si="110"/>
        <v>0.50684361477915996</v>
      </c>
      <c r="G831" s="1">
        <f>$F$2*(((SQRT(3)*COS(Model!F831))-SIN(Model!F831))/2)</f>
        <v>0.41155162702520065</v>
      </c>
      <c r="H831" s="1">
        <f t="shared" si="106"/>
        <v>0.38833608143622383</v>
      </c>
      <c r="I831" s="1">
        <f t="shared" si="107"/>
        <v>0.79988770846142443</v>
      </c>
      <c r="J831" s="1" t="str">
        <f t="shared" si="108"/>
        <v>R2</v>
      </c>
      <c r="K831" t="str">
        <f t="shared" si="109"/>
        <v>S3R2</v>
      </c>
      <c r="L831" t="str">
        <f>VLOOKUP(K831,'Voltage Vector Region'!$M:$P,2,0)</f>
        <v>V3</v>
      </c>
      <c r="M831" t="str">
        <f>VLOOKUP(K831,'Voltage Vector Region'!$M:$P,3,0)</f>
        <v>V9</v>
      </c>
      <c r="N831" t="str">
        <f>VLOOKUP(K831,'Voltage Vector Region'!$M:$P,4,0)</f>
        <v>V4</v>
      </c>
      <c r="P831" t="str">
        <f>VLOOKUP(L831,'Voltage Vector Region'!$R:$S,2,0)</f>
        <v>OPO</v>
      </c>
      <c r="Q831" t="str">
        <f>VLOOKUP(M831,'Voltage Vector Region'!$R:$S,2,0)</f>
        <v>NPO</v>
      </c>
      <c r="R831" t="str">
        <f>VLOOKUP(N831,'Voltage Vector Region'!$R:$S,2,0)</f>
        <v>OPP</v>
      </c>
      <c r="S831">
        <f t="shared" si="103"/>
        <v>8.2800000000000207</v>
      </c>
      <c r="T831" t="e">
        <f>VLOOKUP($K831,#REF!,2,0)</f>
        <v>#REF!</v>
      </c>
      <c r="U831" t="e">
        <f>VLOOKUP($K831,#REF!,3,0)</f>
        <v>#REF!</v>
      </c>
      <c r="V831" t="e">
        <f>VLOOKUP($K831,#REF!,4,0)</f>
        <v>#REF!</v>
      </c>
    </row>
    <row r="832" spans="3:22" x14ac:dyDescent="0.3">
      <c r="C832" s="1">
        <v>8.2900000000000196E-3</v>
      </c>
      <c r="D832" s="1">
        <f t="shared" si="104"/>
        <v>2.6043803098259448</v>
      </c>
      <c r="E832" s="1" t="str">
        <f t="shared" si="105"/>
        <v>S3</v>
      </c>
      <c r="F832" s="1">
        <f t="shared" si="110"/>
        <v>0.50998520743274955</v>
      </c>
      <c r="G832" s="1">
        <f>$F$2*(((SQRT(3)*COS(Model!F832))-SIN(Model!F832))/2)</f>
        <v>0.40939440009147154</v>
      </c>
      <c r="H832" s="1">
        <f t="shared" si="106"/>
        <v>0.39053146935813976</v>
      </c>
      <c r="I832" s="1">
        <f t="shared" si="107"/>
        <v>0.7999258694496113</v>
      </c>
      <c r="J832" s="1" t="str">
        <f t="shared" si="108"/>
        <v>R2</v>
      </c>
      <c r="K832" t="str">
        <f t="shared" si="109"/>
        <v>S3R2</v>
      </c>
      <c r="L832" t="str">
        <f>VLOOKUP(K832,'Voltage Vector Region'!$M:$P,2,0)</f>
        <v>V3</v>
      </c>
      <c r="M832" t="str">
        <f>VLOOKUP(K832,'Voltage Vector Region'!$M:$P,3,0)</f>
        <v>V9</v>
      </c>
      <c r="N832" t="str">
        <f>VLOOKUP(K832,'Voltage Vector Region'!$M:$P,4,0)</f>
        <v>V4</v>
      </c>
      <c r="P832" t="str">
        <f>VLOOKUP(L832,'Voltage Vector Region'!$R:$S,2,0)</f>
        <v>OPO</v>
      </c>
      <c r="Q832" t="str">
        <f>VLOOKUP(M832,'Voltage Vector Region'!$R:$S,2,0)</f>
        <v>NPO</v>
      </c>
      <c r="R832" t="str">
        <f>VLOOKUP(N832,'Voltage Vector Region'!$R:$S,2,0)</f>
        <v>OPP</v>
      </c>
      <c r="S832">
        <f t="shared" si="103"/>
        <v>8.2900000000000187</v>
      </c>
      <c r="T832" t="e">
        <f>VLOOKUP($K832,#REF!,2,0)</f>
        <v>#REF!</v>
      </c>
      <c r="U832" t="e">
        <f>VLOOKUP($K832,#REF!,3,0)</f>
        <v>#REF!</v>
      </c>
      <c r="V832" t="e">
        <f>VLOOKUP($K832,#REF!,4,0)</f>
        <v>#REF!</v>
      </c>
    </row>
    <row r="833" spans="3:22" x14ac:dyDescent="0.3">
      <c r="C833" s="1">
        <v>8.3000000000000192E-3</v>
      </c>
      <c r="D833" s="1">
        <f t="shared" si="104"/>
        <v>2.6075219024795344</v>
      </c>
      <c r="E833" s="1" t="str">
        <f t="shared" si="105"/>
        <v>S3</v>
      </c>
      <c r="F833" s="1">
        <f t="shared" si="110"/>
        <v>0.51312680008633915</v>
      </c>
      <c r="G833" s="1">
        <f>$F$2*(((SQRT(3)*COS(Model!F833))-SIN(Model!F833))/2)</f>
        <v>0.40723313260029281</v>
      </c>
      <c r="H833" s="1">
        <f t="shared" si="106"/>
        <v>0.39272300289211703</v>
      </c>
      <c r="I833" s="1">
        <f t="shared" si="107"/>
        <v>0.79995613549240985</v>
      </c>
      <c r="J833" s="1" t="str">
        <f t="shared" si="108"/>
        <v>R2</v>
      </c>
      <c r="K833" t="str">
        <f t="shared" si="109"/>
        <v>S3R2</v>
      </c>
      <c r="L833" t="str">
        <f>VLOOKUP(K833,'Voltage Vector Region'!$M:$P,2,0)</f>
        <v>V3</v>
      </c>
      <c r="M833" t="str">
        <f>VLOOKUP(K833,'Voltage Vector Region'!$M:$P,3,0)</f>
        <v>V9</v>
      </c>
      <c r="N833" t="str">
        <f>VLOOKUP(K833,'Voltage Vector Region'!$M:$P,4,0)</f>
        <v>V4</v>
      </c>
      <c r="P833" t="str">
        <f>VLOOKUP(L833,'Voltage Vector Region'!$R:$S,2,0)</f>
        <v>OPO</v>
      </c>
      <c r="Q833" t="str">
        <f>VLOOKUP(M833,'Voltage Vector Region'!$R:$S,2,0)</f>
        <v>NPO</v>
      </c>
      <c r="R833" t="str">
        <f>VLOOKUP(N833,'Voltage Vector Region'!$R:$S,2,0)</f>
        <v>OPP</v>
      </c>
      <c r="S833">
        <f t="shared" si="103"/>
        <v>8.3000000000000185</v>
      </c>
      <c r="T833" t="e">
        <f>VLOOKUP($K833,#REF!,2,0)</f>
        <v>#REF!</v>
      </c>
      <c r="U833" t="e">
        <f>VLOOKUP($K833,#REF!,3,0)</f>
        <v>#REF!</v>
      </c>
      <c r="V833" t="e">
        <f>VLOOKUP($K833,#REF!,4,0)</f>
        <v>#REF!</v>
      </c>
    </row>
    <row r="834" spans="3:22" x14ac:dyDescent="0.3">
      <c r="C834" s="1">
        <v>8.3100000000000205E-3</v>
      </c>
      <c r="D834" s="1">
        <f t="shared" si="104"/>
        <v>2.6106634951331245</v>
      </c>
      <c r="E834" s="1" t="str">
        <f t="shared" si="105"/>
        <v>S3</v>
      </c>
      <c r="F834" s="1">
        <f t="shared" si="110"/>
        <v>0.51626839273992919</v>
      </c>
      <c r="G834" s="1">
        <f>$F$2*(((SQRT(3)*COS(Model!F834))-SIN(Model!F834))/2)</f>
        <v>0.4050678458825015</v>
      </c>
      <c r="H834" s="1">
        <f t="shared" si="106"/>
        <v>0.39491066040860479</v>
      </c>
      <c r="I834" s="1">
        <f t="shared" si="107"/>
        <v>0.79997850629110623</v>
      </c>
      <c r="J834" s="1" t="str">
        <f t="shared" si="108"/>
        <v>R2</v>
      </c>
      <c r="K834" t="str">
        <f t="shared" si="109"/>
        <v>S3R2</v>
      </c>
      <c r="L834" t="str">
        <f>VLOOKUP(K834,'Voltage Vector Region'!$M:$P,2,0)</f>
        <v>V3</v>
      </c>
      <c r="M834" t="str">
        <f>VLOOKUP(K834,'Voltage Vector Region'!$M:$P,3,0)</f>
        <v>V9</v>
      </c>
      <c r="N834" t="str">
        <f>VLOOKUP(K834,'Voltage Vector Region'!$M:$P,4,0)</f>
        <v>V4</v>
      </c>
      <c r="P834" t="str">
        <f>VLOOKUP(L834,'Voltage Vector Region'!$R:$S,2,0)</f>
        <v>OPO</v>
      </c>
      <c r="Q834" t="str">
        <f>VLOOKUP(M834,'Voltage Vector Region'!$R:$S,2,0)</f>
        <v>NPO</v>
      </c>
      <c r="R834" t="str">
        <f>VLOOKUP(N834,'Voltage Vector Region'!$R:$S,2,0)</f>
        <v>OPP</v>
      </c>
      <c r="S834">
        <f t="shared" si="103"/>
        <v>8.31000000000002</v>
      </c>
      <c r="T834" t="e">
        <f>VLOOKUP($K834,#REF!,2,0)</f>
        <v>#REF!</v>
      </c>
      <c r="U834" t="e">
        <f>VLOOKUP($K834,#REF!,3,0)</f>
        <v>#REF!</v>
      </c>
      <c r="V834" t="e">
        <f>VLOOKUP($K834,#REF!,4,0)</f>
        <v>#REF!</v>
      </c>
    </row>
    <row r="835" spans="3:22" x14ac:dyDescent="0.3">
      <c r="C835" s="1">
        <v>8.3200000000000201E-3</v>
      </c>
      <c r="D835" s="1">
        <f t="shared" si="104"/>
        <v>2.6138050877867145</v>
      </c>
      <c r="E835" s="1" t="str">
        <f t="shared" si="105"/>
        <v>S3</v>
      </c>
      <c r="F835" s="1">
        <f t="shared" si="110"/>
        <v>0.51940998539351924</v>
      </c>
      <c r="G835" s="1">
        <f>$F$2*(((SQRT(3)*COS(Model!F835))-SIN(Model!F835))/2)</f>
        <v>0.40289856130860396</v>
      </c>
      <c r="H835" s="1">
        <f t="shared" si="106"/>
        <v>0.39709442031630621</v>
      </c>
      <c r="I835" s="1">
        <f t="shared" si="107"/>
        <v>0.79999298162491017</v>
      </c>
      <c r="J835" s="1" t="str">
        <f t="shared" si="108"/>
        <v>R2</v>
      </c>
      <c r="K835" t="str">
        <f t="shared" si="109"/>
        <v>S3R2</v>
      </c>
      <c r="L835" t="str">
        <f>VLOOKUP(K835,'Voltage Vector Region'!$M:$P,2,0)</f>
        <v>V3</v>
      </c>
      <c r="M835" t="str">
        <f>VLOOKUP(K835,'Voltage Vector Region'!$M:$P,3,0)</f>
        <v>V9</v>
      </c>
      <c r="N835" t="str">
        <f>VLOOKUP(K835,'Voltage Vector Region'!$M:$P,4,0)</f>
        <v>V4</v>
      </c>
      <c r="P835" t="str">
        <f>VLOOKUP(L835,'Voltage Vector Region'!$R:$S,2,0)</f>
        <v>OPO</v>
      </c>
      <c r="Q835" t="str">
        <f>VLOOKUP(M835,'Voltage Vector Region'!$R:$S,2,0)</f>
        <v>NPO</v>
      </c>
      <c r="R835" t="str">
        <f>VLOOKUP(N835,'Voltage Vector Region'!$R:$S,2,0)</f>
        <v>OPP</v>
      </c>
      <c r="S835">
        <f t="shared" ref="S835:S898" si="111">C835/$S$1</f>
        <v>8.3200000000000198</v>
      </c>
      <c r="T835" t="e">
        <f>VLOOKUP($K835,#REF!,2,0)</f>
        <v>#REF!</v>
      </c>
      <c r="U835" t="e">
        <f>VLOOKUP($K835,#REF!,3,0)</f>
        <v>#REF!</v>
      </c>
      <c r="V835" t="e">
        <f>VLOOKUP($K835,#REF!,4,0)</f>
        <v>#REF!</v>
      </c>
    </row>
    <row r="836" spans="3:22" x14ac:dyDescent="0.3">
      <c r="C836" s="1">
        <v>8.3300000000000197E-3</v>
      </c>
      <c r="D836" s="1">
        <f t="shared" ref="D836:D899" si="112">C836*$B$3</f>
        <v>2.6169466804403041</v>
      </c>
      <c r="E836" s="1" t="str">
        <f t="shared" ref="E836:E899" si="113">IF(AND((D836&lt;PI()/3),(D836&gt;=0)),"S1",IF(AND((D836&lt;2*PI()/3),(D836&gt;=PI()/3)),"S2",IF(AND((D836&lt;3*PI()/3),(D836&gt;=2*PI()/3)),"S3",IF(AND((D836&lt;4*PI()/3),(D836&gt;=PI())),"S4",IF(AND((D836&lt;5*PI()/3),(D836&gt;=4*PI()/3)),"S5",IF(AND((D836&lt;2*PI()),(D836&gt;=5*PI()/3)),"S6",0))))))</f>
        <v>S3</v>
      </c>
      <c r="F836" s="1">
        <f t="shared" si="110"/>
        <v>0.52255157804710883</v>
      </c>
      <c r="G836" s="1">
        <f>$F$2*(((SQRT(3)*COS(Model!F836))-SIN(Model!F836))/2)</f>
        <v>0.40072530028856335</v>
      </c>
      <c r="H836" s="1">
        <f t="shared" si="106"/>
        <v>0.39927426106239228</v>
      </c>
      <c r="I836" s="1">
        <f t="shared" si="107"/>
        <v>0.79999956135095562</v>
      </c>
      <c r="J836" s="1" t="str">
        <f t="shared" si="108"/>
        <v>R2</v>
      </c>
      <c r="K836" t="str">
        <f t="shared" si="109"/>
        <v>S3R2</v>
      </c>
      <c r="L836" t="str">
        <f>VLOOKUP(K836,'Voltage Vector Region'!$M:$P,2,0)</f>
        <v>V3</v>
      </c>
      <c r="M836" t="str">
        <f>VLOOKUP(K836,'Voltage Vector Region'!$M:$P,3,0)</f>
        <v>V9</v>
      </c>
      <c r="N836" t="str">
        <f>VLOOKUP(K836,'Voltage Vector Region'!$M:$P,4,0)</f>
        <v>V4</v>
      </c>
      <c r="P836" t="str">
        <f>VLOOKUP(L836,'Voltage Vector Region'!$R:$S,2,0)</f>
        <v>OPO</v>
      </c>
      <c r="Q836" t="str">
        <f>VLOOKUP(M836,'Voltage Vector Region'!$R:$S,2,0)</f>
        <v>NPO</v>
      </c>
      <c r="R836" t="str">
        <f>VLOOKUP(N836,'Voltage Vector Region'!$R:$S,2,0)</f>
        <v>OPP</v>
      </c>
      <c r="S836">
        <f t="shared" si="111"/>
        <v>8.3300000000000196</v>
      </c>
      <c r="T836" t="e">
        <f>VLOOKUP($K836,#REF!,2,0)</f>
        <v>#REF!</v>
      </c>
      <c r="U836" t="e">
        <f>VLOOKUP($K836,#REF!,3,0)</f>
        <v>#REF!</v>
      </c>
      <c r="V836" t="e">
        <f>VLOOKUP($K836,#REF!,4,0)</f>
        <v>#REF!</v>
      </c>
    </row>
    <row r="837" spans="3:22" x14ac:dyDescent="0.3">
      <c r="C837" s="1">
        <v>8.3400000000000193E-3</v>
      </c>
      <c r="D837" s="1">
        <f t="shared" si="112"/>
        <v>2.6200882730938937</v>
      </c>
      <c r="E837" s="1" t="str">
        <f t="shared" si="113"/>
        <v>S3</v>
      </c>
      <c r="F837" s="1">
        <f t="shared" si="110"/>
        <v>0.52569317070069843</v>
      </c>
      <c r="G837" s="1">
        <f>$F$2*(((SQRT(3)*COS(Model!F837))-SIN(Model!F837))/2)</f>
        <v>0.39854808427158822</v>
      </c>
      <c r="H837" s="1">
        <f t="shared" si="106"/>
        <v>0.4014501611327152</v>
      </c>
      <c r="I837" s="1">
        <f t="shared" si="107"/>
        <v>0.79999824540430342</v>
      </c>
      <c r="J837" s="1" t="str">
        <f t="shared" si="108"/>
        <v>R2</v>
      </c>
      <c r="K837" t="str">
        <f t="shared" si="109"/>
        <v>S3R2</v>
      </c>
      <c r="L837" t="str">
        <f>VLOOKUP(K837,'Voltage Vector Region'!$M:$P,2,0)</f>
        <v>V3</v>
      </c>
      <c r="M837" t="str">
        <f>VLOOKUP(K837,'Voltage Vector Region'!$M:$P,3,0)</f>
        <v>V9</v>
      </c>
      <c r="N837" t="str">
        <f>VLOOKUP(K837,'Voltage Vector Region'!$M:$P,4,0)</f>
        <v>V4</v>
      </c>
      <c r="P837" t="str">
        <f>VLOOKUP(L837,'Voltage Vector Region'!$R:$S,2,0)</f>
        <v>OPO</v>
      </c>
      <c r="Q837" t="str">
        <f>VLOOKUP(M837,'Voltage Vector Region'!$R:$S,2,0)</f>
        <v>NPO</v>
      </c>
      <c r="R837" t="str">
        <f>VLOOKUP(N837,'Voltage Vector Region'!$R:$S,2,0)</f>
        <v>OPP</v>
      </c>
      <c r="S837">
        <f t="shared" si="111"/>
        <v>8.3400000000000194</v>
      </c>
      <c r="T837" t="e">
        <f>VLOOKUP($K837,#REF!,2,0)</f>
        <v>#REF!</v>
      </c>
      <c r="U837" t="e">
        <f>VLOOKUP($K837,#REF!,3,0)</f>
        <v>#REF!</v>
      </c>
      <c r="V837" t="e">
        <f>VLOOKUP($K837,#REF!,4,0)</f>
        <v>#REF!</v>
      </c>
    </row>
    <row r="838" spans="3:22" x14ac:dyDescent="0.3">
      <c r="C838" s="1">
        <v>8.3500000000000206E-3</v>
      </c>
      <c r="D838" s="1">
        <f t="shared" si="112"/>
        <v>2.6232298657474837</v>
      </c>
      <c r="E838" s="1" t="str">
        <f t="shared" si="113"/>
        <v>S3</v>
      </c>
      <c r="F838" s="1">
        <f t="shared" si="110"/>
        <v>0.52883476335428847</v>
      </c>
      <c r="G838" s="1">
        <f>$F$2*(((SQRT(3)*COS(Model!F838))-SIN(Model!F838))/2)</f>
        <v>0.39636693474592138</v>
      </c>
      <c r="H838" s="1">
        <f t="shared" si="106"/>
        <v>0.40362209905201996</v>
      </c>
      <c r="I838" s="1">
        <f t="shared" si="107"/>
        <v>0.7999890337979414</v>
      </c>
      <c r="J838" s="1" t="str">
        <f t="shared" si="108"/>
        <v>R2</v>
      </c>
      <c r="K838" t="str">
        <f t="shared" si="109"/>
        <v>S3R2</v>
      </c>
      <c r="L838" t="str">
        <f>VLOOKUP(K838,'Voltage Vector Region'!$M:$P,2,0)</f>
        <v>V3</v>
      </c>
      <c r="M838" t="str">
        <f>VLOOKUP(K838,'Voltage Vector Region'!$M:$P,3,0)</f>
        <v>V9</v>
      </c>
      <c r="N838" t="str">
        <f>VLOOKUP(K838,'Voltage Vector Region'!$M:$P,4,0)</f>
        <v>V4</v>
      </c>
      <c r="P838" t="str">
        <f>VLOOKUP(L838,'Voltage Vector Region'!$R:$S,2,0)</f>
        <v>OPO</v>
      </c>
      <c r="Q838" t="str">
        <f>VLOOKUP(M838,'Voltage Vector Region'!$R:$S,2,0)</f>
        <v>NPO</v>
      </c>
      <c r="R838" t="str">
        <f>VLOOKUP(N838,'Voltage Vector Region'!$R:$S,2,0)</f>
        <v>OPP</v>
      </c>
      <c r="S838">
        <f t="shared" si="111"/>
        <v>8.350000000000021</v>
      </c>
      <c r="T838" t="e">
        <f>VLOOKUP($K838,#REF!,2,0)</f>
        <v>#REF!</v>
      </c>
      <c r="U838" t="e">
        <f>VLOOKUP($K838,#REF!,3,0)</f>
        <v>#REF!</v>
      </c>
      <c r="V838" t="e">
        <f>VLOOKUP($K838,#REF!,4,0)</f>
        <v>#REF!</v>
      </c>
    </row>
    <row r="839" spans="3:22" x14ac:dyDescent="0.3">
      <c r="C839" s="1">
        <v>8.3600000000000202E-3</v>
      </c>
      <c r="D839" s="1">
        <f t="shared" si="112"/>
        <v>2.6263714584010733</v>
      </c>
      <c r="E839" s="1" t="str">
        <f t="shared" si="113"/>
        <v>S3</v>
      </c>
      <c r="F839" s="1">
        <f t="shared" si="110"/>
        <v>0.53197635600787807</v>
      </c>
      <c r="G839" s="1">
        <f>$F$2*(((SQRT(3)*COS(Model!F839))-SIN(Model!F839))/2)</f>
        <v>0.3941818732386288</v>
      </c>
      <c r="H839" s="1">
        <f t="shared" si="106"/>
        <v>0.40579005338415569</v>
      </c>
      <c r="I839" s="1">
        <f t="shared" si="107"/>
        <v>0.79997192662278449</v>
      </c>
      <c r="J839" s="1" t="str">
        <f t="shared" si="108"/>
        <v>R2</v>
      </c>
      <c r="K839" t="str">
        <f t="shared" si="109"/>
        <v>S3R2</v>
      </c>
      <c r="L839" t="str">
        <f>VLOOKUP(K839,'Voltage Vector Region'!$M:$P,2,0)</f>
        <v>V3</v>
      </c>
      <c r="M839" t="str">
        <f>VLOOKUP(K839,'Voltage Vector Region'!$M:$P,3,0)</f>
        <v>V9</v>
      </c>
      <c r="N839" t="str">
        <f>VLOOKUP(K839,'Voltage Vector Region'!$M:$P,4,0)</f>
        <v>V4</v>
      </c>
      <c r="P839" t="str">
        <f>VLOOKUP(L839,'Voltage Vector Region'!$R:$S,2,0)</f>
        <v>OPO</v>
      </c>
      <c r="Q839" t="str">
        <f>VLOOKUP(M839,'Voltage Vector Region'!$R:$S,2,0)</f>
        <v>NPO</v>
      </c>
      <c r="R839" t="str">
        <f>VLOOKUP(N839,'Voltage Vector Region'!$R:$S,2,0)</f>
        <v>OPP</v>
      </c>
      <c r="S839">
        <f t="shared" si="111"/>
        <v>8.3600000000000207</v>
      </c>
      <c r="T839" t="e">
        <f>VLOOKUP($K839,#REF!,2,0)</f>
        <v>#REF!</v>
      </c>
      <c r="U839" t="e">
        <f>VLOOKUP($K839,#REF!,3,0)</f>
        <v>#REF!</v>
      </c>
      <c r="V839" t="e">
        <f>VLOOKUP($K839,#REF!,4,0)</f>
        <v>#REF!</v>
      </c>
    </row>
    <row r="840" spans="3:22" x14ac:dyDescent="0.3">
      <c r="C840" s="1">
        <v>8.3700000000000198E-3</v>
      </c>
      <c r="D840" s="1">
        <f t="shared" si="112"/>
        <v>2.6295130510546634</v>
      </c>
      <c r="E840" s="1" t="str">
        <f t="shared" si="113"/>
        <v>S3</v>
      </c>
      <c r="F840" s="1">
        <f t="shared" si="110"/>
        <v>0.53511794866146811</v>
      </c>
      <c r="G840" s="1">
        <f>$F$2*(((SQRT(3)*COS(Model!F840))-SIN(Model!F840))/2)</f>
        <v>0.39199292131538466</v>
      </c>
      <c r="H840" s="1">
        <f t="shared" si="106"/>
        <v>0.40795400273228888</v>
      </c>
      <c r="I840" s="1">
        <f t="shared" si="107"/>
        <v>0.79994692404767354</v>
      </c>
      <c r="J840" s="1" t="str">
        <f t="shared" si="108"/>
        <v>R2</v>
      </c>
      <c r="K840" t="str">
        <f t="shared" si="109"/>
        <v>S3R2</v>
      </c>
      <c r="L840" t="str">
        <f>VLOOKUP(K840,'Voltage Vector Region'!$M:$P,2,0)</f>
        <v>V3</v>
      </c>
      <c r="M840" t="str">
        <f>VLOOKUP(K840,'Voltage Vector Region'!$M:$P,3,0)</f>
        <v>V9</v>
      </c>
      <c r="N840" t="str">
        <f>VLOOKUP(K840,'Voltage Vector Region'!$M:$P,4,0)</f>
        <v>V4</v>
      </c>
      <c r="P840" t="str">
        <f>VLOOKUP(L840,'Voltage Vector Region'!$R:$S,2,0)</f>
        <v>OPO</v>
      </c>
      <c r="Q840" t="str">
        <f>VLOOKUP(M840,'Voltage Vector Region'!$R:$S,2,0)</f>
        <v>NPO</v>
      </c>
      <c r="R840" t="str">
        <f>VLOOKUP(N840,'Voltage Vector Region'!$R:$S,2,0)</f>
        <v>OPP</v>
      </c>
      <c r="S840">
        <f t="shared" si="111"/>
        <v>8.3700000000000188</v>
      </c>
      <c r="T840" t="e">
        <f>VLOOKUP($K840,#REF!,2,0)</f>
        <v>#REF!</v>
      </c>
      <c r="U840" t="e">
        <f>VLOOKUP($K840,#REF!,3,0)</f>
        <v>#REF!</v>
      </c>
      <c r="V840" t="e">
        <f>VLOOKUP($K840,#REF!,4,0)</f>
        <v>#REF!</v>
      </c>
    </row>
    <row r="841" spans="3:22" x14ac:dyDescent="0.3">
      <c r="C841" s="1">
        <v>8.3800000000000194E-3</v>
      </c>
      <c r="D841" s="1">
        <f t="shared" si="112"/>
        <v>2.632654643708253</v>
      </c>
      <c r="E841" s="1" t="str">
        <f t="shared" si="113"/>
        <v>S3</v>
      </c>
      <c r="F841" s="1">
        <f t="shared" si="110"/>
        <v>0.53825954131505771</v>
      </c>
      <c r="G841" s="1">
        <f>$F$2*(((SQRT(3)*COS(Model!F841))-SIN(Model!F841))/2)</f>
        <v>0.38980010058026127</v>
      </c>
      <c r="H841" s="1">
        <f t="shared" si="106"/>
        <v>0.41011392573911254</v>
      </c>
      <c r="I841" s="1">
        <f t="shared" si="107"/>
        <v>0.79991402631937381</v>
      </c>
      <c r="J841" s="1" t="str">
        <f t="shared" si="108"/>
        <v>R2</v>
      </c>
      <c r="K841" t="str">
        <f t="shared" si="109"/>
        <v>S3R2</v>
      </c>
      <c r="L841" t="str">
        <f>VLOOKUP(K841,'Voltage Vector Region'!$M:$P,2,0)</f>
        <v>V3</v>
      </c>
      <c r="M841" t="str">
        <f>VLOOKUP(K841,'Voltage Vector Region'!$M:$P,3,0)</f>
        <v>V9</v>
      </c>
      <c r="N841" t="str">
        <f>VLOOKUP(K841,'Voltage Vector Region'!$M:$P,4,0)</f>
        <v>V4</v>
      </c>
      <c r="P841" t="str">
        <f>VLOOKUP(L841,'Voltage Vector Region'!$R:$S,2,0)</f>
        <v>OPO</v>
      </c>
      <c r="Q841" t="str">
        <f>VLOOKUP(M841,'Voltage Vector Region'!$R:$S,2,0)</f>
        <v>NPO</v>
      </c>
      <c r="R841" t="str">
        <f>VLOOKUP(N841,'Voltage Vector Region'!$R:$S,2,0)</f>
        <v>OPP</v>
      </c>
      <c r="S841">
        <f t="shared" si="111"/>
        <v>8.3800000000000185</v>
      </c>
      <c r="T841" t="e">
        <f>VLOOKUP($K841,#REF!,2,0)</f>
        <v>#REF!</v>
      </c>
      <c r="U841" t="e">
        <f>VLOOKUP($K841,#REF!,3,0)</f>
        <v>#REF!</v>
      </c>
      <c r="V841" t="e">
        <f>VLOOKUP($K841,#REF!,4,0)</f>
        <v>#REF!</v>
      </c>
    </row>
    <row r="842" spans="3:22" x14ac:dyDescent="0.3">
      <c r="C842" s="1">
        <v>8.3900000000000207E-3</v>
      </c>
      <c r="D842" s="1">
        <f t="shared" si="112"/>
        <v>2.635796236361843</v>
      </c>
      <c r="E842" s="1" t="str">
        <f t="shared" si="113"/>
        <v>S3</v>
      </c>
      <c r="F842" s="1">
        <f t="shared" si="110"/>
        <v>0.54140113396864775</v>
      </c>
      <c r="G842" s="1">
        <f>$F$2*(((SQRT(3)*COS(Model!F842))-SIN(Model!F842))/2)</f>
        <v>0.38760343267551373</v>
      </c>
      <c r="H842" s="1">
        <f t="shared" si="106"/>
        <v>0.41226980108705907</v>
      </c>
      <c r="I842" s="1">
        <f t="shared" si="107"/>
        <v>0.7998732337625728</v>
      </c>
      <c r="J842" s="1" t="str">
        <f t="shared" si="108"/>
        <v>R2</v>
      </c>
      <c r="K842" t="str">
        <f t="shared" si="109"/>
        <v>S3R2</v>
      </c>
      <c r="L842" t="str">
        <f>VLOOKUP(K842,'Voltage Vector Region'!$M:$P,2,0)</f>
        <v>V3</v>
      </c>
      <c r="M842" t="str">
        <f>VLOOKUP(K842,'Voltage Vector Region'!$M:$P,3,0)</f>
        <v>V9</v>
      </c>
      <c r="N842" t="str">
        <f>VLOOKUP(K842,'Voltage Vector Region'!$M:$P,4,0)</f>
        <v>V4</v>
      </c>
      <c r="P842" t="str">
        <f>VLOOKUP(L842,'Voltage Vector Region'!$R:$S,2,0)</f>
        <v>OPO</v>
      </c>
      <c r="Q842" t="str">
        <f>VLOOKUP(M842,'Voltage Vector Region'!$R:$S,2,0)</f>
        <v>NPO</v>
      </c>
      <c r="R842" t="str">
        <f>VLOOKUP(N842,'Voltage Vector Region'!$R:$S,2,0)</f>
        <v>OPP</v>
      </c>
      <c r="S842">
        <f t="shared" si="111"/>
        <v>8.3900000000000201</v>
      </c>
      <c r="T842" t="e">
        <f>VLOOKUP($K842,#REF!,2,0)</f>
        <v>#REF!</v>
      </c>
      <c r="U842" t="e">
        <f>VLOOKUP($K842,#REF!,3,0)</f>
        <v>#REF!</v>
      </c>
      <c r="V842" t="e">
        <f>VLOOKUP($K842,#REF!,4,0)</f>
        <v>#REF!</v>
      </c>
    </row>
    <row r="843" spans="3:22" x14ac:dyDescent="0.3">
      <c r="C843" s="1">
        <v>8.4000000000000203E-3</v>
      </c>
      <c r="D843" s="1">
        <f t="shared" si="112"/>
        <v>2.6389378290154326</v>
      </c>
      <c r="E843" s="1" t="str">
        <f t="shared" si="113"/>
        <v>S3</v>
      </c>
      <c r="F843" s="1">
        <f t="shared" si="110"/>
        <v>0.54454272662223735</v>
      </c>
      <c r="G843" s="1">
        <f>$F$2*(((SQRT(3)*COS(Model!F843))-SIN(Model!F843))/2)</f>
        <v>0.38540293928136765</v>
      </c>
      <c r="H843" s="1">
        <f t="shared" si="106"/>
        <v>0.4144216074985087</v>
      </c>
      <c r="I843" s="1">
        <f t="shared" si="107"/>
        <v>0.79982454677987636</v>
      </c>
      <c r="J843" s="1" t="str">
        <f t="shared" si="108"/>
        <v>R2</v>
      </c>
      <c r="K843" t="str">
        <f t="shared" si="109"/>
        <v>S3R2</v>
      </c>
      <c r="L843" t="str">
        <f>VLOOKUP(K843,'Voltage Vector Region'!$M:$P,2,0)</f>
        <v>V3</v>
      </c>
      <c r="M843" t="str">
        <f>VLOOKUP(K843,'Voltage Vector Region'!$M:$P,3,0)</f>
        <v>V9</v>
      </c>
      <c r="N843" t="str">
        <f>VLOOKUP(K843,'Voltage Vector Region'!$M:$P,4,0)</f>
        <v>V4</v>
      </c>
      <c r="P843" t="str">
        <f>VLOOKUP(L843,'Voltage Vector Region'!$R:$S,2,0)</f>
        <v>OPO</v>
      </c>
      <c r="Q843" t="str">
        <f>VLOOKUP(M843,'Voltage Vector Region'!$R:$S,2,0)</f>
        <v>NPO</v>
      </c>
      <c r="R843" t="str">
        <f>VLOOKUP(N843,'Voltage Vector Region'!$R:$S,2,0)</f>
        <v>OPP</v>
      </c>
      <c r="S843">
        <f t="shared" si="111"/>
        <v>8.4000000000000199</v>
      </c>
      <c r="T843" t="e">
        <f>VLOOKUP($K843,#REF!,2,0)</f>
        <v>#REF!</v>
      </c>
      <c r="U843" t="e">
        <f>VLOOKUP($K843,#REF!,3,0)</f>
        <v>#REF!</v>
      </c>
      <c r="V843" t="e">
        <f>VLOOKUP($K843,#REF!,4,0)</f>
        <v>#REF!</v>
      </c>
    </row>
    <row r="844" spans="3:22" x14ac:dyDescent="0.3">
      <c r="C844" s="1">
        <v>8.4100000000000199E-3</v>
      </c>
      <c r="D844" s="1">
        <f t="shared" si="112"/>
        <v>2.6420794216690222</v>
      </c>
      <c r="E844" s="1" t="str">
        <f t="shared" si="113"/>
        <v>S3</v>
      </c>
      <c r="F844" s="1">
        <f t="shared" si="110"/>
        <v>0.54768431927582695</v>
      </c>
      <c r="G844" s="1">
        <f>$F$2*(((SQRT(3)*COS(Model!F844))-SIN(Model!F844))/2)</f>
        <v>0.38319864211580434</v>
      </c>
      <c r="H844" s="1">
        <f t="shared" ref="H844:H907" si="114">$F$2*SIN(F844)</f>
        <v>0.41656932373600103</v>
      </c>
      <c r="I844" s="1">
        <f t="shared" ref="I844:I907" si="115">G844+H844</f>
        <v>0.79976796585180532</v>
      </c>
      <c r="J844" s="1" t="str">
        <f t="shared" ref="J844:J907" si="116">IF(G844&gt;0.5,"R3",IF(H844&gt;0.5,"R4",IF(I844&lt;0.5,"R1","R2")))</f>
        <v>R2</v>
      </c>
      <c r="K844" t="str">
        <f t="shared" ref="K844:K907" si="117">E844&amp;J844</f>
        <v>S3R2</v>
      </c>
      <c r="L844" t="str">
        <f>VLOOKUP(K844,'Voltage Vector Region'!$M:$P,2,0)</f>
        <v>V3</v>
      </c>
      <c r="M844" t="str">
        <f>VLOOKUP(K844,'Voltage Vector Region'!$M:$P,3,0)</f>
        <v>V9</v>
      </c>
      <c r="N844" t="str">
        <f>VLOOKUP(K844,'Voltage Vector Region'!$M:$P,4,0)</f>
        <v>V4</v>
      </c>
      <c r="P844" t="str">
        <f>VLOOKUP(L844,'Voltage Vector Region'!$R:$S,2,0)</f>
        <v>OPO</v>
      </c>
      <c r="Q844" t="str">
        <f>VLOOKUP(M844,'Voltage Vector Region'!$R:$S,2,0)</f>
        <v>NPO</v>
      </c>
      <c r="R844" t="str">
        <f>VLOOKUP(N844,'Voltage Vector Region'!$R:$S,2,0)</f>
        <v>OPP</v>
      </c>
      <c r="S844">
        <f t="shared" si="111"/>
        <v>8.4100000000000197</v>
      </c>
      <c r="T844" t="e">
        <f>VLOOKUP($K844,#REF!,2,0)</f>
        <v>#REF!</v>
      </c>
      <c r="U844" t="e">
        <f>VLOOKUP($K844,#REF!,3,0)</f>
        <v>#REF!</v>
      </c>
      <c r="V844" t="e">
        <f>VLOOKUP($K844,#REF!,4,0)</f>
        <v>#REF!</v>
      </c>
    </row>
    <row r="845" spans="3:22" x14ac:dyDescent="0.3">
      <c r="C845" s="1">
        <v>8.4200000000000195E-3</v>
      </c>
      <c r="D845" s="1">
        <f t="shared" si="112"/>
        <v>2.6452210143226123</v>
      </c>
      <c r="E845" s="1" t="str">
        <f t="shared" si="113"/>
        <v>S3</v>
      </c>
      <c r="F845" s="1">
        <f t="shared" si="110"/>
        <v>0.55082591192941699</v>
      </c>
      <c r="G845" s="1">
        <f>$F$2*(((SQRT(3)*COS(Model!F845))-SIN(Model!F845))/2)</f>
        <v>0.38099056293434669</v>
      </c>
      <c r="H845" s="1">
        <f t="shared" si="114"/>
        <v>0.41871292860244425</v>
      </c>
      <c r="I845" s="1">
        <f t="shared" si="115"/>
        <v>0.79970349153679088</v>
      </c>
      <c r="J845" s="1" t="str">
        <f t="shared" si="116"/>
        <v>R2</v>
      </c>
      <c r="K845" t="str">
        <f t="shared" si="117"/>
        <v>S3R2</v>
      </c>
      <c r="L845" t="str">
        <f>VLOOKUP(K845,'Voltage Vector Region'!$M:$P,2,0)</f>
        <v>V3</v>
      </c>
      <c r="M845" t="str">
        <f>VLOOKUP(K845,'Voltage Vector Region'!$M:$P,3,0)</f>
        <v>V9</v>
      </c>
      <c r="N845" t="str">
        <f>VLOOKUP(K845,'Voltage Vector Region'!$M:$P,4,0)</f>
        <v>V4</v>
      </c>
      <c r="P845" t="str">
        <f>VLOOKUP(L845,'Voltage Vector Region'!$R:$S,2,0)</f>
        <v>OPO</v>
      </c>
      <c r="Q845" t="str">
        <f>VLOOKUP(M845,'Voltage Vector Region'!$R:$S,2,0)</f>
        <v>NPO</v>
      </c>
      <c r="R845" t="str">
        <f>VLOOKUP(N845,'Voltage Vector Region'!$R:$S,2,0)</f>
        <v>OPP</v>
      </c>
      <c r="S845">
        <f t="shared" si="111"/>
        <v>8.4200000000000195</v>
      </c>
      <c r="T845" t="e">
        <f>VLOOKUP($K845,#REF!,2,0)</f>
        <v>#REF!</v>
      </c>
      <c r="U845" t="e">
        <f>VLOOKUP($K845,#REF!,3,0)</f>
        <v>#REF!</v>
      </c>
      <c r="V845" t="e">
        <f>VLOOKUP($K845,#REF!,4,0)</f>
        <v>#REF!</v>
      </c>
    </row>
    <row r="846" spans="3:22" x14ac:dyDescent="0.3">
      <c r="C846" s="1">
        <v>8.4300000000000208E-3</v>
      </c>
      <c r="D846" s="1">
        <f t="shared" si="112"/>
        <v>2.6483626069762023</v>
      </c>
      <c r="E846" s="1" t="str">
        <f t="shared" si="113"/>
        <v>S3</v>
      </c>
      <c r="F846" s="1">
        <f t="shared" si="110"/>
        <v>0.55396750458300703</v>
      </c>
      <c r="G846" s="1">
        <f>$F$2*(((SQRT(3)*COS(Model!F846))-SIN(Model!F846))/2)</f>
        <v>0.37877872352984493</v>
      </c>
      <c r="H846" s="1">
        <f t="shared" si="114"/>
        <v>0.42085240094132337</v>
      </c>
      <c r="I846" s="1">
        <f t="shared" si="115"/>
        <v>0.79963112447116824</v>
      </c>
      <c r="J846" s="1" t="str">
        <f t="shared" si="116"/>
        <v>R2</v>
      </c>
      <c r="K846" t="str">
        <f t="shared" si="117"/>
        <v>S3R2</v>
      </c>
      <c r="L846" t="str">
        <f>VLOOKUP(K846,'Voltage Vector Region'!$M:$P,2,0)</f>
        <v>V3</v>
      </c>
      <c r="M846" t="str">
        <f>VLOOKUP(K846,'Voltage Vector Region'!$M:$P,3,0)</f>
        <v>V9</v>
      </c>
      <c r="N846" t="str">
        <f>VLOOKUP(K846,'Voltage Vector Region'!$M:$P,4,0)</f>
        <v>V4</v>
      </c>
      <c r="P846" t="str">
        <f>VLOOKUP(L846,'Voltage Vector Region'!$R:$S,2,0)</f>
        <v>OPO</v>
      </c>
      <c r="Q846" t="str">
        <f>VLOOKUP(M846,'Voltage Vector Region'!$R:$S,2,0)</f>
        <v>NPO</v>
      </c>
      <c r="R846" t="str">
        <f>VLOOKUP(N846,'Voltage Vector Region'!$R:$S,2,0)</f>
        <v>OPP</v>
      </c>
      <c r="S846">
        <f t="shared" si="111"/>
        <v>8.430000000000021</v>
      </c>
      <c r="T846" t="e">
        <f>VLOOKUP($K846,#REF!,2,0)</f>
        <v>#REF!</v>
      </c>
      <c r="U846" t="e">
        <f>VLOOKUP($K846,#REF!,3,0)</f>
        <v>#REF!</v>
      </c>
      <c r="V846" t="e">
        <f>VLOOKUP($K846,#REF!,4,0)</f>
        <v>#REF!</v>
      </c>
    </row>
    <row r="847" spans="3:22" x14ac:dyDescent="0.3">
      <c r="C847" s="1">
        <v>8.4400000000000204E-3</v>
      </c>
      <c r="D847" s="1">
        <f t="shared" si="112"/>
        <v>2.6515041996297919</v>
      </c>
      <c r="E847" s="1" t="str">
        <f t="shared" si="113"/>
        <v>S3</v>
      </c>
      <c r="F847" s="1">
        <f t="shared" si="110"/>
        <v>0.55710909723659663</v>
      </c>
      <c r="G847" s="1">
        <f>$F$2*(((SQRT(3)*COS(Model!F847))-SIN(Model!F847))/2)</f>
        <v>0.37656314573226135</v>
      </c>
      <c r="H847" s="1">
        <f t="shared" si="114"/>
        <v>0.4229877196369099</v>
      </c>
      <c r="I847" s="1">
        <f t="shared" si="115"/>
        <v>0.79955086536917119</v>
      </c>
      <c r="J847" s="1" t="str">
        <f t="shared" si="116"/>
        <v>R2</v>
      </c>
      <c r="K847" t="str">
        <f t="shared" si="117"/>
        <v>S3R2</v>
      </c>
      <c r="L847" t="str">
        <f>VLOOKUP(K847,'Voltage Vector Region'!$M:$P,2,0)</f>
        <v>V3</v>
      </c>
      <c r="M847" t="str">
        <f>VLOOKUP(K847,'Voltage Vector Region'!$M:$P,3,0)</f>
        <v>V9</v>
      </c>
      <c r="N847" t="str">
        <f>VLOOKUP(K847,'Voltage Vector Region'!$M:$P,4,0)</f>
        <v>V4</v>
      </c>
      <c r="P847" t="str">
        <f>VLOOKUP(L847,'Voltage Vector Region'!$R:$S,2,0)</f>
        <v>OPO</v>
      </c>
      <c r="Q847" t="str">
        <f>VLOOKUP(M847,'Voltage Vector Region'!$R:$S,2,0)</f>
        <v>NPO</v>
      </c>
      <c r="R847" t="str">
        <f>VLOOKUP(N847,'Voltage Vector Region'!$R:$S,2,0)</f>
        <v>OPP</v>
      </c>
      <c r="S847">
        <f t="shared" si="111"/>
        <v>8.4400000000000208</v>
      </c>
      <c r="T847" t="e">
        <f>VLOOKUP($K847,#REF!,2,0)</f>
        <v>#REF!</v>
      </c>
      <c r="U847" t="e">
        <f>VLOOKUP($K847,#REF!,3,0)</f>
        <v>#REF!</v>
      </c>
      <c r="V847" t="e">
        <f>VLOOKUP($K847,#REF!,4,0)</f>
        <v>#REF!</v>
      </c>
    </row>
    <row r="848" spans="3:22" x14ac:dyDescent="0.3">
      <c r="C848" s="1">
        <v>8.45000000000002E-3</v>
      </c>
      <c r="D848" s="1">
        <f t="shared" si="112"/>
        <v>2.6546457922833815</v>
      </c>
      <c r="E848" s="1" t="str">
        <f t="shared" si="113"/>
        <v>S3</v>
      </c>
      <c r="F848" s="1">
        <f t="shared" si="110"/>
        <v>0.56025068989018623</v>
      </c>
      <c r="G848" s="1">
        <f>$F$2*(((SQRT(3)*COS(Model!F848))-SIN(Model!F848))/2)</f>
        <v>0.37434385140845411</v>
      </c>
      <c r="H848" s="1">
        <f t="shared" si="114"/>
        <v>0.42511886361447071</v>
      </c>
      <c r="I848" s="1">
        <f t="shared" si="115"/>
        <v>0.79946271502292476</v>
      </c>
      <c r="J848" s="1" t="str">
        <f t="shared" si="116"/>
        <v>R2</v>
      </c>
      <c r="K848" t="str">
        <f t="shared" si="117"/>
        <v>S3R2</v>
      </c>
      <c r="L848" t="str">
        <f>VLOOKUP(K848,'Voltage Vector Region'!$M:$P,2,0)</f>
        <v>V3</v>
      </c>
      <c r="M848" t="str">
        <f>VLOOKUP(K848,'Voltage Vector Region'!$M:$P,3,0)</f>
        <v>V9</v>
      </c>
      <c r="N848" t="str">
        <f>VLOOKUP(K848,'Voltage Vector Region'!$M:$P,4,0)</f>
        <v>V4</v>
      </c>
      <c r="P848" t="str">
        <f>VLOOKUP(L848,'Voltage Vector Region'!$R:$S,2,0)</f>
        <v>OPO</v>
      </c>
      <c r="Q848" t="str">
        <f>VLOOKUP(M848,'Voltage Vector Region'!$R:$S,2,0)</f>
        <v>NPO</v>
      </c>
      <c r="R848" t="str">
        <f>VLOOKUP(N848,'Voltage Vector Region'!$R:$S,2,0)</f>
        <v>OPP</v>
      </c>
      <c r="S848">
        <f t="shared" si="111"/>
        <v>8.4500000000000206</v>
      </c>
      <c r="T848" t="e">
        <f>VLOOKUP($K848,#REF!,2,0)</f>
        <v>#REF!</v>
      </c>
      <c r="U848" t="e">
        <f>VLOOKUP($K848,#REF!,3,0)</f>
        <v>#REF!</v>
      </c>
      <c r="V848" t="e">
        <f>VLOOKUP($K848,#REF!,4,0)</f>
        <v>#REF!</v>
      </c>
    </row>
    <row r="849" spans="3:22" x14ac:dyDescent="0.3">
      <c r="C849" s="1">
        <v>8.4600000000000196E-3</v>
      </c>
      <c r="D849" s="1">
        <f t="shared" si="112"/>
        <v>2.6577873849369711</v>
      </c>
      <c r="E849" s="1" t="str">
        <f t="shared" si="113"/>
        <v>S3</v>
      </c>
      <c r="F849" s="1">
        <f t="shared" si="110"/>
        <v>0.56339228254377582</v>
      </c>
      <c r="G849" s="1">
        <f>$F$2*(((SQRT(3)*COS(Model!F849))-SIN(Model!F849))/2)</f>
        <v>0.37212086246196224</v>
      </c>
      <c r="H849" s="1">
        <f t="shared" si="114"/>
        <v>0.42724581184047505</v>
      </c>
      <c r="I849" s="1">
        <f t="shared" si="115"/>
        <v>0.79936667430243724</v>
      </c>
      <c r="J849" s="1" t="str">
        <f t="shared" si="116"/>
        <v>R2</v>
      </c>
      <c r="K849" t="str">
        <f t="shared" si="117"/>
        <v>S3R2</v>
      </c>
      <c r="L849" t="str">
        <f>VLOOKUP(K849,'Voltage Vector Region'!$M:$P,2,0)</f>
        <v>V3</v>
      </c>
      <c r="M849" t="str">
        <f>VLOOKUP(K849,'Voltage Vector Region'!$M:$P,3,0)</f>
        <v>V9</v>
      </c>
      <c r="N849" t="str">
        <f>VLOOKUP(K849,'Voltage Vector Region'!$M:$P,4,0)</f>
        <v>V4</v>
      </c>
      <c r="P849" t="str">
        <f>VLOOKUP(L849,'Voltage Vector Region'!$R:$S,2,0)</f>
        <v>OPO</v>
      </c>
      <c r="Q849" t="str">
        <f>VLOOKUP(M849,'Voltage Vector Region'!$R:$S,2,0)</f>
        <v>NPO</v>
      </c>
      <c r="R849" t="str">
        <f>VLOOKUP(N849,'Voltage Vector Region'!$R:$S,2,0)</f>
        <v>OPP</v>
      </c>
      <c r="S849">
        <f t="shared" si="111"/>
        <v>8.4600000000000186</v>
      </c>
      <c r="T849" t="e">
        <f>VLOOKUP($K849,#REF!,2,0)</f>
        <v>#REF!</v>
      </c>
      <c r="U849" t="e">
        <f>VLOOKUP($K849,#REF!,3,0)</f>
        <v>#REF!</v>
      </c>
      <c r="V849" t="e">
        <f>VLOOKUP($K849,#REF!,4,0)</f>
        <v>#REF!</v>
      </c>
    </row>
    <row r="850" spans="3:22" x14ac:dyDescent="0.3">
      <c r="C850" s="1">
        <v>8.4700000000000192E-3</v>
      </c>
      <c r="D850" s="1">
        <f t="shared" si="112"/>
        <v>2.6609289775905611</v>
      </c>
      <c r="E850" s="1" t="str">
        <f t="shared" si="113"/>
        <v>S3</v>
      </c>
      <c r="F850" s="1">
        <f t="shared" si="110"/>
        <v>0.56653387519736587</v>
      </c>
      <c r="G850" s="1">
        <f>$F$2*(((SQRT(3)*COS(Model!F850))-SIN(Model!F850))/2)</f>
        <v>0.36989420083278879</v>
      </c>
      <c r="H850" s="1">
        <f t="shared" si="114"/>
        <v>0.42936854332280289</v>
      </c>
      <c r="I850" s="1">
        <f t="shared" si="115"/>
        <v>0.79926274415559173</v>
      </c>
      <c r="J850" s="1" t="str">
        <f t="shared" si="116"/>
        <v>R2</v>
      </c>
      <c r="K850" t="str">
        <f t="shared" si="117"/>
        <v>S3R2</v>
      </c>
      <c r="L850" t="str">
        <f>VLOOKUP(K850,'Voltage Vector Region'!$M:$P,2,0)</f>
        <v>V3</v>
      </c>
      <c r="M850" t="str">
        <f>VLOOKUP(K850,'Voltage Vector Region'!$M:$P,3,0)</f>
        <v>V9</v>
      </c>
      <c r="N850" t="str">
        <f>VLOOKUP(K850,'Voltage Vector Region'!$M:$P,4,0)</f>
        <v>V4</v>
      </c>
      <c r="P850" t="str">
        <f>VLOOKUP(L850,'Voltage Vector Region'!$R:$S,2,0)</f>
        <v>OPO</v>
      </c>
      <c r="Q850" t="str">
        <f>VLOOKUP(M850,'Voltage Vector Region'!$R:$S,2,0)</f>
        <v>NPO</v>
      </c>
      <c r="R850" t="str">
        <f>VLOOKUP(N850,'Voltage Vector Region'!$R:$S,2,0)</f>
        <v>OPP</v>
      </c>
      <c r="S850">
        <f t="shared" si="111"/>
        <v>8.4700000000000184</v>
      </c>
      <c r="T850" t="e">
        <f>VLOOKUP($K850,#REF!,2,0)</f>
        <v>#REF!</v>
      </c>
      <c r="U850" t="e">
        <f>VLOOKUP($K850,#REF!,3,0)</f>
        <v>#REF!</v>
      </c>
      <c r="V850" t="e">
        <f>VLOOKUP($K850,#REF!,4,0)</f>
        <v>#REF!</v>
      </c>
    </row>
    <row r="851" spans="3:22" x14ac:dyDescent="0.3">
      <c r="C851" s="1">
        <v>8.4800000000000205E-3</v>
      </c>
      <c r="D851" s="1">
        <f t="shared" si="112"/>
        <v>2.6640705702441512</v>
      </c>
      <c r="E851" s="1" t="str">
        <f t="shared" si="113"/>
        <v>S3</v>
      </c>
      <c r="F851" s="1">
        <f t="shared" si="110"/>
        <v>0.56967546785095591</v>
      </c>
      <c r="G851" s="1">
        <f>$F$2*(((SQRT(3)*COS(Model!F851))-SIN(Model!F851))/2)</f>
        <v>0.36766388849718545</v>
      </c>
      <c r="H851" s="1">
        <f t="shared" si="114"/>
        <v>0.43148703711095132</v>
      </c>
      <c r="I851" s="1">
        <f t="shared" si="115"/>
        <v>0.79915092560813683</v>
      </c>
      <c r="J851" s="1" t="str">
        <f t="shared" si="116"/>
        <v>R2</v>
      </c>
      <c r="K851" t="str">
        <f t="shared" si="117"/>
        <v>S3R2</v>
      </c>
      <c r="L851" t="str">
        <f>VLOOKUP(K851,'Voltage Vector Region'!$M:$P,2,0)</f>
        <v>V3</v>
      </c>
      <c r="M851" t="str">
        <f>VLOOKUP(K851,'Voltage Vector Region'!$M:$P,3,0)</f>
        <v>V9</v>
      </c>
      <c r="N851" t="str">
        <f>VLOOKUP(K851,'Voltage Vector Region'!$M:$P,4,0)</f>
        <v>V4</v>
      </c>
      <c r="P851" t="str">
        <f>VLOOKUP(L851,'Voltage Vector Region'!$R:$S,2,0)</f>
        <v>OPO</v>
      </c>
      <c r="Q851" t="str">
        <f>VLOOKUP(M851,'Voltage Vector Region'!$R:$S,2,0)</f>
        <v>NPO</v>
      </c>
      <c r="R851" t="str">
        <f>VLOOKUP(N851,'Voltage Vector Region'!$R:$S,2,0)</f>
        <v>OPP</v>
      </c>
      <c r="S851">
        <f t="shared" si="111"/>
        <v>8.48000000000002</v>
      </c>
      <c r="T851" t="e">
        <f>VLOOKUP($K851,#REF!,2,0)</f>
        <v>#REF!</v>
      </c>
      <c r="U851" t="e">
        <f>VLOOKUP($K851,#REF!,3,0)</f>
        <v>#REF!</v>
      </c>
      <c r="V851" t="e">
        <f>VLOOKUP($K851,#REF!,4,0)</f>
        <v>#REF!</v>
      </c>
    </row>
    <row r="852" spans="3:22" x14ac:dyDescent="0.3">
      <c r="C852" s="1">
        <v>8.4900000000000201E-3</v>
      </c>
      <c r="D852" s="1">
        <f t="shared" si="112"/>
        <v>2.6672121628977408</v>
      </c>
      <c r="E852" s="1" t="str">
        <f t="shared" si="113"/>
        <v>S3</v>
      </c>
      <c r="F852" s="1">
        <f t="shared" si="110"/>
        <v>0.57281706050454551</v>
      </c>
      <c r="G852" s="1">
        <f>$F$2*(((SQRT(3)*COS(Model!F852))-SIN(Model!F852))/2)</f>
        <v>0.3654299474674349</v>
      </c>
      <c r="H852" s="1">
        <f t="shared" si="114"/>
        <v>0.4336012722962414</v>
      </c>
      <c r="I852" s="1">
        <f t="shared" si="115"/>
        <v>0.7990312197636763</v>
      </c>
      <c r="J852" s="1" t="str">
        <f t="shared" si="116"/>
        <v>R2</v>
      </c>
      <c r="K852" t="str">
        <f t="shared" si="117"/>
        <v>S3R2</v>
      </c>
      <c r="L852" t="str">
        <f>VLOOKUP(K852,'Voltage Vector Region'!$M:$P,2,0)</f>
        <v>V3</v>
      </c>
      <c r="M852" t="str">
        <f>VLOOKUP(K852,'Voltage Vector Region'!$M:$P,3,0)</f>
        <v>V9</v>
      </c>
      <c r="N852" t="str">
        <f>VLOOKUP(K852,'Voltage Vector Region'!$M:$P,4,0)</f>
        <v>V4</v>
      </c>
      <c r="P852" t="str">
        <f>VLOOKUP(L852,'Voltage Vector Region'!$R:$S,2,0)</f>
        <v>OPO</v>
      </c>
      <c r="Q852" t="str">
        <f>VLOOKUP(M852,'Voltage Vector Region'!$R:$S,2,0)</f>
        <v>NPO</v>
      </c>
      <c r="R852" t="str">
        <f>VLOOKUP(N852,'Voltage Vector Region'!$R:$S,2,0)</f>
        <v>OPP</v>
      </c>
      <c r="S852">
        <f t="shared" si="111"/>
        <v>8.4900000000000198</v>
      </c>
      <c r="T852" t="e">
        <f>VLOOKUP($K852,#REF!,2,0)</f>
        <v>#REF!</v>
      </c>
      <c r="U852" t="e">
        <f>VLOOKUP($K852,#REF!,3,0)</f>
        <v>#REF!</v>
      </c>
      <c r="V852" t="e">
        <f>VLOOKUP($K852,#REF!,4,0)</f>
        <v>#REF!</v>
      </c>
    </row>
    <row r="853" spans="3:22" x14ac:dyDescent="0.3">
      <c r="C853" s="1">
        <v>8.5000000000000197E-3</v>
      </c>
      <c r="D853" s="1">
        <f t="shared" si="112"/>
        <v>2.6703537555513304</v>
      </c>
      <c r="E853" s="1" t="str">
        <f t="shared" si="113"/>
        <v>S3</v>
      </c>
      <c r="F853" s="1">
        <f t="shared" si="110"/>
        <v>0.5759586531581351</v>
      </c>
      <c r="G853" s="1">
        <f>$F$2*(((SQRT(3)*COS(Model!F853))-SIN(Model!F853))/2)</f>
        <v>0.36319239979163292</v>
      </c>
      <c r="H853" s="1">
        <f t="shared" si="114"/>
        <v>0.43571122801202594</v>
      </c>
      <c r="I853" s="1">
        <f t="shared" si="115"/>
        <v>0.79890362780365887</v>
      </c>
      <c r="J853" s="1" t="str">
        <f t="shared" si="116"/>
        <v>R2</v>
      </c>
      <c r="K853" t="str">
        <f t="shared" si="117"/>
        <v>S3R2</v>
      </c>
      <c r="L853" t="str">
        <f>VLOOKUP(K853,'Voltage Vector Region'!$M:$P,2,0)</f>
        <v>V3</v>
      </c>
      <c r="M853" t="str">
        <f>VLOOKUP(K853,'Voltage Vector Region'!$M:$P,3,0)</f>
        <v>V9</v>
      </c>
      <c r="N853" t="str">
        <f>VLOOKUP(K853,'Voltage Vector Region'!$M:$P,4,0)</f>
        <v>V4</v>
      </c>
      <c r="P853" t="str">
        <f>VLOOKUP(L853,'Voltage Vector Region'!$R:$S,2,0)</f>
        <v>OPO</v>
      </c>
      <c r="Q853" t="str">
        <f>VLOOKUP(M853,'Voltage Vector Region'!$R:$S,2,0)</f>
        <v>NPO</v>
      </c>
      <c r="R853" t="str">
        <f>VLOOKUP(N853,'Voltage Vector Region'!$R:$S,2,0)</f>
        <v>OPP</v>
      </c>
      <c r="S853">
        <f t="shared" si="111"/>
        <v>8.5000000000000195</v>
      </c>
      <c r="T853" t="e">
        <f>VLOOKUP($K853,#REF!,2,0)</f>
        <v>#REF!</v>
      </c>
      <c r="U853" t="e">
        <f>VLOOKUP($K853,#REF!,3,0)</f>
        <v>#REF!</v>
      </c>
      <c r="V853" t="e">
        <f>VLOOKUP($K853,#REF!,4,0)</f>
        <v>#REF!</v>
      </c>
    </row>
    <row r="854" spans="3:22" x14ac:dyDescent="0.3">
      <c r="C854" s="1">
        <v>8.5100000000000193E-3</v>
      </c>
      <c r="D854" s="1">
        <f t="shared" si="112"/>
        <v>2.67349534820492</v>
      </c>
      <c r="E854" s="1" t="str">
        <f t="shared" si="113"/>
        <v>S3</v>
      </c>
      <c r="F854" s="1">
        <f t="shared" si="110"/>
        <v>0.5791002458117247</v>
      </c>
      <c r="G854" s="1">
        <f>$F$2*(((SQRT(3)*COS(Model!F854))-SIN(Model!F854))/2)</f>
        <v>0.36095126755347162</v>
      </c>
      <c r="H854" s="1">
        <f t="shared" si="114"/>
        <v>0.43781688343389374</v>
      </c>
      <c r="I854" s="1">
        <f t="shared" si="115"/>
        <v>0.79876815098736542</v>
      </c>
      <c r="J854" s="1" t="str">
        <f t="shared" si="116"/>
        <v>R2</v>
      </c>
      <c r="K854" t="str">
        <f t="shared" si="117"/>
        <v>S3R2</v>
      </c>
      <c r="L854" t="str">
        <f>VLOOKUP(K854,'Voltage Vector Region'!$M:$P,2,0)</f>
        <v>V3</v>
      </c>
      <c r="M854" t="str">
        <f>VLOOKUP(K854,'Voltage Vector Region'!$M:$P,3,0)</f>
        <v>V9</v>
      </c>
      <c r="N854" t="str">
        <f>VLOOKUP(K854,'Voltage Vector Region'!$M:$P,4,0)</f>
        <v>V4</v>
      </c>
      <c r="P854" t="str">
        <f>VLOOKUP(L854,'Voltage Vector Region'!$R:$S,2,0)</f>
        <v>OPO</v>
      </c>
      <c r="Q854" t="str">
        <f>VLOOKUP(M854,'Voltage Vector Region'!$R:$S,2,0)</f>
        <v>NPO</v>
      </c>
      <c r="R854" t="str">
        <f>VLOOKUP(N854,'Voltage Vector Region'!$R:$S,2,0)</f>
        <v>OPP</v>
      </c>
      <c r="S854">
        <f t="shared" si="111"/>
        <v>8.5100000000000193</v>
      </c>
      <c r="T854" t="e">
        <f>VLOOKUP($K854,#REF!,2,0)</f>
        <v>#REF!</v>
      </c>
      <c r="U854" t="e">
        <f>VLOOKUP($K854,#REF!,3,0)</f>
        <v>#REF!</v>
      </c>
      <c r="V854" t="e">
        <f>VLOOKUP($K854,#REF!,4,0)</f>
        <v>#REF!</v>
      </c>
    </row>
    <row r="855" spans="3:22" x14ac:dyDescent="0.3">
      <c r="C855" s="1">
        <v>8.5200000000000206E-3</v>
      </c>
      <c r="D855" s="1">
        <f t="shared" si="112"/>
        <v>2.6766369408585104</v>
      </c>
      <c r="E855" s="1" t="str">
        <f t="shared" si="113"/>
        <v>S3</v>
      </c>
      <c r="F855" s="1">
        <f t="shared" si="110"/>
        <v>0.58224183846531519</v>
      </c>
      <c r="G855" s="1">
        <f>$F$2*(((SQRT(3)*COS(Model!F855))-SIN(Model!F855))/2)</f>
        <v>0.3587065728720209</v>
      </c>
      <c r="H855" s="1">
        <f t="shared" si="114"/>
        <v>0.43991821777987639</v>
      </c>
      <c r="I855" s="1">
        <f t="shared" si="115"/>
        <v>0.79862479065189729</v>
      </c>
      <c r="J855" s="1" t="str">
        <f t="shared" si="116"/>
        <v>R2</v>
      </c>
      <c r="K855" t="str">
        <f t="shared" si="117"/>
        <v>S3R2</v>
      </c>
      <c r="L855" t="str">
        <f>VLOOKUP(K855,'Voltage Vector Region'!$M:$P,2,0)</f>
        <v>V3</v>
      </c>
      <c r="M855" t="str">
        <f>VLOOKUP(K855,'Voltage Vector Region'!$M:$P,3,0)</f>
        <v>V9</v>
      </c>
      <c r="N855" t="str">
        <f>VLOOKUP(K855,'Voltage Vector Region'!$M:$P,4,0)</f>
        <v>V4</v>
      </c>
      <c r="P855" t="str">
        <f>VLOOKUP(L855,'Voltage Vector Region'!$R:$S,2,0)</f>
        <v>OPO</v>
      </c>
      <c r="Q855" t="str">
        <f>VLOOKUP(M855,'Voltage Vector Region'!$R:$S,2,0)</f>
        <v>NPO</v>
      </c>
      <c r="R855" t="str">
        <f>VLOOKUP(N855,'Voltage Vector Region'!$R:$S,2,0)</f>
        <v>OPP</v>
      </c>
      <c r="S855">
        <f t="shared" si="111"/>
        <v>8.5200000000000209</v>
      </c>
      <c r="T855" t="e">
        <f>VLOOKUP($K855,#REF!,2,0)</f>
        <v>#REF!</v>
      </c>
      <c r="U855" t="e">
        <f>VLOOKUP($K855,#REF!,3,0)</f>
        <v>#REF!</v>
      </c>
      <c r="V855" t="e">
        <f>VLOOKUP($K855,#REF!,4,0)</f>
        <v>#REF!</v>
      </c>
    </row>
    <row r="856" spans="3:22" x14ac:dyDescent="0.3">
      <c r="C856" s="1">
        <v>8.5300000000000202E-3</v>
      </c>
      <c r="D856" s="1">
        <f t="shared" si="112"/>
        <v>2.6797785335121</v>
      </c>
      <c r="E856" s="1" t="str">
        <f t="shared" si="113"/>
        <v>S3</v>
      </c>
      <c r="F856" s="1">
        <f t="shared" si="110"/>
        <v>0.58538343111890478</v>
      </c>
      <c r="G856" s="1">
        <f>$F$2*(((SQRT(3)*COS(Model!F856))-SIN(Model!F856))/2)</f>
        <v>0.35645833790151227</v>
      </c>
      <c r="H856" s="1">
        <f t="shared" si="114"/>
        <v>0.44201521031065116</v>
      </c>
      <c r="I856" s="1">
        <f t="shared" si="115"/>
        <v>0.79847354821216343</v>
      </c>
      <c r="J856" s="1" t="str">
        <f t="shared" si="116"/>
        <v>R2</v>
      </c>
      <c r="K856" t="str">
        <f t="shared" si="117"/>
        <v>S3R2</v>
      </c>
      <c r="L856" t="str">
        <f>VLOOKUP(K856,'Voltage Vector Region'!$M:$P,2,0)</f>
        <v>V3</v>
      </c>
      <c r="M856" t="str">
        <f>VLOOKUP(K856,'Voltage Vector Region'!$M:$P,3,0)</f>
        <v>V9</v>
      </c>
      <c r="N856" t="str">
        <f>VLOOKUP(K856,'Voltage Vector Region'!$M:$P,4,0)</f>
        <v>V4</v>
      </c>
      <c r="P856" t="str">
        <f>VLOOKUP(L856,'Voltage Vector Region'!$R:$S,2,0)</f>
        <v>OPO</v>
      </c>
      <c r="Q856" t="str">
        <f>VLOOKUP(M856,'Voltage Vector Region'!$R:$S,2,0)</f>
        <v>NPO</v>
      </c>
      <c r="R856" t="str">
        <f>VLOOKUP(N856,'Voltage Vector Region'!$R:$S,2,0)</f>
        <v>OPP</v>
      </c>
      <c r="S856">
        <f t="shared" si="111"/>
        <v>8.5300000000000207</v>
      </c>
      <c r="T856" t="e">
        <f>VLOOKUP($K856,#REF!,2,0)</f>
        <v>#REF!</v>
      </c>
      <c r="U856" t="e">
        <f>VLOOKUP($K856,#REF!,3,0)</f>
        <v>#REF!</v>
      </c>
      <c r="V856" t="e">
        <f>VLOOKUP($K856,#REF!,4,0)</f>
        <v>#REF!</v>
      </c>
    </row>
    <row r="857" spans="3:22" x14ac:dyDescent="0.3">
      <c r="C857" s="1">
        <v>8.5400000000000198E-3</v>
      </c>
      <c r="D857" s="1">
        <f t="shared" si="112"/>
        <v>2.6829201261656896</v>
      </c>
      <c r="E857" s="1" t="str">
        <f t="shared" si="113"/>
        <v>S3</v>
      </c>
      <c r="F857" s="1">
        <f t="shared" si="110"/>
        <v>0.58852502377249438</v>
      </c>
      <c r="G857" s="1">
        <f>$F$2*(((SQRT(3)*COS(Model!F857))-SIN(Model!F857))/2)</f>
        <v>0.35420658483111661</v>
      </c>
      <c r="H857" s="1">
        <f t="shared" si="114"/>
        <v>0.44410784032974898</v>
      </c>
      <c r="I857" s="1">
        <f t="shared" si="115"/>
        <v>0.79831442516086559</v>
      </c>
      <c r="J857" s="1" t="str">
        <f t="shared" si="116"/>
        <v>R2</v>
      </c>
      <c r="K857" t="str">
        <f t="shared" si="117"/>
        <v>S3R2</v>
      </c>
      <c r="L857" t="str">
        <f>VLOOKUP(K857,'Voltage Vector Region'!$M:$P,2,0)</f>
        <v>V3</v>
      </c>
      <c r="M857" t="str">
        <f>VLOOKUP(K857,'Voltage Vector Region'!$M:$P,3,0)</f>
        <v>V9</v>
      </c>
      <c r="N857" t="str">
        <f>VLOOKUP(K857,'Voltage Vector Region'!$M:$P,4,0)</f>
        <v>V4</v>
      </c>
      <c r="P857" t="str">
        <f>VLOOKUP(L857,'Voltage Vector Region'!$R:$S,2,0)</f>
        <v>OPO</v>
      </c>
      <c r="Q857" t="str">
        <f>VLOOKUP(M857,'Voltage Vector Region'!$R:$S,2,0)</f>
        <v>NPO</v>
      </c>
      <c r="R857" t="str">
        <f>VLOOKUP(N857,'Voltage Vector Region'!$R:$S,2,0)</f>
        <v>OPP</v>
      </c>
      <c r="S857">
        <f t="shared" si="111"/>
        <v>8.5400000000000205</v>
      </c>
      <c r="T857" t="e">
        <f>VLOOKUP($K857,#REF!,2,0)</f>
        <v>#REF!</v>
      </c>
      <c r="U857" t="e">
        <f>VLOOKUP($K857,#REF!,3,0)</f>
        <v>#REF!</v>
      </c>
      <c r="V857" t="e">
        <f>VLOOKUP($K857,#REF!,4,0)</f>
        <v>#REF!</v>
      </c>
    </row>
    <row r="858" spans="3:22" x14ac:dyDescent="0.3">
      <c r="C858" s="1">
        <v>8.5500000000000194E-3</v>
      </c>
      <c r="D858" s="1">
        <f t="shared" si="112"/>
        <v>2.6860617188192792</v>
      </c>
      <c r="E858" s="1" t="str">
        <f t="shared" si="113"/>
        <v>S3</v>
      </c>
      <c r="F858" s="1">
        <f t="shared" si="110"/>
        <v>0.59166661642608398</v>
      </c>
      <c r="G858" s="1">
        <f>$F$2*(((SQRT(3)*COS(Model!F858))-SIN(Model!F858))/2)</f>
        <v>0.3519513358847276</v>
      </c>
      <c r="H858" s="1">
        <f t="shared" si="114"/>
        <v>0.44619608718375625</v>
      </c>
      <c r="I858" s="1">
        <f t="shared" si="115"/>
        <v>0.79814742306848385</v>
      </c>
      <c r="J858" s="1" t="str">
        <f t="shared" si="116"/>
        <v>R2</v>
      </c>
      <c r="K858" t="str">
        <f t="shared" si="117"/>
        <v>S3R2</v>
      </c>
      <c r="L858" t="str">
        <f>VLOOKUP(K858,'Voltage Vector Region'!$M:$P,2,0)</f>
        <v>V3</v>
      </c>
      <c r="M858" t="str">
        <f>VLOOKUP(K858,'Voltage Vector Region'!$M:$P,3,0)</f>
        <v>V9</v>
      </c>
      <c r="N858" t="str">
        <f>VLOOKUP(K858,'Voltage Vector Region'!$M:$P,4,0)</f>
        <v>V4</v>
      </c>
      <c r="P858" t="str">
        <f>VLOOKUP(L858,'Voltage Vector Region'!$R:$S,2,0)</f>
        <v>OPO</v>
      </c>
      <c r="Q858" t="str">
        <f>VLOOKUP(M858,'Voltage Vector Region'!$R:$S,2,0)</f>
        <v>NPO</v>
      </c>
      <c r="R858" t="str">
        <f>VLOOKUP(N858,'Voltage Vector Region'!$R:$S,2,0)</f>
        <v>OPP</v>
      </c>
      <c r="S858">
        <f t="shared" si="111"/>
        <v>8.5500000000000185</v>
      </c>
      <c r="T858" t="e">
        <f>VLOOKUP($K858,#REF!,2,0)</f>
        <v>#REF!</v>
      </c>
      <c r="U858" t="e">
        <f>VLOOKUP($K858,#REF!,3,0)</f>
        <v>#REF!</v>
      </c>
      <c r="V858" t="e">
        <f>VLOOKUP($K858,#REF!,4,0)</f>
        <v>#REF!</v>
      </c>
    </row>
    <row r="859" spans="3:22" x14ac:dyDescent="0.3">
      <c r="C859" s="1">
        <v>8.5600000000000207E-3</v>
      </c>
      <c r="D859" s="1">
        <f t="shared" si="112"/>
        <v>2.6892033114728697</v>
      </c>
      <c r="E859" s="1" t="str">
        <f t="shared" si="113"/>
        <v>S3</v>
      </c>
      <c r="F859" s="1">
        <f t="shared" si="110"/>
        <v>0.59480820907967447</v>
      </c>
      <c r="G859" s="1">
        <f>$F$2*(((SQRT(3)*COS(Model!F859))-SIN(Model!F859))/2)</f>
        <v>0.34969261332074136</v>
      </c>
      <c r="H859" s="1">
        <f t="shared" si="114"/>
        <v>0.44827993026252033</v>
      </c>
      <c r="I859" s="1">
        <f t="shared" si="115"/>
        <v>0.79797254358326164</v>
      </c>
      <c r="J859" s="1" t="str">
        <f t="shared" si="116"/>
        <v>R2</v>
      </c>
      <c r="K859" t="str">
        <f t="shared" si="117"/>
        <v>S3R2</v>
      </c>
      <c r="L859" t="str">
        <f>VLOOKUP(K859,'Voltage Vector Region'!$M:$P,2,0)</f>
        <v>V3</v>
      </c>
      <c r="M859" t="str">
        <f>VLOOKUP(K859,'Voltage Vector Region'!$M:$P,3,0)</f>
        <v>V9</v>
      </c>
      <c r="N859" t="str">
        <f>VLOOKUP(K859,'Voltage Vector Region'!$M:$P,4,0)</f>
        <v>V4</v>
      </c>
      <c r="P859" t="str">
        <f>VLOOKUP(L859,'Voltage Vector Region'!$R:$S,2,0)</f>
        <v>OPO</v>
      </c>
      <c r="Q859" t="str">
        <f>VLOOKUP(M859,'Voltage Vector Region'!$R:$S,2,0)</f>
        <v>NPO</v>
      </c>
      <c r="R859" t="str">
        <f>VLOOKUP(N859,'Voltage Vector Region'!$R:$S,2,0)</f>
        <v>OPP</v>
      </c>
      <c r="S859">
        <f t="shared" si="111"/>
        <v>8.56000000000002</v>
      </c>
      <c r="T859" t="e">
        <f>VLOOKUP($K859,#REF!,2,0)</f>
        <v>#REF!</v>
      </c>
      <c r="U859" t="e">
        <f>VLOOKUP($K859,#REF!,3,0)</f>
        <v>#REF!</v>
      </c>
      <c r="V859" t="e">
        <f>VLOOKUP($K859,#REF!,4,0)</f>
        <v>#REF!</v>
      </c>
    </row>
    <row r="860" spans="3:22" x14ac:dyDescent="0.3">
      <c r="C860" s="1">
        <v>8.5700000000000203E-3</v>
      </c>
      <c r="D860" s="1">
        <f t="shared" si="112"/>
        <v>2.6923449041264593</v>
      </c>
      <c r="E860" s="1" t="str">
        <f t="shared" si="113"/>
        <v>S3</v>
      </c>
      <c r="F860" s="1">
        <f t="shared" si="110"/>
        <v>0.59794980173326406</v>
      </c>
      <c r="G860" s="1">
        <f>$F$2*(((SQRT(3)*COS(Model!F860))-SIN(Model!F860))/2)</f>
        <v>0.34743043943183882</v>
      </c>
      <c r="H860" s="1">
        <f t="shared" si="114"/>
        <v>0.45035934899935004</v>
      </c>
      <c r="I860" s="1">
        <f t="shared" si="115"/>
        <v>0.79778978843118886</v>
      </c>
      <c r="J860" s="1" t="str">
        <f t="shared" si="116"/>
        <v>R2</v>
      </c>
      <c r="K860" t="str">
        <f t="shared" si="117"/>
        <v>S3R2</v>
      </c>
      <c r="L860" t="str">
        <f>VLOOKUP(K860,'Voltage Vector Region'!$M:$P,2,0)</f>
        <v>V3</v>
      </c>
      <c r="M860" t="str">
        <f>VLOOKUP(K860,'Voltage Vector Region'!$M:$P,3,0)</f>
        <v>V9</v>
      </c>
      <c r="N860" t="str">
        <f>VLOOKUP(K860,'Voltage Vector Region'!$M:$P,4,0)</f>
        <v>V4</v>
      </c>
      <c r="P860" t="str">
        <f>VLOOKUP(L860,'Voltage Vector Region'!$R:$S,2,0)</f>
        <v>OPO</v>
      </c>
      <c r="Q860" t="str">
        <f>VLOOKUP(M860,'Voltage Vector Region'!$R:$S,2,0)</f>
        <v>NPO</v>
      </c>
      <c r="R860" t="str">
        <f>VLOOKUP(N860,'Voltage Vector Region'!$R:$S,2,0)</f>
        <v>OPP</v>
      </c>
      <c r="S860">
        <f t="shared" si="111"/>
        <v>8.5700000000000198</v>
      </c>
      <c r="T860" t="e">
        <f>VLOOKUP($K860,#REF!,2,0)</f>
        <v>#REF!</v>
      </c>
      <c r="U860" t="e">
        <f>VLOOKUP($K860,#REF!,3,0)</f>
        <v>#REF!</v>
      </c>
      <c r="V860" t="e">
        <f>VLOOKUP($K860,#REF!,4,0)</f>
        <v>#REF!</v>
      </c>
    </row>
    <row r="861" spans="3:22" x14ac:dyDescent="0.3">
      <c r="C861" s="1">
        <v>8.5800000000000199E-3</v>
      </c>
      <c r="D861" s="1">
        <f t="shared" si="112"/>
        <v>2.6954864967800489</v>
      </c>
      <c r="E861" s="1" t="str">
        <f t="shared" si="113"/>
        <v>S3</v>
      </c>
      <c r="F861" s="1">
        <f t="shared" si="110"/>
        <v>0.60109139438685366</v>
      </c>
      <c r="G861" s="1">
        <f>$F$2*(((SQRT(3)*COS(Model!F861))-SIN(Model!F861))/2)</f>
        <v>0.34516483654476243</v>
      </c>
      <c r="H861" s="1">
        <f t="shared" si="114"/>
        <v>0.45243432287122254</v>
      </c>
      <c r="I861" s="1">
        <f t="shared" si="115"/>
        <v>0.79759915941598503</v>
      </c>
      <c r="J861" s="1" t="str">
        <f t="shared" si="116"/>
        <v>R2</v>
      </c>
      <c r="K861" t="str">
        <f t="shared" si="117"/>
        <v>S3R2</v>
      </c>
      <c r="L861" t="str">
        <f>VLOOKUP(K861,'Voltage Vector Region'!$M:$P,2,0)</f>
        <v>V3</v>
      </c>
      <c r="M861" t="str">
        <f>VLOOKUP(K861,'Voltage Vector Region'!$M:$P,3,0)</f>
        <v>V9</v>
      </c>
      <c r="N861" t="str">
        <f>VLOOKUP(K861,'Voltage Vector Region'!$M:$P,4,0)</f>
        <v>V4</v>
      </c>
      <c r="P861" t="str">
        <f>VLOOKUP(L861,'Voltage Vector Region'!$R:$S,2,0)</f>
        <v>OPO</v>
      </c>
      <c r="Q861" t="str">
        <f>VLOOKUP(M861,'Voltage Vector Region'!$R:$S,2,0)</f>
        <v>NPO</v>
      </c>
      <c r="R861" t="str">
        <f>VLOOKUP(N861,'Voltage Vector Region'!$R:$S,2,0)</f>
        <v>OPP</v>
      </c>
      <c r="S861">
        <f t="shared" si="111"/>
        <v>8.5800000000000196</v>
      </c>
      <c r="T861" t="e">
        <f>VLOOKUP($K861,#REF!,2,0)</f>
        <v>#REF!</v>
      </c>
      <c r="U861" t="e">
        <f>VLOOKUP($K861,#REF!,3,0)</f>
        <v>#REF!</v>
      </c>
      <c r="V861" t="e">
        <f>VLOOKUP($K861,#REF!,4,0)</f>
        <v>#REF!</v>
      </c>
    </row>
    <row r="862" spans="3:22" x14ac:dyDescent="0.3">
      <c r="C862" s="1">
        <v>8.5900000000000195E-3</v>
      </c>
      <c r="D862" s="1">
        <f t="shared" si="112"/>
        <v>2.6986280894336385</v>
      </c>
      <c r="E862" s="1" t="str">
        <f t="shared" si="113"/>
        <v>S3</v>
      </c>
      <c r="F862" s="1">
        <f t="shared" si="110"/>
        <v>0.60423298704044326</v>
      </c>
      <c r="G862" s="1">
        <f>$F$2*(((SQRT(3)*COS(Model!F862))-SIN(Model!F862))/2)</f>
        <v>0.34289582702009813</v>
      </c>
      <c r="H862" s="1">
        <f t="shared" si="114"/>
        <v>0.4545048313989834</v>
      </c>
      <c r="I862" s="1">
        <f t="shared" si="115"/>
        <v>0.79740065841908159</v>
      </c>
      <c r="J862" s="1" t="str">
        <f t="shared" si="116"/>
        <v>R2</v>
      </c>
      <c r="K862" t="str">
        <f t="shared" si="117"/>
        <v>S3R2</v>
      </c>
      <c r="L862" t="str">
        <f>VLOOKUP(K862,'Voltage Vector Region'!$M:$P,2,0)</f>
        <v>V3</v>
      </c>
      <c r="M862" t="str">
        <f>VLOOKUP(K862,'Voltage Vector Region'!$M:$P,3,0)</f>
        <v>V9</v>
      </c>
      <c r="N862" t="str">
        <f>VLOOKUP(K862,'Voltage Vector Region'!$M:$P,4,0)</f>
        <v>V4</v>
      </c>
      <c r="P862" t="str">
        <f>VLOOKUP(L862,'Voltage Vector Region'!$R:$S,2,0)</f>
        <v>OPO</v>
      </c>
      <c r="Q862" t="str">
        <f>VLOOKUP(M862,'Voltage Vector Region'!$R:$S,2,0)</f>
        <v>NPO</v>
      </c>
      <c r="R862" t="str">
        <f>VLOOKUP(N862,'Voltage Vector Region'!$R:$S,2,0)</f>
        <v>OPP</v>
      </c>
      <c r="S862">
        <f t="shared" si="111"/>
        <v>8.5900000000000194</v>
      </c>
      <c r="T862" t="e">
        <f>VLOOKUP($K862,#REF!,2,0)</f>
        <v>#REF!</v>
      </c>
      <c r="U862" t="e">
        <f>VLOOKUP($K862,#REF!,3,0)</f>
        <v>#REF!</v>
      </c>
      <c r="V862" t="e">
        <f>VLOOKUP($K862,#REF!,4,0)</f>
        <v>#REF!</v>
      </c>
    </row>
    <row r="863" spans="3:22" x14ac:dyDescent="0.3">
      <c r="C863" s="1">
        <v>8.6000000000000208E-3</v>
      </c>
      <c r="D863" s="1">
        <f t="shared" si="112"/>
        <v>2.7017696820872286</v>
      </c>
      <c r="E863" s="1" t="str">
        <f t="shared" si="113"/>
        <v>S3</v>
      </c>
      <c r="F863" s="1">
        <f t="shared" si="110"/>
        <v>0.6073745796940333</v>
      </c>
      <c r="G863" s="1">
        <f>$F$2*(((SQRT(3)*COS(Model!F863))-SIN(Model!F863))/2)</f>
        <v>0.3406234332520533</v>
      </c>
      <c r="H863" s="1">
        <f t="shared" si="114"/>
        <v>0.45657085414754972</v>
      </c>
      <c r="I863" s="1">
        <f t="shared" si="115"/>
        <v>0.79719428739960296</v>
      </c>
      <c r="J863" s="1" t="str">
        <f t="shared" si="116"/>
        <v>R2</v>
      </c>
      <c r="K863" t="str">
        <f t="shared" si="117"/>
        <v>S3R2</v>
      </c>
      <c r="L863" t="str">
        <f>VLOOKUP(K863,'Voltage Vector Region'!$M:$P,2,0)</f>
        <v>V3</v>
      </c>
      <c r="M863" t="str">
        <f>VLOOKUP(K863,'Voltage Vector Region'!$M:$P,3,0)</f>
        <v>V9</v>
      </c>
      <c r="N863" t="str">
        <f>VLOOKUP(K863,'Voltage Vector Region'!$M:$P,4,0)</f>
        <v>V4</v>
      </c>
      <c r="P863" t="str">
        <f>VLOOKUP(L863,'Voltage Vector Region'!$R:$S,2,0)</f>
        <v>OPO</v>
      </c>
      <c r="Q863" t="str">
        <f>VLOOKUP(M863,'Voltage Vector Region'!$R:$S,2,0)</f>
        <v>NPO</v>
      </c>
      <c r="R863" t="str">
        <f>VLOOKUP(N863,'Voltage Vector Region'!$R:$S,2,0)</f>
        <v>OPP</v>
      </c>
      <c r="S863">
        <f t="shared" si="111"/>
        <v>8.600000000000021</v>
      </c>
      <c r="T863" t="e">
        <f>VLOOKUP($K863,#REF!,2,0)</f>
        <v>#REF!</v>
      </c>
      <c r="U863" t="e">
        <f>VLOOKUP($K863,#REF!,3,0)</f>
        <v>#REF!</v>
      </c>
      <c r="V863" t="e">
        <f>VLOOKUP($K863,#REF!,4,0)</f>
        <v>#REF!</v>
      </c>
    </row>
    <row r="864" spans="3:22" x14ac:dyDescent="0.3">
      <c r="C864" s="1">
        <v>8.6100000000000204E-3</v>
      </c>
      <c r="D864" s="1">
        <f t="shared" si="112"/>
        <v>2.7049112747408186</v>
      </c>
      <c r="E864" s="1" t="str">
        <f t="shared" si="113"/>
        <v>S3</v>
      </c>
      <c r="F864" s="1">
        <f t="shared" si="110"/>
        <v>0.61051617234762334</v>
      </c>
      <c r="G864" s="1">
        <f>$F$2*(((SQRT(3)*COS(Model!F864))-SIN(Model!F864))/2)</f>
        <v>0.33834767766823765</v>
      </c>
      <c r="H864" s="1">
        <f t="shared" si="114"/>
        <v>0.45863237072611068</v>
      </c>
      <c r="I864" s="1">
        <f t="shared" si="115"/>
        <v>0.79698004839434833</v>
      </c>
      <c r="J864" s="1" t="str">
        <f t="shared" si="116"/>
        <v>R2</v>
      </c>
      <c r="K864" t="str">
        <f t="shared" si="117"/>
        <v>S3R2</v>
      </c>
      <c r="L864" t="str">
        <f>VLOOKUP(K864,'Voltage Vector Region'!$M:$P,2,0)</f>
        <v>V3</v>
      </c>
      <c r="M864" t="str">
        <f>VLOOKUP(K864,'Voltage Vector Region'!$M:$P,3,0)</f>
        <v>V9</v>
      </c>
      <c r="N864" t="str">
        <f>VLOOKUP(K864,'Voltage Vector Region'!$M:$P,4,0)</f>
        <v>V4</v>
      </c>
      <c r="P864" t="str">
        <f>VLOOKUP(L864,'Voltage Vector Region'!$R:$S,2,0)</f>
        <v>OPO</v>
      </c>
      <c r="Q864" t="str">
        <f>VLOOKUP(M864,'Voltage Vector Region'!$R:$S,2,0)</f>
        <v>NPO</v>
      </c>
      <c r="R864" t="str">
        <f>VLOOKUP(N864,'Voltage Vector Region'!$R:$S,2,0)</f>
        <v>OPP</v>
      </c>
      <c r="S864">
        <f t="shared" si="111"/>
        <v>8.6100000000000207</v>
      </c>
      <c r="T864" t="e">
        <f>VLOOKUP($K864,#REF!,2,0)</f>
        <v>#REF!</v>
      </c>
      <c r="U864" t="e">
        <f>VLOOKUP($K864,#REF!,3,0)</f>
        <v>#REF!</v>
      </c>
      <c r="V864" t="e">
        <f>VLOOKUP($K864,#REF!,4,0)</f>
        <v>#REF!</v>
      </c>
    </row>
    <row r="865" spans="3:22" x14ac:dyDescent="0.3">
      <c r="C865" s="1">
        <v>8.62000000000002E-3</v>
      </c>
      <c r="D865" s="1">
        <f t="shared" si="112"/>
        <v>2.7080528673944082</v>
      </c>
      <c r="E865" s="1" t="str">
        <f t="shared" si="113"/>
        <v>S3</v>
      </c>
      <c r="F865" s="1">
        <f t="shared" si="110"/>
        <v>0.61365776500121294</v>
      </c>
      <c r="G865" s="1">
        <f>$F$2*(((SQRT(3)*COS(Model!F865))-SIN(Model!F865))/2)</f>
        <v>0.33606858272944018</v>
      </c>
      <c r="H865" s="1">
        <f t="shared" si="114"/>
        <v>0.46068936078832962</v>
      </c>
      <c r="I865" s="1">
        <f t="shared" si="115"/>
        <v>0.79675794351776985</v>
      </c>
      <c r="J865" s="1" t="str">
        <f t="shared" si="116"/>
        <v>R2</v>
      </c>
      <c r="K865" t="str">
        <f t="shared" si="117"/>
        <v>S3R2</v>
      </c>
      <c r="L865" t="str">
        <f>VLOOKUP(K865,'Voltage Vector Region'!$M:$P,2,0)</f>
        <v>V3</v>
      </c>
      <c r="M865" t="str">
        <f>VLOOKUP(K865,'Voltage Vector Region'!$M:$P,3,0)</f>
        <v>V9</v>
      </c>
      <c r="N865" t="str">
        <f>VLOOKUP(K865,'Voltage Vector Region'!$M:$P,4,0)</f>
        <v>V4</v>
      </c>
      <c r="P865" t="str">
        <f>VLOOKUP(L865,'Voltage Vector Region'!$R:$S,2,0)</f>
        <v>OPO</v>
      </c>
      <c r="Q865" t="str">
        <f>VLOOKUP(M865,'Voltage Vector Region'!$R:$S,2,0)</f>
        <v>NPO</v>
      </c>
      <c r="R865" t="str">
        <f>VLOOKUP(N865,'Voltage Vector Region'!$R:$S,2,0)</f>
        <v>OPP</v>
      </c>
      <c r="S865">
        <f t="shared" si="111"/>
        <v>8.6200000000000205</v>
      </c>
      <c r="T865" t="e">
        <f>VLOOKUP($K865,#REF!,2,0)</f>
        <v>#REF!</v>
      </c>
      <c r="U865" t="e">
        <f>VLOOKUP($K865,#REF!,3,0)</f>
        <v>#REF!</v>
      </c>
      <c r="V865" t="e">
        <f>VLOOKUP($K865,#REF!,4,0)</f>
        <v>#REF!</v>
      </c>
    </row>
    <row r="866" spans="3:22" x14ac:dyDescent="0.3">
      <c r="C866" s="1">
        <v>8.6300000000000196E-3</v>
      </c>
      <c r="D866" s="1">
        <f t="shared" si="112"/>
        <v>2.7111944600479978</v>
      </c>
      <c r="E866" s="1" t="str">
        <f t="shared" si="113"/>
        <v>S3</v>
      </c>
      <c r="F866" s="1">
        <f t="shared" si="110"/>
        <v>0.61679935765480254</v>
      </c>
      <c r="G866" s="1">
        <f>$F$2*(((SQRT(3)*COS(Model!F866))-SIN(Model!F866))/2)</f>
        <v>0.33378617092940749</v>
      </c>
      <c r="H866" s="1">
        <f t="shared" si="114"/>
        <v>0.4627418040325455</v>
      </c>
      <c r="I866" s="1">
        <f t="shared" si="115"/>
        <v>0.79652797496195293</v>
      </c>
      <c r="J866" s="1" t="str">
        <f t="shared" si="116"/>
        <v>R2</v>
      </c>
      <c r="K866" t="str">
        <f t="shared" si="117"/>
        <v>S3R2</v>
      </c>
      <c r="L866" t="str">
        <f>VLOOKUP(K866,'Voltage Vector Region'!$M:$P,2,0)</f>
        <v>V3</v>
      </c>
      <c r="M866" t="str">
        <f>VLOOKUP(K866,'Voltage Vector Region'!$M:$P,3,0)</f>
        <v>V9</v>
      </c>
      <c r="N866" t="str">
        <f>VLOOKUP(K866,'Voltage Vector Region'!$M:$P,4,0)</f>
        <v>V4</v>
      </c>
      <c r="P866" t="str">
        <f>VLOOKUP(L866,'Voltage Vector Region'!$R:$S,2,0)</f>
        <v>OPO</v>
      </c>
      <c r="Q866" t="str">
        <f>VLOOKUP(M866,'Voltage Vector Region'!$R:$S,2,0)</f>
        <v>NPO</v>
      </c>
      <c r="R866" t="str">
        <f>VLOOKUP(N866,'Voltage Vector Region'!$R:$S,2,0)</f>
        <v>OPP</v>
      </c>
      <c r="S866">
        <f t="shared" si="111"/>
        <v>8.6300000000000185</v>
      </c>
      <c r="T866" t="e">
        <f>VLOOKUP($K866,#REF!,2,0)</f>
        <v>#REF!</v>
      </c>
      <c r="U866" t="e">
        <f>VLOOKUP($K866,#REF!,3,0)</f>
        <v>#REF!</v>
      </c>
      <c r="V866" t="e">
        <f>VLOOKUP($K866,#REF!,4,0)</f>
        <v>#REF!</v>
      </c>
    </row>
    <row r="867" spans="3:22" x14ac:dyDescent="0.3">
      <c r="C867" s="1">
        <v>8.6400000000000192E-3</v>
      </c>
      <c r="D867" s="1">
        <f t="shared" si="112"/>
        <v>2.7143360527015874</v>
      </c>
      <c r="E867" s="1" t="str">
        <f t="shared" si="113"/>
        <v>S3</v>
      </c>
      <c r="F867" s="1">
        <f t="shared" si="110"/>
        <v>0.61994095030839214</v>
      </c>
      <c r="G867" s="1">
        <f>$F$2*(((SQRT(3)*COS(Model!F867))-SIN(Model!F867))/2)</f>
        <v>0.33150046479462275</v>
      </c>
      <c r="H867" s="1">
        <f t="shared" si="114"/>
        <v>0.46478968020197198</v>
      </c>
      <c r="I867" s="1">
        <f t="shared" si="115"/>
        <v>0.79629014499659467</v>
      </c>
      <c r="J867" s="1" t="str">
        <f t="shared" si="116"/>
        <v>R2</v>
      </c>
      <c r="K867" t="str">
        <f t="shared" si="117"/>
        <v>S3R2</v>
      </c>
      <c r="L867" t="str">
        <f>VLOOKUP(K867,'Voltage Vector Region'!$M:$P,2,0)</f>
        <v>V3</v>
      </c>
      <c r="M867" t="str">
        <f>VLOOKUP(K867,'Voltage Vector Region'!$M:$P,3,0)</f>
        <v>V9</v>
      </c>
      <c r="N867" t="str">
        <f>VLOOKUP(K867,'Voltage Vector Region'!$M:$P,4,0)</f>
        <v>V4</v>
      </c>
      <c r="P867" t="str">
        <f>VLOOKUP(L867,'Voltage Vector Region'!$R:$S,2,0)</f>
        <v>OPO</v>
      </c>
      <c r="Q867" t="str">
        <f>VLOOKUP(M867,'Voltage Vector Region'!$R:$S,2,0)</f>
        <v>NPO</v>
      </c>
      <c r="R867" t="str">
        <f>VLOOKUP(N867,'Voltage Vector Region'!$R:$S,2,0)</f>
        <v>OPP</v>
      </c>
      <c r="S867">
        <f t="shared" si="111"/>
        <v>8.6400000000000183</v>
      </c>
      <c r="T867" t="e">
        <f>VLOOKUP($K867,#REF!,2,0)</f>
        <v>#REF!</v>
      </c>
      <c r="U867" t="e">
        <f>VLOOKUP($K867,#REF!,3,0)</f>
        <v>#REF!</v>
      </c>
      <c r="V867" t="e">
        <f>VLOOKUP($K867,#REF!,4,0)</f>
        <v>#REF!</v>
      </c>
    </row>
    <row r="868" spans="3:22" x14ac:dyDescent="0.3">
      <c r="C868" s="1">
        <v>8.6500000000000205E-3</v>
      </c>
      <c r="D868" s="1">
        <f t="shared" si="112"/>
        <v>2.7174776453551774</v>
      </c>
      <c r="E868" s="1" t="str">
        <f t="shared" si="113"/>
        <v>S3</v>
      </c>
      <c r="F868" s="1">
        <f t="shared" si="110"/>
        <v>0.62308254296198218</v>
      </c>
      <c r="G868" s="1">
        <f>$F$2*(((SQRT(3)*COS(Model!F868))-SIN(Model!F868))/2)</f>
        <v>0.3292114868840823</v>
      </c>
      <c r="H868" s="1">
        <f t="shared" si="114"/>
        <v>0.46683296908489824</v>
      </c>
      <c r="I868" s="1">
        <f t="shared" si="115"/>
        <v>0.79604445596898055</v>
      </c>
      <c r="J868" s="1" t="str">
        <f t="shared" si="116"/>
        <v>R2</v>
      </c>
      <c r="K868" t="str">
        <f t="shared" si="117"/>
        <v>S3R2</v>
      </c>
      <c r="L868" t="str">
        <f>VLOOKUP(K868,'Voltage Vector Region'!$M:$P,2,0)</f>
        <v>V3</v>
      </c>
      <c r="M868" t="str">
        <f>VLOOKUP(K868,'Voltage Vector Region'!$M:$P,3,0)</f>
        <v>V9</v>
      </c>
      <c r="N868" t="str">
        <f>VLOOKUP(K868,'Voltage Vector Region'!$M:$P,4,0)</f>
        <v>V4</v>
      </c>
      <c r="P868" t="str">
        <f>VLOOKUP(L868,'Voltage Vector Region'!$R:$S,2,0)</f>
        <v>OPO</v>
      </c>
      <c r="Q868" t="str">
        <f>VLOOKUP(M868,'Voltage Vector Region'!$R:$S,2,0)</f>
        <v>NPO</v>
      </c>
      <c r="R868" t="str">
        <f>VLOOKUP(N868,'Voltage Vector Region'!$R:$S,2,0)</f>
        <v>OPP</v>
      </c>
      <c r="S868">
        <f t="shared" si="111"/>
        <v>8.6500000000000199</v>
      </c>
      <c r="T868" t="e">
        <f>VLOOKUP($K868,#REF!,2,0)</f>
        <v>#REF!</v>
      </c>
      <c r="U868" t="e">
        <f>VLOOKUP($K868,#REF!,3,0)</f>
        <v>#REF!</v>
      </c>
      <c r="V868" t="e">
        <f>VLOOKUP($K868,#REF!,4,0)</f>
        <v>#REF!</v>
      </c>
    </row>
    <row r="869" spans="3:22" x14ac:dyDescent="0.3">
      <c r="C869" s="1">
        <v>8.6600000000000201E-3</v>
      </c>
      <c r="D869" s="1">
        <f t="shared" si="112"/>
        <v>2.7206192380087675</v>
      </c>
      <c r="E869" s="1" t="str">
        <f t="shared" si="113"/>
        <v>S3</v>
      </c>
      <c r="F869" s="1">
        <f t="shared" si="110"/>
        <v>0.62622413561557222</v>
      </c>
      <c r="G869" s="1">
        <f>$F$2*(((SQRT(3)*COS(Model!F869))-SIN(Model!F869))/2)</f>
        <v>0.32691925978907421</v>
      </c>
      <c r="H869" s="1">
        <f t="shared" si="114"/>
        <v>0.46887165051488777</v>
      </c>
      <c r="I869" s="1">
        <f t="shared" si="115"/>
        <v>0.79579091030396198</v>
      </c>
      <c r="J869" s="1" t="str">
        <f t="shared" si="116"/>
        <v>R2</v>
      </c>
      <c r="K869" t="str">
        <f t="shared" si="117"/>
        <v>S3R2</v>
      </c>
      <c r="L869" t="str">
        <f>VLOOKUP(K869,'Voltage Vector Region'!$M:$P,2,0)</f>
        <v>V3</v>
      </c>
      <c r="M869" t="str">
        <f>VLOOKUP(K869,'Voltage Vector Region'!$M:$P,3,0)</f>
        <v>V9</v>
      </c>
      <c r="N869" t="str">
        <f>VLOOKUP(K869,'Voltage Vector Region'!$M:$P,4,0)</f>
        <v>V4</v>
      </c>
      <c r="P869" t="str">
        <f>VLOOKUP(L869,'Voltage Vector Region'!$R:$S,2,0)</f>
        <v>OPO</v>
      </c>
      <c r="Q869" t="str">
        <f>VLOOKUP(M869,'Voltage Vector Region'!$R:$S,2,0)</f>
        <v>NPO</v>
      </c>
      <c r="R869" t="str">
        <f>VLOOKUP(N869,'Voltage Vector Region'!$R:$S,2,0)</f>
        <v>OPP</v>
      </c>
      <c r="S869">
        <f t="shared" si="111"/>
        <v>8.6600000000000197</v>
      </c>
      <c r="T869" t="e">
        <f>VLOOKUP($K869,#REF!,2,0)</f>
        <v>#REF!</v>
      </c>
      <c r="U869" t="e">
        <f>VLOOKUP($K869,#REF!,3,0)</f>
        <v>#REF!</v>
      </c>
      <c r="V869" t="e">
        <f>VLOOKUP($K869,#REF!,4,0)</f>
        <v>#REF!</v>
      </c>
    </row>
    <row r="870" spans="3:22" x14ac:dyDescent="0.3">
      <c r="C870" s="1">
        <v>8.6700000000000197E-3</v>
      </c>
      <c r="D870" s="1">
        <f t="shared" si="112"/>
        <v>2.7237608306623571</v>
      </c>
      <c r="E870" s="1" t="str">
        <f t="shared" si="113"/>
        <v>S3</v>
      </c>
      <c r="F870" s="1">
        <f t="shared" si="110"/>
        <v>0.62936572826916182</v>
      </c>
      <c r="G870" s="1">
        <f>$F$2*(((SQRT(3)*COS(Model!F870))-SIN(Model!F870))/2)</f>
        <v>0.32462380613295516</v>
      </c>
      <c r="H870" s="1">
        <f t="shared" si="114"/>
        <v>0.47090570437097767</v>
      </c>
      <c r="I870" s="1">
        <f t="shared" si="115"/>
        <v>0.79552951050393284</v>
      </c>
      <c r="J870" s="1" t="str">
        <f t="shared" si="116"/>
        <v>R2</v>
      </c>
      <c r="K870" t="str">
        <f t="shared" si="117"/>
        <v>S3R2</v>
      </c>
      <c r="L870" t="str">
        <f>VLOOKUP(K870,'Voltage Vector Region'!$M:$P,2,0)</f>
        <v>V3</v>
      </c>
      <c r="M870" t="str">
        <f>VLOOKUP(K870,'Voltage Vector Region'!$M:$P,3,0)</f>
        <v>V9</v>
      </c>
      <c r="N870" t="str">
        <f>VLOOKUP(K870,'Voltage Vector Region'!$M:$P,4,0)</f>
        <v>V4</v>
      </c>
      <c r="P870" t="str">
        <f>VLOOKUP(L870,'Voltage Vector Region'!$R:$S,2,0)</f>
        <v>OPO</v>
      </c>
      <c r="Q870" t="str">
        <f>VLOOKUP(M870,'Voltage Vector Region'!$R:$S,2,0)</f>
        <v>NPO</v>
      </c>
      <c r="R870" t="str">
        <f>VLOOKUP(N870,'Voltage Vector Region'!$R:$S,2,0)</f>
        <v>OPP</v>
      </c>
      <c r="S870">
        <f t="shared" si="111"/>
        <v>8.6700000000000195</v>
      </c>
      <c r="T870" t="e">
        <f>VLOOKUP($K870,#REF!,2,0)</f>
        <v>#REF!</v>
      </c>
      <c r="U870" t="e">
        <f>VLOOKUP($K870,#REF!,3,0)</f>
        <v>#REF!</v>
      </c>
      <c r="V870" t="e">
        <f>VLOOKUP($K870,#REF!,4,0)</f>
        <v>#REF!</v>
      </c>
    </row>
    <row r="871" spans="3:22" x14ac:dyDescent="0.3">
      <c r="C871" s="1">
        <v>8.6800000000000193E-3</v>
      </c>
      <c r="D871" s="1">
        <f t="shared" si="112"/>
        <v>2.7269024233159467</v>
      </c>
      <c r="E871" s="1" t="str">
        <f t="shared" si="113"/>
        <v>S3</v>
      </c>
      <c r="F871" s="1">
        <f t="shared" si="110"/>
        <v>0.63250732092275141</v>
      </c>
      <c r="G871" s="1">
        <f>$F$2*(((SQRT(3)*COS(Model!F871))-SIN(Model!F871))/2)</f>
        <v>0.32232514857092542</v>
      </c>
      <c r="H871" s="1">
        <f t="shared" si="114"/>
        <v>0.47293511057787763</v>
      </c>
      <c r="I871" s="1">
        <f t="shared" si="115"/>
        <v>0.79526025914880305</v>
      </c>
      <c r="J871" s="1" t="str">
        <f t="shared" si="116"/>
        <v>R2</v>
      </c>
      <c r="K871" t="str">
        <f t="shared" si="117"/>
        <v>S3R2</v>
      </c>
      <c r="L871" t="str">
        <f>VLOOKUP(K871,'Voltage Vector Region'!$M:$P,2,0)</f>
        <v>V3</v>
      </c>
      <c r="M871" t="str">
        <f>VLOOKUP(K871,'Voltage Vector Region'!$M:$P,3,0)</f>
        <v>V9</v>
      </c>
      <c r="N871" t="str">
        <f>VLOOKUP(K871,'Voltage Vector Region'!$M:$P,4,0)</f>
        <v>V4</v>
      </c>
      <c r="P871" t="str">
        <f>VLOOKUP(L871,'Voltage Vector Region'!$R:$S,2,0)</f>
        <v>OPO</v>
      </c>
      <c r="Q871" t="str">
        <f>VLOOKUP(M871,'Voltage Vector Region'!$R:$S,2,0)</f>
        <v>NPO</v>
      </c>
      <c r="R871" t="str">
        <f>VLOOKUP(N871,'Voltage Vector Region'!$R:$S,2,0)</f>
        <v>OPP</v>
      </c>
      <c r="S871">
        <f t="shared" si="111"/>
        <v>8.6800000000000193</v>
      </c>
      <c r="T871" t="e">
        <f>VLOOKUP($K871,#REF!,2,0)</f>
        <v>#REF!</v>
      </c>
      <c r="U871" t="e">
        <f>VLOOKUP($K871,#REF!,3,0)</f>
        <v>#REF!</v>
      </c>
      <c r="V871" t="e">
        <f>VLOOKUP($K871,#REF!,4,0)</f>
        <v>#REF!</v>
      </c>
    </row>
    <row r="872" spans="3:22" x14ac:dyDescent="0.3">
      <c r="C872" s="1">
        <v>8.6900000000000206E-3</v>
      </c>
      <c r="D872" s="1">
        <f t="shared" si="112"/>
        <v>2.7300440159695367</v>
      </c>
      <c r="E872" s="1" t="str">
        <f t="shared" si="113"/>
        <v>S3</v>
      </c>
      <c r="F872" s="1">
        <f t="shared" si="110"/>
        <v>0.63564891357634146</v>
      </c>
      <c r="G872" s="1">
        <f>$F$2*(((SQRT(3)*COS(Model!F872))-SIN(Model!F872))/2)</f>
        <v>0.32002330978980686</v>
      </c>
      <c r="H872" s="1">
        <f t="shared" si="114"/>
        <v>0.47495984910616817</v>
      </c>
      <c r="I872" s="1">
        <f t="shared" si="115"/>
        <v>0.79498315889597504</v>
      </c>
      <c r="J872" s="1" t="str">
        <f t="shared" si="116"/>
        <v>R2</v>
      </c>
      <c r="K872" t="str">
        <f t="shared" si="117"/>
        <v>S3R2</v>
      </c>
      <c r="L872" t="str">
        <f>VLOOKUP(K872,'Voltage Vector Region'!$M:$P,2,0)</f>
        <v>V3</v>
      </c>
      <c r="M872" t="str">
        <f>VLOOKUP(K872,'Voltage Vector Region'!$M:$P,3,0)</f>
        <v>V9</v>
      </c>
      <c r="N872" t="str">
        <f>VLOOKUP(K872,'Voltage Vector Region'!$M:$P,4,0)</f>
        <v>V4</v>
      </c>
      <c r="P872" t="str">
        <f>VLOOKUP(L872,'Voltage Vector Region'!$R:$S,2,0)</f>
        <v>OPO</v>
      </c>
      <c r="Q872" t="str">
        <f>VLOOKUP(M872,'Voltage Vector Region'!$R:$S,2,0)</f>
        <v>NPO</v>
      </c>
      <c r="R872" t="str">
        <f>VLOOKUP(N872,'Voltage Vector Region'!$R:$S,2,0)</f>
        <v>OPP</v>
      </c>
      <c r="S872">
        <f t="shared" si="111"/>
        <v>8.6900000000000208</v>
      </c>
      <c r="T872" t="e">
        <f>VLOOKUP($K872,#REF!,2,0)</f>
        <v>#REF!</v>
      </c>
      <c r="U872" t="e">
        <f>VLOOKUP($K872,#REF!,3,0)</f>
        <v>#REF!</v>
      </c>
      <c r="V872" t="e">
        <f>VLOOKUP($K872,#REF!,4,0)</f>
        <v>#REF!</v>
      </c>
    </row>
    <row r="873" spans="3:22" x14ac:dyDescent="0.3">
      <c r="C873" s="1">
        <v>8.7000000000000202E-3</v>
      </c>
      <c r="D873" s="1">
        <f t="shared" si="112"/>
        <v>2.7331856086231263</v>
      </c>
      <c r="E873" s="1" t="str">
        <f t="shared" si="113"/>
        <v>S3</v>
      </c>
      <c r="F873" s="1">
        <f t="shared" si="110"/>
        <v>0.63879050622993105</v>
      </c>
      <c r="G873" s="1">
        <f>$F$2*(((SQRT(3)*COS(Model!F873))-SIN(Model!F873))/2)</f>
        <v>0.31771831250781979</v>
      </c>
      <c r="H873" s="1">
        <f t="shared" si="114"/>
        <v>0.47697989997249679</v>
      </c>
      <c r="I873" s="1">
        <f t="shared" si="115"/>
        <v>0.79469821248031658</v>
      </c>
      <c r="J873" s="1" t="str">
        <f t="shared" si="116"/>
        <v>R2</v>
      </c>
      <c r="K873" t="str">
        <f t="shared" si="117"/>
        <v>S3R2</v>
      </c>
      <c r="L873" t="str">
        <f>VLOOKUP(K873,'Voltage Vector Region'!$M:$P,2,0)</f>
        <v>V3</v>
      </c>
      <c r="M873" t="str">
        <f>VLOOKUP(K873,'Voltage Vector Region'!$M:$P,3,0)</f>
        <v>V9</v>
      </c>
      <c r="N873" t="str">
        <f>VLOOKUP(K873,'Voltage Vector Region'!$M:$P,4,0)</f>
        <v>V4</v>
      </c>
      <c r="P873" t="str">
        <f>VLOOKUP(L873,'Voltage Vector Region'!$R:$S,2,0)</f>
        <v>OPO</v>
      </c>
      <c r="Q873" t="str">
        <f>VLOOKUP(M873,'Voltage Vector Region'!$R:$S,2,0)</f>
        <v>NPO</v>
      </c>
      <c r="R873" t="str">
        <f>VLOOKUP(N873,'Voltage Vector Region'!$R:$S,2,0)</f>
        <v>OPP</v>
      </c>
      <c r="S873">
        <f t="shared" si="111"/>
        <v>8.7000000000000206</v>
      </c>
      <c r="T873" t="e">
        <f>VLOOKUP($K873,#REF!,2,0)</f>
        <v>#REF!</v>
      </c>
      <c r="U873" t="e">
        <f>VLOOKUP($K873,#REF!,3,0)</f>
        <v>#REF!</v>
      </c>
      <c r="V873" t="e">
        <f>VLOOKUP($K873,#REF!,4,0)</f>
        <v>#REF!</v>
      </c>
    </row>
    <row r="874" spans="3:22" x14ac:dyDescent="0.3">
      <c r="C874" s="1">
        <v>8.7100000000000198E-3</v>
      </c>
      <c r="D874" s="1">
        <f t="shared" si="112"/>
        <v>2.7363272012767164</v>
      </c>
      <c r="E874" s="1" t="str">
        <f t="shared" si="113"/>
        <v>S3</v>
      </c>
      <c r="F874" s="1">
        <f t="shared" si="110"/>
        <v>0.6419320988835211</v>
      </c>
      <c r="G874" s="1">
        <f>$F$2*(((SQRT(3)*COS(Model!F874))-SIN(Model!F874))/2)</f>
        <v>0.31541017947435596</v>
      </c>
      <c r="H874" s="1">
        <f t="shared" si="114"/>
        <v>0.47899524323977749</v>
      </c>
      <c r="I874" s="1">
        <f t="shared" si="115"/>
        <v>0.7944054227141335</v>
      </c>
      <c r="J874" s="1" t="str">
        <f t="shared" si="116"/>
        <v>R2</v>
      </c>
      <c r="K874" t="str">
        <f t="shared" si="117"/>
        <v>S3R2</v>
      </c>
      <c r="L874" t="str">
        <f>VLOOKUP(K874,'Voltage Vector Region'!$M:$P,2,0)</f>
        <v>V3</v>
      </c>
      <c r="M874" t="str">
        <f>VLOOKUP(K874,'Voltage Vector Region'!$M:$P,3,0)</f>
        <v>V9</v>
      </c>
      <c r="N874" t="str">
        <f>VLOOKUP(K874,'Voltage Vector Region'!$M:$P,4,0)</f>
        <v>V4</v>
      </c>
      <c r="P874" t="str">
        <f>VLOOKUP(L874,'Voltage Vector Region'!$R:$S,2,0)</f>
        <v>OPO</v>
      </c>
      <c r="Q874" t="str">
        <f>VLOOKUP(M874,'Voltage Vector Region'!$R:$S,2,0)</f>
        <v>NPO</v>
      </c>
      <c r="R874" t="str">
        <f>VLOOKUP(N874,'Voltage Vector Region'!$R:$S,2,0)</f>
        <v>OPP</v>
      </c>
      <c r="S874">
        <f t="shared" si="111"/>
        <v>8.7100000000000204</v>
      </c>
      <c r="T874" t="e">
        <f>VLOOKUP($K874,#REF!,2,0)</f>
        <v>#REF!</v>
      </c>
      <c r="U874" t="e">
        <f>VLOOKUP($K874,#REF!,3,0)</f>
        <v>#REF!</v>
      </c>
      <c r="V874" t="e">
        <f>VLOOKUP($K874,#REF!,4,0)</f>
        <v>#REF!</v>
      </c>
    </row>
    <row r="875" spans="3:22" x14ac:dyDescent="0.3">
      <c r="C875" s="1">
        <v>8.7200000000000194E-3</v>
      </c>
      <c r="D875" s="1">
        <f t="shared" si="112"/>
        <v>2.739468793930306</v>
      </c>
      <c r="E875" s="1" t="str">
        <f t="shared" si="113"/>
        <v>S3</v>
      </c>
      <c r="F875" s="1">
        <f t="shared" ref="F875:F938" si="118">IF(AND((D875&lt;PI()/3),(D875&gt;=0)),D875,IF(AND((D875&lt;2*PI()/3),(D875&gt;=PI()/3)),D875-PI()/3,IF(AND((D875&lt;3*PI()/3),(D875&gt;=2*PI()/3)),D875-(2*PI()/3),IF(AND((D875&lt;4*PI()/3),(D875&gt;=PI())),D875-PI(),IF(AND((D875&lt;5*PI()/3),(D875&gt;=4*PI()/3)),D875-(4*PI()/3),IF(AND((D875&lt;2*PI()),(D875&gt;=5*PI()/3)),D875-(5*PI()/3),0))))))</f>
        <v>0.64507369153711069</v>
      </c>
      <c r="G875" s="1">
        <f>$F$2*(((SQRT(3)*COS(Model!F875))-SIN(Model!F875))/2)</f>
        <v>0.3130989334697572</v>
      </c>
      <c r="H875" s="1">
        <f t="shared" si="114"/>
        <v>0.48100585901738535</v>
      </c>
      <c r="I875" s="1">
        <f t="shared" si="115"/>
        <v>0.7941047924871425</v>
      </c>
      <c r="J875" s="1" t="str">
        <f t="shared" si="116"/>
        <v>R2</v>
      </c>
      <c r="K875" t="str">
        <f t="shared" si="117"/>
        <v>S3R2</v>
      </c>
      <c r="L875" t="str">
        <f>VLOOKUP(K875,'Voltage Vector Region'!$M:$P,2,0)</f>
        <v>V3</v>
      </c>
      <c r="M875" t="str">
        <f>VLOOKUP(K875,'Voltage Vector Region'!$M:$P,3,0)</f>
        <v>V9</v>
      </c>
      <c r="N875" t="str">
        <f>VLOOKUP(K875,'Voltage Vector Region'!$M:$P,4,0)</f>
        <v>V4</v>
      </c>
      <c r="P875" t="str">
        <f>VLOOKUP(L875,'Voltage Vector Region'!$R:$S,2,0)</f>
        <v>OPO</v>
      </c>
      <c r="Q875" t="str">
        <f>VLOOKUP(M875,'Voltage Vector Region'!$R:$S,2,0)</f>
        <v>NPO</v>
      </c>
      <c r="R875" t="str">
        <f>VLOOKUP(N875,'Voltage Vector Region'!$R:$S,2,0)</f>
        <v>OPP</v>
      </c>
      <c r="S875">
        <f t="shared" si="111"/>
        <v>8.7200000000000184</v>
      </c>
      <c r="T875" t="e">
        <f>VLOOKUP($K875,#REF!,2,0)</f>
        <v>#REF!</v>
      </c>
      <c r="U875" t="e">
        <f>VLOOKUP($K875,#REF!,3,0)</f>
        <v>#REF!</v>
      </c>
      <c r="V875" t="e">
        <f>VLOOKUP($K875,#REF!,4,0)</f>
        <v>#REF!</v>
      </c>
    </row>
    <row r="876" spans="3:22" x14ac:dyDescent="0.3">
      <c r="C876" s="1">
        <v>8.7300000000000207E-3</v>
      </c>
      <c r="D876" s="1">
        <f t="shared" si="112"/>
        <v>2.742610386583896</v>
      </c>
      <c r="E876" s="1" t="str">
        <f t="shared" si="113"/>
        <v>S3</v>
      </c>
      <c r="F876" s="1">
        <f t="shared" si="118"/>
        <v>0.64821528419070074</v>
      </c>
      <c r="G876" s="1">
        <f>$F$2*(((SQRT(3)*COS(Model!F876))-SIN(Model!F876))/2)</f>
        <v>0.3107845973050879</v>
      </c>
      <c r="H876" s="1">
        <f t="shared" si="114"/>
        <v>0.48301172746135501</v>
      </c>
      <c r="I876" s="1">
        <f t="shared" si="115"/>
        <v>0.79379632476644291</v>
      </c>
      <c r="J876" s="1" t="str">
        <f t="shared" si="116"/>
        <v>R2</v>
      </c>
      <c r="K876" t="str">
        <f t="shared" si="117"/>
        <v>S3R2</v>
      </c>
      <c r="L876" t="str">
        <f>VLOOKUP(K876,'Voltage Vector Region'!$M:$P,2,0)</f>
        <v>V3</v>
      </c>
      <c r="M876" t="str">
        <f>VLOOKUP(K876,'Voltage Vector Region'!$M:$P,3,0)</f>
        <v>V9</v>
      </c>
      <c r="N876" t="str">
        <f>VLOOKUP(K876,'Voltage Vector Region'!$M:$P,4,0)</f>
        <v>V4</v>
      </c>
      <c r="P876" t="str">
        <f>VLOOKUP(L876,'Voltage Vector Region'!$R:$S,2,0)</f>
        <v>OPO</v>
      </c>
      <c r="Q876" t="str">
        <f>VLOOKUP(M876,'Voltage Vector Region'!$R:$S,2,0)</f>
        <v>NPO</v>
      </c>
      <c r="R876" t="str">
        <f>VLOOKUP(N876,'Voltage Vector Region'!$R:$S,2,0)</f>
        <v>OPP</v>
      </c>
      <c r="S876">
        <f t="shared" si="111"/>
        <v>8.73000000000002</v>
      </c>
      <c r="T876" t="e">
        <f>VLOOKUP($K876,#REF!,2,0)</f>
        <v>#REF!</v>
      </c>
      <c r="U876" t="e">
        <f>VLOOKUP($K876,#REF!,3,0)</f>
        <v>#REF!</v>
      </c>
      <c r="V876" t="e">
        <f>VLOOKUP($K876,#REF!,4,0)</f>
        <v>#REF!</v>
      </c>
    </row>
    <row r="877" spans="3:22" x14ac:dyDescent="0.3">
      <c r="C877" s="1">
        <v>8.7400000000000203E-3</v>
      </c>
      <c r="D877" s="1">
        <f t="shared" si="112"/>
        <v>2.7457519792374856</v>
      </c>
      <c r="E877" s="1" t="str">
        <f t="shared" si="113"/>
        <v>S3</v>
      </c>
      <c r="F877" s="1">
        <f t="shared" si="118"/>
        <v>0.65135687684429033</v>
      </c>
      <c r="G877" s="1">
        <f>$F$2*(((SQRT(3)*COS(Model!F877))-SIN(Model!F877))/2)</f>
        <v>0.3084671938219124</v>
      </c>
      <c r="H877" s="1">
        <f t="shared" si="114"/>
        <v>0.48501282877457402</v>
      </c>
      <c r="I877" s="1">
        <f t="shared" si="115"/>
        <v>0.79348002259648642</v>
      </c>
      <c r="J877" s="1" t="str">
        <f t="shared" si="116"/>
        <v>R2</v>
      </c>
      <c r="K877" t="str">
        <f t="shared" si="117"/>
        <v>S3R2</v>
      </c>
      <c r="L877" t="str">
        <f>VLOOKUP(K877,'Voltage Vector Region'!$M:$P,2,0)</f>
        <v>V3</v>
      </c>
      <c r="M877" t="str">
        <f>VLOOKUP(K877,'Voltage Vector Region'!$M:$P,3,0)</f>
        <v>V9</v>
      </c>
      <c r="N877" t="str">
        <f>VLOOKUP(K877,'Voltage Vector Region'!$M:$P,4,0)</f>
        <v>V4</v>
      </c>
      <c r="P877" t="str">
        <f>VLOOKUP(L877,'Voltage Vector Region'!$R:$S,2,0)</f>
        <v>OPO</v>
      </c>
      <c r="Q877" t="str">
        <f>VLOOKUP(M877,'Voltage Vector Region'!$R:$S,2,0)</f>
        <v>NPO</v>
      </c>
      <c r="R877" t="str">
        <f>VLOOKUP(N877,'Voltage Vector Region'!$R:$S,2,0)</f>
        <v>OPP</v>
      </c>
      <c r="S877">
        <f t="shared" si="111"/>
        <v>8.7400000000000198</v>
      </c>
      <c r="T877" t="e">
        <f>VLOOKUP($K877,#REF!,2,0)</f>
        <v>#REF!</v>
      </c>
      <c r="U877" t="e">
        <f>VLOOKUP($K877,#REF!,3,0)</f>
        <v>#REF!</v>
      </c>
      <c r="V877" t="e">
        <f>VLOOKUP($K877,#REF!,4,0)</f>
        <v>#REF!</v>
      </c>
    </row>
    <row r="878" spans="3:22" x14ac:dyDescent="0.3">
      <c r="C878" s="1">
        <v>8.7500000000000199E-3</v>
      </c>
      <c r="D878" s="1">
        <f t="shared" si="112"/>
        <v>2.7488935718910752</v>
      </c>
      <c r="E878" s="1" t="str">
        <f t="shared" si="113"/>
        <v>S3</v>
      </c>
      <c r="F878" s="1">
        <f t="shared" si="118"/>
        <v>0.65449846949787993</v>
      </c>
      <c r="G878" s="1">
        <f>$F$2*(((SQRT(3)*COS(Model!F878))-SIN(Model!F878))/2)</f>
        <v>0.30614674589206714</v>
      </c>
      <c r="H878" s="1">
        <f t="shared" si="114"/>
        <v>0.48700914320698052</v>
      </c>
      <c r="I878" s="1">
        <f t="shared" si="115"/>
        <v>0.79315588909904766</v>
      </c>
      <c r="J878" s="1" t="str">
        <f t="shared" si="116"/>
        <v>R2</v>
      </c>
      <c r="K878" t="str">
        <f t="shared" si="117"/>
        <v>S3R2</v>
      </c>
      <c r="L878" t="str">
        <f>VLOOKUP(K878,'Voltage Vector Region'!$M:$P,2,0)</f>
        <v>V3</v>
      </c>
      <c r="M878" t="str">
        <f>VLOOKUP(K878,'Voltage Vector Region'!$M:$P,3,0)</f>
        <v>V9</v>
      </c>
      <c r="N878" t="str">
        <f>VLOOKUP(K878,'Voltage Vector Region'!$M:$P,4,0)</f>
        <v>V4</v>
      </c>
      <c r="P878" t="str">
        <f>VLOOKUP(L878,'Voltage Vector Region'!$R:$S,2,0)</f>
        <v>OPO</v>
      </c>
      <c r="Q878" t="str">
        <f>VLOOKUP(M878,'Voltage Vector Region'!$R:$S,2,0)</f>
        <v>NPO</v>
      </c>
      <c r="R878" t="str">
        <f>VLOOKUP(N878,'Voltage Vector Region'!$R:$S,2,0)</f>
        <v>OPP</v>
      </c>
      <c r="S878">
        <f t="shared" si="111"/>
        <v>8.7500000000000195</v>
      </c>
      <c r="T878" t="e">
        <f>VLOOKUP($K878,#REF!,2,0)</f>
        <v>#REF!</v>
      </c>
      <c r="U878" t="e">
        <f>VLOOKUP($K878,#REF!,3,0)</f>
        <v>#REF!</v>
      </c>
      <c r="V878" t="e">
        <f>VLOOKUP($K878,#REF!,4,0)</f>
        <v>#REF!</v>
      </c>
    </row>
    <row r="879" spans="3:22" x14ac:dyDescent="0.3">
      <c r="C879" s="1">
        <v>8.7600000000000195E-3</v>
      </c>
      <c r="D879" s="1">
        <f t="shared" si="112"/>
        <v>2.7520351645446652</v>
      </c>
      <c r="E879" s="1" t="str">
        <f t="shared" si="113"/>
        <v>S3</v>
      </c>
      <c r="F879" s="1">
        <f t="shared" si="118"/>
        <v>0.65764006215146997</v>
      </c>
      <c r="G879" s="1">
        <f>$F$2*(((SQRT(3)*COS(Model!F879))-SIN(Model!F879))/2)</f>
        <v>0.30382327641743601</v>
      </c>
      <c r="H879" s="1">
        <f t="shared" si="114"/>
        <v>0.48900065105575746</v>
      </c>
      <c r="I879" s="1">
        <f t="shared" si="115"/>
        <v>0.79282392747319341</v>
      </c>
      <c r="J879" s="1" t="str">
        <f t="shared" si="116"/>
        <v>R2</v>
      </c>
      <c r="K879" t="str">
        <f t="shared" si="117"/>
        <v>S3R2</v>
      </c>
      <c r="L879" t="str">
        <f>VLOOKUP(K879,'Voltage Vector Region'!$M:$P,2,0)</f>
        <v>V3</v>
      </c>
      <c r="M879" t="str">
        <f>VLOOKUP(K879,'Voltage Vector Region'!$M:$P,3,0)</f>
        <v>V9</v>
      </c>
      <c r="N879" t="str">
        <f>VLOOKUP(K879,'Voltage Vector Region'!$M:$P,4,0)</f>
        <v>V4</v>
      </c>
      <c r="P879" t="str">
        <f>VLOOKUP(L879,'Voltage Vector Region'!$R:$S,2,0)</f>
        <v>OPO</v>
      </c>
      <c r="Q879" t="str">
        <f>VLOOKUP(M879,'Voltage Vector Region'!$R:$S,2,0)</f>
        <v>NPO</v>
      </c>
      <c r="R879" t="str">
        <f>VLOOKUP(N879,'Voltage Vector Region'!$R:$S,2,0)</f>
        <v>OPP</v>
      </c>
      <c r="S879">
        <f t="shared" si="111"/>
        <v>8.7600000000000193</v>
      </c>
      <c r="T879" t="e">
        <f>VLOOKUP($K879,#REF!,2,0)</f>
        <v>#REF!</v>
      </c>
      <c r="U879" t="e">
        <f>VLOOKUP($K879,#REF!,3,0)</f>
        <v>#REF!</v>
      </c>
      <c r="V879" t="e">
        <f>VLOOKUP($K879,#REF!,4,0)</f>
        <v>#REF!</v>
      </c>
    </row>
    <row r="880" spans="3:22" x14ac:dyDescent="0.3">
      <c r="C880" s="1">
        <v>8.7700000000000208E-3</v>
      </c>
      <c r="D880" s="1">
        <f t="shared" si="112"/>
        <v>2.7551767571982553</v>
      </c>
      <c r="E880" s="1" t="str">
        <f t="shared" si="113"/>
        <v>S3</v>
      </c>
      <c r="F880" s="1">
        <f t="shared" si="118"/>
        <v>0.66078165480506001</v>
      </c>
      <c r="G880" s="1">
        <f>$F$2*(((SQRT(3)*COS(Model!F880))-SIN(Model!F880))/2)</f>
        <v>0.30149680832972509</v>
      </c>
      <c r="H880" s="1">
        <f t="shared" si="114"/>
        <v>0.49098733266552608</v>
      </c>
      <c r="I880" s="1">
        <f t="shared" si="115"/>
        <v>0.79248414099525122</v>
      </c>
      <c r="J880" s="1" t="str">
        <f t="shared" si="116"/>
        <v>R2</v>
      </c>
      <c r="K880" t="str">
        <f t="shared" si="117"/>
        <v>S3R2</v>
      </c>
      <c r="L880" t="str">
        <f>VLOOKUP(K880,'Voltage Vector Region'!$M:$P,2,0)</f>
        <v>V3</v>
      </c>
      <c r="M880" t="str">
        <f>VLOOKUP(K880,'Voltage Vector Region'!$M:$P,3,0)</f>
        <v>V9</v>
      </c>
      <c r="N880" t="str">
        <f>VLOOKUP(K880,'Voltage Vector Region'!$M:$P,4,0)</f>
        <v>V4</v>
      </c>
      <c r="P880" t="str">
        <f>VLOOKUP(L880,'Voltage Vector Region'!$R:$S,2,0)</f>
        <v>OPO</v>
      </c>
      <c r="Q880" t="str">
        <f>VLOOKUP(M880,'Voltage Vector Region'!$R:$S,2,0)</f>
        <v>NPO</v>
      </c>
      <c r="R880" t="str">
        <f>VLOOKUP(N880,'Voltage Vector Region'!$R:$S,2,0)</f>
        <v>OPP</v>
      </c>
      <c r="S880">
        <f t="shared" si="111"/>
        <v>8.7700000000000209</v>
      </c>
      <c r="T880" t="e">
        <f>VLOOKUP($K880,#REF!,2,0)</f>
        <v>#REF!</v>
      </c>
      <c r="U880" t="e">
        <f>VLOOKUP($K880,#REF!,3,0)</f>
        <v>#REF!</v>
      </c>
      <c r="V880" t="e">
        <f>VLOOKUP($K880,#REF!,4,0)</f>
        <v>#REF!</v>
      </c>
    </row>
    <row r="881" spans="3:22" x14ac:dyDescent="0.3">
      <c r="C881" s="1">
        <v>8.7800000000000204E-3</v>
      </c>
      <c r="D881" s="1">
        <f t="shared" si="112"/>
        <v>2.7583183498518449</v>
      </c>
      <c r="E881" s="1" t="str">
        <f t="shared" si="113"/>
        <v>S3</v>
      </c>
      <c r="F881" s="1">
        <f t="shared" si="118"/>
        <v>0.66392324745864961</v>
      </c>
      <c r="G881" s="1">
        <f>$F$2*(((SQRT(3)*COS(Model!F881))-SIN(Model!F881))/2)</f>
        <v>0.29916736459023546</v>
      </c>
      <c r="H881" s="1">
        <f t="shared" si="114"/>
        <v>0.49296916842854055</v>
      </c>
      <c r="I881" s="1">
        <f t="shared" si="115"/>
        <v>0.79213653301877596</v>
      </c>
      <c r="J881" s="1" t="str">
        <f t="shared" si="116"/>
        <v>R2</v>
      </c>
      <c r="K881" t="str">
        <f t="shared" si="117"/>
        <v>S3R2</v>
      </c>
      <c r="L881" t="str">
        <f>VLOOKUP(K881,'Voltage Vector Region'!$M:$P,2,0)</f>
        <v>V3</v>
      </c>
      <c r="M881" t="str">
        <f>VLOOKUP(K881,'Voltage Vector Region'!$M:$P,3,0)</f>
        <v>V9</v>
      </c>
      <c r="N881" t="str">
        <f>VLOOKUP(K881,'Voltage Vector Region'!$M:$P,4,0)</f>
        <v>V4</v>
      </c>
      <c r="P881" t="str">
        <f>VLOOKUP(L881,'Voltage Vector Region'!$R:$S,2,0)</f>
        <v>OPO</v>
      </c>
      <c r="Q881" t="str">
        <f>VLOOKUP(M881,'Voltage Vector Region'!$R:$S,2,0)</f>
        <v>NPO</v>
      </c>
      <c r="R881" t="str">
        <f>VLOOKUP(N881,'Voltage Vector Region'!$R:$S,2,0)</f>
        <v>OPP</v>
      </c>
      <c r="S881">
        <f t="shared" si="111"/>
        <v>8.7800000000000207</v>
      </c>
      <c r="T881" t="e">
        <f>VLOOKUP($K881,#REF!,2,0)</f>
        <v>#REF!</v>
      </c>
      <c r="U881" t="e">
        <f>VLOOKUP($K881,#REF!,3,0)</f>
        <v>#REF!</v>
      </c>
      <c r="V881" t="e">
        <f>VLOOKUP($K881,#REF!,4,0)</f>
        <v>#REF!</v>
      </c>
    </row>
    <row r="882" spans="3:22" x14ac:dyDescent="0.3">
      <c r="C882" s="1">
        <v>8.79000000000002E-3</v>
      </c>
      <c r="D882" s="1">
        <f t="shared" si="112"/>
        <v>2.7614599425054345</v>
      </c>
      <c r="E882" s="1" t="str">
        <f t="shared" si="113"/>
        <v>S3</v>
      </c>
      <c r="F882" s="1">
        <f t="shared" si="118"/>
        <v>0.66706484011223921</v>
      </c>
      <c r="G882" s="1">
        <f>$F$2*(((SQRT(3)*COS(Model!F882))-SIN(Model!F882))/2)</f>
        <v>0.29683496818963595</v>
      </c>
      <c r="H882" s="1">
        <f t="shared" si="114"/>
        <v>0.49494613878488236</v>
      </c>
      <c r="I882" s="1">
        <f t="shared" si="115"/>
        <v>0.79178110697451831</v>
      </c>
      <c r="J882" s="1" t="str">
        <f t="shared" si="116"/>
        <v>R2</v>
      </c>
      <c r="K882" t="str">
        <f t="shared" si="117"/>
        <v>S3R2</v>
      </c>
      <c r="L882" t="str">
        <f>VLOOKUP(K882,'Voltage Vector Region'!$M:$P,2,0)</f>
        <v>V3</v>
      </c>
      <c r="M882" t="str">
        <f>VLOOKUP(K882,'Voltage Vector Region'!$M:$P,3,0)</f>
        <v>V9</v>
      </c>
      <c r="N882" t="str">
        <f>VLOOKUP(K882,'Voltage Vector Region'!$M:$P,4,0)</f>
        <v>V4</v>
      </c>
      <c r="P882" t="str">
        <f>VLOOKUP(L882,'Voltage Vector Region'!$R:$S,2,0)</f>
        <v>OPO</v>
      </c>
      <c r="Q882" t="str">
        <f>VLOOKUP(M882,'Voltage Vector Region'!$R:$S,2,0)</f>
        <v>NPO</v>
      </c>
      <c r="R882" t="str">
        <f>VLOOKUP(N882,'Voltage Vector Region'!$R:$S,2,0)</f>
        <v>OPP</v>
      </c>
      <c r="S882">
        <f t="shared" si="111"/>
        <v>8.7900000000000205</v>
      </c>
      <c r="T882" t="e">
        <f>VLOOKUP($K882,#REF!,2,0)</f>
        <v>#REF!</v>
      </c>
      <c r="U882" t="e">
        <f>VLOOKUP($K882,#REF!,3,0)</f>
        <v>#REF!</v>
      </c>
      <c r="V882" t="e">
        <f>VLOOKUP($K882,#REF!,4,0)</f>
        <v>#REF!</v>
      </c>
    </row>
    <row r="883" spans="3:22" x14ac:dyDescent="0.3">
      <c r="C883" s="1">
        <v>8.8000000000000196E-3</v>
      </c>
      <c r="D883" s="1">
        <f t="shared" si="112"/>
        <v>2.7646015351590241</v>
      </c>
      <c r="E883" s="1" t="str">
        <f t="shared" si="113"/>
        <v>S3</v>
      </c>
      <c r="F883" s="1">
        <f t="shared" si="118"/>
        <v>0.67020643276582881</v>
      </c>
      <c r="G883" s="1">
        <f>$F$2*(((SQRT(3)*COS(Model!F883))-SIN(Model!F883))/2)</f>
        <v>0.29449964214773766</v>
      </c>
      <c r="H883" s="1">
        <f t="shared" si="114"/>
        <v>0.49691822422265225</v>
      </c>
      <c r="I883" s="1">
        <f t="shared" si="115"/>
        <v>0.79141786637038991</v>
      </c>
      <c r="J883" s="1" t="str">
        <f t="shared" si="116"/>
        <v>R2</v>
      </c>
      <c r="K883" t="str">
        <f t="shared" si="117"/>
        <v>S3R2</v>
      </c>
      <c r="L883" t="str">
        <f>VLOOKUP(K883,'Voltage Vector Region'!$M:$P,2,0)</f>
        <v>V3</v>
      </c>
      <c r="M883" t="str">
        <f>VLOOKUP(K883,'Voltage Vector Region'!$M:$P,3,0)</f>
        <v>V9</v>
      </c>
      <c r="N883" t="str">
        <f>VLOOKUP(K883,'Voltage Vector Region'!$M:$P,4,0)</f>
        <v>V4</v>
      </c>
      <c r="P883" t="str">
        <f>VLOOKUP(L883,'Voltage Vector Region'!$R:$S,2,0)</f>
        <v>OPO</v>
      </c>
      <c r="Q883" t="str">
        <f>VLOOKUP(M883,'Voltage Vector Region'!$R:$S,2,0)</f>
        <v>NPO</v>
      </c>
      <c r="R883" t="str">
        <f>VLOOKUP(N883,'Voltage Vector Region'!$R:$S,2,0)</f>
        <v>OPP</v>
      </c>
      <c r="S883">
        <f t="shared" si="111"/>
        <v>8.8000000000000203</v>
      </c>
      <c r="T883" t="e">
        <f>VLOOKUP($K883,#REF!,2,0)</f>
        <v>#REF!</v>
      </c>
      <c r="U883" t="e">
        <f>VLOOKUP($K883,#REF!,3,0)</f>
        <v>#REF!</v>
      </c>
      <c r="V883" t="e">
        <f>VLOOKUP($K883,#REF!,4,0)</f>
        <v>#REF!</v>
      </c>
    </row>
    <row r="884" spans="3:22" x14ac:dyDescent="0.3">
      <c r="C884" s="1">
        <v>8.8100000000000192E-3</v>
      </c>
      <c r="D884" s="1">
        <f t="shared" si="112"/>
        <v>2.7677431278126141</v>
      </c>
      <c r="E884" s="1" t="str">
        <f t="shared" si="113"/>
        <v>S3</v>
      </c>
      <c r="F884" s="1">
        <f t="shared" si="118"/>
        <v>0.67334802541941885</v>
      </c>
      <c r="G884" s="1">
        <f>$F$2*(((SQRT(3)*COS(Model!F884))-SIN(Model!F884))/2)</f>
        <v>0.29216140951326536</v>
      </c>
      <c r="H884" s="1">
        <f t="shared" si="114"/>
        <v>0.49888540527816327</v>
      </c>
      <c r="I884" s="1">
        <f t="shared" si="115"/>
        <v>0.79104681479142869</v>
      </c>
      <c r="J884" s="1" t="str">
        <f t="shared" si="116"/>
        <v>R2</v>
      </c>
      <c r="K884" t="str">
        <f t="shared" si="117"/>
        <v>S3R2</v>
      </c>
      <c r="L884" t="str">
        <f>VLOOKUP(K884,'Voltage Vector Region'!$M:$P,2,0)</f>
        <v>V3</v>
      </c>
      <c r="M884" t="str">
        <f>VLOOKUP(K884,'Voltage Vector Region'!$M:$P,3,0)</f>
        <v>V9</v>
      </c>
      <c r="N884" t="str">
        <f>VLOOKUP(K884,'Voltage Vector Region'!$M:$P,4,0)</f>
        <v>V4</v>
      </c>
      <c r="P884" t="str">
        <f>VLOOKUP(L884,'Voltage Vector Region'!$R:$S,2,0)</f>
        <v>OPO</v>
      </c>
      <c r="Q884" t="str">
        <f>VLOOKUP(M884,'Voltage Vector Region'!$R:$S,2,0)</f>
        <v>NPO</v>
      </c>
      <c r="R884" t="str">
        <f>VLOOKUP(N884,'Voltage Vector Region'!$R:$S,2,0)</f>
        <v>OPP</v>
      </c>
      <c r="S884">
        <f t="shared" si="111"/>
        <v>8.8100000000000183</v>
      </c>
      <c r="T884" t="e">
        <f>VLOOKUP($K884,#REF!,2,0)</f>
        <v>#REF!</v>
      </c>
      <c r="U884" t="e">
        <f>VLOOKUP($K884,#REF!,3,0)</f>
        <v>#REF!</v>
      </c>
      <c r="V884" t="e">
        <f>VLOOKUP($K884,#REF!,4,0)</f>
        <v>#REF!</v>
      </c>
    </row>
    <row r="885" spans="3:22" x14ac:dyDescent="0.3">
      <c r="C885" s="1">
        <v>8.8200000000000205E-3</v>
      </c>
      <c r="D885" s="1">
        <f t="shared" si="112"/>
        <v>2.7708847204662042</v>
      </c>
      <c r="E885" s="1" t="str">
        <f t="shared" si="113"/>
        <v>S3</v>
      </c>
      <c r="F885" s="1">
        <f t="shared" si="118"/>
        <v>0.67648961807300889</v>
      </c>
      <c r="G885" s="1">
        <f>$F$2*(((SQRT(3)*COS(Model!F885))-SIN(Model!F885))/2)</f>
        <v>0.28982029336363152</v>
      </c>
      <c r="H885" s="1">
        <f t="shared" si="114"/>
        <v>0.50084766253613233</v>
      </c>
      <c r="I885" s="1">
        <f t="shared" si="115"/>
        <v>0.7906679558997638</v>
      </c>
      <c r="J885" s="1" t="str">
        <f t="shared" si="116"/>
        <v>R4</v>
      </c>
      <c r="K885" t="str">
        <f t="shared" si="117"/>
        <v>S3R4</v>
      </c>
      <c r="L885" t="str">
        <f>VLOOKUP(K885,'Voltage Vector Region'!$M:$P,2,0)</f>
        <v>V16</v>
      </c>
      <c r="M885" t="str">
        <f>VLOOKUP(K885,'Voltage Vector Region'!$M:$P,3,0)</f>
        <v>V9</v>
      </c>
      <c r="N885" t="str">
        <f>VLOOKUP(K885,'Voltage Vector Region'!$M:$P,4,0)</f>
        <v>V4</v>
      </c>
      <c r="P885" t="str">
        <f>VLOOKUP(L885,'Voltage Vector Region'!$R:$S,2,0)</f>
        <v>NPP</v>
      </c>
      <c r="Q885" t="str">
        <f>VLOOKUP(M885,'Voltage Vector Region'!$R:$S,2,0)</f>
        <v>NPO</v>
      </c>
      <c r="R885" t="str">
        <f>VLOOKUP(N885,'Voltage Vector Region'!$R:$S,2,0)</f>
        <v>OPP</v>
      </c>
      <c r="S885">
        <f t="shared" si="111"/>
        <v>8.8200000000000198</v>
      </c>
      <c r="T885" t="e">
        <f>VLOOKUP($K885,#REF!,2,0)</f>
        <v>#REF!</v>
      </c>
      <c r="U885" t="e">
        <f>VLOOKUP($K885,#REF!,3,0)</f>
        <v>#REF!</v>
      </c>
      <c r="V885" t="e">
        <f>VLOOKUP($K885,#REF!,4,0)</f>
        <v>#REF!</v>
      </c>
    </row>
    <row r="886" spans="3:22" x14ac:dyDescent="0.3">
      <c r="C886" s="1">
        <v>8.8300000000000201E-3</v>
      </c>
      <c r="D886" s="1">
        <f t="shared" si="112"/>
        <v>2.7740263131197938</v>
      </c>
      <c r="E886" s="1" t="str">
        <f t="shared" si="113"/>
        <v>S3</v>
      </c>
      <c r="F886" s="1">
        <f t="shared" si="118"/>
        <v>0.67963121072659849</v>
      </c>
      <c r="G886" s="1">
        <f>$F$2*(((SQRT(3)*COS(Model!F886))-SIN(Model!F886))/2)</f>
        <v>0.28747631680470759</v>
      </c>
      <c r="H886" s="1">
        <f t="shared" si="114"/>
        <v>0.50280497662987245</v>
      </c>
      <c r="I886" s="1">
        <f t="shared" si="115"/>
        <v>0.79028129343457998</v>
      </c>
      <c r="J886" s="1" t="str">
        <f t="shared" si="116"/>
        <v>R4</v>
      </c>
      <c r="K886" t="str">
        <f t="shared" si="117"/>
        <v>S3R4</v>
      </c>
      <c r="L886" t="str">
        <f>VLOOKUP(K886,'Voltage Vector Region'!$M:$P,2,0)</f>
        <v>V16</v>
      </c>
      <c r="M886" t="str">
        <f>VLOOKUP(K886,'Voltage Vector Region'!$M:$P,3,0)</f>
        <v>V9</v>
      </c>
      <c r="N886" t="str">
        <f>VLOOKUP(K886,'Voltage Vector Region'!$M:$P,4,0)</f>
        <v>V4</v>
      </c>
      <c r="P886" t="str">
        <f>VLOOKUP(L886,'Voltage Vector Region'!$R:$S,2,0)</f>
        <v>NPP</v>
      </c>
      <c r="Q886" t="str">
        <f>VLOOKUP(M886,'Voltage Vector Region'!$R:$S,2,0)</f>
        <v>NPO</v>
      </c>
      <c r="R886" t="str">
        <f>VLOOKUP(N886,'Voltage Vector Region'!$R:$S,2,0)</f>
        <v>OPP</v>
      </c>
      <c r="S886">
        <f t="shared" si="111"/>
        <v>8.8300000000000196</v>
      </c>
      <c r="T886" t="e">
        <f>VLOOKUP($K886,#REF!,2,0)</f>
        <v>#REF!</v>
      </c>
      <c r="U886" t="e">
        <f>VLOOKUP($K886,#REF!,3,0)</f>
        <v>#REF!</v>
      </c>
      <c r="V886" t="e">
        <f>VLOOKUP($K886,#REF!,4,0)</f>
        <v>#REF!</v>
      </c>
    </row>
    <row r="887" spans="3:22" x14ac:dyDescent="0.3">
      <c r="C887" s="1">
        <v>8.8400000000000197E-3</v>
      </c>
      <c r="D887" s="1">
        <f t="shared" si="112"/>
        <v>2.7771679057733833</v>
      </c>
      <c r="E887" s="1" t="str">
        <f t="shared" si="113"/>
        <v>S3</v>
      </c>
      <c r="F887" s="1">
        <f t="shared" si="118"/>
        <v>0.68277280338018809</v>
      </c>
      <c r="G887" s="1">
        <f>$F$2*(((SQRT(3)*COS(Model!F887))-SIN(Model!F887))/2)</f>
        <v>0.28512950297059581</v>
      </c>
      <c r="H887" s="1">
        <f t="shared" si="114"/>
        <v>0.50475732824148367</v>
      </c>
      <c r="I887" s="1">
        <f t="shared" si="115"/>
        <v>0.78988683121207948</v>
      </c>
      <c r="J887" s="1" t="str">
        <f t="shared" si="116"/>
        <v>R4</v>
      </c>
      <c r="K887" t="str">
        <f t="shared" si="117"/>
        <v>S3R4</v>
      </c>
      <c r="L887" t="str">
        <f>VLOOKUP(K887,'Voltage Vector Region'!$M:$P,2,0)</f>
        <v>V16</v>
      </c>
      <c r="M887" t="str">
        <f>VLOOKUP(K887,'Voltage Vector Region'!$M:$P,3,0)</f>
        <v>V9</v>
      </c>
      <c r="N887" t="str">
        <f>VLOOKUP(K887,'Voltage Vector Region'!$M:$P,4,0)</f>
        <v>V4</v>
      </c>
      <c r="P887" t="str">
        <f>VLOOKUP(L887,'Voltage Vector Region'!$R:$S,2,0)</f>
        <v>NPP</v>
      </c>
      <c r="Q887" t="str">
        <f>VLOOKUP(M887,'Voltage Vector Region'!$R:$S,2,0)</f>
        <v>NPO</v>
      </c>
      <c r="R887" t="str">
        <f>VLOOKUP(N887,'Voltage Vector Region'!$R:$S,2,0)</f>
        <v>OPP</v>
      </c>
      <c r="S887">
        <f t="shared" si="111"/>
        <v>8.8400000000000194</v>
      </c>
      <c r="T887" t="e">
        <f>VLOOKUP($K887,#REF!,2,0)</f>
        <v>#REF!</v>
      </c>
      <c r="U887" t="e">
        <f>VLOOKUP($K887,#REF!,3,0)</f>
        <v>#REF!</v>
      </c>
      <c r="V887" t="e">
        <f>VLOOKUP($K887,#REF!,4,0)</f>
        <v>#REF!</v>
      </c>
    </row>
    <row r="888" spans="3:22" x14ac:dyDescent="0.3">
      <c r="C888" s="1">
        <v>8.8500000000000193E-3</v>
      </c>
      <c r="D888" s="1">
        <f t="shared" si="112"/>
        <v>2.7803094984269729</v>
      </c>
      <c r="E888" s="1" t="str">
        <f t="shared" si="113"/>
        <v>S3</v>
      </c>
      <c r="F888" s="1">
        <f t="shared" si="118"/>
        <v>0.68591439603377768</v>
      </c>
      <c r="G888" s="1">
        <f>$F$2*(((SQRT(3)*COS(Model!F888))-SIN(Model!F888))/2)</f>
        <v>0.28277987502340107</v>
      </c>
      <c r="H888" s="1">
        <f t="shared" si="114"/>
        <v>0.50670469810204399</v>
      </c>
      <c r="I888" s="1">
        <f t="shared" si="115"/>
        <v>0.78948457312544507</v>
      </c>
      <c r="J888" s="1" t="str">
        <f t="shared" si="116"/>
        <v>R4</v>
      </c>
      <c r="K888" t="str">
        <f t="shared" si="117"/>
        <v>S3R4</v>
      </c>
      <c r="L888" t="str">
        <f>VLOOKUP(K888,'Voltage Vector Region'!$M:$P,2,0)</f>
        <v>V16</v>
      </c>
      <c r="M888" t="str">
        <f>VLOOKUP(K888,'Voltage Vector Region'!$M:$P,3,0)</f>
        <v>V9</v>
      </c>
      <c r="N888" t="str">
        <f>VLOOKUP(K888,'Voltage Vector Region'!$M:$P,4,0)</f>
        <v>V4</v>
      </c>
      <c r="P888" t="str">
        <f>VLOOKUP(L888,'Voltage Vector Region'!$R:$S,2,0)</f>
        <v>NPP</v>
      </c>
      <c r="Q888" t="str">
        <f>VLOOKUP(M888,'Voltage Vector Region'!$R:$S,2,0)</f>
        <v>NPO</v>
      </c>
      <c r="R888" t="str">
        <f>VLOOKUP(N888,'Voltage Vector Region'!$R:$S,2,0)</f>
        <v>OPP</v>
      </c>
      <c r="S888">
        <f t="shared" si="111"/>
        <v>8.8500000000000192</v>
      </c>
      <c r="T888" t="e">
        <f>VLOOKUP($K888,#REF!,2,0)</f>
        <v>#REF!</v>
      </c>
      <c r="U888" t="e">
        <f>VLOOKUP($K888,#REF!,3,0)</f>
        <v>#REF!</v>
      </c>
      <c r="V888" t="e">
        <f>VLOOKUP($K888,#REF!,4,0)</f>
        <v>#REF!</v>
      </c>
    </row>
    <row r="889" spans="3:22" x14ac:dyDescent="0.3">
      <c r="C889" s="1">
        <v>8.8600000000000206E-3</v>
      </c>
      <c r="D889" s="1">
        <f t="shared" si="112"/>
        <v>2.7834510910805634</v>
      </c>
      <c r="E889" s="1" t="str">
        <f t="shared" si="113"/>
        <v>S3</v>
      </c>
      <c r="F889" s="1">
        <f t="shared" si="118"/>
        <v>0.68905598868736817</v>
      </c>
      <c r="G889" s="1">
        <f>$F$2*(((SQRT(3)*COS(Model!F889))-SIN(Model!F889))/2)</f>
        <v>0.28042745615300202</v>
      </c>
      <c r="H889" s="1">
        <f t="shared" si="114"/>
        <v>0.50864706699179951</v>
      </c>
      <c r="I889" s="1">
        <f t="shared" si="115"/>
        <v>0.78907452314480153</v>
      </c>
      <c r="J889" s="1" t="str">
        <f t="shared" si="116"/>
        <v>R4</v>
      </c>
      <c r="K889" t="str">
        <f t="shared" si="117"/>
        <v>S3R4</v>
      </c>
      <c r="L889" t="str">
        <f>VLOOKUP(K889,'Voltage Vector Region'!$M:$P,2,0)</f>
        <v>V16</v>
      </c>
      <c r="M889" t="str">
        <f>VLOOKUP(K889,'Voltage Vector Region'!$M:$P,3,0)</f>
        <v>V9</v>
      </c>
      <c r="N889" t="str">
        <f>VLOOKUP(K889,'Voltage Vector Region'!$M:$P,4,0)</f>
        <v>V4</v>
      </c>
      <c r="P889" t="str">
        <f>VLOOKUP(L889,'Voltage Vector Region'!$R:$S,2,0)</f>
        <v>NPP</v>
      </c>
      <c r="Q889" t="str">
        <f>VLOOKUP(M889,'Voltage Vector Region'!$R:$S,2,0)</f>
        <v>NPO</v>
      </c>
      <c r="R889" t="str">
        <f>VLOOKUP(N889,'Voltage Vector Region'!$R:$S,2,0)</f>
        <v>OPP</v>
      </c>
      <c r="S889">
        <f t="shared" si="111"/>
        <v>8.8600000000000207</v>
      </c>
      <c r="T889" t="e">
        <f>VLOOKUP($K889,#REF!,2,0)</f>
        <v>#REF!</v>
      </c>
      <c r="U889" t="e">
        <f>VLOOKUP($K889,#REF!,3,0)</f>
        <v>#REF!</v>
      </c>
      <c r="V889" t="e">
        <f>VLOOKUP($K889,#REF!,4,0)</f>
        <v>#REF!</v>
      </c>
    </row>
    <row r="890" spans="3:22" x14ac:dyDescent="0.3">
      <c r="C890" s="1">
        <v>8.8700000000000202E-3</v>
      </c>
      <c r="D890" s="1">
        <f t="shared" si="112"/>
        <v>2.786592683734153</v>
      </c>
      <c r="E890" s="1" t="str">
        <f t="shared" si="113"/>
        <v>S3</v>
      </c>
      <c r="F890" s="1">
        <f t="shared" si="118"/>
        <v>0.69219758134095777</v>
      </c>
      <c r="G890" s="1">
        <f>$F$2*(((SQRT(3)*COS(Model!F890))-SIN(Model!F890))/2)</f>
        <v>0.27807226957682463</v>
      </c>
      <c r="H890" s="1">
        <f t="shared" si="114"/>
        <v>0.5105844157403524</v>
      </c>
      <c r="I890" s="1">
        <f t="shared" si="115"/>
        <v>0.78865668531717703</v>
      </c>
      <c r="J890" s="1" t="str">
        <f t="shared" si="116"/>
        <v>R4</v>
      </c>
      <c r="K890" t="str">
        <f t="shared" si="117"/>
        <v>S3R4</v>
      </c>
      <c r="L890" t="str">
        <f>VLOOKUP(K890,'Voltage Vector Region'!$M:$P,2,0)</f>
        <v>V16</v>
      </c>
      <c r="M890" t="str">
        <f>VLOOKUP(K890,'Voltage Vector Region'!$M:$P,3,0)</f>
        <v>V9</v>
      </c>
      <c r="N890" t="str">
        <f>VLOOKUP(K890,'Voltage Vector Region'!$M:$P,4,0)</f>
        <v>V4</v>
      </c>
      <c r="P890" t="str">
        <f>VLOOKUP(L890,'Voltage Vector Region'!$R:$S,2,0)</f>
        <v>NPP</v>
      </c>
      <c r="Q890" t="str">
        <f>VLOOKUP(M890,'Voltage Vector Region'!$R:$S,2,0)</f>
        <v>NPO</v>
      </c>
      <c r="R890" t="str">
        <f>VLOOKUP(N890,'Voltage Vector Region'!$R:$S,2,0)</f>
        <v>OPP</v>
      </c>
      <c r="S890">
        <f t="shared" si="111"/>
        <v>8.8700000000000205</v>
      </c>
      <c r="T890" t="e">
        <f>VLOOKUP($K890,#REF!,2,0)</f>
        <v>#REF!</v>
      </c>
      <c r="U890" t="e">
        <f>VLOOKUP($K890,#REF!,3,0)</f>
        <v>#REF!</v>
      </c>
      <c r="V890" t="e">
        <f>VLOOKUP($K890,#REF!,4,0)</f>
        <v>#REF!</v>
      </c>
    </row>
    <row r="891" spans="3:22" x14ac:dyDescent="0.3">
      <c r="C891" s="1">
        <v>8.8800000000000198E-3</v>
      </c>
      <c r="D891" s="1">
        <f t="shared" si="112"/>
        <v>2.7897342763877426</v>
      </c>
      <c r="E891" s="1" t="str">
        <f t="shared" si="113"/>
        <v>S3</v>
      </c>
      <c r="F891" s="1">
        <f t="shared" si="118"/>
        <v>0.69533917399454737</v>
      </c>
      <c r="G891" s="1">
        <f>$F$2*(((SQRT(3)*COS(Model!F891))-SIN(Model!F891))/2)</f>
        <v>0.27571433853960881</v>
      </c>
      <c r="H891" s="1">
        <f t="shared" si="114"/>
        <v>0.51251672522685321</v>
      </c>
      <c r="I891" s="1">
        <f t="shared" si="115"/>
        <v>0.78823106376646201</v>
      </c>
      <c r="J891" s="1" t="str">
        <f t="shared" si="116"/>
        <v>R4</v>
      </c>
      <c r="K891" t="str">
        <f t="shared" si="117"/>
        <v>S3R4</v>
      </c>
      <c r="L891" t="str">
        <f>VLOOKUP(K891,'Voltage Vector Region'!$M:$P,2,0)</f>
        <v>V16</v>
      </c>
      <c r="M891" t="str">
        <f>VLOOKUP(K891,'Voltage Vector Region'!$M:$P,3,0)</f>
        <v>V9</v>
      </c>
      <c r="N891" t="str">
        <f>VLOOKUP(K891,'Voltage Vector Region'!$M:$P,4,0)</f>
        <v>V4</v>
      </c>
      <c r="P891" t="str">
        <f>VLOOKUP(L891,'Voltage Vector Region'!$R:$S,2,0)</f>
        <v>NPP</v>
      </c>
      <c r="Q891" t="str">
        <f>VLOOKUP(M891,'Voltage Vector Region'!$R:$S,2,0)</f>
        <v>NPO</v>
      </c>
      <c r="R891" t="str">
        <f>VLOOKUP(N891,'Voltage Vector Region'!$R:$S,2,0)</f>
        <v>OPP</v>
      </c>
      <c r="S891">
        <f t="shared" si="111"/>
        <v>8.8800000000000203</v>
      </c>
      <c r="T891" t="e">
        <f>VLOOKUP($K891,#REF!,2,0)</f>
        <v>#REF!</v>
      </c>
      <c r="U891" t="e">
        <f>VLOOKUP($K891,#REF!,3,0)</f>
        <v>#REF!</v>
      </c>
      <c r="V891" t="e">
        <f>VLOOKUP($K891,#REF!,4,0)</f>
        <v>#REF!</v>
      </c>
    </row>
    <row r="892" spans="3:22" x14ac:dyDescent="0.3">
      <c r="C892" s="1">
        <v>8.8900000000000194E-3</v>
      </c>
      <c r="D892" s="1">
        <f t="shared" si="112"/>
        <v>2.7928758690413322</v>
      </c>
      <c r="E892" s="1" t="str">
        <f t="shared" si="113"/>
        <v>S3</v>
      </c>
      <c r="F892" s="1">
        <f t="shared" si="118"/>
        <v>0.69848076664813696</v>
      </c>
      <c r="G892" s="1">
        <f>$F$2*(((SQRT(3)*COS(Model!F892))-SIN(Model!F892))/2)</f>
        <v>0.27335368631318196</v>
      </c>
      <c r="H892" s="1">
        <f t="shared" si="114"/>
        <v>0.51444397638018735</v>
      </c>
      <c r="I892" s="1">
        <f t="shared" si="115"/>
        <v>0.78779766269336937</v>
      </c>
      <c r="J892" s="1" t="str">
        <f t="shared" si="116"/>
        <v>R4</v>
      </c>
      <c r="K892" t="str">
        <f t="shared" si="117"/>
        <v>S3R4</v>
      </c>
      <c r="L892" t="str">
        <f>VLOOKUP(K892,'Voltage Vector Region'!$M:$P,2,0)</f>
        <v>V16</v>
      </c>
      <c r="M892" t="str">
        <f>VLOOKUP(K892,'Voltage Vector Region'!$M:$P,3,0)</f>
        <v>V9</v>
      </c>
      <c r="N892" t="str">
        <f>VLOOKUP(K892,'Voltage Vector Region'!$M:$P,4,0)</f>
        <v>V4</v>
      </c>
      <c r="P892" t="str">
        <f>VLOOKUP(L892,'Voltage Vector Region'!$R:$S,2,0)</f>
        <v>NPP</v>
      </c>
      <c r="Q892" t="str">
        <f>VLOOKUP(M892,'Voltage Vector Region'!$R:$S,2,0)</f>
        <v>NPO</v>
      </c>
      <c r="R892" t="str">
        <f>VLOOKUP(N892,'Voltage Vector Region'!$R:$S,2,0)</f>
        <v>OPP</v>
      </c>
      <c r="S892">
        <f t="shared" si="111"/>
        <v>8.8900000000000201</v>
      </c>
      <c r="T892" t="e">
        <f>VLOOKUP($K892,#REF!,2,0)</f>
        <v>#REF!</v>
      </c>
      <c r="U892" t="e">
        <f>VLOOKUP($K892,#REF!,3,0)</f>
        <v>#REF!</v>
      </c>
      <c r="V892" t="e">
        <f>VLOOKUP($K892,#REF!,4,0)</f>
        <v>#REF!</v>
      </c>
    </row>
    <row r="893" spans="3:22" x14ac:dyDescent="0.3">
      <c r="C893" s="1">
        <v>8.9000000000000207E-3</v>
      </c>
      <c r="D893" s="1">
        <f t="shared" si="112"/>
        <v>2.7960174616949227</v>
      </c>
      <c r="E893" s="1" t="str">
        <f t="shared" si="113"/>
        <v>S3</v>
      </c>
      <c r="F893" s="1">
        <f t="shared" si="118"/>
        <v>0.70162235930172745</v>
      </c>
      <c r="G893" s="1">
        <f>$F$2*(((SQRT(3)*COS(Model!F893))-SIN(Model!F893))/2)</f>
        <v>0.27099033619622781</v>
      </c>
      <c r="H893" s="1">
        <f t="shared" si="114"/>
        <v>0.51636615017916465</v>
      </c>
      <c r="I893" s="1">
        <f t="shared" si="115"/>
        <v>0.78735648637539246</v>
      </c>
      <c r="J893" s="1" t="str">
        <f t="shared" si="116"/>
        <v>R4</v>
      </c>
      <c r="K893" t="str">
        <f t="shared" si="117"/>
        <v>S3R4</v>
      </c>
      <c r="L893" t="str">
        <f>VLOOKUP(K893,'Voltage Vector Region'!$M:$P,2,0)</f>
        <v>V16</v>
      </c>
      <c r="M893" t="str">
        <f>VLOOKUP(K893,'Voltage Vector Region'!$M:$P,3,0)</f>
        <v>V9</v>
      </c>
      <c r="N893" t="str">
        <f>VLOOKUP(K893,'Voltage Vector Region'!$M:$P,4,0)</f>
        <v>V4</v>
      </c>
      <c r="P893" t="str">
        <f>VLOOKUP(L893,'Voltage Vector Region'!$R:$S,2,0)</f>
        <v>NPP</v>
      </c>
      <c r="Q893" t="str">
        <f>VLOOKUP(M893,'Voltage Vector Region'!$R:$S,2,0)</f>
        <v>NPO</v>
      </c>
      <c r="R893" t="str">
        <f>VLOOKUP(N893,'Voltage Vector Region'!$R:$S,2,0)</f>
        <v>OPP</v>
      </c>
      <c r="S893">
        <f t="shared" si="111"/>
        <v>8.9000000000000199</v>
      </c>
      <c r="T893" t="e">
        <f>VLOOKUP($K893,#REF!,2,0)</f>
        <v>#REF!</v>
      </c>
      <c r="U893" t="e">
        <f>VLOOKUP($K893,#REF!,3,0)</f>
        <v>#REF!</v>
      </c>
      <c r="V893" t="e">
        <f>VLOOKUP($K893,#REF!,4,0)</f>
        <v>#REF!</v>
      </c>
    </row>
    <row r="894" spans="3:22" x14ac:dyDescent="0.3">
      <c r="C894" s="1">
        <v>8.9100000000000203E-3</v>
      </c>
      <c r="D894" s="1">
        <f t="shared" si="112"/>
        <v>2.7991590543485123</v>
      </c>
      <c r="E894" s="1" t="str">
        <f t="shared" si="113"/>
        <v>S3</v>
      </c>
      <c r="F894" s="1">
        <f t="shared" si="118"/>
        <v>0.70476395195531705</v>
      </c>
      <c r="G894" s="1">
        <f>$F$2*(((SQRT(3)*COS(Model!F894))-SIN(Model!F894))/2)</f>
        <v>0.26862431151405941</v>
      </c>
      <c r="H894" s="1">
        <f t="shared" si="114"/>
        <v>0.51828322765270463</v>
      </c>
      <c r="I894" s="1">
        <f t="shared" si="115"/>
        <v>0.78690753916676404</v>
      </c>
      <c r="J894" s="1" t="str">
        <f t="shared" si="116"/>
        <v>R4</v>
      </c>
      <c r="K894" t="str">
        <f t="shared" si="117"/>
        <v>S3R4</v>
      </c>
      <c r="L894" t="str">
        <f>VLOOKUP(K894,'Voltage Vector Region'!$M:$P,2,0)</f>
        <v>V16</v>
      </c>
      <c r="M894" t="str">
        <f>VLOOKUP(K894,'Voltage Vector Region'!$M:$P,3,0)</f>
        <v>V9</v>
      </c>
      <c r="N894" t="str">
        <f>VLOOKUP(K894,'Voltage Vector Region'!$M:$P,4,0)</f>
        <v>V4</v>
      </c>
      <c r="P894" t="str">
        <f>VLOOKUP(L894,'Voltage Vector Region'!$R:$S,2,0)</f>
        <v>NPP</v>
      </c>
      <c r="Q894" t="str">
        <f>VLOOKUP(M894,'Voltage Vector Region'!$R:$S,2,0)</f>
        <v>NPO</v>
      </c>
      <c r="R894" t="str">
        <f>VLOOKUP(N894,'Voltage Vector Region'!$R:$S,2,0)</f>
        <v>OPP</v>
      </c>
      <c r="S894">
        <f t="shared" si="111"/>
        <v>8.9100000000000197</v>
      </c>
      <c r="T894" t="e">
        <f>VLOOKUP($K894,#REF!,2,0)</f>
        <v>#REF!</v>
      </c>
      <c r="U894" t="e">
        <f>VLOOKUP($K894,#REF!,3,0)</f>
        <v>#REF!</v>
      </c>
      <c r="V894" t="e">
        <f>VLOOKUP($K894,#REF!,4,0)</f>
        <v>#REF!</v>
      </c>
    </row>
    <row r="895" spans="3:22" x14ac:dyDescent="0.3">
      <c r="C895" s="1">
        <v>8.9200000000000199E-3</v>
      </c>
      <c r="D895" s="1">
        <f t="shared" si="112"/>
        <v>2.8023006470021019</v>
      </c>
      <c r="E895" s="1" t="str">
        <f t="shared" si="113"/>
        <v>S3</v>
      </c>
      <c r="F895" s="1">
        <f t="shared" si="118"/>
        <v>0.70790554460890665</v>
      </c>
      <c r="G895" s="1">
        <f>$F$2*(((SQRT(3)*COS(Model!F895))-SIN(Model!F895))/2)</f>
        <v>0.26625563561838439</v>
      </c>
      <c r="H895" s="1">
        <f t="shared" si="114"/>
        <v>0.52019518988002711</v>
      </c>
      <c r="I895" s="1">
        <f t="shared" si="115"/>
        <v>0.7864508254984115</v>
      </c>
      <c r="J895" s="1" t="str">
        <f t="shared" si="116"/>
        <v>R4</v>
      </c>
      <c r="K895" t="str">
        <f t="shared" si="117"/>
        <v>S3R4</v>
      </c>
      <c r="L895" t="str">
        <f>VLOOKUP(K895,'Voltage Vector Region'!$M:$P,2,0)</f>
        <v>V16</v>
      </c>
      <c r="M895" t="str">
        <f>VLOOKUP(K895,'Voltage Vector Region'!$M:$P,3,0)</f>
        <v>V9</v>
      </c>
      <c r="N895" t="str">
        <f>VLOOKUP(K895,'Voltage Vector Region'!$M:$P,4,0)</f>
        <v>V4</v>
      </c>
      <c r="P895" t="str">
        <f>VLOOKUP(L895,'Voltage Vector Region'!$R:$S,2,0)</f>
        <v>NPP</v>
      </c>
      <c r="Q895" t="str">
        <f>VLOOKUP(M895,'Voltage Vector Region'!$R:$S,2,0)</f>
        <v>NPO</v>
      </c>
      <c r="R895" t="str">
        <f>VLOOKUP(N895,'Voltage Vector Region'!$R:$S,2,0)</f>
        <v>OPP</v>
      </c>
      <c r="S895">
        <f t="shared" si="111"/>
        <v>8.9200000000000195</v>
      </c>
      <c r="T895" t="e">
        <f>VLOOKUP($K895,#REF!,2,0)</f>
        <v>#REF!</v>
      </c>
      <c r="U895" t="e">
        <f>VLOOKUP($K895,#REF!,3,0)</f>
        <v>#REF!</v>
      </c>
      <c r="V895" t="e">
        <f>VLOOKUP($K895,#REF!,4,0)</f>
        <v>#REF!</v>
      </c>
    </row>
    <row r="896" spans="3:22" x14ac:dyDescent="0.3">
      <c r="C896" s="1">
        <v>8.9300000000000195E-3</v>
      </c>
      <c r="D896" s="1">
        <f t="shared" si="112"/>
        <v>2.8054422396556915</v>
      </c>
      <c r="E896" s="1" t="str">
        <f t="shared" si="113"/>
        <v>S3</v>
      </c>
      <c r="F896" s="1">
        <f t="shared" si="118"/>
        <v>0.71104713726249624</v>
      </c>
      <c r="G896" s="1">
        <f>$F$2*(((SQRT(3)*COS(Model!F896))-SIN(Model!F896))/2)</f>
        <v>0.26388433188707738</v>
      </c>
      <c r="H896" s="1">
        <f t="shared" si="114"/>
        <v>0.52210201799083666</v>
      </c>
      <c r="I896" s="1">
        <f t="shared" si="115"/>
        <v>0.78598634987791405</v>
      </c>
      <c r="J896" s="1" t="str">
        <f t="shared" si="116"/>
        <v>R4</v>
      </c>
      <c r="K896" t="str">
        <f t="shared" si="117"/>
        <v>S3R4</v>
      </c>
      <c r="L896" t="str">
        <f>VLOOKUP(K896,'Voltage Vector Region'!$M:$P,2,0)</f>
        <v>V16</v>
      </c>
      <c r="M896" t="str">
        <f>VLOOKUP(K896,'Voltage Vector Region'!$M:$P,3,0)</f>
        <v>V9</v>
      </c>
      <c r="N896" t="str">
        <f>VLOOKUP(K896,'Voltage Vector Region'!$M:$P,4,0)</f>
        <v>V4</v>
      </c>
      <c r="P896" t="str">
        <f>VLOOKUP(L896,'Voltage Vector Region'!$R:$S,2,0)</f>
        <v>NPP</v>
      </c>
      <c r="Q896" t="str">
        <f>VLOOKUP(M896,'Voltage Vector Region'!$R:$S,2,0)</f>
        <v>NPO</v>
      </c>
      <c r="R896" t="str">
        <f>VLOOKUP(N896,'Voltage Vector Region'!$R:$S,2,0)</f>
        <v>OPP</v>
      </c>
      <c r="S896">
        <f t="shared" si="111"/>
        <v>8.9300000000000193</v>
      </c>
      <c r="T896" t="e">
        <f>VLOOKUP($K896,#REF!,2,0)</f>
        <v>#REF!</v>
      </c>
      <c r="U896" t="e">
        <f>VLOOKUP($K896,#REF!,3,0)</f>
        <v>#REF!</v>
      </c>
      <c r="V896" t="e">
        <f>VLOOKUP($K896,#REF!,4,0)</f>
        <v>#REF!</v>
      </c>
    </row>
    <row r="897" spans="3:22" x14ac:dyDescent="0.3">
      <c r="C897" s="1">
        <v>8.9400000000000208E-3</v>
      </c>
      <c r="D897" s="1">
        <f t="shared" si="112"/>
        <v>2.8085838323092815</v>
      </c>
      <c r="E897" s="1" t="str">
        <f t="shared" si="113"/>
        <v>S3</v>
      </c>
      <c r="F897" s="1">
        <f t="shared" si="118"/>
        <v>0.71418872991608628</v>
      </c>
      <c r="G897" s="1">
        <f>$F$2*(((SQRT(3)*COS(Model!F897))-SIN(Model!F897))/2)</f>
        <v>0.26151042372394895</v>
      </c>
      <c r="H897" s="1">
        <f t="shared" si="114"/>
        <v>0.5240036931655101</v>
      </c>
      <c r="I897" s="1">
        <f t="shared" si="115"/>
        <v>0.78551411688945905</v>
      </c>
      <c r="J897" s="1" t="str">
        <f t="shared" si="116"/>
        <v>R4</v>
      </c>
      <c r="K897" t="str">
        <f t="shared" si="117"/>
        <v>S3R4</v>
      </c>
      <c r="L897" t="str">
        <f>VLOOKUP(K897,'Voltage Vector Region'!$M:$P,2,0)</f>
        <v>V16</v>
      </c>
      <c r="M897" t="str">
        <f>VLOOKUP(K897,'Voltage Vector Region'!$M:$P,3,0)</f>
        <v>V9</v>
      </c>
      <c r="N897" t="str">
        <f>VLOOKUP(K897,'Voltage Vector Region'!$M:$P,4,0)</f>
        <v>V4</v>
      </c>
      <c r="P897" t="str">
        <f>VLOOKUP(L897,'Voltage Vector Region'!$R:$S,2,0)</f>
        <v>NPP</v>
      </c>
      <c r="Q897" t="str">
        <f>VLOOKUP(M897,'Voltage Vector Region'!$R:$S,2,0)</f>
        <v>NPO</v>
      </c>
      <c r="R897" t="str">
        <f>VLOOKUP(N897,'Voltage Vector Region'!$R:$S,2,0)</f>
        <v>OPP</v>
      </c>
      <c r="S897">
        <f t="shared" si="111"/>
        <v>8.9400000000000208</v>
      </c>
      <c r="T897" t="e">
        <f>VLOOKUP($K897,#REF!,2,0)</f>
        <v>#REF!</v>
      </c>
      <c r="U897" t="e">
        <f>VLOOKUP($K897,#REF!,3,0)</f>
        <v>#REF!</v>
      </c>
      <c r="V897" t="e">
        <f>VLOOKUP($K897,#REF!,4,0)</f>
        <v>#REF!</v>
      </c>
    </row>
    <row r="898" spans="3:22" x14ac:dyDescent="0.3">
      <c r="C898" s="1">
        <v>8.9500000000000204E-3</v>
      </c>
      <c r="D898" s="1">
        <f t="shared" si="112"/>
        <v>2.8117254249628716</v>
      </c>
      <c r="E898" s="1" t="str">
        <f t="shared" si="113"/>
        <v>S3</v>
      </c>
      <c r="F898" s="1">
        <f t="shared" si="118"/>
        <v>0.71733032256967633</v>
      </c>
      <c r="G898" s="1">
        <f>$F$2*(((SQRT(3)*COS(Model!F898))-SIN(Model!F898))/2)</f>
        <v>0.25913393455851436</v>
      </c>
      <c r="H898" s="1">
        <f t="shared" si="114"/>
        <v>0.52590019663528076</v>
      </c>
      <c r="I898" s="1">
        <f t="shared" si="115"/>
        <v>0.78503413119379517</v>
      </c>
      <c r="J898" s="1" t="str">
        <f t="shared" si="116"/>
        <v>R4</v>
      </c>
      <c r="K898" t="str">
        <f t="shared" si="117"/>
        <v>S3R4</v>
      </c>
      <c r="L898" t="str">
        <f>VLOOKUP(K898,'Voltage Vector Region'!$M:$P,2,0)</f>
        <v>V16</v>
      </c>
      <c r="M898" t="str">
        <f>VLOOKUP(K898,'Voltage Vector Region'!$M:$P,3,0)</f>
        <v>V9</v>
      </c>
      <c r="N898" t="str">
        <f>VLOOKUP(K898,'Voltage Vector Region'!$M:$P,4,0)</f>
        <v>V4</v>
      </c>
      <c r="P898" t="str">
        <f>VLOOKUP(L898,'Voltage Vector Region'!$R:$S,2,0)</f>
        <v>NPP</v>
      </c>
      <c r="Q898" t="str">
        <f>VLOOKUP(M898,'Voltage Vector Region'!$R:$S,2,0)</f>
        <v>NPO</v>
      </c>
      <c r="R898" t="str">
        <f>VLOOKUP(N898,'Voltage Vector Region'!$R:$S,2,0)</f>
        <v>OPP</v>
      </c>
      <c r="S898">
        <f t="shared" si="111"/>
        <v>8.9500000000000206</v>
      </c>
      <c r="T898" t="e">
        <f>VLOOKUP($K898,#REF!,2,0)</f>
        <v>#REF!</v>
      </c>
      <c r="U898" t="e">
        <f>VLOOKUP($K898,#REF!,3,0)</f>
        <v>#REF!</v>
      </c>
      <c r="V898" t="e">
        <f>VLOOKUP($K898,#REF!,4,0)</f>
        <v>#REF!</v>
      </c>
    </row>
    <row r="899" spans="3:22" x14ac:dyDescent="0.3">
      <c r="C899" s="1">
        <v>8.96000000000002E-3</v>
      </c>
      <c r="D899" s="1">
        <f t="shared" si="112"/>
        <v>2.8148670176164612</v>
      </c>
      <c r="E899" s="1" t="str">
        <f t="shared" si="113"/>
        <v>S3</v>
      </c>
      <c r="F899" s="1">
        <f t="shared" si="118"/>
        <v>0.72047191522326592</v>
      </c>
      <c r="G899" s="1">
        <f>$F$2*(((SQRT(3)*COS(Model!F899))-SIN(Model!F899))/2)</f>
        <v>0.2567548878457625</v>
      </c>
      <c r="H899" s="1">
        <f t="shared" si="114"/>
        <v>0.52779150968242494</v>
      </c>
      <c r="I899" s="1">
        <f t="shared" si="115"/>
        <v>0.78454639752818744</v>
      </c>
      <c r="J899" s="1" t="str">
        <f t="shared" si="116"/>
        <v>R4</v>
      </c>
      <c r="K899" t="str">
        <f t="shared" si="117"/>
        <v>S3R4</v>
      </c>
      <c r="L899" t="str">
        <f>VLOOKUP(K899,'Voltage Vector Region'!$M:$P,2,0)</f>
        <v>V16</v>
      </c>
      <c r="M899" t="str">
        <f>VLOOKUP(K899,'Voltage Vector Region'!$M:$P,3,0)</f>
        <v>V9</v>
      </c>
      <c r="N899" t="str">
        <f>VLOOKUP(K899,'Voltage Vector Region'!$M:$P,4,0)</f>
        <v>V4</v>
      </c>
      <c r="P899" t="str">
        <f>VLOOKUP(L899,'Voltage Vector Region'!$R:$S,2,0)</f>
        <v>NPP</v>
      </c>
      <c r="Q899" t="str">
        <f>VLOOKUP(M899,'Voltage Vector Region'!$R:$S,2,0)</f>
        <v>NPO</v>
      </c>
      <c r="R899" t="str">
        <f>VLOOKUP(N899,'Voltage Vector Region'!$R:$S,2,0)</f>
        <v>OPP</v>
      </c>
      <c r="S899">
        <f t="shared" ref="S899:S962" si="119">C899/$S$1</f>
        <v>8.9600000000000204</v>
      </c>
      <c r="T899" t="e">
        <f>VLOOKUP($K899,#REF!,2,0)</f>
        <v>#REF!</v>
      </c>
      <c r="U899" t="e">
        <f>VLOOKUP($K899,#REF!,3,0)</f>
        <v>#REF!</v>
      </c>
      <c r="V899" t="e">
        <f>VLOOKUP($K899,#REF!,4,0)</f>
        <v>#REF!</v>
      </c>
    </row>
    <row r="900" spans="3:22" x14ac:dyDescent="0.3">
      <c r="C900" s="1">
        <v>8.9700000000000196E-3</v>
      </c>
      <c r="D900" s="1">
        <f t="shared" ref="D900:D963" si="120">C900*$B$3</f>
        <v>2.8180086102700508</v>
      </c>
      <c r="E900" s="1" t="str">
        <f t="shared" ref="E900:E963" si="121">IF(AND((D900&lt;PI()/3),(D900&gt;=0)),"S1",IF(AND((D900&lt;2*PI()/3),(D900&gt;=PI()/3)),"S2",IF(AND((D900&lt;3*PI()/3),(D900&gt;=2*PI()/3)),"S3",IF(AND((D900&lt;4*PI()/3),(D900&gt;=PI())),"S4",IF(AND((D900&lt;5*PI()/3),(D900&gt;=4*PI()/3)),"S5",IF(AND((D900&lt;2*PI()),(D900&gt;=5*PI()/3)),"S6",0))))))</f>
        <v>S3</v>
      </c>
      <c r="F900" s="1">
        <f t="shared" si="118"/>
        <v>0.72361350787685552</v>
      </c>
      <c r="G900" s="1">
        <f>$F$2*(((SQRT(3)*COS(Model!F900))-SIN(Model!F900))/2)</f>
        <v>0.25437330706592376</v>
      </c>
      <c r="H900" s="1">
        <f t="shared" si="114"/>
        <v>0.52967761364044652</v>
      </c>
      <c r="I900" s="1">
        <f t="shared" si="115"/>
        <v>0.78405092070637028</v>
      </c>
      <c r="J900" s="1" t="str">
        <f t="shared" si="116"/>
        <v>R4</v>
      </c>
      <c r="K900" t="str">
        <f t="shared" si="117"/>
        <v>S3R4</v>
      </c>
      <c r="L900" t="str">
        <f>VLOOKUP(K900,'Voltage Vector Region'!$M:$P,2,0)</f>
        <v>V16</v>
      </c>
      <c r="M900" t="str">
        <f>VLOOKUP(K900,'Voltage Vector Region'!$M:$P,3,0)</f>
        <v>V9</v>
      </c>
      <c r="N900" t="str">
        <f>VLOOKUP(K900,'Voltage Vector Region'!$M:$P,4,0)</f>
        <v>V4</v>
      </c>
      <c r="P900" t="str">
        <f>VLOOKUP(L900,'Voltage Vector Region'!$R:$S,2,0)</f>
        <v>NPP</v>
      </c>
      <c r="Q900" t="str">
        <f>VLOOKUP(M900,'Voltage Vector Region'!$R:$S,2,0)</f>
        <v>NPO</v>
      </c>
      <c r="R900" t="str">
        <f>VLOOKUP(N900,'Voltage Vector Region'!$R:$S,2,0)</f>
        <v>OPP</v>
      </c>
      <c r="S900">
        <f t="shared" si="119"/>
        <v>8.9700000000000202</v>
      </c>
      <c r="T900" t="e">
        <f>VLOOKUP($K900,#REF!,2,0)</f>
        <v>#REF!</v>
      </c>
      <c r="U900" t="e">
        <f>VLOOKUP($K900,#REF!,3,0)</f>
        <v>#REF!</v>
      </c>
      <c r="V900" t="e">
        <f>VLOOKUP($K900,#REF!,4,0)</f>
        <v>#REF!</v>
      </c>
    </row>
    <row r="901" spans="3:22" x14ac:dyDescent="0.3">
      <c r="C901" s="1">
        <v>8.9800000000000192E-3</v>
      </c>
      <c r="D901" s="1">
        <f t="shared" si="120"/>
        <v>2.8211502029236404</v>
      </c>
      <c r="E901" s="1" t="str">
        <f t="shared" si="121"/>
        <v>S3</v>
      </c>
      <c r="F901" s="1">
        <f t="shared" si="118"/>
        <v>0.72675510053044512</v>
      </c>
      <c r="G901" s="1">
        <f>$F$2*(((SQRT(3)*COS(Model!F901))-SIN(Model!F901))/2)</f>
        <v>0.25198921572423905</v>
      </c>
      <c r="H901" s="1">
        <f t="shared" si="114"/>
        <v>0.53155848989426102</v>
      </c>
      <c r="I901" s="1">
        <f t="shared" si="115"/>
        <v>0.78354770561850007</v>
      </c>
      <c r="J901" s="1" t="str">
        <f t="shared" si="116"/>
        <v>R4</v>
      </c>
      <c r="K901" t="str">
        <f t="shared" si="117"/>
        <v>S3R4</v>
      </c>
      <c r="L901" t="str">
        <f>VLOOKUP(K901,'Voltage Vector Region'!$M:$P,2,0)</f>
        <v>V16</v>
      </c>
      <c r="M901" t="str">
        <f>VLOOKUP(K901,'Voltage Vector Region'!$M:$P,3,0)</f>
        <v>V9</v>
      </c>
      <c r="N901" t="str">
        <f>VLOOKUP(K901,'Voltage Vector Region'!$M:$P,4,0)</f>
        <v>V4</v>
      </c>
      <c r="P901" t="str">
        <f>VLOOKUP(L901,'Voltage Vector Region'!$R:$S,2,0)</f>
        <v>NPP</v>
      </c>
      <c r="Q901" t="str">
        <f>VLOOKUP(M901,'Voltage Vector Region'!$R:$S,2,0)</f>
        <v>NPO</v>
      </c>
      <c r="R901" t="str">
        <f>VLOOKUP(N901,'Voltage Vector Region'!$R:$S,2,0)</f>
        <v>OPP</v>
      </c>
      <c r="S901">
        <f t="shared" si="119"/>
        <v>8.9800000000000182</v>
      </c>
      <c r="T901" t="e">
        <f>VLOOKUP($K901,#REF!,2,0)</f>
        <v>#REF!</v>
      </c>
      <c r="U901" t="e">
        <f>VLOOKUP($K901,#REF!,3,0)</f>
        <v>#REF!</v>
      </c>
      <c r="V901" t="e">
        <f>VLOOKUP($K901,#REF!,4,0)</f>
        <v>#REF!</v>
      </c>
    </row>
    <row r="902" spans="3:22" x14ac:dyDescent="0.3">
      <c r="C902" s="1">
        <v>8.9900000000000205E-3</v>
      </c>
      <c r="D902" s="1">
        <f t="shared" si="120"/>
        <v>2.8242917955772304</v>
      </c>
      <c r="E902" s="1" t="str">
        <f t="shared" si="121"/>
        <v>S3</v>
      </c>
      <c r="F902" s="1">
        <f t="shared" si="118"/>
        <v>0.72989669318403516</v>
      </c>
      <c r="G902" s="1">
        <f>$F$2*(((SQRT(3)*COS(Model!F902))-SIN(Model!F902))/2)</f>
        <v>0.24960263735072688</v>
      </c>
      <c r="H902" s="1">
        <f t="shared" si="114"/>
        <v>0.53343411988037948</v>
      </c>
      <c r="I902" s="1">
        <f t="shared" si="115"/>
        <v>0.78303675723110633</v>
      </c>
      <c r="J902" s="1" t="str">
        <f t="shared" si="116"/>
        <v>R4</v>
      </c>
      <c r="K902" t="str">
        <f t="shared" si="117"/>
        <v>S3R4</v>
      </c>
      <c r="L902" t="str">
        <f>VLOOKUP(K902,'Voltage Vector Region'!$M:$P,2,0)</f>
        <v>V16</v>
      </c>
      <c r="M902" t="str">
        <f>VLOOKUP(K902,'Voltage Vector Region'!$M:$P,3,0)</f>
        <v>V9</v>
      </c>
      <c r="N902" t="str">
        <f>VLOOKUP(K902,'Voltage Vector Region'!$M:$P,4,0)</f>
        <v>V4</v>
      </c>
      <c r="P902" t="str">
        <f>VLOOKUP(L902,'Voltage Vector Region'!$R:$S,2,0)</f>
        <v>NPP</v>
      </c>
      <c r="Q902" t="str">
        <f>VLOOKUP(M902,'Voltage Vector Region'!$R:$S,2,0)</f>
        <v>NPO</v>
      </c>
      <c r="R902" t="str">
        <f>VLOOKUP(N902,'Voltage Vector Region'!$R:$S,2,0)</f>
        <v>OPP</v>
      </c>
      <c r="S902">
        <f t="shared" si="119"/>
        <v>8.9900000000000198</v>
      </c>
      <c r="T902" t="e">
        <f>VLOOKUP($K902,#REF!,2,0)</f>
        <v>#REF!</v>
      </c>
      <c r="U902" t="e">
        <f>VLOOKUP($K902,#REF!,3,0)</f>
        <v>#REF!</v>
      </c>
      <c r="V902" t="e">
        <f>VLOOKUP($K902,#REF!,4,0)</f>
        <v>#REF!</v>
      </c>
    </row>
    <row r="903" spans="3:22" x14ac:dyDescent="0.3">
      <c r="C903" s="28">
        <v>9.0000000000000201E-3</v>
      </c>
      <c r="D903" s="28">
        <f t="shared" si="120"/>
        <v>2.8274333882308205</v>
      </c>
      <c r="E903" s="28" t="str">
        <f t="shared" si="121"/>
        <v>S3</v>
      </c>
      <c r="F903" s="28">
        <f t="shared" si="118"/>
        <v>0.7330382858376252</v>
      </c>
      <c r="G903" s="28">
        <f>$F$2*(((SQRT(3)*COS(Model!F903))-SIN(Model!F903))/2)</f>
        <v>0.24721359549995278</v>
      </c>
      <c r="H903" s="28">
        <f t="shared" si="114"/>
        <v>0.53530448508709061</v>
      </c>
      <c r="I903" s="28">
        <f t="shared" si="115"/>
        <v>0.78251808058704342</v>
      </c>
      <c r="J903" s="28" t="str">
        <f t="shared" si="116"/>
        <v>R4</v>
      </c>
      <c r="K903" s="29" t="str">
        <f t="shared" si="117"/>
        <v>S3R4</v>
      </c>
      <c r="L903" s="29" t="str">
        <f>VLOOKUP(K903,'Voltage Vector Region'!$M:$P,2,0)</f>
        <v>V16</v>
      </c>
      <c r="M903" s="29" t="str">
        <f>VLOOKUP(K903,'Voltage Vector Region'!$M:$P,3,0)</f>
        <v>V9</v>
      </c>
      <c r="N903" s="29" t="str">
        <f>VLOOKUP(K903,'Voltage Vector Region'!$M:$P,4,0)</f>
        <v>V4</v>
      </c>
      <c r="O903" s="29"/>
      <c r="P903" s="29" t="str">
        <f>VLOOKUP(L903,'Voltage Vector Region'!$R:$S,2,0)</f>
        <v>NPP</v>
      </c>
      <c r="Q903" s="29" t="str">
        <f>VLOOKUP(M903,'Voltage Vector Region'!$R:$S,2,0)</f>
        <v>NPO</v>
      </c>
      <c r="R903" s="29" t="str">
        <f>VLOOKUP(N903,'Voltage Vector Region'!$R:$S,2,0)</f>
        <v>OPP</v>
      </c>
      <c r="S903" s="29">
        <f t="shared" si="119"/>
        <v>9.0000000000000195</v>
      </c>
      <c r="T903" t="e">
        <f>VLOOKUP($K903,#REF!,2,0)</f>
        <v>#REF!</v>
      </c>
      <c r="U903" t="e">
        <f>VLOOKUP($K903,#REF!,3,0)</f>
        <v>#REF!</v>
      </c>
      <c r="V903" t="e">
        <f>VLOOKUP($K903,#REF!,4,0)</f>
        <v>#REF!</v>
      </c>
    </row>
    <row r="904" spans="3:22" x14ac:dyDescent="0.3">
      <c r="C904" s="1">
        <v>9.0100000000000197E-3</v>
      </c>
      <c r="D904" s="1">
        <f t="shared" si="120"/>
        <v>2.8305749808844101</v>
      </c>
      <c r="E904" s="1" t="str">
        <f t="shared" si="121"/>
        <v>S3</v>
      </c>
      <c r="F904" s="1">
        <f t="shared" si="118"/>
        <v>0.7361798784912148</v>
      </c>
      <c r="G904" s="1">
        <f>$F$2*(((SQRT(3)*COS(Model!F904))-SIN(Model!F904))/2)</f>
        <v>0.24482211375079554</v>
      </c>
      <c r="H904" s="1">
        <f t="shared" si="114"/>
        <v>0.53716956705464491</v>
      </c>
      <c r="I904" s="1">
        <f t="shared" si="115"/>
        <v>0.78199168080544046</v>
      </c>
      <c r="J904" s="1" t="str">
        <f t="shared" si="116"/>
        <v>R4</v>
      </c>
      <c r="K904" t="str">
        <f t="shared" si="117"/>
        <v>S3R4</v>
      </c>
      <c r="L904" t="str">
        <f>VLOOKUP(K904,'Voltage Vector Region'!$M:$P,2,0)</f>
        <v>V16</v>
      </c>
      <c r="M904" t="str">
        <f>VLOOKUP(K904,'Voltage Vector Region'!$M:$P,3,0)</f>
        <v>V9</v>
      </c>
      <c r="N904" t="str">
        <f>VLOOKUP(K904,'Voltage Vector Region'!$M:$P,4,0)</f>
        <v>V4</v>
      </c>
      <c r="P904" t="str">
        <f>VLOOKUP(L904,'Voltage Vector Region'!$R:$S,2,0)</f>
        <v>NPP</v>
      </c>
      <c r="Q904" t="str">
        <f>VLOOKUP(M904,'Voltage Vector Region'!$R:$S,2,0)</f>
        <v>NPO</v>
      </c>
      <c r="R904" t="str">
        <f>VLOOKUP(N904,'Voltage Vector Region'!$R:$S,2,0)</f>
        <v>OPP</v>
      </c>
      <c r="S904">
        <f t="shared" si="119"/>
        <v>9.0100000000000193</v>
      </c>
      <c r="T904" t="e">
        <f>VLOOKUP($K904,#REF!,2,0)</f>
        <v>#REF!</v>
      </c>
      <c r="U904" t="e">
        <f>VLOOKUP($K904,#REF!,3,0)</f>
        <v>#REF!</v>
      </c>
      <c r="V904" t="e">
        <f>VLOOKUP($K904,#REF!,4,0)</f>
        <v>#REF!</v>
      </c>
    </row>
    <row r="905" spans="3:22" x14ac:dyDescent="0.3">
      <c r="C905" s="1">
        <v>9.0200000000000193E-3</v>
      </c>
      <c r="D905" s="1">
        <f t="shared" si="120"/>
        <v>2.8337165735379997</v>
      </c>
      <c r="E905" s="1" t="str">
        <f t="shared" si="121"/>
        <v>S3</v>
      </c>
      <c r="F905" s="1">
        <f t="shared" si="118"/>
        <v>0.7393214711448044</v>
      </c>
      <c r="G905" s="1">
        <f>$F$2*(((SQRT(3)*COS(Model!F905))-SIN(Model!F905))/2)</f>
        <v>0.24242821570621428</v>
      </c>
      <c r="H905" s="1">
        <f t="shared" si="114"/>
        <v>0.53902934737543651</v>
      </c>
      <c r="I905" s="1">
        <f t="shared" si="115"/>
        <v>0.78145756308165082</v>
      </c>
      <c r="J905" s="1" t="str">
        <f t="shared" si="116"/>
        <v>R4</v>
      </c>
      <c r="K905" t="str">
        <f t="shared" si="117"/>
        <v>S3R4</v>
      </c>
      <c r="L905" t="str">
        <f>VLOOKUP(K905,'Voltage Vector Region'!$M:$P,2,0)</f>
        <v>V16</v>
      </c>
      <c r="M905" t="str">
        <f>VLOOKUP(K905,'Voltage Vector Region'!$M:$P,3,0)</f>
        <v>V9</v>
      </c>
      <c r="N905" t="str">
        <f>VLOOKUP(K905,'Voltage Vector Region'!$M:$P,4,0)</f>
        <v>V4</v>
      </c>
      <c r="P905" t="str">
        <f>VLOOKUP(L905,'Voltage Vector Region'!$R:$S,2,0)</f>
        <v>NPP</v>
      </c>
      <c r="Q905" t="str">
        <f>VLOOKUP(M905,'Voltage Vector Region'!$R:$S,2,0)</f>
        <v>NPO</v>
      </c>
      <c r="R905" t="str">
        <f>VLOOKUP(N905,'Voltage Vector Region'!$R:$S,2,0)</f>
        <v>OPP</v>
      </c>
      <c r="S905">
        <f t="shared" si="119"/>
        <v>9.0200000000000191</v>
      </c>
      <c r="T905" t="e">
        <f>VLOOKUP($K905,#REF!,2,0)</f>
        <v>#REF!</v>
      </c>
      <c r="U905" t="e">
        <f>VLOOKUP($K905,#REF!,3,0)</f>
        <v>#REF!</v>
      </c>
      <c r="V905" t="e">
        <f>VLOOKUP($K905,#REF!,4,0)</f>
        <v>#REF!</v>
      </c>
    </row>
    <row r="906" spans="3:22" x14ac:dyDescent="0.3">
      <c r="C906" s="1">
        <v>9.0300000000000206E-3</v>
      </c>
      <c r="D906" s="1">
        <f t="shared" si="120"/>
        <v>2.8368581661915897</v>
      </c>
      <c r="E906" s="1" t="str">
        <f t="shared" si="121"/>
        <v>S3</v>
      </c>
      <c r="F906" s="1">
        <f t="shared" si="118"/>
        <v>0.74246306379839444</v>
      </c>
      <c r="G906" s="1">
        <f>$F$2*(((SQRT(3)*COS(Model!F906))-SIN(Model!F906))/2)</f>
        <v>0.24003192499301595</v>
      </c>
      <c r="H906" s="1">
        <f t="shared" si="114"/>
        <v>0.54088380769418476</v>
      </c>
      <c r="I906" s="1">
        <f t="shared" si="115"/>
        <v>0.78091573268720071</v>
      </c>
      <c r="J906" s="1" t="str">
        <f t="shared" si="116"/>
        <v>R4</v>
      </c>
      <c r="K906" t="str">
        <f t="shared" si="117"/>
        <v>S3R4</v>
      </c>
      <c r="L906" t="str">
        <f>VLOOKUP(K906,'Voltage Vector Region'!$M:$P,2,0)</f>
        <v>V16</v>
      </c>
      <c r="M906" t="str">
        <f>VLOOKUP(K906,'Voltage Vector Region'!$M:$P,3,0)</f>
        <v>V9</v>
      </c>
      <c r="N906" t="str">
        <f>VLOOKUP(K906,'Voltage Vector Region'!$M:$P,4,0)</f>
        <v>V4</v>
      </c>
      <c r="P906" t="str">
        <f>VLOOKUP(L906,'Voltage Vector Region'!$R:$S,2,0)</f>
        <v>NPP</v>
      </c>
      <c r="Q906" t="str">
        <f>VLOOKUP(M906,'Voltage Vector Region'!$R:$S,2,0)</f>
        <v>NPO</v>
      </c>
      <c r="R906" t="str">
        <f>VLOOKUP(N906,'Voltage Vector Region'!$R:$S,2,0)</f>
        <v>OPP</v>
      </c>
      <c r="S906">
        <f t="shared" si="119"/>
        <v>9.0300000000000207</v>
      </c>
      <c r="T906" t="e">
        <f>VLOOKUP($K906,#REF!,2,0)</f>
        <v>#REF!</v>
      </c>
      <c r="U906" t="e">
        <f>VLOOKUP($K906,#REF!,3,0)</f>
        <v>#REF!</v>
      </c>
      <c r="V906" t="e">
        <f>VLOOKUP($K906,#REF!,4,0)</f>
        <v>#REF!</v>
      </c>
    </row>
    <row r="907" spans="3:22" x14ac:dyDescent="0.3">
      <c r="C907" s="1">
        <v>9.0400000000000202E-3</v>
      </c>
      <c r="D907" s="1">
        <f t="shared" si="120"/>
        <v>2.8399997588451793</v>
      </c>
      <c r="E907" s="1" t="str">
        <f t="shared" si="121"/>
        <v>S3</v>
      </c>
      <c r="F907" s="1">
        <f t="shared" si="118"/>
        <v>0.74560465645198404</v>
      </c>
      <c r="G907" s="1">
        <f>$F$2*(((SQRT(3)*COS(Model!F907))-SIN(Model!F907))/2)</f>
        <v>0.23763326526162298</v>
      </c>
      <c r="H907" s="1">
        <f t="shared" si="114"/>
        <v>0.54273292970811438</v>
      </c>
      <c r="I907" s="1">
        <f t="shared" si="115"/>
        <v>0.78036619496973736</v>
      </c>
      <c r="J907" s="1" t="str">
        <f t="shared" si="116"/>
        <v>R4</v>
      </c>
      <c r="K907" t="str">
        <f t="shared" si="117"/>
        <v>S3R4</v>
      </c>
      <c r="L907" t="str">
        <f>VLOOKUP(K907,'Voltage Vector Region'!$M:$P,2,0)</f>
        <v>V16</v>
      </c>
      <c r="M907" t="str">
        <f>VLOOKUP(K907,'Voltage Vector Region'!$M:$P,3,0)</f>
        <v>V9</v>
      </c>
      <c r="N907" t="str">
        <f>VLOOKUP(K907,'Voltage Vector Region'!$M:$P,4,0)</f>
        <v>V4</v>
      </c>
      <c r="P907" t="str">
        <f>VLOOKUP(L907,'Voltage Vector Region'!$R:$S,2,0)</f>
        <v>NPP</v>
      </c>
      <c r="Q907" t="str">
        <f>VLOOKUP(M907,'Voltage Vector Region'!$R:$S,2,0)</f>
        <v>NPO</v>
      </c>
      <c r="R907" t="str">
        <f>VLOOKUP(N907,'Voltage Vector Region'!$R:$S,2,0)</f>
        <v>OPP</v>
      </c>
      <c r="S907">
        <f t="shared" si="119"/>
        <v>9.0400000000000205</v>
      </c>
      <c r="T907" t="e">
        <f>VLOOKUP($K907,#REF!,2,0)</f>
        <v>#REF!</v>
      </c>
      <c r="U907" t="e">
        <f>VLOOKUP($K907,#REF!,3,0)</f>
        <v>#REF!</v>
      </c>
      <c r="V907" t="e">
        <f>VLOOKUP($K907,#REF!,4,0)</f>
        <v>#REF!</v>
      </c>
    </row>
    <row r="908" spans="3:22" x14ac:dyDescent="0.3">
      <c r="C908" s="1">
        <v>9.0500000000000198E-3</v>
      </c>
      <c r="D908" s="1">
        <f t="shared" si="120"/>
        <v>2.8431413514987693</v>
      </c>
      <c r="E908" s="1" t="str">
        <f t="shared" si="121"/>
        <v>S3</v>
      </c>
      <c r="F908" s="1">
        <f t="shared" si="118"/>
        <v>0.74874624910557408</v>
      </c>
      <c r="G908" s="1">
        <f>$F$2*(((SQRT(3)*COS(Model!F908))-SIN(Model!F908))/2)</f>
        <v>0.23523226018583807</v>
      </c>
      <c r="H908" s="1">
        <f t="shared" ref="H908:H971" si="122">$F$2*SIN(F908)</f>
        <v>0.54457669516713814</v>
      </c>
      <c r="I908" s="1">
        <f t="shared" ref="I908:I971" si="123">G908+H908</f>
        <v>0.77980895535297623</v>
      </c>
      <c r="J908" s="1" t="str">
        <f t="shared" ref="J908:J971" si="124">IF(G908&gt;0.5,"R3",IF(H908&gt;0.5,"R4",IF(I908&lt;0.5,"R1","R2")))</f>
        <v>R4</v>
      </c>
      <c r="K908" t="str">
        <f t="shared" ref="K908:K971" si="125">E908&amp;J908</f>
        <v>S3R4</v>
      </c>
      <c r="L908" t="str">
        <f>VLOOKUP(K908,'Voltage Vector Region'!$M:$P,2,0)</f>
        <v>V16</v>
      </c>
      <c r="M908" t="str">
        <f>VLOOKUP(K908,'Voltage Vector Region'!$M:$P,3,0)</f>
        <v>V9</v>
      </c>
      <c r="N908" t="str">
        <f>VLOOKUP(K908,'Voltage Vector Region'!$M:$P,4,0)</f>
        <v>V4</v>
      </c>
      <c r="P908" t="str">
        <f>VLOOKUP(L908,'Voltage Vector Region'!$R:$S,2,0)</f>
        <v>NPP</v>
      </c>
      <c r="Q908" t="str">
        <f>VLOOKUP(M908,'Voltage Vector Region'!$R:$S,2,0)</f>
        <v>NPO</v>
      </c>
      <c r="R908" t="str">
        <f>VLOOKUP(N908,'Voltage Vector Region'!$R:$S,2,0)</f>
        <v>OPP</v>
      </c>
      <c r="S908">
        <f t="shared" si="119"/>
        <v>9.0500000000000203</v>
      </c>
      <c r="T908" t="e">
        <f>VLOOKUP($K908,#REF!,2,0)</f>
        <v>#REF!</v>
      </c>
      <c r="U908" t="e">
        <f>VLOOKUP($K908,#REF!,3,0)</f>
        <v>#REF!</v>
      </c>
      <c r="V908" t="e">
        <f>VLOOKUP($K908,#REF!,4,0)</f>
        <v>#REF!</v>
      </c>
    </row>
    <row r="909" spans="3:22" x14ac:dyDescent="0.3">
      <c r="C909" s="1">
        <v>9.0600000000000194E-3</v>
      </c>
      <c r="D909" s="1">
        <f t="shared" si="120"/>
        <v>2.8462829441523589</v>
      </c>
      <c r="E909" s="1" t="str">
        <f t="shared" si="121"/>
        <v>S3</v>
      </c>
      <c r="F909" s="1">
        <f t="shared" si="118"/>
        <v>0.75188784175916368</v>
      </c>
      <c r="G909" s="1">
        <f>$F$2*(((SQRT(3)*COS(Model!F909))-SIN(Model!F909))/2)</f>
        <v>0.23282893346261255</v>
      </c>
      <c r="H909" s="1">
        <f t="shared" si="122"/>
        <v>0.54641508587403498</v>
      </c>
      <c r="I909" s="1">
        <f t="shared" si="123"/>
        <v>0.77924401933664755</v>
      </c>
      <c r="J909" s="1" t="str">
        <f t="shared" si="124"/>
        <v>R4</v>
      </c>
      <c r="K909" t="str">
        <f t="shared" si="125"/>
        <v>S3R4</v>
      </c>
      <c r="L909" t="str">
        <f>VLOOKUP(K909,'Voltage Vector Region'!$M:$P,2,0)</f>
        <v>V16</v>
      </c>
      <c r="M909" t="str">
        <f>VLOOKUP(K909,'Voltage Vector Region'!$M:$P,3,0)</f>
        <v>V9</v>
      </c>
      <c r="N909" t="str">
        <f>VLOOKUP(K909,'Voltage Vector Region'!$M:$P,4,0)</f>
        <v>V4</v>
      </c>
      <c r="P909" t="str">
        <f>VLOOKUP(L909,'Voltage Vector Region'!$R:$S,2,0)</f>
        <v>NPP</v>
      </c>
      <c r="Q909" t="str">
        <f>VLOOKUP(M909,'Voltage Vector Region'!$R:$S,2,0)</f>
        <v>NPO</v>
      </c>
      <c r="R909" t="str">
        <f>VLOOKUP(N909,'Voltage Vector Region'!$R:$S,2,0)</f>
        <v>OPP</v>
      </c>
      <c r="S909">
        <f t="shared" si="119"/>
        <v>9.06000000000002</v>
      </c>
      <c r="T909" t="e">
        <f>VLOOKUP($K909,#REF!,2,0)</f>
        <v>#REF!</v>
      </c>
      <c r="U909" t="e">
        <f>VLOOKUP($K909,#REF!,3,0)</f>
        <v>#REF!</v>
      </c>
      <c r="V909" t="e">
        <f>VLOOKUP($K909,#REF!,4,0)</f>
        <v>#REF!</v>
      </c>
    </row>
    <row r="910" spans="3:22" x14ac:dyDescent="0.3">
      <c r="C910" s="1">
        <v>9.0700000000000208E-3</v>
      </c>
      <c r="D910" s="1">
        <f t="shared" si="120"/>
        <v>2.849424536805949</v>
      </c>
      <c r="E910" s="1" t="str">
        <f t="shared" si="121"/>
        <v>S3</v>
      </c>
      <c r="F910" s="1">
        <f t="shared" si="118"/>
        <v>0.75502943441275372</v>
      </c>
      <c r="G910" s="1">
        <f>$F$2*(((SQRT(3)*COS(Model!F910))-SIN(Model!F910))/2)</f>
        <v>0.23042330881181017</v>
      </c>
      <c r="H910" s="1">
        <f t="shared" si="122"/>
        <v>0.54824808368463118</v>
      </c>
      <c r="I910" s="1">
        <f t="shared" si="123"/>
        <v>0.77867139249644135</v>
      </c>
      <c r="J910" s="1" t="str">
        <f t="shared" si="124"/>
        <v>R4</v>
      </c>
      <c r="K910" t="str">
        <f t="shared" si="125"/>
        <v>S3R4</v>
      </c>
      <c r="L910" t="str">
        <f>VLOOKUP(K910,'Voltage Vector Region'!$M:$P,2,0)</f>
        <v>V16</v>
      </c>
      <c r="M910" t="str">
        <f>VLOOKUP(K910,'Voltage Vector Region'!$M:$P,3,0)</f>
        <v>V9</v>
      </c>
      <c r="N910" t="str">
        <f>VLOOKUP(K910,'Voltage Vector Region'!$M:$P,4,0)</f>
        <v>V4</v>
      </c>
      <c r="P910" t="str">
        <f>VLOOKUP(L910,'Voltage Vector Region'!$R:$S,2,0)</f>
        <v>NPP</v>
      </c>
      <c r="Q910" t="str">
        <f>VLOOKUP(M910,'Voltage Vector Region'!$R:$S,2,0)</f>
        <v>NPO</v>
      </c>
      <c r="R910" t="str">
        <f>VLOOKUP(N910,'Voltage Vector Region'!$R:$S,2,0)</f>
        <v>OPP</v>
      </c>
      <c r="S910">
        <f t="shared" si="119"/>
        <v>9.0700000000000198</v>
      </c>
      <c r="T910" t="e">
        <f>VLOOKUP($K910,#REF!,2,0)</f>
        <v>#REF!</v>
      </c>
      <c r="U910" t="e">
        <f>VLOOKUP($K910,#REF!,3,0)</f>
        <v>#REF!</v>
      </c>
      <c r="V910" t="e">
        <f>VLOOKUP($K910,#REF!,4,0)</f>
        <v>#REF!</v>
      </c>
    </row>
    <row r="911" spans="3:22" x14ac:dyDescent="0.3">
      <c r="C911" s="1">
        <v>9.0800000000000203E-3</v>
      </c>
      <c r="D911" s="1">
        <f t="shared" si="120"/>
        <v>2.8525661294595386</v>
      </c>
      <c r="E911" s="1" t="str">
        <f t="shared" si="121"/>
        <v>S3</v>
      </c>
      <c r="F911" s="1">
        <f t="shared" si="118"/>
        <v>0.75817102706634332</v>
      </c>
      <c r="G911" s="1">
        <f>$F$2*(((SQRT(3)*COS(Model!F911))-SIN(Model!F911))/2)</f>
        <v>0.2280154099759758</v>
      </c>
      <c r="H911" s="1">
        <f t="shared" si="122"/>
        <v>0.55007567050797779</v>
      </c>
      <c r="I911" s="1">
        <f t="shared" si="123"/>
        <v>0.77809108048395359</v>
      </c>
      <c r="J911" s="1" t="str">
        <f t="shared" si="124"/>
        <v>R4</v>
      </c>
      <c r="K911" t="str">
        <f t="shared" si="125"/>
        <v>S3R4</v>
      </c>
      <c r="L911" t="str">
        <f>VLOOKUP(K911,'Voltage Vector Region'!$M:$P,2,0)</f>
        <v>V16</v>
      </c>
      <c r="M911" t="str">
        <f>VLOOKUP(K911,'Voltage Vector Region'!$M:$P,3,0)</f>
        <v>V9</v>
      </c>
      <c r="N911" t="str">
        <f>VLOOKUP(K911,'Voltage Vector Region'!$M:$P,4,0)</f>
        <v>V4</v>
      </c>
      <c r="P911" t="str">
        <f>VLOOKUP(L911,'Voltage Vector Region'!$R:$S,2,0)</f>
        <v>NPP</v>
      </c>
      <c r="Q911" t="str">
        <f>VLOOKUP(M911,'Voltage Vector Region'!$R:$S,2,0)</f>
        <v>NPO</v>
      </c>
      <c r="R911" t="str">
        <f>VLOOKUP(N911,'Voltage Vector Region'!$R:$S,2,0)</f>
        <v>OPP</v>
      </c>
      <c r="S911">
        <f t="shared" si="119"/>
        <v>9.0800000000000196</v>
      </c>
      <c r="T911" t="e">
        <f>VLOOKUP($K911,#REF!,2,0)</f>
        <v>#REF!</v>
      </c>
      <c r="U911" t="e">
        <f>VLOOKUP($K911,#REF!,3,0)</f>
        <v>#REF!</v>
      </c>
      <c r="V911" t="e">
        <f>VLOOKUP($K911,#REF!,4,0)</f>
        <v>#REF!</v>
      </c>
    </row>
    <row r="912" spans="3:22" x14ac:dyDescent="0.3">
      <c r="C912" s="1">
        <v>9.0900000000000199E-3</v>
      </c>
      <c r="D912" s="1">
        <f t="shared" si="120"/>
        <v>2.8557077221131282</v>
      </c>
      <c r="E912" s="1" t="str">
        <f t="shared" si="121"/>
        <v>S3</v>
      </c>
      <c r="F912" s="1">
        <f t="shared" si="118"/>
        <v>0.76131261971993291</v>
      </c>
      <c r="G912" s="1">
        <f>$F$2*(((SQRT(3)*COS(Model!F912))-SIN(Model!F912))/2)</f>
        <v>0.22560526072009865</v>
      </c>
      <c r="H912" s="1">
        <f t="shared" si="122"/>
        <v>0.551897828306531</v>
      </c>
      <c r="I912" s="1">
        <f t="shared" si="123"/>
        <v>0.77750308902662968</v>
      </c>
      <c r="J912" s="1" t="str">
        <f t="shared" si="124"/>
        <v>R4</v>
      </c>
      <c r="K912" t="str">
        <f t="shared" si="125"/>
        <v>S3R4</v>
      </c>
      <c r="L912" t="str">
        <f>VLOOKUP(K912,'Voltage Vector Region'!$M:$P,2,0)</f>
        <v>V16</v>
      </c>
      <c r="M912" t="str">
        <f>VLOOKUP(K912,'Voltage Vector Region'!$M:$P,3,0)</f>
        <v>V9</v>
      </c>
      <c r="N912" t="str">
        <f>VLOOKUP(K912,'Voltage Vector Region'!$M:$P,4,0)</f>
        <v>V4</v>
      </c>
      <c r="P912" t="str">
        <f>VLOOKUP(L912,'Voltage Vector Region'!$R:$S,2,0)</f>
        <v>NPP</v>
      </c>
      <c r="Q912" t="str">
        <f>VLOOKUP(M912,'Voltage Vector Region'!$R:$S,2,0)</f>
        <v>NPO</v>
      </c>
      <c r="R912" t="str">
        <f>VLOOKUP(N912,'Voltage Vector Region'!$R:$S,2,0)</f>
        <v>OPP</v>
      </c>
      <c r="S912">
        <f t="shared" si="119"/>
        <v>9.0900000000000194</v>
      </c>
      <c r="T912" t="e">
        <f>VLOOKUP($K912,#REF!,2,0)</f>
        <v>#REF!</v>
      </c>
      <c r="U912" t="e">
        <f>VLOOKUP($K912,#REF!,3,0)</f>
        <v>#REF!</v>
      </c>
      <c r="V912" t="e">
        <f>VLOOKUP($K912,#REF!,4,0)</f>
        <v>#REF!</v>
      </c>
    </row>
    <row r="913" spans="3:22" x14ac:dyDescent="0.3">
      <c r="C913" s="1">
        <v>9.1000000000000195E-3</v>
      </c>
      <c r="D913" s="1">
        <f t="shared" si="120"/>
        <v>2.8588493147667182</v>
      </c>
      <c r="E913" s="1" t="str">
        <f t="shared" si="121"/>
        <v>S3</v>
      </c>
      <c r="F913" s="1">
        <f t="shared" si="118"/>
        <v>0.76445421237352296</v>
      </c>
      <c r="G913" s="1">
        <f>$F$2*(((SQRT(3)*COS(Model!F913))-SIN(Model!F913))/2)</f>
        <v>0.22319288483137828</v>
      </c>
      <c r="H913" s="1">
        <f t="shared" si="122"/>
        <v>0.55371453909632928</v>
      </c>
      <c r="I913" s="1">
        <f t="shared" si="123"/>
        <v>0.77690742392770762</v>
      </c>
      <c r="J913" s="1" t="str">
        <f t="shared" si="124"/>
        <v>R4</v>
      </c>
      <c r="K913" t="str">
        <f t="shared" si="125"/>
        <v>S3R4</v>
      </c>
      <c r="L913" t="str">
        <f>VLOOKUP(K913,'Voltage Vector Region'!$M:$P,2,0)</f>
        <v>V16</v>
      </c>
      <c r="M913" t="str">
        <f>VLOOKUP(K913,'Voltage Vector Region'!$M:$P,3,0)</f>
        <v>V9</v>
      </c>
      <c r="N913" t="str">
        <f>VLOOKUP(K913,'Voltage Vector Region'!$M:$P,4,0)</f>
        <v>V4</v>
      </c>
      <c r="P913" t="str">
        <f>VLOOKUP(L913,'Voltage Vector Region'!$R:$S,2,0)</f>
        <v>NPP</v>
      </c>
      <c r="Q913" t="str">
        <f>VLOOKUP(M913,'Voltage Vector Region'!$R:$S,2,0)</f>
        <v>NPO</v>
      </c>
      <c r="R913" t="str">
        <f>VLOOKUP(N913,'Voltage Vector Region'!$R:$S,2,0)</f>
        <v>OPP</v>
      </c>
      <c r="S913">
        <f t="shared" si="119"/>
        <v>9.1000000000000192</v>
      </c>
      <c r="T913" t="e">
        <f>VLOOKUP($K913,#REF!,2,0)</f>
        <v>#REF!</v>
      </c>
      <c r="U913" t="e">
        <f>VLOOKUP($K913,#REF!,3,0)</f>
        <v>#REF!</v>
      </c>
      <c r="V913" t="e">
        <f>VLOOKUP($K913,#REF!,4,0)</f>
        <v>#REF!</v>
      </c>
    </row>
    <row r="914" spans="3:22" x14ac:dyDescent="0.3">
      <c r="C914" s="1">
        <v>9.1100000000000209E-3</v>
      </c>
      <c r="D914" s="1">
        <f t="shared" si="120"/>
        <v>2.8619909074203083</v>
      </c>
      <c r="E914" s="1" t="str">
        <f t="shared" si="121"/>
        <v>S3</v>
      </c>
      <c r="F914" s="1">
        <f t="shared" si="118"/>
        <v>0.767595805027113</v>
      </c>
      <c r="G914" s="1">
        <f>$F$2*(((SQRT(3)*COS(Model!F914))-SIN(Model!F914))/2)</f>
        <v>0.2207783061189913</v>
      </c>
      <c r="H914" s="1">
        <f t="shared" si="122"/>
        <v>0.55552578494717031</v>
      </c>
      <c r="I914" s="1">
        <f t="shared" si="123"/>
        <v>0.77630409106616161</v>
      </c>
      <c r="J914" s="1" t="str">
        <f t="shared" si="124"/>
        <v>R4</v>
      </c>
      <c r="K914" t="str">
        <f t="shared" si="125"/>
        <v>S3R4</v>
      </c>
      <c r="L914" t="str">
        <f>VLOOKUP(K914,'Voltage Vector Region'!$M:$P,2,0)</f>
        <v>V16</v>
      </c>
      <c r="M914" t="str">
        <f>VLOOKUP(K914,'Voltage Vector Region'!$M:$P,3,0)</f>
        <v>V9</v>
      </c>
      <c r="N914" t="str">
        <f>VLOOKUP(K914,'Voltage Vector Region'!$M:$P,4,0)</f>
        <v>V4</v>
      </c>
      <c r="P914" t="str">
        <f>VLOOKUP(L914,'Voltage Vector Region'!$R:$S,2,0)</f>
        <v>NPP</v>
      </c>
      <c r="Q914" t="str">
        <f>VLOOKUP(M914,'Voltage Vector Region'!$R:$S,2,0)</f>
        <v>NPO</v>
      </c>
      <c r="R914" t="str">
        <f>VLOOKUP(N914,'Voltage Vector Region'!$R:$S,2,0)</f>
        <v>OPP</v>
      </c>
      <c r="S914">
        <f t="shared" si="119"/>
        <v>9.1100000000000207</v>
      </c>
      <c r="T914" t="e">
        <f>VLOOKUP($K914,#REF!,2,0)</f>
        <v>#REF!</v>
      </c>
      <c r="U914" t="e">
        <f>VLOOKUP($K914,#REF!,3,0)</f>
        <v>#REF!</v>
      </c>
      <c r="V914" t="e">
        <f>VLOOKUP($K914,#REF!,4,0)</f>
        <v>#REF!</v>
      </c>
    </row>
    <row r="915" spans="3:22" x14ac:dyDescent="0.3">
      <c r="C915" s="1">
        <v>9.1200000000000205E-3</v>
      </c>
      <c r="D915" s="1">
        <f t="shared" si="120"/>
        <v>2.8651325000738979</v>
      </c>
      <c r="E915" s="1" t="str">
        <f t="shared" si="121"/>
        <v>S3</v>
      </c>
      <c r="F915" s="1">
        <f t="shared" si="118"/>
        <v>0.7707373976807026</v>
      </c>
      <c r="G915" s="1">
        <f>$F$2*(((SQRT(3)*COS(Model!F915))-SIN(Model!F915))/2)</f>
        <v>0.21836154841385508</v>
      </c>
      <c r="H915" s="1">
        <f t="shared" si="122"/>
        <v>0.55733154798278839</v>
      </c>
      <c r="I915" s="1">
        <f t="shared" si="123"/>
        <v>0.77569309639664352</v>
      </c>
      <c r="J915" s="1" t="str">
        <f t="shared" si="124"/>
        <v>R4</v>
      </c>
      <c r="K915" t="str">
        <f t="shared" si="125"/>
        <v>S3R4</v>
      </c>
      <c r="L915" t="str">
        <f>VLOOKUP(K915,'Voltage Vector Region'!$M:$P,2,0)</f>
        <v>V16</v>
      </c>
      <c r="M915" t="str">
        <f>VLOOKUP(K915,'Voltage Vector Region'!$M:$P,3,0)</f>
        <v>V9</v>
      </c>
      <c r="N915" t="str">
        <f>VLOOKUP(K915,'Voltage Vector Region'!$M:$P,4,0)</f>
        <v>V4</v>
      </c>
      <c r="P915" t="str">
        <f>VLOOKUP(L915,'Voltage Vector Region'!$R:$S,2,0)</f>
        <v>NPP</v>
      </c>
      <c r="Q915" t="str">
        <f>VLOOKUP(M915,'Voltage Vector Region'!$R:$S,2,0)</f>
        <v>NPO</v>
      </c>
      <c r="R915" t="str">
        <f>VLOOKUP(N915,'Voltage Vector Region'!$R:$S,2,0)</f>
        <v>OPP</v>
      </c>
      <c r="S915">
        <f t="shared" si="119"/>
        <v>9.1200000000000205</v>
      </c>
      <c r="T915" t="e">
        <f>VLOOKUP($K915,#REF!,2,0)</f>
        <v>#REF!</v>
      </c>
      <c r="U915" t="e">
        <f>VLOOKUP($K915,#REF!,3,0)</f>
        <v>#REF!</v>
      </c>
      <c r="V915" t="e">
        <f>VLOOKUP($K915,#REF!,4,0)</f>
        <v>#REF!</v>
      </c>
    </row>
    <row r="916" spans="3:22" x14ac:dyDescent="0.3">
      <c r="C916" s="1">
        <v>9.13000000000002E-3</v>
      </c>
      <c r="D916" s="1">
        <f t="shared" si="120"/>
        <v>2.8682740927274875</v>
      </c>
      <c r="E916" s="1" t="str">
        <f t="shared" si="121"/>
        <v>S3</v>
      </c>
      <c r="F916" s="1">
        <f t="shared" si="118"/>
        <v>0.77387899033429219</v>
      </c>
      <c r="G916" s="1">
        <f>$F$2*(((SQRT(3)*COS(Model!F916))-SIN(Model!F916))/2)</f>
        <v>0.21594263556839213</v>
      </c>
      <c r="H916" s="1">
        <f t="shared" si="122"/>
        <v>0.55913181038103177</v>
      </c>
      <c r="I916" s="1">
        <f t="shared" si="123"/>
        <v>0.77507444594942387</v>
      </c>
      <c r="J916" s="1" t="str">
        <f t="shared" si="124"/>
        <v>R4</v>
      </c>
      <c r="K916" t="str">
        <f t="shared" si="125"/>
        <v>S3R4</v>
      </c>
      <c r="L916" t="str">
        <f>VLOOKUP(K916,'Voltage Vector Region'!$M:$P,2,0)</f>
        <v>V16</v>
      </c>
      <c r="M916" t="str">
        <f>VLOOKUP(K916,'Voltage Vector Region'!$M:$P,3,0)</f>
        <v>V9</v>
      </c>
      <c r="N916" t="str">
        <f>VLOOKUP(K916,'Voltage Vector Region'!$M:$P,4,0)</f>
        <v>V4</v>
      </c>
      <c r="P916" t="str">
        <f>VLOOKUP(L916,'Voltage Vector Region'!$R:$S,2,0)</f>
        <v>NPP</v>
      </c>
      <c r="Q916" t="str">
        <f>VLOOKUP(M916,'Voltage Vector Region'!$R:$S,2,0)</f>
        <v>NPO</v>
      </c>
      <c r="R916" t="str">
        <f>VLOOKUP(N916,'Voltage Vector Region'!$R:$S,2,0)</f>
        <v>OPP</v>
      </c>
      <c r="S916">
        <f t="shared" si="119"/>
        <v>9.1300000000000203</v>
      </c>
      <c r="T916" t="e">
        <f>VLOOKUP($K916,#REF!,2,0)</f>
        <v>#REF!</v>
      </c>
      <c r="U916" t="e">
        <f>VLOOKUP($K916,#REF!,3,0)</f>
        <v>#REF!</v>
      </c>
      <c r="V916" t="e">
        <f>VLOOKUP($K916,#REF!,4,0)</f>
        <v>#REF!</v>
      </c>
    </row>
    <row r="917" spans="3:22" x14ac:dyDescent="0.3">
      <c r="C917" s="1">
        <v>9.1400000000000196E-3</v>
      </c>
      <c r="D917" s="1">
        <f t="shared" si="120"/>
        <v>2.8714156853810771</v>
      </c>
      <c r="E917" s="1" t="str">
        <f t="shared" si="121"/>
        <v>S3</v>
      </c>
      <c r="F917" s="1">
        <f t="shared" si="118"/>
        <v>0.77702058298788179</v>
      </c>
      <c r="G917" s="1">
        <f>$F$2*(((SQRT(3)*COS(Model!F917))-SIN(Model!F917))/2)</f>
        <v>0.21352159145629557</v>
      </c>
      <c r="H917" s="1">
        <f t="shared" si="122"/>
        <v>0.56092655437403749</v>
      </c>
      <c r="I917" s="1">
        <f t="shared" si="123"/>
        <v>0.77444814583033306</v>
      </c>
      <c r="J917" s="1" t="str">
        <f t="shared" si="124"/>
        <v>R4</v>
      </c>
      <c r="K917" t="str">
        <f t="shared" si="125"/>
        <v>S3R4</v>
      </c>
      <c r="L917" t="str">
        <f>VLOOKUP(K917,'Voltage Vector Region'!$M:$P,2,0)</f>
        <v>V16</v>
      </c>
      <c r="M917" t="str">
        <f>VLOOKUP(K917,'Voltage Vector Region'!$M:$P,3,0)</f>
        <v>V9</v>
      </c>
      <c r="N917" t="str">
        <f>VLOOKUP(K917,'Voltage Vector Region'!$M:$P,4,0)</f>
        <v>V4</v>
      </c>
      <c r="P917" t="str">
        <f>VLOOKUP(L917,'Voltage Vector Region'!$R:$S,2,0)</f>
        <v>NPP</v>
      </c>
      <c r="Q917" t="str">
        <f>VLOOKUP(M917,'Voltage Vector Region'!$R:$S,2,0)</f>
        <v>NPO</v>
      </c>
      <c r="R917" t="str">
        <f>VLOOKUP(N917,'Voltage Vector Region'!$R:$S,2,0)</f>
        <v>OPP</v>
      </c>
      <c r="S917">
        <f t="shared" si="119"/>
        <v>9.1400000000000201</v>
      </c>
      <c r="T917" t="e">
        <f>VLOOKUP($K917,#REF!,2,0)</f>
        <v>#REF!</v>
      </c>
      <c r="U917" t="e">
        <f>VLOOKUP($K917,#REF!,3,0)</f>
        <v>#REF!</v>
      </c>
      <c r="V917" t="e">
        <f>VLOOKUP($K917,#REF!,4,0)</f>
        <v>#REF!</v>
      </c>
    </row>
    <row r="918" spans="3:22" x14ac:dyDescent="0.3">
      <c r="C918" s="1">
        <v>9.1500000000000192E-3</v>
      </c>
      <c r="D918" s="1">
        <f t="shared" si="120"/>
        <v>2.8745572780346667</v>
      </c>
      <c r="E918" s="1" t="str">
        <f t="shared" si="121"/>
        <v>S3</v>
      </c>
      <c r="F918" s="1">
        <f t="shared" si="118"/>
        <v>0.78016217564147139</v>
      </c>
      <c r="G918" s="1">
        <f>$F$2*(((SQRT(3)*COS(Model!F918))-SIN(Model!F918))/2)</f>
        <v>0.21109843997229355</v>
      </c>
      <c r="H918" s="1">
        <f t="shared" si="122"/>
        <v>0.56271576224840658</v>
      </c>
      <c r="I918" s="1">
        <f t="shared" si="123"/>
        <v>0.77381420222070019</v>
      </c>
      <c r="J918" s="1" t="str">
        <f t="shared" si="124"/>
        <v>R4</v>
      </c>
      <c r="K918" t="str">
        <f t="shared" si="125"/>
        <v>S3R4</v>
      </c>
      <c r="L918" t="str">
        <f>VLOOKUP(K918,'Voltage Vector Region'!$M:$P,2,0)</f>
        <v>V16</v>
      </c>
      <c r="M918" t="str">
        <f>VLOOKUP(K918,'Voltage Vector Region'!$M:$P,3,0)</f>
        <v>V9</v>
      </c>
      <c r="N918" t="str">
        <f>VLOOKUP(K918,'Voltage Vector Region'!$M:$P,4,0)</f>
        <v>V4</v>
      </c>
      <c r="P918" t="str">
        <f>VLOOKUP(L918,'Voltage Vector Region'!$R:$S,2,0)</f>
        <v>NPP</v>
      </c>
      <c r="Q918" t="str">
        <f>VLOOKUP(M918,'Voltage Vector Region'!$R:$S,2,0)</f>
        <v>NPO</v>
      </c>
      <c r="R918" t="str">
        <f>VLOOKUP(N918,'Voltage Vector Region'!$R:$S,2,0)</f>
        <v>OPP</v>
      </c>
      <c r="S918">
        <f t="shared" si="119"/>
        <v>9.1500000000000199</v>
      </c>
      <c r="T918" t="e">
        <f>VLOOKUP($K918,#REF!,2,0)</f>
        <v>#REF!</v>
      </c>
      <c r="U918" t="e">
        <f>VLOOKUP($K918,#REF!,3,0)</f>
        <v>#REF!</v>
      </c>
      <c r="V918" t="e">
        <f>VLOOKUP($K918,#REF!,4,0)</f>
        <v>#REF!</v>
      </c>
    </row>
    <row r="919" spans="3:22" x14ac:dyDescent="0.3">
      <c r="C919" s="1">
        <v>9.1600000000000206E-3</v>
      </c>
      <c r="D919" s="1">
        <f t="shared" si="120"/>
        <v>2.8776988706882571</v>
      </c>
      <c r="E919" s="1" t="str">
        <f t="shared" si="121"/>
        <v>S3</v>
      </c>
      <c r="F919" s="1">
        <f t="shared" si="118"/>
        <v>0.78330376829506188</v>
      </c>
      <c r="G919" s="1">
        <f>$F$2*(((SQRT(3)*COS(Model!F919))-SIN(Model!F919))/2)</f>
        <v>0.20867320503191236</v>
      </c>
      <c r="H919" s="1">
        <f t="shared" si="122"/>
        <v>0.56449941634538037</v>
      </c>
      <c r="I919" s="1">
        <f t="shared" si="123"/>
        <v>0.7731726213772927</v>
      </c>
      <c r="J919" s="1" t="str">
        <f t="shared" si="124"/>
        <v>R4</v>
      </c>
      <c r="K919" t="str">
        <f t="shared" si="125"/>
        <v>S3R4</v>
      </c>
      <c r="L919" t="str">
        <f>VLOOKUP(K919,'Voltage Vector Region'!$M:$P,2,0)</f>
        <v>V16</v>
      </c>
      <c r="M919" t="str">
        <f>VLOOKUP(K919,'Voltage Vector Region'!$M:$P,3,0)</f>
        <v>V9</v>
      </c>
      <c r="N919" t="str">
        <f>VLOOKUP(K919,'Voltage Vector Region'!$M:$P,4,0)</f>
        <v>V4</v>
      </c>
      <c r="P919" t="str">
        <f>VLOOKUP(L919,'Voltage Vector Region'!$R:$S,2,0)</f>
        <v>NPP</v>
      </c>
      <c r="Q919" t="str">
        <f>VLOOKUP(M919,'Voltage Vector Region'!$R:$S,2,0)</f>
        <v>NPO</v>
      </c>
      <c r="R919" t="str">
        <f>VLOOKUP(N919,'Voltage Vector Region'!$R:$S,2,0)</f>
        <v>OPP</v>
      </c>
      <c r="S919">
        <f t="shared" si="119"/>
        <v>9.1600000000000197</v>
      </c>
      <c r="T919" t="e">
        <f>VLOOKUP($K919,#REF!,2,0)</f>
        <v>#REF!</v>
      </c>
      <c r="U919" t="e">
        <f>VLOOKUP($K919,#REF!,3,0)</f>
        <v>#REF!</v>
      </c>
      <c r="V919" t="e">
        <f>VLOOKUP($K919,#REF!,4,0)</f>
        <v>#REF!</v>
      </c>
    </row>
    <row r="920" spans="3:22" x14ac:dyDescent="0.3">
      <c r="C920" s="1">
        <v>9.1700000000000201E-3</v>
      </c>
      <c r="D920" s="1">
        <f t="shared" si="120"/>
        <v>2.8808404633418467</v>
      </c>
      <c r="E920" s="1" t="str">
        <f t="shared" si="121"/>
        <v>S3</v>
      </c>
      <c r="F920" s="1">
        <f t="shared" si="118"/>
        <v>0.78644536094865147</v>
      </c>
      <c r="G920" s="1">
        <f>$F$2*(((SQRT(3)*COS(Model!F920))-SIN(Model!F920))/2)</f>
        <v>0.20624591057124284</v>
      </c>
      <c r="H920" s="1">
        <f t="shared" si="122"/>
        <v>0.56627749906101199</v>
      </c>
      <c r="I920" s="1">
        <f t="shared" si="123"/>
        <v>0.77252340963225485</v>
      </c>
      <c r="J920" s="1" t="str">
        <f t="shared" si="124"/>
        <v>R4</v>
      </c>
      <c r="K920" t="str">
        <f t="shared" si="125"/>
        <v>S3R4</v>
      </c>
      <c r="L920" t="str">
        <f>VLOOKUP(K920,'Voltage Vector Region'!$M:$P,2,0)</f>
        <v>V16</v>
      </c>
      <c r="M920" t="str">
        <f>VLOOKUP(K920,'Voltage Vector Region'!$M:$P,3,0)</f>
        <v>V9</v>
      </c>
      <c r="N920" t="str">
        <f>VLOOKUP(K920,'Voltage Vector Region'!$M:$P,4,0)</f>
        <v>V4</v>
      </c>
      <c r="P920" t="str">
        <f>VLOOKUP(L920,'Voltage Vector Region'!$R:$S,2,0)</f>
        <v>NPP</v>
      </c>
      <c r="Q920" t="str">
        <f>VLOOKUP(M920,'Voltage Vector Region'!$R:$S,2,0)</f>
        <v>NPO</v>
      </c>
      <c r="R920" t="str">
        <f>VLOOKUP(N920,'Voltage Vector Region'!$R:$S,2,0)</f>
        <v>OPP</v>
      </c>
      <c r="S920">
        <f t="shared" si="119"/>
        <v>9.1700000000000195</v>
      </c>
      <c r="T920" t="e">
        <f>VLOOKUP($K920,#REF!,2,0)</f>
        <v>#REF!</v>
      </c>
      <c r="U920" t="e">
        <f>VLOOKUP($K920,#REF!,3,0)</f>
        <v>#REF!</v>
      </c>
      <c r="V920" t="e">
        <f>VLOOKUP($K920,#REF!,4,0)</f>
        <v>#REF!</v>
      </c>
    </row>
    <row r="921" spans="3:22" x14ac:dyDescent="0.3">
      <c r="C921" s="1">
        <v>9.1800000000000197E-3</v>
      </c>
      <c r="D921" s="1">
        <f t="shared" si="120"/>
        <v>2.8839820559954363</v>
      </c>
      <c r="E921" s="1" t="str">
        <f t="shared" si="121"/>
        <v>S3</v>
      </c>
      <c r="F921" s="1">
        <f t="shared" si="118"/>
        <v>0.78958695360224107</v>
      </c>
      <c r="G921" s="1">
        <f>$F$2*(((SQRT(3)*COS(Model!F921))-SIN(Model!F921))/2)</f>
        <v>0.20381658054670085</v>
      </c>
      <c r="H921" s="1">
        <f t="shared" si="122"/>
        <v>0.56804999284634328</v>
      </c>
      <c r="I921" s="1">
        <f t="shared" si="123"/>
        <v>0.7718665733930441</v>
      </c>
      <c r="J921" s="1" t="str">
        <f t="shared" si="124"/>
        <v>R4</v>
      </c>
      <c r="K921" t="str">
        <f t="shared" si="125"/>
        <v>S3R4</v>
      </c>
      <c r="L921" t="str">
        <f>VLOOKUP(K921,'Voltage Vector Region'!$M:$P,2,0)</f>
        <v>V16</v>
      </c>
      <c r="M921" t="str">
        <f>VLOOKUP(K921,'Voltage Vector Region'!$M:$P,3,0)</f>
        <v>V9</v>
      </c>
      <c r="N921" t="str">
        <f>VLOOKUP(K921,'Voltage Vector Region'!$M:$P,4,0)</f>
        <v>V4</v>
      </c>
      <c r="P921" t="str">
        <f>VLOOKUP(L921,'Voltage Vector Region'!$R:$S,2,0)</f>
        <v>NPP</v>
      </c>
      <c r="Q921" t="str">
        <f>VLOOKUP(M921,'Voltage Vector Region'!$R:$S,2,0)</f>
        <v>NPO</v>
      </c>
      <c r="R921" t="str">
        <f>VLOOKUP(N921,'Voltage Vector Region'!$R:$S,2,0)</f>
        <v>OPP</v>
      </c>
      <c r="S921">
        <f t="shared" si="119"/>
        <v>9.1800000000000193</v>
      </c>
      <c r="T921" t="e">
        <f>VLOOKUP($K921,#REF!,2,0)</f>
        <v>#REF!</v>
      </c>
      <c r="U921" t="e">
        <f>VLOOKUP($K921,#REF!,3,0)</f>
        <v>#REF!</v>
      </c>
      <c r="V921" t="e">
        <f>VLOOKUP($K921,#REF!,4,0)</f>
        <v>#REF!</v>
      </c>
    </row>
    <row r="922" spans="3:22" x14ac:dyDescent="0.3">
      <c r="C922" s="1">
        <v>9.1900000000000193E-3</v>
      </c>
      <c r="D922" s="1">
        <f t="shared" si="120"/>
        <v>2.8871236486490259</v>
      </c>
      <c r="E922" s="1" t="str">
        <f t="shared" si="121"/>
        <v>S3</v>
      </c>
      <c r="F922" s="1">
        <f t="shared" si="118"/>
        <v>0.79272854625583067</v>
      </c>
      <c r="G922" s="1">
        <f>$F$2*(((SQRT(3)*COS(Model!F922))-SIN(Model!F922))/2)</f>
        <v>0.2013852389347929</v>
      </c>
      <c r="H922" s="1">
        <f t="shared" si="122"/>
        <v>0.56981688020757637</v>
      </c>
      <c r="I922" s="1">
        <f t="shared" si="123"/>
        <v>0.77120211914236925</v>
      </c>
      <c r="J922" s="1" t="str">
        <f t="shared" si="124"/>
        <v>R4</v>
      </c>
      <c r="K922" t="str">
        <f t="shared" si="125"/>
        <v>S3R4</v>
      </c>
      <c r="L922" t="str">
        <f>VLOOKUP(K922,'Voltage Vector Region'!$M:$P,2,0)</f>
        <v>V16</v>
      </c>
      <c r="M922" t="str">
        <f>VLOOKUP(K922,'Voltage Vector Region'!$M:$P,3,0)</f>
        <v>V9</v>
      </c>
      <c r="N922" t="str">
        <f>VLOOKUP(K922,'Voltage Vector Region'!$M:$P,4,0)</f>
        <v>V4</v>
      </c>
      <c r="P922" t="str">
        <f>VLOOKUP(L922,'Voltage Vector Region'!$R:$S,2,0)</f>
        <v>NPP</v>
      </c>
      <c r="Q922" t="str">
        <f>VLOOKUP(M922,'Voltage Vector Region'!$R:$S,2,0)</f>
        <v>NPO</v>
      </c>
      <c r="R922" t="str">
        <f>VLOOKUP(N922,'Voltage Vector Region'!$R:$S,2,0)</f>
        <v>OPP</v>
      </c>
      <c r="S922">
        <f t="shared" si="119"/>
        <v>9.190000000000019</v>
      </c>
      <c r="T922" t="e">
        <f>VLOOKUP($K922,#REF!,2,0)</f>
        <v>#REF!</v>
      </c>
      <c r="U922" t="e">
        <f>VLOOKUP($K922,#REF!,3,0)</f>
        <v>#REF!</v>
      </c>
      <c r="V922" t="e">
        <f>VLOOKUP($K922,#REF!,4,0)</f>
        <v>#REF!</v>
      </c>
    </row>
    <row r="923" spans="3:22" x14ac:dyDescent="0.3">
      <c r="C923" s="1">
        <v>9.2000000000000207E-3</v>
      </c>
      <c r="D923" s="1">
        <f t="shared" si="120"/>
        <v>2.8902652413026164</v>
      </c>
      <c r="E923" s="1" t="str">
        <f t="shared" si="121"/>
        <v>S3</v>
      </c>
      <c r="F923" s="1">
        <f t="shared" si="118"/>
        <v>0.79587013890942115</v>
      </c>
      <c r="G923" s="1">
        <f>$F$2*(((SQRT(3)*COS(Model!F923))-SIN(Model!F923))/2)</f>
        <v>0.19895190973187851</v>
      </c>
      <c r="H923" s="1">
        <f t="shared" si="122"/>
        <v>0.57157814370624649</v>
      </c>
      <c r="I923" s="1">
        <f t="shared" si="123"/>
        <v>0.77053005343812497</v>
      </c>
      <c r="J923" s="1" t="str">
        <f t="shared" si="124"/>
        <v>R4</v>
      </c>
      <c r="K923" t="str">
        <f t="shared" si="125"/>
        <v>S3R4</v>
      </c>
      <c r="L923" t="str">
        <f>VLOOKUP(K923,'Voltage Vector Region'!$M:$P,2,0)</f>
        <v>V16</v>
      </c>
      <c r="M923" t="str">
        <f>VLOOKUP(K923,'Voltage Vector Region'!$M:$P,3,0)</f>
        <v>V9</v>
      </c>
      <c r="N923" t="str">
        <f>VLOOKUP(K923,'Voltage Vector Region'!$M:$P,4,0)</f>
        <v>V4</v>
      </c>
      <c r="P923" t="str">
        <f>VLOOKUP(L923,'Voltage Vector Region'!$R:$S,2,0)</f>
        <v>NPP</v>
      </c>
      <c r="Q923" t="str">
        <f>VLOOKUP(M923,'Voltage Vector Region'!$R:$S,2,0)</f>
        <v>NPO</v>
      </c>
      <c r="R923" t="str">
        <f>VLOOKUP(N923,'Voltage Vector Region'!$R:$S,2,0)</f>
        <v>OPP</v>
      </c>
      <c r="S923">
        <f t="shared" si="119"/>
        <v>9.2000000000000206</v>
      </c>
      <c r="T923" t="e">
        <f>VLOOKUP($K923,#REF!,2,0)</f>
        <v>#REF!</v>
      </c>
      <c r="U923" t="e">
        <f>VLOOKUP($K923,#REF!,3,0)</f>
        <v>#REF!</v>
      </c>
      <c r="V923" t="e">
        <f>VLOOKUP($K923,#REF!,4,0)</f>
        <v>#REF!</v>
      </c>
    </row>
    <row r="924" spans="3:22" x14ac:dyDescent="0.3">
      <c r="C924" s="1">
        <v>9.2100000000000203E-3</v>
      </c>
      <c r="D924" s="1">
        <f t="shared" si="120"/>
        <v>2.893406833956206</v>
      </c>
      <c r="E924" s="1" t="str">
        <f t="shared" si="121"/>
        <v>S3</v>
      </c>
      <c r="F924" s="1">
        <f t="shared" si="118"/>
        <v>0.79901173156301075</v>
      </c>
      <c r="G924" s="1">
        <f>$F$2*(((SQRT(3)*COS(Model!F924))-SIN(Model!F924))/2)</f>
        <v>0.19651661695393591</v>
      </c>
      <c r="H924" s="1">
        <f t="shared" si="122"/>
        <v>0.57333376595939334</v>
      </c>
      <c r="I924" s="1">
        <f t="shared" si="123"/>
        <v>0.76985038291332919</v>
      </c>
      <c r="J924" s="1" t="str">
        <f t="shared" si="124"/>
        <v>R4</v>
      </c>
      <c r="K924" t="str">
        <f t="shared" si="125"/>
        <v>S3R4</v>
      </c>
      <c r="L924" t="str">
        <f>VLOOKUP(K924,'Voltage Vector Region'!$M:$P,2,0)</f>
        <v>V16</v>
      </c>
      <c r="M924" t="str">
        <f>VLOOKUP(K924,'Voltage Vector Region'!$M:$P,3,0)</f>
        <v>V9</v>
      </c>
      <c r="N924" t="str">
        <f>VLOOKUP(K924,'Voltage Vector Region'!$M:$P,4,0)</f>
        <v>V4</v>
      </c>
      <c r="P924" t="str">
        <f>VLOOKUP(L924,'Voltage Vector Region'!$R:$S,2,0)</f>
        <v>NPP</v>
      </c>
      <c r="Q924" t="str">
        <f>VLOOKUP(M924,'Voltage Vector Region'!$R:$S,2,0)</f>
        <v>NPO</v>
      </c>
      <c r="R924" t="str">
        <f>VLOOKUP(N924,'Voltage Vector Region'!$R:$S,2,0)</f>
        <v>OPP</v>
      </c>
      <c r="S924">
        <f t="shared" si="119"/>
        <v>9.2100000000000204</v>
      </c>
      <c r="T924" t="e">
        <f>VLOOKUP($K924,#REF!,2,0)</f>
        <v>#REF!</v>
      </c>
      <c r="U924" t="e">
        <f>VLOOKUP($K924,#REF!,3,0)</f>
        <v>#REF!</v>
      </c>
      <c r="V924" t="e">
        <f>VLOOKUP($K924,#REF!,4,0)</f>
        <v>#REF!</v>
      </c>
    </row>
    <row r="925" spans="3:22" x14ac:dyDescent="0.3">
      <c r="C925" s="1">
        <v>9.2200000000000198E-3</v>
      </c>
      <c r="D925" s="1">
        <f t="shared" si="120"/>
        <v>2.8965484266097956</v>
      </c>
      <c r="E925" s="1" t="str">
        <f t="shared" si="121"/>
        <v>S3</v>
      </c>
      <c r="F925" s="1">
        <f t="shared" si="118"/>
        <v>0.80215332421660035</v>
      </c>
      <c r="G925" s="1">
        <f>$F$2*(((SQRT(3)*COS(Model!F925))-SIN(Model!F925))/2)</f>
        <v>0.19407938463632091</v>
      </c>
      <c r="H925" s="1">
        <f t="shared" si="122"/>
        <v>0.57508372963973431</v>
      </c>
      <c r="I925" s="1">
        <f t="shared" si="123"/>
        <v>0.76916311427605522</v>
      </c>
      <c r="J925" s="1" t="str">
        <f t="shared" si="124"/>
        <v>R4</v>
      </c>
      <c r="K925" t="str">
        <f t="shared" si="125"/>
        <v>S3R4</v>
      </c>
      <c r="L925" t="str">
        <f>VLOOKUP(K925,'Voltage Vector Region'!$M:$P,2,0)</f>
        <v>V16</v>
      </c>
      <c r="M925" t="str">
        <f>VLOOKUP(K925,'Voltage Vector Region'!$M:$P,3,0)</f>
        <v>V9</v>
      </c>
      <c r="N925" t="str">
        <f>VLOOKUP(K925,'Voltage Vector Region'!$M:$P,4,0)</f>
        <v>V4</v>
      </c>
      <c r="P925" t="str">
        <f>VLOOKUP(L925,'Voltage Vector Region'!$R:$S,2,0)</f>
        <v>NPP</v>
      </c>
      <c r="Q925" t="str">
        <f>VLOOKUP(M925,'Voltage Vector Region'!$R:$S,2,0)</f>
        <v>NPO</v>
      </c>
      <c r="R925" t="str">
        <f>VLOOKUP(N925,'Voltage Vector Region'!$R:$S,2,0)</f>
        <v>OPP</v>
      </c>
      <c r="S925">
        <f t="shared" si="119"/>
        <v>9.2200000000000202</v>
      </c>
      <c r="T925" t="e">
        <f>VLOOKUP($K925,#REF!,2,0)</f>
        <v>#REF!</v>
      </c>
      <c r="U925" t="e">
        <f>VLOOKUP($K925,#REF!,3,0)</f>
        <v>#REF!</v>
      </c>
      <c r="V925" t="e">
        <f>VLOOKUP($K925,#REF!,4,0)</f>
        <v>#REF!</v>
      </c>
    </row>
    <row r="926" spans="3:22" x14ac:dyDescent="0.3">
      <c r="C926" s="1">
        <v>9.2300000000000194E-3</v>
      </c>
      <c r="D926" s="1">
        <f t="shared" si="120"/>
        <v>2.8996900192633852</v>
      </c>
      <c r="E926" s="1" t="str">
        <f t="shared" si="121"/>
        <v>S3</v>
      </c>
      <c r="F926" s="1">
        <f t="shared" si="118"/>
        <v>0.80529491687018995</v>
      </c>
      <c r="G926" s="1">
        <f>$F$2*(((SQRT(3)*COS(Model!F926))-SIN(Model!F926))/2)</f>
        <v>0.1916402368335326</v>
      </c>
      <c r="H926" s="1">
        <f t="shared" si="122"/>
        <v>0.57682801747583445</v>
      </c>
      <c r="I926" s="1">
        <f t="shared" si="123"/>
        <v>0.76846825430936705</v>
      </c>
      <c r="J926" s="1" t="str">
        <f t="shared" si="124"/>
        <v>R4</v>
      </c>
      <c r="K926" t="str">
        <f t="shared" si="125"/>
        <v>S3R4</v>
      </c>
      <c r="L926" t="str">
        <f>VLOOKUP(K926,'Voltage Vector Region'!$M:$P,2,0)</f>
        <v>V16</v>
      </c>
      <c r="M926" t="str">
        <f>VLOOKUP(K926,'Voltage Vector Region'!$M:$P,3,0)</f>
        <v>V9</v>
      </c>
      <c r="N926" t="str">
        <f>VLOOKUP(K926,'Voltage Vector Region'!$M:$P,4,0)</f>
        <v>V4</v>
      </c>
      <c r="P926" t="str">
        <f>VLOOKUP(L926,'Voltage Vector Region'!$R:$S,2,0)</f>
        <v>NPP</v>
      </c>
      <c r="Q926" t="str">
        <f>VLOOKUP(M926,'Voltage Vector Region'!$R:$S,2,0)</f>
        <v>NPO</v>
      </c>
      <c r="R926" t="str">
        <f>VLOOKUP(N926,'Voltage Vector Region'!$R:$S,2,0)</f>
        <v>OPP</v>
      </c>
      <c r="S926">
        <f t="shared" si="119"/>
        <v>9.23000000000002</v>
      </c>
      <c r="T926" t="e">
        <f>VLOOKUP($K926,#REF!,2,0)</f>
        <v>#REF!</v>
      </c>
      <c r="U926" t="e">
        <f>VLOOKUP($K926,#REF!,3,0)</f>
        <v>#REF!</v>
      </c>
      <c r="V926" t="e">
        <f>VLOOKUP($K926,#REF!,4,0)</f>
        <v>#REF!</v>
      </c>
    </row>
    <row r="927" spans="3:22" x14ac:dyDescent="0.3">
      <c r="C927" s="1">
        <v>9.2400000000000208E-3</v>
      </c>
      <c r="D927" s="1">
        <f t="shared" si="120"/>
        <v>2.9028316119169757</v>
      </c>
      <c r="E927" s="1" t="str">
        <f t="shared" si="121"/>
        <v>S3</v>
      </c>
      <c r="F927" s="1">
        <f t="shared" si="118"/>
        <v>0.80843650952378043</v>
      </c>
      <c r="G927" s="1">
        <f>$F$2*(((SQRT(3)*COS(Model!F927))-SIN(Model!F927))/2)</f>
        <v>0.1891991976189743</v>
      </c>
      <c r="H927" s="1">
        <f t="shared" si="122"/>
        <v>0.57856661225227746</v>
      </c>
      <c r="I927" s="1">
        <f t="shared" si="123"/>
        <v>0.76776580987125176</v>
      </c>
      <c r="J927" s="1" t="str">
        <f t="shared" si="124"/>
        <v>R4</v>
      </c>
      <c r="K927" t="str">
        <f t="shared" si="125"/>
        <v>S3R4</v>
      </c>
      <c r="L927" t="str">
        <f>VLOOKUP(K927,'Voltage Vector Region'!$M:$P,2,0)</f>
        <v>V16</v>
      </c>
      <c r="M927" t="str">
        <f>VLOOKUP(K927,'Voltage Vector Region'!$M:$P,3,0)</f>
        <v>V9</v>
      </c>
      <c r="N927" t="str">
        <f>VLOOKUP(K927,'Voltage Vector Region'!$M:$P,4,0)</f>
        <v>V4</v>
      </c>
      <c r="P927" t="str">
        <f>VLOOKUP(L927,'Voltage Vector Region'!$R:$S,2,0)</f>
        <v>NPP</v>
      </c>
      <c r="Q927" t="str">
        <f>VLOOKUP(M927,'Voltage Vector Region'!$R:$S,2,0)</f>
        <v>NPO</v>
      </c>
      <c r="R927" t="str">
        <f>VLOOKUP(N927,'Voltage Vector Region'!$R:$S,2,0)</f>
        <v>OPP</v>
      </c>
      <c r="S927">
        <f t="shared" si="119"/>
        <v>9.2400000000000198</v>
      </c>
      <c r="T927" t="e">
        <f>VLOOKUP($K927,#REF!,2,0)</f>
        <v>#REF!</v>
      </c>
      <c r="U927" t="e">
        <f>VLOOKUP($K927,#REF!,3,0)</f>
        <v>#REF!</v>
      </c>
      <c r="V927" t="e">
        <f>VLOOKUP($K927,#REF!,4,0)</f>
        <v>#REF!</v>
      </c>
    </row>
    <row r="928" spans="3:22" x14ac:dyDescent="0.3">
      <c r="C928" s="1">
        <v>9.2500000000000204E-3</v>
      </c>
      <c r="D928" s="1">
        <f t="shared" si="120"/>
        <v>2.9059732045705653</v>
      </c>
      <c r="E928" s="1" t="str">
        <f t="shared" si="121"/>
        <v>S3</v>
      </c>
      <c r="F928" s="1">
        <f t="shared" si="118"/>
        <v>0.81157810217737003</v>
      </c>
      <c r="G928" s="1">
        <f>$F$2*(((SQRT(3)*COS(Model!F928))-SIN(Model!F928))/2)</f>
        <v>0.18675629108471897</v>
      </c>
      <c r="H928" s="1">
        <f t="shared" si="122"/>
        <v>0.58029949680983384</v>
      </c>
      <c r="I928" s="1">
        <f t="shared" si="123"/>
        <v>0.76705578789455275</v>
      </c>
      <c r="J928" s="1" t="str">
        <f t="shared" si="124"/>
        <v>R4</v>
      </c>
      <c r="K928" t="str">
        <f t="shared" si="125"/>
        <v>S3R4</v>
      </c>
      <c r="L928" t="str">
        <f>VLOOKUP(K928,'Voltage Vector Region'!$M:$P,2,0)</f>
        <v>V16</v>
      </c>
      <c r="M928" t="str">
        <f>VLOOKUP(K928,'Voltage Vector Region'!$M:$P,3,0)</f>
        <v>V9</v>
      </c>
      <c r="N928" t="str">
        <f>VLOOKUP(K928,'Voltage Vector Region'!$M:$P,4,0)</f>
        <v>V4</v>
      </c>
      <c r="P928" t="str">
        <f>VLOOKUP(L928,'Voltage Vector Region'!$R:$S,2,0)</f>
        <v>NPP</v>
      </c>
      <c r="Q928" t="str">
        <f>VLOOKUP(M928,'Voltage Vector Region'!$R:$S,2,0)</f>
        <v>NPO</v>
      </c>
      <c r="R928" t="str">
        <f>VLOOKUP(N928,'Voltage Vector Region'!$R:$S,2,0)</f>
        <v>OPP</v>
      </c>
      <c r="S928">
        <f t="shared" si="119"/>
        <v>9.2500000000000195</v>
      </c>
      <c r="T928" t="e">
        <f>VLOOKUP($K928,#REF!,2,0)</f>
        <v>#REF!</v>
      </c>
      <c r="U928" t="e">
        <f>VLOOKUP($K928,#REF!,3,0)</f>
        <v>#REF!</v>
      </c>
      <c r="V928" t="e">
        <f>VLOOKUP($K928,#REF!,4,0)</f>
        <v>#REF!</v>
      </c>
    </row>
    <row r="929" spans="3:22" x14ac:dyDescent="0.3">
      <c r="C929" s="1">
        <v>9.26000000000002E-3</v>
      </c>
      <c r="D929" s="1">
        <f t="shared" si="120"/>
        <v>2.9091147972241549</v>
      </c>
      <c r="E929" s="1" t="str">
        <f t="shared" si="121"/>
        <v>S3</v>
      </c>
      <c r="F929" s="1">
        <f t="shared" si="118"/>
        <v>0.81471969483095963</v>
      </c>
      <c r="G929" s="1">
        <f>$F$2*(((SQRT(3)*COS(Model!F929))-SIN(Model!F929))/2)</f>
        <v>0.18431154134126737</v>
      </c>
      <c r="H929" s="1">
        <f t="shared" si="122"/>
        <v>0.58202665404563314</v>
      </c>
      <c r="I929" s="1">
        <f t="shared" si="123"/>
        <v>0.76633819538690051</v>
      </c>
      <c r="J929" s="1" t="str">
        <f t="shared" si="124"/>
        <v>R4</v>
      </c>
      <c r="K929" t="str">
        <f t="shared" si="125"/>
        <v>S3R4</v>
      </c>
      <c r="L929" t="str">
        <f>VLOOKUP(K929,'Voltage Vector Region'!$M:$P,2,0)</f>
        <v>V16</v>
      </c>
      <c r="M929" t="str">
        <f>VLOOKUP(K929,'Voltage Vector Region'!$M:$P,3,0)</f>
        <v>V9</v>
      </c>
      <c r="N929" t="str">
        <f>VLOOKUP(K929,'Voltage Vector Region'!$M:$P,4,0)</f>
        <v>V4</v>
      </c>
      <c r="P929" t="str">
        <f>VLOOKUP(L929,'Voltage Vector Region'!$R:$S,2,0)</f>
        <v>NPP</v>
      </c>
      <c r="Q929" t="str">
        <f>VLOOKUP(M929,'Voltage Vector Region'!$R:$S,2,0)</f>
        <v>NPO</v>
      </c>
      <c r="R929" t="str">
        <f>VLOOKUP(N929,'Voltage Vector Region'!$R:$S,2,0)</f>
        <v>OPP</v>
      </c>
      <c r="S929">
        <f t="shared" si="119"/>
        <v>9.2600000000000193</v>
      </c>
      <c r="T929" t="e">
        <f>VLOOKUP($K929,#REF!,2,0)</f>
        <v>#REF!</v>
      </c>
      <c r="U929" t="e">
        <f>VLOOKUP($K929,#REF!,3,0)</f>
        <v>#REF!</v>
      </c>
      <c r="V929" t="e">
        <f>VLOOKUP($K929,#REF!,4,0)</f>
        <v>#REF!</v>
      </c>
    </row>
    <row r="930" spans="3:22" x14ac:dyDescent="0.3">
      <c r="C930" s="1">
        <v>9.2700000000000195E-3</v>
      </c>
      <c r="D930" s="1">
        <f t="shared" si="120"/>
        <v>2.9122563898777445</v>
      </c>
      <c r="E930" s="1" t="str">
        <f t="shared" si="121"/>
        <v>S3</v>
      </c>
      <c r="F930" s="1">
        <f t="shared" si="118"/>
        <v>0.81786128748454923</v>
      </c>
      <c r="G930" s="1">
        <f>$F$2*(((SQRT(3)*COS(Model!F930))-SIN(Model!F930))/2)</f>
        <v>0.18186497251731215</v>
      </c>
      <c r="H930" s="1">
        <f t="shared" si="122"/>
        <v>0.5837480669133307</v>
      </c>
      <c r="I930" s="1">
        <f t="shared" si="123"/>
        <v>0.76561303943064285</v>
      </c>
      <c r="J930" s="1" t="str">
        <f t="shared" si="124"/>
        <v>R4</v>
      </c>
      <c r="K930" t="str">
        <f t="shared" si="125"/>
        <v>S3R4</v>
      </c>
      <c r="L930" t="str">
        <f>VLOOKUP(K930,'Voltage Vector Region'!$M:$P,2,0)</f>
        <v>V16</v>
      </c>
      <c r="M930" t="str">
        <f>VLOOKUP(K930,'Voltage Vector Region'!$M:$P,3,0)</f>
        <v>V9</v>
      </c>
      <c r="N930" t="str">
        <f>VLOOKUP(K930,'Voltage Vector Region'!$M:$P,4,0)</f>
        <v>V4</v>
      </c>
      <c r="P930" t="str">
        <f>VLOOKUP(L930,'Voltage Vector Region'!$R:$S,2,0)</f>
        <v>NPP</v>
      </c>
      <c r="Q930" t="str">
        <f>VLOOKUP(M930,'Voltage Vector Region'!$R:$S,2,0)</f>
        <v>NPO</v>
      </c>
      <c r="R930" t="str">
        <f>VLOOKUP(N930,'Voltage Vector Region'!$R:$S,2,0)</f>
        <v>OPP</v>
      </c>
      <c r="S930">
        <f t="shared" si="119"/>
        <v>9.2700000000000191</v>
      </c>
      <c r="T930" t="e">
        <f>VLOOKUP($K930,#REF!,2,0)</f>
        <v>#REF!</v>
      </c>
      <c r="U930" t="e">
        <f>VLOOKUP($K930,#REF!,3,0)</f>
        <v>#REF!</v>
      </c>
      <c r="V930" t="e">
        <f>VLOOKUP($K930,#REF!,4,0)</f>
        <v>#REF!</v>
      </c>
    </row>
    <row r="931" spans="3:22" x14ac:dyDescent="0.3">
      <c r="C931" s="1">
        <v>9.2800000000000191E-3</v>
      </c>
      <c r="D931" s="1">
        <f t="shared" si="120"/>
        <v>2.9153979825313341</v>
      </c>
      <c r="E931" s="1" t="str">
        <f t="shared" si="121"/>
        <v>S3</v>
      </c>
      <c r="F931" s="1">
        <f t="shared" si="118"/>
        <v>0.82100288013813882</v>
      </c>
      <c r="G931" s="1">
        <f>$F$2*(((SQRT(3)*COS(Model!F931))-SIN(Model!F931))/2)</f>
        <v>0.17941660875950005</v>
      </c>
      <c r="H931" s="1">
        <f t="shared" si="122"/>
        <v>0.58546371842327627</v>
      </c>
      <c r="I931" s="1">
        <f t="shared" si="123"/>
        <v>0.76488032718277632</v>
      </c>
      <c r="J931" s="1" t="str">
        <f t="shared" si="124"/>
        <v>R4</v>
      </c>
      <c r="K931" t="str">
        <f t="shared" si="125"/>
        <v>S3R4</v>
      </c>
      <c r="L931" t="str">
        <f>VLOOKUP(K931,'Voltage Vector Region'!$M:$P,2,0)</f>
        <v>V16</v>
      </c>
      <c r="M931" t="str">
        <f>VLOOKUP(K931,'Voltage Vector Region'!$M:$P,3,0)</f>
        <v>V9</v>
      </c>
      <c r="N931" t="str">
        <f>VLOOKUP(K931,'Voltage Vector Region'!$M:$P,4,0)</f>
        <v>V4</v>
      </c>
      <c r="P931" t="str">
        <f>VLOOKUP(L931,'Voltage Vector Region'!$R:$S,2,0)</f>
        <v>NPP</v>
      </c>
      <c r="Q931" t="str">
        <f>VLOOKUP(M931,'Voltage Vector Region'!$R:$S,2,0)</f>
        <v>NPO</v>
      </c>
      <c r="R931" t="str">
        <f>VLOOKUP(N931,'Voltage Vector Region'!$R:$S,2,0)</f>
        <v>OPP</v>
      </c>
      <c r="S931">
        <f t="shared" si="119"/>
        <v>9.2800000000000189</v>
      </c>
      <c r="T931" t="e">
        <f>VLOOKUP($K931,#REF!,2,0)</f>
        <v>#REF!</v>
      </c>
      <c r="U931" t="e">
        <f>VLOOKUP($K931,#REF!,3,0)</f>
        <v>#REF!</v>
      </c>
      <c r="V931" t="e">
        <f>VLOOKUP($K931,#REF!,4,0)</f>
        <v>#REF!</v>
      </c>
    </row>
    <row r="932" spans="3:22" x14ac:dyDescent="0.3">
      <c r="C932" s="1">
        <v>9.2900000000000205E-3</v>
      </c>
      <c r="D932" s="1">
        <f t="shared" si="120"/>
        <v>2.9185395751849246</v>
      </c>
      <c r="E932" s="1" t="str">
        <f t="shared" si="121"/>
        <v>S3</v>
      </c>
      <c r="F932" s="1">
        <f t="shared" si="118"/>
        <v>0.82414447279172931</v>
      </c>
      <c r="G932" s="1">
        <f>$F$2*(((SQRT(3)*COS(Model!F932))-SIN(Model!F932))/2)</f>
        <v>0.17696647423219236</v>
      </c>
      <c r="H932" s="1">
        <f t="shared" si="122"/>
        <v>0.5871735916426829</v>
      </c>
      <c r="I932" s="1">
        <f t="shared" si="123"/>
        <v>0.76414006587487526</v>
      </c>
      <c r="J932" s="1" t="str">
        <f t="shared" si="124"/>
        <v>R4</v>
      </c>
      <c r="K932" t="str">
        <f t="shared" si="125"/>
        <v>S3R4</v>
      </c>
      <c r="L932" t="str">
        <f>VLOOKUP(K932,'Voltage Vector Region'!$M:$P,2,0)</f>
        <v>V16</v>
      </c>
      <c r="M932" t="str">
        <f>VLOOKUP(K932,'Voltage Vector Region'!$M:$P,3,0)</f>
        <v>V9</v>
      </c>
      <c r="N932" t="str">
        <f>VLOOKUP(K932,'Voltage Vector Region'!$M:$P,4,0)</f>
        <v>V4</v>
      </c>
      <c r="P932" t="str">
        <f>VLOOKUP(L932,'Voltage Vector Region'!$R:$S,2,0)</f>
        <v>NPP</v>
      </c>
      <c r="Q932" t="str">
        <f>VLOOKUP(M932,'Voltage Vector Region'!$R:$S,2,0)</f>
        <v>NPO</v>
      </c>
      <c r="R932" t="str">
        <f>VLOOKUP(N932,'Voltage Vector Region'!$R:$S,2,0)</f>
        <v>OPP</v>
      </c>
      <c r="S932">
        <f t="shared" si="119"/>
        <v>9.2900000000000205</v>
      </c>
      <c r="T932" t="e">
        <f>VLOOKUP($K932,#REF!,2,0)</f>
        <v>#REF!</v>
      </c>
      <c r="U932" t="e">
        <f>VLOOKUP($K932,#REF!,3,0)</f>
        <v>#REF!</v>
      </c>
      <c r="V932" t="e">
        <f>VLOOKUP($K932,#REF!,4,0)</f>
        <v>#REF!</v>
      </c>
    </row>
    <row r="933" spans="3:22" x14ac:dyDescent="0.3">
      <c r="C933" s="1">
        <v>9.3000000000000201E-3</v>
      </c>
      <c r="D933" s="1">
        <f t="shared" si="120"/>
        <v>2.9216811678385142</v>
      </c>
      <c r="E933" s="1" t="str">
        <f t="shared" si="121"/>
        <v>S3</v>
      </c>
      <c r="F933" s="1">
        <f t="shared" si="118"/>
        <v>0.82728606544531891</v>
      </c>
      <c r="G933" s="1">
        <f>$F$2*(((SQRT(3)*COS(Model!F933))-SIN(Model!F933))/2)</f>
        <v>0.17451459311722883</v>
      </c>
      <c r="H933" s="1">
        <f t="shared" si="122"/>
        <v>0.58887766969579114</v>
      </c>
      <c r="I933" s="1">
        <f t="shared" si="123"/>
        <v>0.76339226281301997</v>
      </c>
      <c r="J933" s="1" t="str">
        <f t="shared" si="124"/>
        <v>R4</v>
      </c>
      <c r="K933" t="str">
        <f t="shared" si="125"/>
        <v>S3R4</v>
      </c>
      <c r="L933" t="str">
        <f>VLOOKUP(K933,'Voltage Vector Region'!$M:$P,2,0)</f>
        <v>V16</v>
      </c>
      <c r="M933" t="str">
        <f>VLOOKUP(K933,'Voltage Vector Region'!$M:$P,3,0)</f>
        <v>V9</v>
      </c>
      <c r="N933" t="str">
        <f>VLOOKUP(K933,'Voltage Vector Region'!$M:$P,4,0)</f>
        <v>V4</v>
      </c>
      <c r="P933" t="str">
        <f>VLOOKUP(L933,'Voltage Vector Region'!$R:$S,2,0)</f>
        <v>NPP</v>
      </c>
      <c r="Q933" t="str">
        <f>VLOOKUP(M933,'Voltage Vector Region'!$R:$S,2,0)</f>
        <v>NPO</v>
      </c>
      <c r="R933" t="str">
        <f>VLOOKUP(N933,'Voltage Vector Region'!$R:$S,2,0)</f>
        <v>OPP</v>
      </c>
      <c r="S933">
        <f t="shared" si="119"/>
        <v>9.3000000000000203</v>
      </c>
      <c r="T933" t="e">
        <f>VLOOKUP($K933,#REF!,2,0)</f>
        <v>#REF!</v>
      </c>
      <c r="U933" t="e">
        <f>VLOOKUP($K933,#REF!,3,0)</f>
        <v>#REF!</v>
      </c>
      <c r="V933" t="e">
        <f>VLOOKUP($K933,#REF!,4,0)</f>
        <v>#REF!</v>
      </c>
    </row>
    <row r="934" spans="3:22" x14ac:dyDescent="0.3">
      <c r="C934" s="1">
        <v>9.3100000000000196E-3</v>
      </c>
      <c r="D934" s="1">
        <f t="shared" si="120"/>
        <v>2.9248227604921038</v>
      </c>
      <c r="E934" s="1" t="str">
        <f t="shared" si="121"/>
        <v>S3</v>
      </c>
      <c r="F934" s="1">
        <f t="shared" si="118"/>
        <v>0.83042765809890851</v>
      </c>
      <c r="G934" s="1">
        <f>$F$2*(((SQRT(3)*COS(Model!F934))-SIN(Model!F934))/2)</f>
        <v>0.17206098961368554</v>
      </c>
      <c r="H934" s="1">
        <f t="shared" si="122"/>
        <v>0.59057593576403888</v>
      </c>
      <c r="I934" s="1">
        <f t="shared" si="123"/>
        <v>0.76263692537772443</v>
      </c>
      <c r="J934" s="1" t="str">
        <f t="shared" si="124"/>
        <v>R4</v>
      </c>
      <c r="K934" t="str">
        <f t="shared" si="125"/>
        <v>S3R4</v>
      </c>
      <c r="L934" t="str">
        <f>VLOOKUP(K934,'Voltage Vector Region'!$M:$P,2,0)</f>
        <v>V16</v>
      </c>
      <c r="M934" t="str">
        <f>VLOOKUP(K934,'Voltage Vector Region'!$M:$P,3,0)</f>
        <v>V9</v>
      </c>
      <c r="N934" t="str">
        <f>VLOOKUP(K934,'Voltage Vector Region'!$M:$P,4,0)</f>
        <v>V4</v>
      </c>
      <c r="P934" t="str">
        <f>VLOOKUP(L934,'Voltage Vector Region'!$R:$S,2,0)</f>
        <v>NPP</v>
      </c>
      <c r="Q934" t="str">
        <f>VLOOKUP(M934,'Voltage Vector Region'!$R:$S,2,0)</f>
        <v>NPO</v>
      </c>
      <c r="R934" t="str">
        <f>VLOOKUP(N934,'Voltage Vector Region'!$R:$S,2,0)</f>
        <v>OPP</v>
      </c>
      <c r="S934">
        <f t="shared" si="119"/>
        <v>9.31000000000002</v>
      </c>
      <c r="T934" t="e">
        <f>VLOOKUP($K934,#REF!,2,0)</f>
        <v>#REF!</v>
      </c>
      <c r="U934" t="e">
        <f>VLOOKUP($K934,#REF!,3,0)</f>
        <v>#REF!</v>
      </c>
      <c r="V934" t="e">
        <f>VLOOKUP($K934,#REF!,4,0)</f>
        <v>#REF!</v>
      </c>
    </row>
    <row r="935" spans="3:22" x14ac:dyDescent="0.3">
      <c r="C935" s="1">
        <v>9.3200000000000192E-3</v>
      </c>
      <c r="D935" s="1">
        <f t="shared" si="120"/>
        <v>2.9279643531456934</v>
      </c>
      <c r="E935" s="1" t="str">
        <f t="shared" si="121"/>
        <v>S3</v>
      </c>
      <c r="F935" s="1">
        <f t="shared" si="118"/>
        <v>0.8335692507524981</v>
      </c>
      <c r="G935" s="1">
        <f>$F$2*(((SQRT(3)*COS(Model!F935))-SIN(Model!F935))/2)</f>
        <v>0.16960568793763875</v>
      </c>
      <c r="H935" s="1">
        <f t="shared" si="122"/>
        <v>0.59226837308622593</v>
      </c>
      <c r="I935" s="1">
        <f t="shared" si="123"/>
        <v>0.76187406102386468</v>
      </c>
      <c r="J935" s="1" t="str">
        <f t="shared" si="124"/>
        <v>R4</v>
      </c>
      <c r="K935" t="str">
        <f t="shared" si="125"/>
        <v>S3R4</v>
      </c>
      <c r="L935" t="str">
        <f>VLOOKUP(K935,'Voltage Vector Region'!$M:$P,2,0)</f>
        <v>V16</v>
      </c>
      <c r="M935" t="str">
        <f>VLOOKUP(K935,'Voltage Vector Region'!$M:$P,3,0)</f>
        <v>V9</v>
      </c>
      <c r="N935" t="str">
        <f>VLOOKUP(K935,'Voltage Vector Region'!$M:$P,4,0)</f>
        <v>V4</v>
      </c>
      <c r="P935" t="str">
        <f>VLOOKUP(L935,'Voltage Vector Region'!$R:$S,2,0)</f>
        <v>NPP</v>
      </c>
      <c r="Q935" t="str">
        <f>VLOOKUP(M935,'Voltage Vector Region'!$R:$S,2,0)</f>
        <v>NPO</v>
      </c>
      <c r="R935" t="str">
        <f>VLOOKUP(N935,'Voltage Vector Region'!$R:$S,2,0)</f>
        <v>OPP</v>
      </c>
      <c r="S935">
        <f t="shared" si="119"/>
        <v>9.3200000000000198</v>
      </c>
      <c r="T935" t="e">
        <f>VLOOKUP($K935,#REF!,2,0)</f>
        <v>#REF!</v>
      </c>
      <c r="U935" t="e">
        <f>VLOOKUP($K935,#REF!,3,0)</f>
        <v>#REF!</v>
      </c>
      <c r="V935" t="e">
        <f>VLOOKUP($K935,#REF!,4,0)</f>
        <v>#REF!</v>
      </c>
    </row>
    <row r="936" spans="3:22" x14ac:dyDescent="0.3">
      <c r="C936" s="1">
        <v>9.3300000000000206E-3</v>
      </c>
      <c r="D936" s="1">
        <f t="shared" si="120"/>
        <v>2.9311059457992834</v>
      </c>
      <c r="E936" s="1" t="str">
        <f t="shared" si="121"/>
        <v>S3</v>
      </c>
      <c r="F936" s="1">
        <f t="shared" si="118"/>
        <v>0.83671084340608815</v>
      </c>
      <c r="G936" s="1">
        <f>$F$2*(((SQRT(3)*COS(Model!F936))-SIN(Model!F936))/2)</f>
        <v>0.1671487123219243</v>
      </c>
      <c r="H936" s="1">
        <f t="shared" si="122"/>
        <v>0.59395496495867917</v>
      </c>
      <c r="I936" s="1">
        <f t="shared" si="123"/>
        <v>0.76110367728060346</v>
      </c>
      <c r="J936" s="1" t="str">
        <f t="shared" si="124"/>
        <v>R4</v>
      </c>
      <c r="K936" t="str">
        <f t="shared" si="125"/>
        <v>S3R4</v>
      </c>
      <c r="L936" t="str">
        <f>VLOOKUP(K936,'Voltage Vector Region'!$M:$P,2,0)</f>
        <v>V16</v>
      </c>
      <c r="M936" t="str">
        <f>VLOOKUP(K936,'Voltage Vector Region'!$M:$P,3,0)</f>
        <v>V9</v>
      </c>
      <c r="N936" t="str">
        <f>VLOOKUP(K936,'Voltage Vector Region'!$M:$P,4,0)</f>
        <v>V4</v>
      </c>
      <c r="P936" t="str">
        <f>VLOOKUP(L936,'Voltage Vector Region'!$R:$S,2,0)</f>
        <v>NPP</v>
      </c>
      <c r="Q936" t="str">
        <f>VLOOKUP(M936,'Voltage Vector Region'!$R:$S,2,0)</f>
        <v>NPO</v>
      </c>
      <c r="R936" t="str">
        <f>VLOOKUP(N936,'Voltage Vector Region'!$R:$S,2,0)</f>
        <v>OPP</v>
      </c>
      <c r="S936">
        <f t="shared" si="119"/>
        <v>9.3300000000000196</v>
      </c>
      <c r="T936" t="e">
        <f>VLOOKUP($K936,#REF!,2,0)</f>
        <v>#REF!</v>
      </c>
      <c r="U936" t="e">
        <f>VLOOKUP($K936,#REF!,3,0)</f>
        <v>#REF!</v>
      </c>
      <c r="V936" t="e">
        <f>VLOOKUP($K936,#REF!,4,0)</f>
        <v>#REF!</v>
      </c>
    </row>
    <row r="937" spans="3:22" x14ac:dyDescent="0.3">
      <c r="C937" s="1">
        <v>9.3400000000000202E-3</v>
      </c>
      <c r="D937" s="1">
        <f t="shared" si="120"/>
        <v>2.9342475384528734</v>
      </c>
      <c r="E937" s="1" t="str">
        <f t="shared" si="121"/>
        <v>S3</v>
      </c>
      <c r="F937" s="1">
        <f t="shared" si="118"/>
        <v>0.83985243605967819</v>
      </c>
      <c r="G937" s="1">
        <f>$F$2*(((SQRT(3)*COS(Model!F937))-SIN(Model!F937))/2)</f>
        <v>0.16469008701589966</v>
      </c>
      <c r="H937" s="1">
        <f t="shared" si="122"/>
        <v>0.59563569473541766</v>
      </c>
      <c r="I937" s="1">
        <f t="shared" si="123"/>
        <v>0.76032578175131738</v>
      </c>
      <c r="J937" s="1" t="str">
        <f t="shared" si="124"/>
        <v>R4</v>
      </c>
      <c r="K937" t="str">
        <f t="shared" si="125"/>
        <v>S3R4</v>
      </c>
      <c r="L937" t="str">
        <f>VLOOKUP(K937,'Voltage Vector Region'!$M:$P,2,0)</f>
        <v>V16</v>
      </c>
      <c r="M937" t="str">
        <f>VLOOKUP(K937,'Voltage Vector Region'!$M:$P,3,0)</f>
        <v>V9</v>
      </c>
      <c r="N937" t="str">
        <f>VLOOKUP(K937,'Voltage Vector Region'!$M:$P,4,0)</f>
        <v>V4</v>
      </c>
      <c r="P937" t="str">
        <f>VLOOKUP(L937,'Voltage Vector Region'!$R:$S,2,0)</f>
        <v>NPP</v>
      </c>
      <c r="Q937" t="str">
        <f>VLOOKUP(M937,'Voltage Vector Region'!$R:$S,2,0)</f>
        <v>NPO</v>
      </c>
      <c r="R937" t="str">
        <f>VLOOKUP(N937,'Voltage Vector Region'!$R:$S,2,0)</f>
        <v>OPP</v>
      </c>
      <c r="S937">
        <f t="shared" si="119"/>
        <v>9.3400000000000194</v>
      </c>
      <c r="T937" t="e">
        <f>VLOOKUP($K937,#REF!,2,0)</f>
        <v>#REF!</v>
      </c>
      <c r="U937" t="e">
        <f>VLOOKUP($K937,#REF!,3,0)</f>
        <v>#REF!</v>
      </c>
      <c r="V937" t="e">
        <f>VLOOKUP($K937,#REF!,4,0)</f>
        <v>#REF!</v>
      </c>
    </row>
    <row r="938" spans="3:22" x14ac:dyDescent="0.3">
      <c r="C938" s="1">
        <v>9.3500000000000198E-3</v>
      </c>
      <c r="D938" s="1">
        <f t="shared" si="120"/>
        <v>2.937389131106463</v>
      </c>
      <c r="E938" s="1" t="str">
        <f t="shared" si="121"/>
        <v>S3</v>
      </c>
      <c r="F938" s="1">
        <f t="shared" si="118"/>
        <v>0.84299402871326778</v>
      </c>
      <c r="G938" s="1">
        <f>$F$2*(((SQRT(3)*COS(Model!F938))-SIN(Model!F938))/2)</f>
        <v>0.16222983628520479</v>
      </c>
      <c r="H938" s="1">
        <f t="shared" si="122"/>
        <v>0.59731054582831666</v>
      </c>
      <c r="I938" s="1">
        <f t="shared" si="123"/>
        <v>0.75954038211352148</v>
      </c>
      <c r="J938" s="1" t="str">
        <f t="shared" si="124"/>
        <v>R4</v>
      </c>
      <c r="K938" t="str">
        <f t="shared" si="125"/>
        <v>S3R4</v>
      </c>
      <c r="L938" t="str">
        <f>VLOOKUP(K938,'Voltage Vector Region'!$M:$P,2,0)</f>
        <v>V16</v>
      </c>
      <c r="M938" t="str">
        <f>VLOOKUP(K938,'Voltage Vector Region'!$M:$P,3,0)</f>
        <v>V9</v>
      </c>
      <c r="N938" t="str">
        <f>VLOOKUP(K938,'Voltage Vector Region'!$M:$P,4,0)</f>
        <v>V4</v>
      </c>
      <c r="P938" t="str">
        <f>VLOOKUP(L938,'Voltage Vector Region'!$R:$S,2,0)</f>
        <v>NPP</v>
      </c>
      <c r="Q938" t="str">
        <f>VLOOKUP(M938,'Voltage Vector Region'!$R:$S,2,0)</f>
        <v>NPO</v>
      </c>
      <c r="R938" t="str">
        <f>VLOOKUP(N938,'Voltage Vector Region'!$R:$S,2,0)</f>
        <v>OPP</v>
      </c>
      <c r="S938">
        <f t="shared" si="119"/>
        <v>9.3500000000000192</v>
      </c>
      <c r="T938" t="e">
        <f>VLOOKUP($K938,#REF!,2,0)</f>
        <v>#REF!</v>
      </c>
      <c r="U938" t="e">
        <f>VLOOKUP($K938,#REF!,3,0)</f>
        <v>#REF!</v>
      </c>
      <c r="V938" t="e">
        <f>VLOOKUP($K938,#REF!,4,0)</f>
        <v>#REF!</v>
      </c>
    </row>
    <row r="939" spans="3:22" x14ac:dyDescent="0.3">
      <c r="C939" s="1">
        <v>9.3600000000000193E-3</v>
      </c>
      <c r="D939" s="1">
        <f t="shared" si="120"/>
        <v>2.9405307237600526</v>
      </c>
      <c r="E939" s="1" t="str">
        <f t="shared" si="121"/>
        <v>S3</v>
      </c>
      <c r="F939" s="1">
        <f t="shared" ref="F939:F1002" si="126">IF(AND((D939&lt;PI()/3),(D939&gt;=0)),D939,IF(AND((D939&lt;2*PI()/3),(D939&gt;=PI()/3)),D939-PI()/3,IF(AND((D939&lt;3*PI()/3),(D939&gt;=2*PI()/3)),D939-(2*PI()/3),IF(AND((D939&lt;4*PI()/3),(D939&gt;=PI())),D939-PI(),IF(AND((D939&lt;5*PI()/3),(D939&gt;=4*PI()/3)),D939-(4*PI()/3),IF(AND((D939&lt;2*PI()),(D939&gt;=5*PI()/3)),D939-(5*PI()/3),0))))))</f>
        <v>0.84613562136685738</v>
      </c>
      <c r="G939" s="1">
        <f>$F$2*(((SQRT(3)*COS(Model!F939))-SIN(Model!F939))/2)</f>
        <v>0.15976798441152051</v>
      </c>
      <c r="H939" s="1">
        <f t="shared" si="122"/>
        <v>0.59897950170727243</v>
      </c>
      <c r="I939" s="1">
        <f t="shared" si="123"/>
        <v>0.75874748611879295</v>
      </c>
      <c r="J939" s="1" t="str">
        <f t="shared" si="124"/>
        <v>R4</v>
      </c>
      <c r="K939" t="str">
        <f t="shared" si="125"/>
        <v>S3R4</v>
      </c>
      <c r="L939" t="str">
        <f>VLOOKUP(K939,'Voltage Vector Region'!$M:$P,2,0)</f>
        <v>V16</v>
      </c>
      <c r="M939" t="str">
        <f>VLOOKUP(K939,'Voltage Vector Region'!$M:$P,3,0)</f>
        <v>V9</v>
      </c>
      <c r="N939" t="str">
        <f>VLOOKUP(K939,'Voltage Vector Region'!$M:$P,4,0)</f>
        <v>V4</v>
      </c>
      <c r="P939" t="str">
        <f>VLOOKUP(L939,'Voltage Vector Region'!$R:$S,2,0)</f>
        <v>NPP</v>
      </c>
      <c r="Q939" t="str">
        <f>VLOOKUP(M939,'Voltage Vector Region'!$R:$S,2,0)</f>
        <v>NPO</v>
      </c>
      <c r="R939" t="str">
        <f>VLOOKUP(N939,'Voltage Vector Region'!$R:$S,2,0)</f>
        <v>OPP</v>
      </c>
      <c r="S939">
        <f t="shared" si="119"/>
        <v>9.360000000000019</v>
      </c>
      <c r="T939" t="e">
        <f>VLOOKUP($K939,#REF!,2,0)</f>
        <v>#REF!</v>
      </c>
      <c r="U939" t="e">
        <f>VLOOKUP($K939,#REF!,3,0)</f>
        <v>#REF!</v>
      </c>
      <c r="V939" t="e">
        <f>VLOOKUP($K939,#REF!,4,0)</f>
        <v>#REF!</v>
      </c>
    </row>
    <row r="940" spans="3:22" x14ac:dyDescent="0.3">
      <c r="C940" s="1">
        <v>9.3700000000000207E-3</v>
      </c>
      <c r="D940" s="1">
        <f t="shared" si="120"/>
        <v>2.9436723164136427</v>
      </c>
      <c r="E940" s="1" t="str">
        <f t="shared" si="121"/>
        <v>S3</v>
      </c>
      <c r="F940" s="1">
        <f t="shared" si="126"/>
        <v>0.84927721402044742</v>
      </c>
      <c r="G940" s="1">
        <f>$F$2*(((SQRT(3)*COS(Model!F940))-SIN(Model!F940))/2)</f>
        <v>0.15730455569233082</v>
      </c>
      <c r="H940" s="1">
        <f t="shared" si="122"/>
        <v>0.60064254590036426</v>
      </c>
      <c r="I940" s="1">
        <f t="shared" si="123"/>
        <v>0.75794710159269507</v>
      </c>
      <c r="J940" s="1" t="str">
        <f t="shared" si="124"/>
        <v>R4</v>
      </c>
      <c r="K940" t="str">
        <f t="shared" si="125"/>
        <v>S3R4</v>
      </c>
      <c r="L940" t="str">
        <f>VLOOKUP(K940,'Voltage Vector Region'!$M:$P,2,0)</f>
        <v>V16</v>
      </c>
      <c r="M940" t="str">
        <f>VLOOKUP(K940,'Voltage Vector Region'!$M:$P,3,0)</f>
        <v>V9</v>
      </c>
      <c r="N940" t="str">
        <f>VLOOKUP(K940,'Voltage Vector Region'!$M:$P,4,0)</f>
        <v>V4</v>
      </c>
      <c r="P940" t="str">
        <f>VLOOKUP(L940,'Voltage Vector Region'!$R:$S,2,0)</f>
        <v>NPP</v>
      </c>
      <c r="Q940" t="str">
        <f>VLOOKUP(M940,'Voltage Vector Region'!$R:$S,2,0)</f>
        <v>NPO</v>
      </c>
      <c r="R940" t="str">
        <f>VLOOKUP(N940,'Voltage Vector Region'!$R:$S,2,0)</f>
        <v>OPP</v>
      </c>
      <c r="S940">
        <f t="shared" si="119"/>
        <v>9.3700000000000205</v>
      </c>
      <c r="T940" t="e">
        <f>VLOOKUP($K940,#REF!,2,0)</f>
        <v>#REF!</v>
      </c>
      <c r="U940" t="e">
        <f>VLOOKUP($K940,#REF!,3,0)</f>
        <v>#REF!</v>
      </c>
      <c r="V940" t="e">
        <f>VLOOKUP($K940,#REF!,4,0)</f>
        <v>#REF!</v>
      </c>
    </row>
    <row r="941" spans="3:22" x14ac:dyDescent="0.3">
      <c r="C941" s="1">
        <v>9.3800000000000203E-3</v>
      </c>
      <c r="D941" s="1">
        <f t="shared" si="120"/>
        <v>2.9468139090672323</v>
      </c>
      <c r="E941" s="1" t="str">
        <f t="shared" si="121"/>
        <v>S3</v>
      </c>
      <c r="F941" s="1">
        <f t="shared" si="126"/>
        <v>0.85241880667403702</v>
      </c>
      <c r="G941" s="1">
        <f>$F$2*(((SQRT(3)*COS(Model!F941))-SIN(Model!F941))/2)</f>
        <v>0.15483957444068308</v>
      </c>
      <c r="H941" s="1">
        <f t="shared" si="122"/>
        <v>0.60229966199401719</v>
      </c>
      <c r="I941" s="1">
        <f t="shared" si="123"/>
        <v>0.75713923643470027</v>
      </c>
      <c r="J941" s="1" t="str">
        <f t="shared" si="124"/>
        <v>R4</v>
      </c>
      <c r="K941" t="str">
        <f t="shared" si="125"/>
        <v>S3R4</v>
      </c>
      <c r="L941" t="str">
        <f>VLOOKUP(K941,'Voltage Vector Region'!$M:$P,2,0)</f>
        <v>V16</v>
      </c>
      <c r="M941" t="str">
        <f>VLOOKUP(K941,'Voltage Vector Region'!$M:$P,3,0)</f>
        <v>V9</v>
      </c>
      <c r="N941" t="str">
        <f>VLOOKUP(K941,'Voltage Vector Region'!$M:$P,4,0)</f>
        <v>V4</v>
      </c>
      <c r="P941" t="str">
        <f>VLOOKUP(L941,'Voltage Vector Region'!$R:$S,2,0)</f>
        <v>NPP</v>
      </c>
      <c r="Q941" t="str">
        <f>VLOOKUP(M941,'Voltage Vector Region'!$R:$S,2,0)</f>
        <v>NPO</v>
      </c>
      <c r="R941" t="str">
        <f>VLOOKUP(N941,'Voltage Vector Region'!$R:$S,2,0)</f>
        <v>OPP</v>
      </c>
      <c r="S941">
        <f t="shared" si="119"/>
        <v>9.3800000000000203</v>
      </c>
      <c r="T941" t="e">
        <f>VLOOKUP($K941,#REF!,2,0)</f>
        <v>#REF!</v>
      </c>
      <c r="U941" t="e">
        <f>VLOOKUP($K941,#REF!,3,0)</f>
        <v>#REF!</v>
      </c>
      <c r="V941" t="e">
        <f>VLOOKUP($K941,#REF!,4,0)</f>
        <v>#REF!</v>
      </c>
    </row>
    <row r="942" spans="3:22" x14ac:dyDescent="0.3">
      <c r="C942" s="1">
        <v>9.3900000000000199E-3</v>
      </c>
      <c r="D942" s="1">
        <f t="shared" si="120"/>
        <v>2.9499555017208223</v>
      </c>
      <c r="E942" s="1" t="str">
        <f t="shared" si="121"/>
        <v>S3</v>
      </c>
      <c r="F942" s="1">
        <f t="shared" si="126"/>
        <v>0.85556039932762706</v>
      </c>
      <c r="G942" s="1">
        <f>$F$2*(((SQRT(3)*COS(Model!F942))-SIN(Model!F942))/2)</f>
        <v>0.15237306498494663</v>
      </c>
      <c r="H942" s="1">
        <f t="shared" si="122"/>
        <v>0.60395083363316449</v>
      </c>
      <c r="I942" s="1">
        <f t="shared" si="123"/>
        <v>0.75632389861811111</v>
      </c>
      <c r="J942" s="1" t="str">
        <f t="shared" si="124"/>
        <v>R4</v>
      </c>
      <c r="K942" t="str">
        <f t="shared" si="125"/>
        <v>S3R4</v>
      </c>
      <c r="L942" t="str">
        <f>VLOOKUP(K942,'Voltage Vector Region'!$M:$P,2,0)</f>
        <v>V16</v>
      </c>
      <c r="M942" t="str">
        <f>VLOOKUP(K942,'Voltage Vector Region'!$M:$P,3,0)</f>
        <v>V9</v>
      </c>
      <c r="N942" t="str">
        <f>VLOOKUP(K942,'Voltage Vector Region'!$M:$P,4,0)</f>
        <v>V4</v>
      </c>
      <c r="P942" t="str">
        <f>VLOOKUP(L942,'Voltage Vector Region'!$R:$S,2,0)</f>
        <v>NPP</v>
      </c>
      <c r="Q942" t="str">
        <f>VLOOKUP(M942,'Voltage Vector Region'!$R:$S,2,0)</f>
        <v>NPO</v>
      </c>
      <c r="R942" t="str">
        <f>VLOOKUP(N942,'Voltage Vector Region'!$R:$S,2,0)</f>
        <v>OPP</v>
      </c>
      <c r="S942">
        <f t="shared" si="119"/>
        <v>9.3900000000000201</v>
      </c>
      <c r="T942" t="e">
        <f>VLOOKUP($K942,#REF!,2,0)</f>
        <v>#REF!</v>
      </c>
      <c r="U942" t="e">
        <f>VLOOKUP($K942,#REF!,3,0)</f>
        <v>#REF!</v>
      </c>
      <c r="V942" t="e">
        <f>VLOOKUP($K942,#REF!,4,0)</f>
        <v>#REF!</v>
      </c>
    </row>
    <row r="943" spans="3:22" x14ac:dyDescent="0.3">
      <c r="C943" s="1">
        <v>9.4000000000000195E-3</v>
      </c>
      <c r="D943" s="1">
        <f t="shared" si="120"/>
        <v>2.9530970943744119</v>
      </c>
      <c r="E943" s="1" t="str">
        <f t="shared" si="121"/>
        <v>S3</v>
      </c>
      <c r="F943" s="1">
        <f t="shared" si="126"/>
        <v>0.85870199198121666</v>
      </c>
      <c r="G943" s="1">
        <f>$F$2*(((SQRT(3)*COS(Model!F943))-SIN(Model!F943))/2)</f>
        <v>0.1499050516685746</v>
      </c>
      <c r="H943" s="1">
        <f t="shared" si="122"/>
        <v>0.60559604452140858</v>
      </c>
      <c r="I943" s="1">
        <f t="shared" si="123"/>
        <v>0.75550109618998318</v>
      </c>
      <c r="J943" s="1" t="str">
        <f t="shared" si="124"/>
        <v>R4</v>
      </c>
      <c r="K943" t="str">
        <f t="shared" si="125"/>
        <v>S3R4</v>
      </c>
      <c r="L943" t="str">
        <f>VLOOKUP(K943,'Voltage Vector Region'!$M:$P,2,0)</f>
        <v>V16</v>
      </c>
      <c r="M943" t="str">
        <f>VLOOKUP(K943,'Voltage Vector Region'!$M:$P,3,0)</f>
        <v>V9</v>
      </c>
      <c r="N943" t="str">
        <f>VLOOKUP(K943,'Voltage Vector Region'!$M:$P,4,0)</f>
        <v>V4</v>
      </c>
      <c r="P943" t="str">
        <f>VLOOKUP(L943,'Voltage Vector Region'!$R:$S,2,0)</f>
        <v>NPP</v>
      </c>
      <c r="Q943" t="str">
        <f>VLOOKUP(M943,'Voltage Vector Region'!$R:$S,2,0)</f>
        <v>NPO</v>
      </c>
      <c r="R943" t="str">
        <f>VLOOKUP(N943,'Voltage Vector Region'!$R:$S,2,0)</f>
        <v>OPP</v>
      </c>
      <c r="S943">
        <f t="shared" si="119"/>
        <v>9.4000000000000199</v>
      </c>
      <c r="T943" t="e">
        <f>VLOOKUP($K943,#REF!,2,0)</f>
        <v>#REF!</v>
      </c>
      <c r="U943" t="e">
        <f>VLOOKUP($K943,#REF!,3,0)</f>
        <v>#REF!</v>
      </c>
      <c r="V943" t="e">
        <f>VLOOKUP($K943,#REF!,4,0)</f>
        <v>#REF!</v>
      </c>
    </row>
    <row r="944" spans="3:22" x14ac:dyDescent="0.3">
      <c r="C944" s="1">
        <v>9.4100000000000208E-3</v>
      </c>
      <c r="D944" s="1">
        <f t="shared" si="120"/>
        <v>2.956238687028002</v>
      </c>
      <c r="E944" s="1" t="str">
        <f t="shared" si="121"/>
        <v>S3</v>
      </c>
      <c r="F944" s="1">
        <f t="shared" si="126"/>
        <v>0.8618435846348067</v>
      </c>
      <c r="G944" s="1">
        <f>$F$2*(((SQRT(3)*COS(Model!F944))-SIN(Model!F944))/2)</f>
        <v>0.14743555884986131</v>
      </c>
      <c r="H944" s="1">
        <f t="shared" si="122"/>
        <v>0.60723527842118241</v>
      </c>
      <c r="I944" s="1">
        <f t="shared" si="123"/>
        <v>0.75467083727104378</v>
      </c>
      <c r="J944" s="1" t="str">
        <f t="shared" si="124"/>
        <v>R4</v>
      </c>
      <c r="K944" t="str">
        <f t="shared" si="125"/>
        <v>S3R4</v>
      </c>
      <c r="L944" t="str">
        <f>VLOOKUP(K944,'Voltage Vector Region'!$M:$P,2,0)</f>
        <v>V16</v>
      </c>
      <c r="M944" t="str">
        <f>VLOOKUP(K944,'Voltage Vector Region'!$M:$P,3,0)</f>
        <v>V9</v>
      </c>
      <c r="N944" t="str">
        <f>VLOOKUP(K944,'Voltage Vector Region'!$M:$P,4,0)</f>
        <v>V4</v>
      </c>
      <c r="P944" t="str">
        <f>VLOOKUP(L944,'Voltage Vector Region'!$R:$S,2,0)</f>
        <v>NPP</v>
      </c>
      <c r="Q944" t="str">
        <f>VLOOKUP(M944,'Voltage Vector Region'!$R:$S,2,0)</f>
        <v>NPO</v>
      </c>
      <c r="R944" t="str">
        <f>VLOOKUP(N944,'Voltage Vector Region'!$R:$S,2,0)</f>
        <v>OPP</v>
      </c>
      <c r="S944">
        <f t="shared" si="119"/>
        <v>9.4100000000000215</v>
      </c>
      <c r="T944" t="e">
        <f>VLOOKUP($K944,#REF!,2,0)</f>
        <v>#REF!</v>
      </c>
      <c r="U944" t="e">
        <f>VLOOKUP($K944,#REF!,3,0)</f>
        <v>#REF!</v>
      </c>
      <c r="V944" t="e">
        <f>VLOOKUP($K944,#REF!,4,0)</f>
        <v>#REF!</v>
      </c>
    </row>
    <row r="945" spans="3:22" x14ac:dyDescent="0.3">
      <c r="C945" s="1">
        <v>9.4200000000000204E-3</v>
      </c>
      <c r="D945" s="1">
        <f t="shared" si="120"/>
        <v>2.9593802796815916</v>
      </c>
      <c r="E945" s="1" t="str">
        <f t="shared" si="121"/>
        <v>S3</v>
      </c>
      <c r="F945" s="1">
        <f t="shared" si="126"/>
        <v>0.8649851772883963</v>
      </c>
      <c r="G945" s="1">
        <f>$F$2*(((SQRT(3)*COS(Model!F945))-SIN(Model!F945))/2)</f>
        <v>0.14496461090170465</v>
      </c>
      <c r="H945" s="1">
        <f t="shared" si="122"/>
        <v>0.60886851915390894</v>
      </c>
      <c r="I945" s="1">
        <f t="shared" si="123"/>
        <v>0.75383313005561359</v>
      </c>
      <c r="J945" s="1" t="str">
        <f t="shared" si="124"/>
        <v>R4</v>
      </c>
      <c r="K945" t="str">
        <f t="shared" si="125"/>
        <v>S3R4</v>
      </c>
      <c r="L945" t="str">
        <f>VLOOKUP(K945,'Voltage Vector Region'!$M:$P,2,0)</f>
        <v>V16</v>
      </c>
      <c r="M945" t="str">
        <f>VLOOKUP(K945,'Voltage Vector Region'!$M:$P,3,0)</f>
        <v>V9</v>
      </c>
      <c r="N945" t="str">
        <f>VLOOKUP(K945,'Voltage Vector Region'!$M:$P,4,0)</f>
        <v>V4</v>
      </c>
      <c r="P945" t="str">
        <f>VLOOKUP(L945,'Voltage Vector Region'!$R:$S,2,0)</f>
        <v>NPP</v>
      </c>
      <c r="Q945" t="str">
        <f>VLOOKUP(M945,'Voltage Vector Region'!$R:$S,2,0)</f>
        <v>NPO</v>
      </c>
      <c r="R945" t="str">
        <f>VLOOKUP(N945,'Voltage Vector Region'!$R:$S,2,0)</f>
        <v>OPP</v>
      </c>
      <c r="S945">
        <f t="shared" si="119"/>
        <v>9.4200000000000195</v>
      </c>
      <c r="T945" t="e">
        <f>VLOOKUP($K945,#REF!,2,0)</f>
        <v>#REF!</v>
      </c>
      <c r="U945" t="e">
        <f>VLOOKUP($K945,#REF!,3,0)</f>
        <v>#REF!</v>
      </c>
      <c r="V945" t="e">
        <f>VLOOKUP($K945,#REF!,4,0)</f>
        <v>#REF!</v>
      </c>
    </row>
    <row r="946" spans="3:22" x14ac:dyDescent="0.3">
      <c r="C946" s="1">
        <v>9.43000000000002E-3</v>
      </c>
      <c r="D946" s="1">
        <f t="shared" si="120"/>
        <v>2.9625218723351812</v>
      </c>
      <c r="E946" s="1" t="str">
        <f t="shared" si="121"/>
        <v>S3</v>
      </c>
      <c r="F946" s="1">
        <f t="shared" si="126"/>
        <v>0.8681267699419859</v>
      </c>
      <c r="G946" s="1">
        <f>$F$2*(((SQRT(3)*COS(Model!F946))-SIN(Model!F946))/2)</f>
        <v>0.14249223221136309</v>
      </c>
      <c r="H946" s="1">
        <f t="shared" si="122"/>
        <v>0.61049575060016137</v>
      </c>
      <c r="I946" s="1">
        <f t="shared" si="123"/>
        <v>0.75298798281152446</v>
      </c>
      <c r="J946" s="1" t="str">
        <f t="shared" si="124"/>
        <v>R4</v>
      </c>
      <c r="K946" t="str">
        <f t="shared" si="125"/>
        <v>S3R4</v>
      </c>
      <c r="L946" t="str">
        <f>VLOOKUP(K946,'Voltage Vector Region'!$M:$P,2,0)</f>
        <v>V16</v>
      </c>
      <c r="M946" t="str">
        <f>VLOOKUP(K946,'Voltage Vector Region'!$M:$P,3,0)</f>
        <v>V9</v>
      </c>
      <c r="N946" t="str">
        <f>VLOOKUP(K946,'Voltage Vector Region'!$M:$P,4,0)</f>
        <v>V4</v>
      </c>
      <c r="P946" t="str">
        <f>VLOOKUP(L946,'Voltage Vector Region'!$R:$S,2,0)</f>
        <v>NPP</v>
      </c>
      <c r="Q946" t="str">
        <f>VLOOKUP(M946,'Voltage Vector Region'!$R:$S,2,0)</f>
        <v>NPO</v>
      </c>
      <c r="R946" t="str">
        <f>VLOOKUP(N946,'Voltage Vector Region'!$R:$S,2,0)</f>
        <v>OPP</v>
      </c>
      <c r="S946">
        <f t="shared" si="119"/>
        <v>9.4300000000000193</v>
      </c>
      <c r="T946" t="e">
        <f>VLOOKUP($K946,#REF!,2,0)</f>
        <v>#REF!</v>
      </c>
      <c r="U946" t="e">
        <f>VLOOKUP($K946,#REF!,3,0)</f>
        <v>#REF!</v>
      </c>
      <c r="V946" t="e">
        <f>VLOOKUP($K946,#REF!,4,0)</f>
        <v>#REF!</v>
      </c>
    </row>
    <row r="947" spans="3:22" x14ac:dyDescent="0.3">
      <c r="C947" s="1">
        <v>9.4400000000000196E-3</v>
      </c>
      <c r="D947" s="1">
        <f t="shared" si="120"/>
        <v>2.9656634649887708</v>
      </c>
      <c r="E947" s="1" t="str">
        <f t="shared" si="121"/>
        <v>S3</v>
      </c>
      <c r="F947" s="1">
        <f t="shared" si="126"/>
        <v>0.8712683625955755</v>
      </c>
      <c r="G947" s="1">
        <f>$F$2*(((SQRT(3)*COS(Model!F947))-SIN(Model!F947))/2)</f>
        <v>0.140018447180216</v>
      </c>
      <c r="H947" s="1">
        <f t="shared" si="122"/>
        <v>0.61211695669982258</v>
      </c>
      <c r="I947" s="1">
        <f t="shared" si="123"/>
        <v>0.75213540388003852</v>
      </c>
      <c r="J947" s="1" t="str">
        <f t="shared" si="124"/>
        <v>R4</v>
      </c>
      <c r="K947" t="str">
        <f t="shared" si="125"/>
        <v>S3R4</v>
      </c>
      <c r="L947" t="str">
        <f>VLOOKUP(K947,'Voltage Vector Region'!$M:$P,2,0)</f>
        <v>V16</v>
      </c>
      <c r="M947" t="str">
        <f>VLOOKUP(K947,'Voltage Vector Region'!$M:$P,3,0)</f>
        <v>V9</v>
      </c>
      <c r="N947" t="str">
        <f>VLOOKUP(K947,'Voltage Vector Region'!$M:$P,4,0)</f>
        <v>V4</v>
      </c>
      <c r="P947" t="str">
        <f>VLOOKUP(L947,'Voltage Vector Region'!$R:$S,2,0)</f>
        <v>NPP</v>
      </c>
      <c r="Q947" t="str">
        <f>VLOOKUP(M947,'Voltage Vector Region'!$R:$S,2,0)</f>
        <v>NPO</v>
      </c>
      <c r="R947" t="str">
        <f>VLOOKUP(N947,'Voltage Vector Region'!$R:$S,2,0)</f>
        <v>OPP</v>
      </c>
      <c r="S947">
        <f t="shared" si="119"/>
        <v>9.440000000000019</v>
      </c>
      <c r="T947" t="e">
        <f>VLOOKUP($K947,#REF!,2,0)</f>
        <v>#REF!</v>
      </c>
      <c r="U947" t="e">
        <f>VLOOKUP($K947,#REF!,3,0)</f>
        <v>#REF!</v>
      </c>
      <c r="V947" t="e">
        <f>VLOOKUP($K947,#REF!,4,0)</f>
        <v>#REF!</v>
      </c>
    </row>
    <row r="948" spans="3:22" x14ac:dyDescent="0.3">
      <c r="C948" s="1">
        <v>9.4500000000000191E-3</v>
      </c>
      <c r="D948" s="1">
        <f t="shared" si="120"/>
        <v>2.9688050576423608</v>
      </c>
      <c r="E948" s="1" t="str">
        <f t="shared" si="121"/>
        <v>S3</v>
      </c>
      <c r="F948" s="1">
        <f t="shared" si="126"/>
        <v>0.87440995524916554</v>
      </c>
      <c r="G948" s="1">
        <f>$F$2*(((SQRT(3)*COS(Model!F948))-SIN(Model!F948))/2)</f>
        <v>0.13754328022352255</v>
      </c>
      <c r="H948" s="1">
        <f t="shared" si="122"/>
        <v>0.61373212145224298</v>
      </c>
      <c r="I948" s="1">
        <f t="shared" si="123"/>
        <v>0.75127540167576556</v>
      </c>
      <c r="J948" s="1" t="str">
        <f t="shared" si="124"/>
        <v>R4</v>
      </c>
      <c r="K948" t="str">
        <f t="shared" si="125"/>
        <v>S3R4</v>
      </c>
      <c r="L948" t="str">
        <f>VLOOKUP(K948,'Voltage Vector Region'!$M:$P,2,0)</f>
        <v>V16</v>
      </c>
      <c r="M948" t="str">
        <f>VLOOKUP(K948,'Voltage Vector Region'!$M:$P,3,0)</f>
        <v>V9</v>
      </c>
      <c r="N948" t="str">
        <f>VLOOKUP(K948,'Voltage Vector Region'!$M:$P,4,0)</f>
        <v>V4</v>
      </c>
      <c r="P948" t="str">
        <f>VLOOKUP(L948,'Voltage Vector Region'!$R:$S,2,0)</f>
        <v>NPP</v>
      </c>
      <c r="Q948" t="str">
        <f>VLOOKUP(M948,'Voltage Vector Region'!$R:$S,2,0)</f>
        <v>NPO</v>
      </c>
      <c r="R948" t="str">
        <f>VLOOKUP(N948,'Voltage Vector Region'!$R:$S,2,0)</f>
        <v>OPP</v>
      </c>
      <c r="S948">
        <f t="shared" si="119"/>
        <v>9.4500000000000188</v>
      </c>
      <c r="T948" t="e">
        <f>VLOOKUP($K948,#REF!,2,0)</f>
        <v>#REF!</v>
      </c>
      <c r="U948" t="e">
        <f>VLOOKUP($K948,#REF!,3,0)</f>
        <v>#REF!</v>
      </c>
      <c r="V948" t="e">
        <f>VLOOKUP($K948,#REF!,4,0)</f>
        <v>#REF!</v>
      </c>
    </row>
    <row r="949" spans="3:22" x14ac:dyDescent="0.3">
      <c r="C949" s="1">
        <v>9.4600000000000205E-3</v>
      </c>
      <c r="D949" s="1">
        <f t="shared" si="120"/>
        <v>2.9719466502959508</v>
      </c>
      <c r="E949" s="1" t="str">
        <f t="shared" si="121"/>
        <v>S3</v>
      </c>
      <c r="F949" s="1">
        <f t="shared" si="126"/>
        <v>0.87755154790275558</v>
      </c>
      <c r="G949" s="1">
        <f>$F$2*(((SQRT(3)*COS(Model!F949))-SIN(Model!F949))/2)</f>
        <v>0.13506675577018176</v>
      </c>
      <c r="H949" s="1">
        <f t="shared" si="122"/>
        <v>0.61534122891639831</v>
      </c>
      <c r="I949" s="1">
        <f t="shared" si="123"/>
        <v>0.7504079846865801</v>
      </c>
      <c r="J949" s="1" t="str">
        <f t="shared" si="124"/>
        <v>R4</v>
      </c>
      <c r="K949" t="str">
        <f t="shared" si="125"/>
        <v>S3R4</v>
      </c>
      <c r="L949" t="str">
        <f>VLOOKUP(K949,'Voltage Vector Region'!$M:$P,2,0)</f>
        <v>V16</v>
      </c>
      <c r="M949" t="str">
        <f>VLOOKUP(K949,'Voltage Vector Region'!$M:$P,3,0)</f>
        <v>V9</v>
      </c>
      <c r="N949" t="str">
        <f>VLOOKUP(K949,'Voltage Vector Region'!$M:$P,4,0)</f>
        <v>V4</v>
      </c>
      <c r="P949" t="str">
        <f>VLOOKUP(L949,'Voltage Vector Region'!$R:$S,2,0)</f>
        <v>NPP</v>
      </c>
      <c r="Q949" t="str">
        <f>VLOOKUP(M949,'Voltage Vector Region'!$R:$S,2,0)</f>
        <v>NPO</v>
      </c>
      <c r="R949" t="str">
        <f>VLOOKUP(N949,'Voltage Vector Region'!$R:$S,2,0)</f>
        <v>OPP</v>
      </c>
      <c r="S949">
        <f t="shared" si="119"/>
        <v>9.4600000000000204</v>
      </c>
      <c r="T949" t="e">
        <f>VLOOKUP($K949,#REF!,2,0)</f>
        <v>#REF!</v>
      </c>
      <c r="U949" t="e">
        <f>VLOOKUP($K949,#REF!,3,0)</f>
        <v>#REF!</v>
      </c>
      <c r="V949" t="e">
        <f>VLOOKUP($K949,#REF!,4,0)</f>
        <v>#REF!</v>
      </c>
    </row>
    <row r="950" spans="3:22" x14ac:dyDescent="0.3">
      <c r="C950" s="1">
        <v>9.4700000000000201E-3</v>
      </c>
      <c r="D950" s="1">
        <f t="shared" si="120"/>
        <v>2.9750882429495404</v>
      </c>
      <c r="E950" s="1" t="str">
        <f t="shared" si="121"/>
        <v>S3</v>
      </c>
      <c r="F950" s="1">
        <f t="shared" si="126"/>
        <v>0.88069314055634518</v>
      </c>
      <c r="G950" s="1">
        <f>$F$2*(((SQRT(3)*COS(Model!F950))-SIN(Model!F950))/2)</f>
        <v>0.13258889826249062</v>
      </c>
      <c r="H950" s="1">
        <f t="shared" si="122"/>
        <v>0.61694426321104734</v>
      </c>
      <c r="I950" s="1">
        <f t="shared" si="123"/>
        <v>0.74953316147353799</v>
      </c>
      <c r="J950" s="1" t="str">
        <f t="shared" si="124"/>
        <v>R4</v>
      </c>
      <c r="K950" t="str">
        <f t="shared" si="125"/>
        <v>S3R4</v>
      </c>
      <c r="L950" t="str">
        <f>VLOOKUP(K950,'Voltage Vector Region'!$M:$P,2,0)</f>
        <v>V16</v>
      </c>
      <c r="M950" t="str">
        <f>VLOOKUP(K950,'Voltage Vector Region'!$M:$P,3,0)</f>
        <v>V9</v>
      </c>
      <c r="N950" t="str">
        <f>VLOOKUP(K950,'Voltage Vector Region'!$M:$P,4,0)</f>
        <v>V4</v>
      </c>
      <c r="P950" t="str">
        <f>VLOOKUP(L950,'Voltage Vector Region'!$R:$S,2,0)</f>
        <v>NPP</v>
      </c>
      <c r="Q950" t="str">
        <f>VLOOKUP(M950,'Voltage Vector Region'!$R:$S,2,0)</f>
        <v>NPO</v>
      </c>
      <c r="R950" t="str">
        <f>VLOOKUP(N950,'Voltage Vector Region'!$R:$S,2,0)</f>
        <v>OPP</v>
      </c>
      <c r="S950">
        <f t="shared" si="119"/>
        <v>9.4700000000000202</v>
      </c>
      <c r="T950" t="e">
        <f>VLOOKUP($K950,#REF!,2,0)</f>
        <v>#REF!</v>
      </c>
      <c r="U950" t="e">
        <f>VLOOKUP($K950,#REF!,3,0)</f>
        <v>#REF!</v>
      </c>
      <c r="V950" t="e">
        <f>VLOOKUP($K950,#REF!,4,0)</f>
        <v>#REF!</v>
      </c>
    </row>
    <row r="951" spans="3:22" x14ac:dyDescent="0.3">
      <c r="C951" s="1">
        <v>9.4800000000000197E-3</v>
      </c>
      <c r="D951" s="1">
        <f t="shared" si="120"/>
        <v>2.97822983560313</v>
      </c>
      <c r="E951" s="1" t="str">
        <f t="shared" si="121"/>
        <v>S3</v>
      </c>
      <c r="F951" s="1">
        <f t="shared" si="126"/>
        <v>0.88383473320993478</v>
      </c>
      <c r="G951" s="1">
        <f>$F$2*(((SQRT(3)*COS(Model!F951))-SIN(Model!F951))/2)</f>
        <v>0.13010973215590191</v>
      </c>
      <c r="H951" s="1">
        <f t="shared" si="122"/>
        <v>0.61854120851488903</v>
      </c>
      <c r="I951" s="1">
        <f t="shared" si="123"/>
        <v>0.74865094067079097</v>
      </c>
      <c r="J951" s="1" t="str">
        <f t="shared" si="124"/>
        <v>R4</v>
      </c>
      <c r="K951" t="str">
        <f t="shared" si="125"/>
        <v>S3R4</v>
      </c>
      <c r="L951" t="str">
        <f>VLOOKUP(K951,'Voltage Vector Region'!$M:$P,2,0)</f>
        <v>V16</v>
      </c>
      <c r="M951" t="str">
        <f>VLOOKUP(K951,'Voltage Vector Region'!$M:$P,3,0)</f>
        <v>V9</v>
      </c>
      <c r="N951" t="str">
        <f>VLOOKUP(K951,'Voltage Vector Region'!$M:$P,4,0)</f>
        <v>V4</v>
      </c>
      <c r="P951" t="str">
        <f>VLOOKUP(L951,'Voltage Vector Region'!$R:$S,2,0)</f>
        <v>NPP</v>
      </c>
      <c r="Q951" t="str">
        <f>VLOOKUP(M951,'Voltage Vector Region'!$R:$S,2,0)</f>
        <v>NPO</v>
      </c>
      <c r="R951" t="str">
        <f>VLOOKUP(N951,'Voltage Vector Region'!$R:$S,2,0)</f>
        <v>OPP</v>
      </c>
      <c r="S951">
        <f t="shared" si="119"/>
        <v>9.48000000000002</v>
      </c>
      <c r="T951" t="e">
        <f>VLOOKUP($K951,#REF!,2,0)</f>
        <v>#REF!</v>
      </c>
      <c r="U951" t="e">
        <f>VLOOKUP($K951,#REF!,3,0)</f>
        <v>#REF!</v>
      </c>
      <c r="V951" t="e">
        <f>VLOOKUP($K951,#REF!,4,0)</f>
        <v>#REF!</v>
      </c>
    </row>
    <row r="952" spans="3:22" x14ac:dyDescent="0.3">
      <c r="C952" s="1">
        <v>9.4900000000000193E-3</v>
      </c>
      <c r="D952" s="1">
        <f t="shared" si="120"/>
        <v>2.9813714282567196</v>
      </c>
      <c r="E952" s="1" t="str">
        <f t="shared" si="121"/>
        <v>S3</v>
      </c>
      <c r="F952" s="1">
        <f t="shared" si="126"/>
        <v>0.88697632586352437</v>
      </c>
      <c r="G952" s="1">
        <f>$F$2*(((SQRT(3)*COS(Model!F952))-SIN(Model!F952))/2)</f>
        <v>0.12762928191878423</v>
      </c>
      <c r="H952" s="1">
        <f t="shared" si="122"/>
        <v>0.62013204906671782</v>
      </c>
      <c r="I952" s="1">
        <f t="shared" si="123"/>
        <v>0.74776133098550202</v>
      </c>
      <c r="J952" s="1" t="str">
        <f t="shared" si="124"/>
        <v>R4</v>
      </c>
      <c r="K952" t="str">
        <f t="shared" si="125"/>
        <v>S3R4</v>
      </c>
      <c r="L952" t="str">
        <f>VLOOKUP(K952,'Voltage Vector Region'!$M:$P,2,0)</f>
        <v>V16</v>
      </c>
      <c r="M952" t="str">
        <f>VLOOKUP(K952,'Voltage Vector Region'!$M:$P,3,0)</f>
        <v>V9</v>
      </c>
      <c r="N952" t="str">
        <f>VLOOKUP(K952,'Voltage Vector Region'!$M:$P,4,0)</f>
        <v>V4</v>
      </c>
      <c r="P952" t="str">
        <f>VLOOKUP(L952,'Voltage Vector Region'!$R:$S,2,0)</f>
        <v>NPP</v>
      </c>
      <c r="Q952" t="str">
        <f>VLOOKUP(M952,'Voltage Vector Region'!$R:$S,2,0)</f>
        <v>NPO</v>
      </c>
      <c r="R952" t="str">
        <f>VLOOKUP(N952,'Voltage Vector Region'!$R:$S,2,0)</f>
        <v>OPP</v>
      </c>
      <c r="S952">
        <f t="shared" si="119"/>
        <v>9.4900000000000198</v>
      </c>
      <c r="T952" t="e">
        <f>VLOOKUP($K952,#REF!,2,0)</f>
        <v>#REF!</v>
      </c>
      <c r="U952" t="e">
        <f>VLOOKUP($K952,#REF!,3,0)</f>
        <v>#REF!</v>
      </c>
      <c r="V952" t="e">
        <f>VLOOKUP($K952,#REF!,4,0)</f>
        <v>#REF!</v>
      </c>
    </row>
    <row r="953" spans="3:22" x14ac:dyDescent="0.3">
      <c r="C953" s="1">
        <v>9.5000000000000206E-3</v>
      </c>
      <c r="D953" s="1">
        <f t="shared" si="120"/>
        <v>2.9845130209103101</v>
      </c>
      <c r="E953" s="1" t="str">
        <f t="shared" si="121"/>
        <v>S3</v>
      </c>
      <c r="F953" s="1">
        <f t="shared" si="126"/>
        <v>0.89011791851711486</v>
      </c>
      <c r="G953" s="1">
        <f>$F$2*(((SQRT(3)*COS(Model!F953))-SIN(Model!F953))/2)</f>
        <v>0.12514757203217935</v>
      </c>
      <c r="H953" s="1">
        <f t="shared" si="122"/>
        <v>0.62171676916558016</v>
      </c>
      <c r="I953" s="1">
        <f t="shared" si="123"/>
        <v>0.74686434119775957</v>
      </c>
      <c r="J953" s="1" t="str">
        <f t="shared" si="124"/>
        <v>R4</v>
      </c>
      <c r="K953" t="str">
        <f t="shared" si="125"/>
        <v>S3R4</v>
      </c>
      <c r="L953" t="str">
        <f>VLOOKUP(K953,'Voltage Vector Region'!$M:$P,2,0)</f>
        <v>V16</v>
      </c>
      <c r="M953" t="str">
        <f>VLOOKUP(K953,'Voltage Vector Region'!$M:$P,3,0)</f>
        <v>V9</v>
      </c>
      <c r="N953" t="str">
        <f>VLOOKUP(K953,'Voltage Vector Region'!$M:$P,4,0)</f>
        <v>V4</v>
      </c>
      <c r="P953" t="str">
        <f>VLOOKUP(L953,'Voltage Vector Region'!$R:$S,2,0)</f>
        <v>NPP</v>
      </c>
      <c r="Q953" t="str">
        <f>VLOOKUP(M953,'Voltage Vector Region'!$R:$S,2,0)</f>
        <v>NPO</v>
      </c>
      <c r="R953" t="str">
        <f>VLOOKUP(N953,'Voltage Vector Region'!$R:$S,2,0)</f>
        <v>OPP</v>
      </c>
      <c r="S953">
        <f t="shared" si="119"/>
        <v>9.5000000000000195</v>
      </c>
      <c r="T953" t="e">
        <f>VLOOKUP($K953,#REF!,2,0)</f>
        <v>#REF!</v>
      </c>
      <c r="U953" t="e">
        <f>VLOOKUP($K953,#REF!,3,0)</f>
        <v>#REF!</v>
      </c>
      <c r="V953" t="e">
        <f>VLOOKUP($K953,#REF!,4,0)</f>
        <v>#REF!</v>
      </c>
    </row>
    <row r="954" spans="3:22" x14ac:dyDescent="0.3">
      <c r="C954" s="1">
        <v>9.5100000000000202E-3</v>
      </c>
      <c r="D954" s="1">
        <f t="shared" si="120"/>
        <v>2.9876546135638997</v>
      </c>
      <c r="E954" s="1" t="str">
        <f t="shared" si="121"/>
        <v>S3</v>
      </c>
      <c r="F954" s="1">
        <f t="shared" si="126"/>
        <v>0.89325951117070446</v>
      </c>
      <c r="G954" s="1">
        <f>$F$2*(((SQRT(3)*COS(Model!F954))-SIN(Model!F954))/2)</f>
        <v>0.12266462698956336</v>
      </c>
      <c r="H954" s="1">
        <f t="shared" si="122"/>
        <v>0.62329535317092766</v>
      </c>
      <c r="I954" s="1">
        <f t="shared" si="123"/>
        <v>0.74595998016049103</v>
      </c>
      <c r="J954" s="1" t="str">
        <f t="shared" si="124"/>
        <v>R4</v>
      </c>
      <c r="K954" t="str">
        <f t="shared" si="125"/>
        <v>S3R4</v>
      </c>
      <c r="L954" t="str">
        <f>VLOOKUP(K954,'Voltage Vector Region'!$M:$P,2,0)</f>
        <v>V16</v>
      </c>
      <c r="M954" t="str">
        <f>VLOOKUP(K954,'Voltage Vector Region'!$M:$P,3,0)</f>
        <v>V9</v>
      </c>
      <c r="N954" t="str">
        <f>VLOOKUP(K954,'Voltage Vector Region'!$M:$P,4,0)</f>
        <v>V4</v>
      </c>
      <c r="P954" t="str">
        <f>VLOOKUP(L954,'Voltage Vector Region'!$R:$S,2,0)</f>
        <v>NPP</v>
      </c>
      <c r="Q954" t="str">
        <f>VLOOKUP(M954,'Voltage Vector Region'!$R:$S,2,0)</f>
        <v>NPO</v>
      </c>
      <c r="R954" t="str">
        <f>VLOOKUP(N954,'Voltage Vector Region'!$R:$S,2,0)</f>
        <v>OPP</v>
      </c>
      <c r="S954">
        <f t="shared" si="119"/>
        <v>9.5100000000000193</v>
      </c>
      <c r="T954" t="e">
        <f>VLOOKUP($K954,#REF!,2,0)</f>
        <v>#REF!</v>
      </c>
      <c r="U954" t="e">
        <f>VLOOKUP($K954,#REF!,3,0)</f>
        <v>#REF!</v>
      </c>
      <c r="V954" t="e">
        <f>VLOOKUP($K954,#REF!,4,0)</f>
        <v>#REF!</v>
      </c>
    </row>
    <row r="955" spans="3:22" x14ac:dyDescent="0.3">
      <c r="C955" s="1">
        <v>9.5200000000000198E-3</v>
      </c>
      <c r="D955" s="1">
        <f t="shared" si="120"/>
        <v>2.9907962062174893</v>
      </c>
      <c r="E955" s="1" t="str">
        <f t="shared" si="121"/>
        <v>S3</v>
      </c>
      <c r="F955" s="1">
        <f t="shared" si="126"/>
        <v>0.89640110382429405</v>
      </c>
      <c r="G955" s="1">
        <f>$F$2*(((SQRT(3)*COS(Model!F955))-SIN(Model!F955))/2)</f>
        <v>0.12018047129660059</v>
      </c>
      <c r="H955" s="1">
        <f t="shared" si="122"/>
        <v>0.62486778550277378</v>
      </c>
      <c r="I955" s="1">
        <f t="shared" si="123"/>
        <v>0.74504825679937436</v>
      </c>
      <c r="J955" s="1" t="str">
        <f t="shared" si="124"/>
        <v>R4</v>
      </c>
      <c r="K955" t="str">
        <f t="shared" si="125"/>
        <v>S3R4</v>
      </c>
      <c r="L955" t="str">
        <f>VLOOKUP(K955,'Voltage Vector Region'!$M:$P,2,0)</f>
        <v>V16</v>
      </c>
      <c r="M955" t="str">
        <f>VLOOKUP(K955,'Voltage Vector Region'!$M:$P,3,0)</f>
        <v>V9</v>
      </c>
      <c r="N955" t="str">
        <f>VLOOKUP(K955,'Voltage Vector Region'!$M:$P,4,0)</f>
        <v>V4</v>
      </c>
      <c r="P955" t="str">
        <f>VLOOKUP(L955,'Voltage Vector Region'!$R:$S,2,0)</f>
        <v>NPP</v>
      </c>
      <c r="Q955" t="str">
        <f>VLOOKUP(M955,'Voltage Vector Region'!$R:$S,2,0)</f>
        <v>NPO</v>
      </c>
      <c r="R955" t="str">
        <f>VLOOKUP(N955,'Voltage Vector Region'!$R:$S,2,0)</f>
        <v>OPP</v>
      </c>
      <c r="S955">
        <f t="shared" si="119"/>
        <v>9.5200000000000191</v>
      </c>
      <c r="T955" t="e">
        <f>VLOOKUP($K955,#REF!,2,0)</f>
        <v>#REF!</v>
      </c>
      <c r="U955" t="e">
        <f>VLOOKUP($K955,#REF!,3,0)</f>
        <v>#REF!</v>
      </c>
      <c r="V955" t="e">
        <f>VLOOKUP($K955,#REF!,4,0)</f>
        <v>#REF!</v>
      </c>
    </row>
    <row r="956" spans="3:22" x14ac:dyDescent="0.3">
      <c r="C956" s="1">
        <v>9.5300000000000194E-3</v>
      </c>
      <c r="D956" s="1">
        <f t="shared" si="120"/>
        <v>2.9939377988710789</v>
      </c>
      <c r="E956" s="1" t="str">
        <f t="shared" si="121"/>
        <v>S3</v>
      </c>
      <c r="F956" s="1">
        <f t="shared" si="126"/>
        <v>0.89954269647788365</v>
      </c>
      <c r="G956" s="1">
        <f>$F$2*(((SQRT(3)*COS(Model!F956))-SIN(Model!F956))/2)</f>
        <v>0.11769512947090499</v>
      </c>
      <c r="H956" s="1">
        <f t="shared" si="122"/>
        <v>0.62643405064184643</v>
      </c>
      <c r="I956" s="1">
        <f t="shared" si="123"/>
        <v>0.74412918011275142</v>
      </c>
      <c r="J956" s="1" t="str">
        <f t="shared" si="124"/>
        <v>R4</v>
      </c>
      <c r="K956" t="str">
        <f t="shared" si="125"/>
        <v>S3R4</v>
      </c>
      <c r="L956" t="str">
        <f>VLOOKUP(K956,'Voltage Vector Region'!$M:$P,2,0)</f>
        <v>V16</v>
      </c>
      <c r="M956" t="str">
        <f>VLOOKUP(K956,'Voltage Vector Region'!$M:$P,3,0)</f>
        <v>V9</v>
      </c>
      <c r="N956" t="str">
        <f>VLOOKUP(K956,'Voltage Vector Region'!$M:$P,4,0)</f>
        <v>V4</v>
      </c>
      <c r="P956" t="str">
        <f>VLOOKUP(L956,'Voltage Vector Region'!$R:$S,2,0)</f>
        <v>NPP</v>
      </c>
      <c r="Q956" t="str">
        <f>VLOOKUP(M956,'Voltage Vector Region'!$R:$S,2,0)</f>
        <v>NPO</v>
      </c>
      <c r="R956" t="str">
        <f>VLOOKUP(N956,'Voltage Vector Region'!$R:$S,2,0)</f>
        <v>OPP</v>
      </c>
      <c r="S956">
        <f t="shared" si="119"/>
        <v>9.5300000000000189</v>
      </c>
      <c r="T956" t="e">
        <f>VLOOKUP($K956,#REF!,2,0)</f>
        <v>#REF!</v>
      </c>
      <c r="U956" t="e">
        <f>VLOOKUP($K956,#REF!,3,0)</f>
        <v>#REF!</v>
      </c>
      <c r="V956" t="e">
        <f>VLOOKUP($K956,#REF!,4,0)</f>
        <v>#REF!</v>
      </c>
    </row>
    <row r="957" spans="3:22" x14ac:dyDescent="0.3">
      <c r="C957" s="1">
        <v>9.5400000000000207E-3</v>
      </c>
      <c r="D957" s="1">
        <f t="shared" si="120"/>
        <v>2.9970793915246694</v>
      </c>
      <c r="E957" s="1" t="str">
        <f t="shared" si="121"/>
        <v>S3</v>
      </c>
      <c r="F957" s="1">
        <f t="shared" si="126"/>
        <v>0.90268428913147414</v>
      </c>
      <c r="G957" s="1">
        <f>$F$2*(((SQRT(3)*COS(Model!F957))-SIN(Model!F957))/2)</f>
        <v>0.11520862604179621</v>
      </c>
      <c r="H957" s="1">
        <f t="shared" si="122"/>
        <v>0.62799413312974128</v>
      </c>
      <c r="I957" s="1">
        <f t="shared" si="123"/>
        <v>0.74320275917153755</v>
      </c>
      <c r="J957" s="1" t="str">
        <f t="shared" si="124"/>
        <v>R4</v>
      </c>
      <c r="K957" t="str">
        <f t="shared" si="125"/>
        <v>S3R4</v>
      </c>
      <c r="L957" t="str">
        <f>VLOOKUP(K957,'Voltage Vector Region'!$M:$P,2,0)</f>
        <v>V16</v>
      </c>
      <c r="M957" t="str">
        <f>VLOOKUP(K957,'Voltage Vector Region'!$M:$P,3,0)</f>
        <v>V9</v>
      </c>
      <c r="N957" t="str">
        <f>VLOOKUP(K957,'Voltage Vector Region'!$M:$P,4,0)</f>
        <v>V4</v>
      </c>
      <c r="P957" t="str">
        <f>VLOOKUP(L957,'Voltage Vector Region'!$R:$S,2,0)</f>
        <v>NPP</v>
      </c>
      <c r="Q957" t="str">
        <f>VLOOKUP(M957,'Voltage Vector Region'!$R:$S,2,0)</f>
        <v>NPO</v>
      </c>
      <c r="R957" t="str">
        <f>VLOOKUP(N957,'Voltage Vector Region'!$R:$S,2,0)</f>
        <v>OPP</v>
      </c>
      <c r="S957">
        <f t="shared" si="119"/>
        <v>9.5400000000000205</v>
      </c>
      <c r="T957" t="e">
        <f>VLOOKUP($K957,#REF!,2,0)</f>
        <v>#REF!</v>
      </c>
      <c r="U957" t="e">
        <f>VLOOKUP($K957,#REF!,3,0)</f>
        <v>#REF!</v>
      </c>
      <c r="V957" t="e">
        <f>VLOOKUP($K957,#REF!,4,0)</f>
        <v>#REF!</v>
      </c>
    </row>
    <row r="958" spans="3:22" x14ac:dyDescent="0.3">
      <c r="C958" s="1">
        <v>9.5500000000000203E-3</v>
      </c>
      <c r="D958" s="1">
        <f t="shared" si="120"/>
        <v>3.000220984178259</v>
      </c>
      <c r="E958" s="1" t="str">
        <f t="shared" si="121"/>
        <v>S3</v>
      </c>
      <c r="F958" s="1">
        <f t="shared" si="126"/>
        <v>0.90582588178506374</v>
      </c>
      <c r="G958" s="1">
        <f>$F$2*(((SQRT(3)*COS(Model!F958))-SIN(Model!F958))/2)</f>
        <v>0.11272098555006083</v>
      </c>
      <c r="H958" s="1">
        <f t="shared" si="122"/>
        <v>0.62954801756907319</v>
      </c>
      <c r="I958" s="1">
        <f t="shared" si="123"/>
        <v>0.74226900311913402</v>
      </c>
      <c r="J958" s="1" t="str">
        <f t="shared" si="124"/>
        <v>R4</v>
      </c>
      <c r="K958" t="str">
        <f t="shared" si="125"/>
        <v>S3R4</v>
      </c>
      <c r="L958" t="str">
        <f>VLOOKUP(K958,'Voltage Vector Region'!$M:$P,2,0)</f>
        <v>V16</v>
      </c>
      <c r="M958" t="str">
        <f>VLOOKUP(K958,'Voltage Vector Region'!$M:$P,3,0)</f>
        <v>V9</v>
      </c>
      <c r="N958" t="str">
        <f>VLOOKUP(K958,'Voltage Vector Region'!$M:$P,4,0)</f>
        <v>V4</v>
      </c>
      <c r="P958" t="str">
        <f>VLOOKUP(L958,'Voltage Vector Region'!$R:$S,2,0)</f>
        <v>NPP</v>
      </c>
      <c r="Q958" t="str">
        <f>VLOOKUP(M958,'Voltage Vector Region'!$R:$S,2,0)</f>
        <v>NPO</v>
      </c>
      <c r="R958" t="str">
        <f>VLOOKUP(N958,'Voltage Vector Region'!$R:$S,2,0)</f>
        <v>OPP</v>
      </c>
      <c r="S958">
        <f t="shared" si="119"/>
        <v>9.5500000000000203</v>
      </c>
      <c r="T958" t="e">
        <f>VLOOKUP($K958,#REF!,2,0)</f>
        <v>#REF!</v>
      </c>
      <c r="U958" t="e">
        <f>VLOOKUP($K958,#REF!,3,0)</f>
        <v>#REF!</v>
      </c>
      <c r="V958" t="e">
        <f>VLOOKUP($K958,#REF!,4,0)</f>
        <v>#REF!</v>
      </c>
    </row>
    <row r="959" spans="3:22" x14ac:dyDescent="0.3">
      <c r="C959" s="1">
        <v>9.5600000000000199E-3</v>
      </c>
      <c r="D959" s="1">
        <f t="shared" si="120"/>
        <v>3.0033625768318486</v>
      </c>
      <c r="E959" s="1" t="str">
        <f t="shared" si="121"/>
        <v>S3</v>
      </c>
      <c r="F959" s="1">
        <f t="shared" si="126"/>
        <v>0.90896747443865333</v>
      </c>
      <c r="G959" s="1">
        <f>$F$2*(((SQRT(3)*COS(Model!F959))-SIN(Model!F959))/2)</f>
        <v>0.11023223254770534</v>
      </c>
      <c r="H959" s="1">
        <f t="shared" si="122"/>
        <v>0.63109568862363052</v>
      </c>
      <c r="I959" s="1">
        <f t="shared" si="123"/>
        <v>0.74132792117133584</v>
      </c>
      <c r="J959" s="1" t="str">
        <f t="shared" si="124"/>
        <v>R4</v>
      </c>
      <c r="K959" t="str">
        <f t="shared" si="125"/>
        <v>S3R4</v>
      </c>
      <c r="L959" t="str">
        <f>VLOOKUP(K959,'Voltage Vector Region'!$M:$P,2,0)</f>
        <v>V16</v>
      </c>
      <c r="M959" t="str">
        <f>VLOOKUP(K959,'Voltage Vector Region'!$M:$P,3,0)</f>
        <v>V9</v>
      </c>
      <c r="N959" t="str">
        <f>VLOOKUP(K959,'Voltage Vector Region'!$M:$P,4,0)</f>
        <v>V4</v>
      </c>
      <c r="P959" t="str">
        <f>VLOOKUP(L959,'Voltage Vector Region'!$R:$S,2,0)</f>
        <v>NPP</v>
      </c>
      <c r="Q959" t="str">
        <f>VLOOKUP(M959,'Voltage Vector Region'!$R:$S,2,0)</f>
        <v>NPO</v>
      </c>
      <c r="R959" t="str">
        <f>VLOOKUP(N959,'Voltage Vector Region'!$R:$S,2,0)</f>
        <v>OPP</v>
      </c>
      <c r="S959">
        <f t="shared" si="119"/>
        <v>9.56000000000002</v>
      </c>
      <c r="T959" t="e">
        <f>VLOOKUP($K959,#REF!,2,0)</f>
        <v>#REF!</v>
      </c>
      <c r="U959" t="e">
        <f>VLOOKUP($K959,#REF!,3,0)</f>
        <v>#REF!</v>
      </c>
      <c r="V959" t="e">
        <f>VLOOKUP($K959,#REF!,4,0)</f>
        <v>#REF!</v>
      </c>
    </row>
    <row r="960" spans="3:22" x14ac:dyDescent="0.3">
      <c r="C960" s="1">
        <v>9.5700000000000195E-3</v>
      </c>
      <c r="D960" s="1">
        <f t="shared" si="120"/>
        <v>3.0065041694854382</v>
      </c>
      <c r="E960" s="1" t="str">
        <f t="shared" si="121"/>
        <v>S3</v>
      </c>
      <c r="F960" s="1">
        <f t="shared" si="126"/>
        <v>0.91210906709224293</v>
      </c>
      <c r="G960" s="1">
        <f>$F$2*(((SQRT(3)*COS(Model!F960))-SIN(Model!F960))/2)</f>
        <v>0.10774239159771706</v>
      </c>
      <c r="H960" s="1">
        <f t="shared" si="122"/>
        <v>0.63263713101852481</v>
      </c>
      <c r="I960" s="1">
        <f t="shared" si="123"/>
        <v>0.74037952261624185</v>
      </c>
      <c r="J960" s="1" t="str">
        <f t="shared" si="124"/>
        <v>R4</v>
      </c>
      <c r="K960" t="str">
        <f t="shared" si="125"/>
        <v>S3R4</v>
      </c>
      <c r="L960" t="str">
        <f>VLOOKUP(K960,'Voltage Vector Region'!$M:$P,2,0)</f>
        <v>V16</v>
      </c>
      <c r="M960" t="str">
        <f>VLOOKUP(K960,'Voltage Vector Region'!$M:$P,3,0)</f>
        <v>V9</v>
      </c>
      <c r="N960" t="str">
        <f>VLOOKUP(K960,'Voltage Vector Region'!$M:$P,4,0)</f>
        <v>V4</v>
      </c>
      <c r="P960" t="str">
        <f>VLOOKUP(L960,'Voltage Vector Region'!$R:$S,2,0)</f>
        <v>NPP</v>
      </c>
      <c r="Q960" t="str">
        <f>VLOOKUP(M960,'Voltage Vector Region'!$R:$S,2,0)</f>
        <v>NPO</v>
      </c>
      <c r="R960" t="str">
        <f>VLOOKUP(N960,'Voltage Vector Region'!$R:$S,2,0)</f>
        <v>OPP</v>
      </c>
      <c r="S960">
        <f t="shared" si="119"/>
        <v>9.5700000000000198</v>
      </c>
      <c r="T960" t="e">
        <f>VLOOKUP($K960,#REF!,2,0)</f>
        <v>#REF!</v>
      </c>
      <c r="U960" t="e">
        <f>VLOOKUP($K960,#REF!,3,0)</f>
        <v>#REF!</v>
      </c>
      <c r="V960" t="e">
        <f>VLOOKUP($K960,#REF!,4,0)</f>
        <v>#REF!</v>
      </c>
    </row>
    <row r="961" spans="3:22" x14ac:dyDescent="0.3">
      <c r="C961" s="1">
        <v>9.5800000000000208E-3</v>
      </c>
      <c r="D961" s="1">
        <f t="shared" si="120"/>
        <v>3.0096457621390287</v>
      </c>
      <c r="E961" s="1" t="str">
        <f t="shared" si="121"/>
        <v>S3</v>
      </c>
      <c r="F961" s="1">
        <f t="shared" si="126"/>
        <v>0.91525065974583342</v>
      </c>
      <c r="G961" s="1">
        <f>$F$2*(((SQRT(3)*COS(Model!F961))-SIN(Model!F961))/2)</f>
        <v>0.10525148727382044</v>
      </c>
      <c r="H961" s="1">
        <f t="shared" si="122"/>
        <v>0.63417232954034219</v>
      </c>
      <c r="I961" s="1">
        <f t="shared" si="123"/>
        <v>0.73942381681416269</v>
      </c>
      <c r="J961" s="1" t="str">
        <f t="shared" si="124"/>
        <v>R4</v>
      </c>
      <c r="K961" t="str">
        <f t="shared" si="125"/>
        <v>S3R4</v>
      </c>
      <c r="L961" t="str">
        <f>VLOOKUP(K961,'Voltage Vector Region'!$M:$P,2,0)</f>
        <v>V16</v>
      </c>
      <c r="M961" t="str">
        <f>VLOOKUP(K961,'Voltage Vector Region'!$M:$P,3,0)</f>
        <v>V9</v>
      </c>
      <c r="N961" t="str">
        <f>VLOOKUP(K961,'Voltage Vector Region'!$M:$P,4,0)</f>
        <v>V4</v>
      </c>
      <c r="P961" t="str">
        <f>VLOOKUP(L961,'Voltage Vector Region'!$R:$S,2,0)</f>
        <v>NPP</v>
      </c>
      <c r="Q961" t="str">
        <f>VLOOKUP(M961,'Voltage Vector Region'!$R:$S,2,0)</f>
        <v>NPO</v>
      </c>
      <c r="R961" t="str">
        <f>VLOOKUP(N961,'Voltage Vector Region'!$R:$S,2,0)</f>
        <v>OPP</v>
      </c>
      <c r="S961">
        <f t="shared" si="119"/>
        <v>9.5800000000000214</v>
      </c>
      <c r="T961" t="e">
        <f>VLOOKUP($K961,#REF!,2,0)</f>
        <v>#REF!</v>
      </c>
      <c r="U961" t="e">
        <f>VLOOKUP($K961,#REF!,3,0)</f>
        <v>#REF!</v>
      </c>
      <c r="V961" t="e">
        <f>VLOOKUP($K961,#REF!,4,0)</f>
        <v>#REF!</v>
      </c>
    </row>
    <row r="962" spans="3:22" x14ac:dyDescent="0.3">
      <c r="C962" s="1">
        <v>9.5900000000000204E-3</v>
      </c>
      <c r="D962" s="1">
        <f t="shared" si="120"/>
        <v>3.0127873547926183</v>
      </c>
      <c r="E962" s="1" t="str">
        <f t="shared" si="121"/>
        <v>S3</v>
      </c>
      <c r="F962" s="1">
        <f t="shared" si="126"/>
        <v>0.91839225239942301</v>
      </c>
      <c r="G962" s="1">
        <f>$F$2*(((SQRT(3)*COS(Model!F962))-SIN(Model!F962))/2)</f>
        <v>0.10275954416023687</v>
      </c>
      <c r="H962" s="1">
        <f t="shared" si="122"/>
        <v>0.63570126903729252</v>
      </c>
      <c r="I962" s="1">
        <f t="shared" si="123"/>
        <v>0.73846081319752943</v>
      </c>
      <c r="J962" s="1" t="str">
        <f t="shared" si="124"/>
        <v>R4</v>
      </c>
      <c r="K962" t="str">
        <f t="shared" si="125"/>
        <v>S3R4</v>
      </c>
      <c r="L962" t="str">
        <f>VLOOKUP(K962,'Voltage Vector Region'!$M:$P,2,0)</f>
        <v>V16</v>
      </c>
      <c r="M962" t="str">
        <f>VLOOKUP(K962,'Voltage Vector Region'!$M:$P,3,0)</f>
        <v>V9</v>
      </c>
      <c r="N962" t="str">
        <f>VLOOKUP(K962,'Voltage Vector Region'!$M:$P,4,0)</f>
        <v>V4</v>
      </c>
      <c r="P962" t="str">
        <f>VLOOKUP(L962,'Voltage Vector Region'!$R:$S,2,0)</f>
        <v>NPP</v>
      </c>
      <c r="Q962" t="str">
        <f>VLOOKUP(M962,'Voltage Vector Region'!$R:$S,2,0)</f>
        <v>NPO</v>
      </c>
      <c r="R962" t="str">
        <f>VLOOKUP(N962,'Voltage Vector Region'!$R:$S,2,0)</f>
        <v>OPP</v>
      </c>
      <c r="S962">
        <f t="shared" si="119"/>
        <v>9.5900000000000194</v>
      </c>
      <c r="T962" t="e">
        <f>VLOOKUP($K962,#REF!,2,0)</f>
        <v>#REF!</v>
      </c>
      <c r="U962" t="e">
        <f>VLOOKUP($K962,#REF!,3,0)</f>
        <v>#REF!</v>
      </c>
      <c r="V962" t="e">
        <f>VLOOKUP($K962,#REF!,4,0)</f>
        <v>#REF!</v>
      </c>
    </row>
    <row r="963" spans="3:22" x14ac:dyDescent="0.3">
      <c r="C963" s="1">
        <v>9.60000000000002E-3</v>
      </c>
      <c r="D963" s="1">
        <f t="shared" si="120"/>
        <v>3.0159289474462079</v>
      </c>
      <c r="E963" s="1" t="str">
        <f t="shared" si="121"/>
        <v>S3</v>
      </c>
      <c r="F963" s="1">
        <f t="shared" si="126"/>
        <v>0.92153384505301261</v>
      </c>
      <c r="G963" s="1">
        <f>$F$2*(((SQRT(3)*COS(Model!F963))-SIN(Model!F963))/2)</f>
        <v>0.10026658685143817</v>
      </c>
      <c r="H963" s="1">
        <f t="shared" si="122"/>
        <v>0.63722393441936021</v>
      </c>
      <c r="I963" s="1">
        <f t="shared" si="123"/>
        <v>0.73749052127079839</v>
      </c>
      <c r="J963" s="1" t="str">
        <f t="shared" si="124"/>
        <v>R4</v>
      </c>
      <c r="K963" t="str">
        <f t="shared" si="125"/>
        <v>S3R4</v>
      </c>
      <c r="L963" t="str">
        <f>VLOOKUP(K963,'Voltage Vector Region'!$M:$P,2,0)</f>
        <v>V16</v>
      </c>
      <c r="M963" t="str">
        <f>VLOOKUP(K963,'Voltage Vector Region'!$M:$P,3,0)</f>
        <v>V9</v>
      </c>
      <c r="N963" t="str">
        <f>VLOOKUP(K963,'Voltage Vector Region'!$M:$P,4,0)</f>
        <v>V4</v>
      </c>
      <c r="P963" t="str">
        <f>VLOOKUP(L963,'Voltage Vector Region'!$R:$S,2,0)</f>
        <v>NPP</v>
      </c>
      <c r="Q963" t="str">
        <f>VLOOKUP(M963,'Voltage Vector Region'!$R:$S,2,0)</f>
        <v>NPO</v>
      </c>
      <c r="R963" t="str">
        <f>VLOOKUP(N963,'Voltage Vector Region'!$R:$S,2,0)</f>
        <v>OPP</v>
      </c>
      <c r="S963">
        <f t="shared" ref="S963:S1026" si="127">C963/$S$1</f>
        <v>9.6000000000000192</v>
      </c>
      <c r="T963" t="e">
        <f>VLOOKUP($K963,#REF!,2,0)</f>
        <v>#REF!</v>
      </c>
      <c r="U963" t="e">
        <f>VLOOKUP($K963,#REF!,3,0)</f>
        <v>#REF!</v>
      </c>
      <c r="V963" t="e">
        <f>VLOOKUP($K963,#REF!,4,0)</f>
        <v>#REF!</v>
      </c>
    </row>
    <row r="964" spans="3:22" x14ac:dyDescent="0.3">
      <c r="C964" s="1">
        <v>9.6100000000000196E-3</v>
      </c>
      <c r="D964" s="1">
        <f t="shared" ref="D964:D1027" si="128">C964*$B$3</f>
        <v>3.0190705400997975</v>
      </c>
      <c r="E964" s="1" t="str">
        <f t="shared" ref="E964:E1027" si="129">IF(AND((D964&lt;PI()/3),(D964&gt;=0)),"S1",IF(AND((D964&lt;2*PI()/3),(D964&gt;=PI()/3)),"S2",IF(AND((D964&lt;3*PI()/3),(D964&gt;=2*PI()/3)),"S3",IF(AND((D964&lt;4*PI()/3),(D964&gt;=PI())),"S4",IF(AND((D964&lt;5*PI()/3),(D964&gt;=4*PI()/3)),"S5",IF(AND((D964&lt;2*PI()),(D964&gt;=5*PI()/3)),"S6",0))))))</f>
        <v>S3</v>
      </c>
      <c r="F964" s="1">
        <f t="shared" si="126"/>
        <v>0.92467543770660221</v>
      </c>
      <c r="G964" s="1">
        <f>$F$2*(((SQRT(3)*COS(Model!F964))-SIN(Model!F964))/2)</f>
        <v>9.7772639951906465E-2</v>
      </c>
      <c r="H964" s="1">
        <f t="shared" si="122"/>
        <v>0.63874031065845305</v>
      </c>
      <c r="I964" s="1">
        <f t="shared" si="123"/>
        <v>0.73651295061035948</v>
      </c>
      <c r="J964" s="1" t="str">
        <f t="shared" si="124"/>
        <v>R4</v>
      </c>
      <c r="K964" t="str">
        <f t="shared" si="125"/>
        <v>S3R4</v>
      </c>
      <c r="L964" t="str">
        <f>VLOOKUP(K964,'Voltage Vector Region'!$M:$P,2,0)</f>
        <v>V16</v>
      </c>
      <c r="M964" t="str">
        <f>VLOOKUP(K964,'Voltage Vector Region'!$M:$P,3,0)</f>
        <v>V9</v>
      </c>
      <c r="N964" t="str">
        <f>VLOOKUP(K964,'Voltage Vector Region'!$M:$P,4,0)</f>
        <v>V4</v>
      </c>
      <c r="P964" t="str">
        <f>VLOOKUP(L964,'Voltage Vector Region'!$R:$S,2,0)</f>
        <v>NPP</v>
      </c>
      <c r="Q964" t="str">
        <f>VLOOKUP(M964,'Voltage Vector Region'!$R:$S,2,0)</f>
        <v>NPO</v>
      </c>
      <c r="R964" t="str">
        <f>VLOOKUP(N964,'Voltage Vector Region'!$R:$S,2,0)</f>
        <v>OPP</v>
      </c>
      <c r="S964">
        <f t="shared" si="127"/>
        <v>9.610000000000019</v>
      </c>
      <c r="T964" t="e">
        <f>VLOOKUP($K964,#REF!,2,0)</f>
        <v>#REF!</v>
      </c>
      <c r="U964" t="e">
        <f>VLOOKUP($K964,#REF!,3,0)</f>
        <v>#REF!</v>
      </c>
      <c r="V964" t="e">
        <f>VLOOKUP($K964,#REF!,4,0)</f>
        <v>#REF!</v>
      </c>
    </row>
    <row r="965" spans="3:22" x14ac:dyDescent="0.3">
      <c r="C965" s="1">
        <v>9.6200000000000192E-3</v>
      </c>
      <c r="D965" s="1">
        <f t="shared" si="128"/>
        <v>3.0222121327533871</v>
      </c>
      <c r="E965" s="1" t="str">
        <f t="shared" si="129"/>
        <v>S3</v>
      </c>
      <c r="F965" s="1">
        <f t="shared" si="126"/>
        <v>0.92781703036019181</v>
      </c>
      <c r="G965" s="1">
        <f>$F$2*(((SQRT(3)*COS(Model!F965))-SIN(Model!F965))/2)</f>
        <v>9.52777280758908E-2</v>
      </c>
      <c r="H965" s="1">
        <f t="shared" si="122"/>
        <v>0.64025038278854951</v>
      </c>
      <c r="I965" s="1">
        <f t="shared" si="123"/>
        <v>0.73552811086444025</v>
      </c>
      <c r="J965" s="1" t="str">
        <f t="shared" si="124"/>
        <v>R4</v>
      </c>
      <c r="K965" t="str">
        <f t="shared" si="125"/>
        <v>S3R4</v>
      </c>
      <c r="L965" t="str">
        <f>VLOOKUP(K965,'Voltage Vector Region'!$M:$P,2,0)</f>
        <v>V16</v>
      </c>
      <c r="M965" t="str">
        <f>VLOOKUP(K965,'Voltage Vector Region'!$M:$P,3,0)</f>
        <v>V9</v>
      </c>
      <c r="N965" t="str">
        <f>VLOOKUP(K965,'Voltage Vector Region'!$M:$P,4,0)</f>
        <v>V4</v>
      </c>
      <c r="P965" t="str">
        <f>VLOOKUP(L965,'Voltage Vector Region'!$R:$S,2,0)</f>
        <v>NPP</v>
      </c>
      <c r="Q965" t="str">
        <f>VLOOKUP(M965,'Voltage Vector Region'!$R:$S,2,0)</f>
        <v>NPO</v>
      </c>
      <c r="R965" t="str">
        <f>VLOOKUP(N965,'Voltage Vector Region'!$R:$S,2,0)</f>
        <v>OPP</v>
      </c>
      <c r="S965">
        <f t="shared" si="127"/>
        <v>9.6200000000000188</v>
      </c>
      <c r="T965" t="e">
        <f>VLOOKUP($K965,#REF!,2,0)</f>
        <v>#REF!</v>
      </c>
      <c r="U965" t="e">
        <f>VLOOKUP($K965,#REF!,3,0)</f>
        <v>#REF!</v>
      </c>
      <c r="V965" t="e">
        <f>VLOOKUP($K965,#REF!,4,0)</f>
        <v>#REF!</v>
      </c>
    </row>
    <row r="966" spans="3:22" x14ac:dyDescent="0.3">
      <c r="C966" s="1">
        <v>9.6300000000000205E-3</v>
      </c>
      <c r="D966" s="1">
        <f t="shared" si="128"/>
        <v>3.0253537254069776</v>
      </c>
      <c r="E966" s="1" t="str">
        <f t="shared" si="129"/>
        <v>S3</v>
      </c>
      <c r="F966" s="1">
        <f t="shared" si="126"/>
        <v>0.93095862301378229</v>
      </c>
      <c r="G966" s="1">
        <f>$F$2*(((SQRT(3)*COS(Model!F966))-SIN(Model!F966))/2)</f>
        <v>9.2781875847163645E-2</v>
      </c>
      <c r="H966" s="1">
        <f t="shared" si="122"/>
        <v>0.64175413590584784</v>
      </c>
      <c r="I966" s="1">
        <f t="shared" si="123"/>
        <v>0.73453601175301153</v>
      </c>
      <c r="J966" s="1" t="str">
        <f t="shared" si="124"/>
        <v>R4</v>
      </c>
      <c r="K966" t="str">
        <f t="shared" si="125"/>
        <v>S3R4</v>
      </c>
      <c r="L966" t="str">
        <f>VLOOKUP(K966,'Voltage Vector Region'!$M:$P,2,0)</f>
        <v>V16</v>
      </c>
      <c r="M966" t="str">
        <f>VLOOKUP(K966,'Voltage Vector Region'!$M:$P,3,0)</f>
        <v>V9</v>
      </c>
      <c r="N966" t="str">
        <f>VLOOKUP(K966,'Voltage Vector Region'!$M:$P,4,0)</f>
        <v>V4</v>
      </c>
      <c r="P966" t="str">
        <f>VLOOKUP(L966,'Voltage Vector Region'!$R:$S,2,0)</f>
        <v>NPP</v>
      </c>
      <c r="Q966" t="str">
        <f>VLOOKUP(M966,'Voltage Vector Region'!$R:$S,2,0)</f>
        <v>NPO</v>
      </c>
      <c r="R966" t="str">
        <f>VLOOKUP(N966,'Voltage Vector Region'!$R:$S,2,0)</f>
        <v>OPP</v>
      </c>
      <c r="S966">
        <f t="shared" si="127"/>
        <v>9.6300000000000203</v>
      </c>
      <c r="T966" t="e">
        <f>VLOOKUP($K966,#REF!,2,0)</f>
        <v>#REF!</v>
      </c>
      <c r="U966" t="e">
        <f>VLOOKUP($K966,#REF!,3,0)</f>
        <v>#REF!</v>
      </c>
      <c r="V966" t="e">
        <f>VLOOKUP($K966,#REF!,4,0)</f>
        <v>#REF!</v>
      </c>
    </row>
    <row r="967" spans="3:22" x14ac:dyDescent="0.3">
      <c r="C967" s="1">
        <v>9.6400000000000201E-3</v>
      </c>
      <c r="D967" s="1">
        <f t="shared" si="128"/>
        <v>3.0284953180605672</v>
      </c>
      <c r="E967" s="1" t="str">
        <f t="shared" si="129"/>
        <v>S3</v>
      </c>
      <c r="F967" s="1">
        <f t="shared" si="126"/>
        <v>0.93410021566737189</v>
      </c>
      <c r="G967" s="1">
        <f>$F$2*(((SQRT(3)*COS(Model!F967))-SIN(Model!F967))/2)</f>
        <v>9.028510789878004E-2</v>
      </c>
      <c r="H967" s="1">
        <f t="shared" si="122"/>
        <v>0.64325155516891097</v>
      </c>
      <c r="I967" s="1">
        <f t="shared" si="123"/>
        <v>0.73353666306769105</v>
      </c>
      <c r="J967" s="1" t="str">
        <f t="shared" si="124"/>
        <v>R4</v>
      </c>
      <c r="K967" t="str">
        <f t="shared" si="125"/>
        <v>S3R4</v>
      </c>
      <c r="L967" t="str">
        <f>VLOOKUP(K967,'Voltage Vector Region'!$M:$P,2,0)</f>
        <v>V16</v>
      </c>
      <c r="M967" t="str">
        <f>VLOOKUP(K967,'Voltage Vector Region'!$M:$P,3,0)</f>
        <v>V9</v>
      </c>
      <c r="N967" t="str">
        <f>VLOOKUP(K967,'Voltage Vector Region'!$M:$P,4,0)</f>
        <v>V4</v>
      </c>
      <c r="P967" t="str">
        <f>VLOOKUP(L967,'Voltage Vector Region'!$R:$S,2,0)</f>
        <v>NPP</v>
      </c>
      <c r="Q967" t="str">
        <f>VLOOKUP(M967,'Voltage Vector Region'!$R:$S,2,0)</f>
        <v>NPO</v>
      </c>
      <c r="R967" t="str">
        <f>VLOOKUP(N967,'Voltage Vector Region'!$R:$S,2,0)</f>
        <v>OPP</v>
      </c>
      <c r="S967">
        <f t="shared" si="127"/>
        <v>9.6400000000000201</v>
      </c>
      <c r="T967" t="e">
        <f>VLOOKUP($K967,#REF!,2,0)</f>
        <v>#REF!</v>
      </c>
      <c r="U967" t="e">
        <f>VLOOKUP($K967,#REF!,3,0)</f>
        <v>#REF!</v>
      </c>
      <c r="V967" t="e">
        <f>VLOOKUP($K967,#REF!,4,0)</f>
        <v>#REF!</v>
      </c>
    </row>
    <row r="968" spans="3:22" x14ac:dyDescent="0.3">
      <c r="C968" s="1">
        <v>9.6500000000000197E-3</v>
      </c>
      <c r="D968" s="1">
        <f t="shared" si="128"/>
        <v>3.0316369107141568</v>
      </c>
      <c r="E968" s="1" t="str">
        <f t="shared" si="129"/>
        <v>S3</v>
      </c>
      <c r="F968" s="1">
        <f t="shared" si="126"/>
        <v>0.93724180832096149</v>
      </c>
      <c r="G968" s="1">
        <f>$F$2*(((SQRT(3)*COS(Model!F968))-SIN(Model!F968))/2)</f>
        <v>8.7787448872831061E-2</v>
      </c>
      <c r="H968" s="1">
        <f t="shared" si="122"/>
        <v>0.6447426257988158</v>
      </c>
      <c r="I968" s="1">
        <f t="shared" si="123"/>
        <v>0.73253007467164688</v>
      </c>
      <c r="J968" s="1" t="str">
        <f t="shared" si="124"/>
        <v>R4</v>
      </c>
      <c r="K968" t="str">
        <f t="shared" si="125"/>
        <v>S3R4</v>
      </c>
      <c r="L968" t="str">
        <f>VLOOKUP(K968,'Voltage Vector Region'!$M:$P,2,0)</f>
        <v>V16</v>
      </c>
      <c r="M968" t="str">
        <f>VLOOKUP(K968,'Voltage Vector Region'!$M:$P,3,0)</f>
        <v>V9</v>
      </c>
      <c r="N968" t="str">
        <f>VLOOKUP(K968,'Voltage Vector Region'!$M:$P,4,0)</f>
        <v>V4</v>
      </c>
      <c r="P968" t="str">
        <f>VLOOKUP(L968,'Voltage Vector Region'!$R:$S,2,0)</f>
        <v>NPP</v>
      </c>
      <c r="Q968" t="str">
        <f>VLOOKUP(M968,'Voltage Vector Region'!$R:$S,2,0)</f>
        <v>NPO</v>
      </c>
      <c r="R968" t="str">
        <f>VLOOKUP(N968,'Voltage Vector Region'!$R:$S,2,0)</f>
        <v>OPP</v>
      </c>
      <c r="S968">
        <f t="shared" si="127"/>
        <v>9.6500000000000199</v>
      </c>
      <c r="T968" t="e">
        <f>VLOOKUP($K968,#REF!,2,0)</f>
        <v>#REF!</v>
      </c>
      <c r="U968" t="e">
        <f>VLOOKUP($K968,#REF!,3,0)</f>
        <v>#REF!</v>
      </c>
      <c r="V968" t="e">
        <f>VLOOKUP($K968,#REF!,4,0)</f>
        <v>#REF!</v>
      </c>
    </row>
    <row r="969" spans="3:22" x14ac:dyDescent="0.3">
      <c r="C969" s="1">
        <v>9.6600000000000193E-3</v>
      </c>
      <c r="D969" s="1">
        <f t="shared" si="128"/>
        <v>3.0347785033677463</v>
      </c>
      <c r="E969" s="1" t="str">
        <f t="shared" si="129"/>
        <v>S3</v>
      </c>
      <c r="F969" s="1">
        <f t="shared" si="126"/>
        <v>0.94038340097455109</v>
      </c>
      <c r="G969" s="1">
        <f>$F$2*(((SQRT(3)*COS(Model!F969))-SIN(Model!F969))/2)</f>
        <v>8.5288923420202958E-2</v>
      </c>
      <c r="H969" s="1">
        <f t="shared" si="122"/>
        <v>0.64622733307929703</v>
      </c>
      <c r="I969" s="1">
        <f t="shared" si="123"/>
        <v>0.73151625649950003</v>
      </c>
      <c r="J969" s="1" t="str">
        <f t="shared" si="124"/>
        <v>R4</v>
      </c>
      <c r="K969" t="str">
        <f t="shared" si="125"/>
        <v>S3R4</v>
      </c>
      <c r="L969" t="str">
        <f>VLOOKUP(K969,'Voltage Vector Region'!$M:$P,2,0)</f>
        <v>V16</v>
      </c>
      <c r="M969" t="str">
        <f>VLOOKUP(K969,'Voltage Vector Region'!$M:$P,3,0)</f>
        <v>V9</v>
      </c>
      <c r="N969" t="str">
        <f>VLOOKUP(K969,'Voltage Vector Region'!$M:$P,4,0)</f>
        <v>V4</v>
      </c>
      <c r="P969" t="str">
        <f>VLOOKUP(L969,'Voltage Vector Region'!$R:$S,2,0)</f>
        <v>NPP</v>
      </c>
      <c r="Q969" t="str">
        <f>VLOOKUP(M969,'Voltage Vector Region'!$R:$S,2,0)</f>
        <v>NPO</v>
      </c>
      <c r="R969" t="str">
        <f>VLOOKUP(N969,'Voltage Vector Region'!$R:$S,2,0)</f>
        <v>OPP</v>
      </c>
      <c r="S969">
        <f t="shared" si="127"/>
        <v>9.6600000000000197</v>
      </c>
      <c r="T969" t="e">
        <f>VLOOKUP($K969,#REF!,2,0)</f>
        <v>#REF!</v>
      </c>
      <c r="U969" t="e">
        <f>VLOOKUP($K969,#REF!,3,0)</f>
        <v>#REF!</v>
      </c>
      <c r="V969" t="e">
        <f>VLOOKUP($K969,#REF!,4,0)</f>
        <v>#REF!</v>
      </c>
    </row>
    <row r="970" spans="3:22" x14ac:dyDescent="0.3">
      <c r="C970" s="1">
        <v>9.6700000000000206E-3</v>
      </c>
      <c r="D970" s="1">
        <f t="shared" si="128"/>
        <v>3.0379200960213364</v>
      </c>
      <c r="E970" s="1" t="str">
        <f t="shared" si="129"/>
        <v>S3</v>
      </c>
      <c r="F970" s="1">
        <f t="shared" si="126"/>
        <v>0.94352499362814113</v>
      </c>
      <c r="G970" s="1">
        <f>$F$2*(((SQRT(3)*COS(Model!F970))-SIN(Model!F970))/2)</f>
        <v>8.2789556200332778E-2</v>
      </c>
      <c r="H970" s="1">
        <f t="shared" si="122"/>
        <v>0.64770566235689353</v>
      </c>
      <c r="I970" s="1">
        <f t="shared" si="123"/>
        <v>0.73049521855722632</v>
      </c>
      <c r="J970" s="1" t="str">
        <f t="shared" si="124"/>
        <v>R4</v>
      </c>
      <c r="K970" t="str">
        <f t="shared" si="125"/>
        <v>S3R4</v>
      </c>
      <c r="L970" t="str">
        <f>VLOOKUP(K970,'Voltage Vector Region'!$M:$P,2,0)</f>
        <v>V16</v>
      </c>
      <c r="M970" t="str">
        <f>VLOOKUP(K970,'Voltage Vector Region'!$M:$P,3,0)</f>
        <v>V9</v>
      </c>
      <c r="N970" t="str">
        <f>VLOOKUP(K970,'Voltage Vector Region'!$M:$P,4,0)</f>
        <v>V4</v>
      </c>
      <c r="P970" t="str">
        <f>VLOOKUP(L970,'Voltage Vector Region'!$R:$S,2,0)</f>
        <v>NPP</v>
      </c>
      <c r="Q970" t="str">
        <f>VLOOKUP(M970,'Voltage Vector Region'!$R:$S,2,0)</f>
        <v>NPO</v>
      </c>
      <c r="R970" t="str">
        <f>VLOOKUP(N970,'Voltage Vector Region'!$R:$S,2,0)</f>
        <v>OPP</v>
      </c>
      <c r="S970">
        <f t="shared" si="127"/>
        <v>9.6700000000000212</v>
      </c>
      <c r="T970" t="e">
        <f>VLOOKUP($K970,#REF!,2,0)</f>
        <v>#REF!</v>
      </c>
      <c r="U970" t="e">
        <f>VLOOKUP($K970,#REF!,3,0)</f>
        <v>#REF!</v>
      </c>
      <c r="V970" t="e">
        <f>VLOOKUP($K970,#REF!,4,0)</f>
        <v>#REF!</v>
      </c>
    </row>
    <row r="971" spans="3:22" x14ac:dyDescent="0.3">
      <c r="C971" s="1">
        <v>9.6800000000000202E-3</v>
      </c>
      <c r="D971" s="1">
        <f t="shared" si="128"/>
        <v>3.0410616886749264</v>
      </c>
      <c r="E971" s="1" t="str">
        <f t="shared" si="129"/>
        <v>S3</v>
      </c>
      <c r="F971" s="1">
        <f t="shared" si="126"/>
        <v>0.94666658628173117</v>
      </c>
      <c r="G971" s="1">
        <f>$F$2*(((SQRT(3)*COS(Model!F971))-SIN(Model!F971))/2)</f>
        <v>8.0289371880966479E-2</v>
      </c>
      <c r="H971" s="1">
        <f t="shared" si="122"/>
        <v>0.64917759904109196</v>
      </c>
      <c r="I971" s="1">
        <f t="shared" si="123"/>
        <v>0.72946697092205848</v>
      </c>
      <c r="J971" s="1" t="str">
        <f t="shared" si="124"/>
        <v>R4</v>
      </c>
      <c r="K971" t="str">
        <f t="shared" si="125"/>
        <v>S3R4</v>
      </c>
      <c r="L971" t="str">
        <f>VLOOKUP(K971,'Voltage Vector Region'!$M:$P,2,0)</f>
        <v>V16</v>
      </c>
      <c r="M971" t="str">
        <f>VLOOKUP(K971,'Voltage Vector Region'!$M:$P,3,0)</f>
        <v>V9</v>
      </c>
      <c r="N971" t="str">
        <f>VLOOKUP(K971,'Voltage Vector Region'!$M:$P,4,0)</f>
        <v>V4</v>
      </c>
      <c r="P971" t="str">
        <f>VLOOKUP(L971,'Voltage Vector Region'!$R:$S,2,0)</f>
        <v>NPP</v>
      </c>
      <c r="Q971" t="str">
        <f>VLOOKUP(M971,'Voltage Vector Region'!$R:$S,2,0)</f>
        <v>NPO</v>
      </c>
      <c r="R971" t="str">
        <f>VLOOKUP(N971,'Voltage Vector Region'!$R:$S,2,0)</f>
        <v>OPP</v>
      </c>
      <c r="S971">
        <f t="shared" si="127"/>
        <v>9.6800000000000193</v>
      </c>
      <c r="T971" t="e">
        <f>VLOOKUP($K971,#REF!,2,0)</f>
        <v>#REF!</v>
      </c>
      <c r="U971" t="e">
        <f>VLOOKUP($K971,#REF!,3,0)</f>
        <v>#REF!</v>
      </c>
      <c r="V971" t="e">
        <f>VLOOKUP($K971,#REF!,4,0)</f>
        <v>#REF!</v>
      </c>
    </row>
    <row r="972" spans="3:22" x14ac:dyDescent="0.3">
      <c r="C972" s="1">
        <v>9.6900000000000198E-3</v>
      </c>
      <c r="D972" s="1">
        <f t="shared" si="128"/>
        <v>3.044203281328516</v>
      </c>
      <c r="E972" s="1" t="str">
        <f t="shared" si="129"/>
        <v>S3</v>
      </c>
      <c r="F972" s="1">
        <f t="shared" si="126"/>
        <v>0.94980817893532077</v>
      </c>
      <c r="G972" s="1">
        <f>$F$2*(((SQRT(3)*COS(Model!F972))-SIN(Model!F972))/2)</f>
        <v>7.7788395137914135E-2</v>
      </c>
      <c r="H972" s="1">
        <f t="shared" ref="H972:H1035" si="130">$F$2*SIN(F972)</f>
        <v>0.65064312860447115</v>
      </c>
      <c r="I972" s="1">
        <f t="shared" ref="I972:I1035" si="131">G972+H972</f>
        <v>0.72843152374238529</v>
      </c>
      <c r="J972" s="1" t="str">
        <f t="shared" ref="J972:J1035" si="132">IF(G972&gt;0.5,"R3",IF(H972&gt;0.5,"R4",IF(I972&lt;0.5,"R1","R2")))</f>
        <v>R4</v>
      </c>
      <c r="K972" t="str">
        <f t="shared" ref="K972:K1035" si="133">E972&amp;J972</f>
        <v>S3R4</v>
      </c>
      <c r="L972" t="str">
        <f>VLOOKUP(K972,'Voltage Vector Region'!$M:$P,2,0)</f>
        <v>V16</v>
      </c>
      <c r="M972" t="str">
        <f>VLOOKUP(K972,'Voltage Vector Region'!$M:$P,3,0)</f>
        <v>V9</v>
      </c>
      <c r="N972" t="str">
        <f>VLOOKUP(K972,'Voltage Vector Region'!$M:$P,4,0)</f>
        <v>V4</v>
      </c>
      <c r="P972" t="str">
        <f>VLOOKUP(L972,'Voltage Vector Region'!$R:$S,2,0)</f>
        <v>NPP</v>
      </c>
      <c r="Q972" t="str">
        <f>VLOOKUP(M972,'Voltage Vector Region'!$R:$S,2,0)</f>
        <v>NPO</v>
      </c>
      <c r="R972" t="str">
        <f>VLOOKUP(N972,'Voltage Vector Region'!$R:$S,2,0)</f>
        <v>OPP</v>
      </c>
      <c r="S972">
        <f t="shared" si="127"/>
        <v>9.690000000000019</v>
      </c>
      <c r="T972" t="e">
        <f>VLOOKUP($K972,#REF!,2,0)</f>
        <v>#REF!</v>
      </c>
      <c r="U972" t="e">
        <f>VLOOKUP($K972,#REF!,3,0)</f>
        <v>#REF!</v>
      </c>
      <c r="V972" t="e">
        <f>VLOOKUP($K972,#REF!,4,0)</f>
        <v>#REF!</v>
      </c>
    </row>
    <row r="973" spans="3:22" x14ac:dyDescent="0.3">
      <c r="C973" s="1">
        <v>9.7000000000000194E-3</v>
      </c>
      <c r="D973" s="1">
        <f t="shared" si="128"/>
        <v>3.0473448739821056</v>
      </c>
      <c r="E973" s="1" t="str">
        <f t="shared" si="129"/>
        <v>S3</v>
      </c>
      <c r="F973" s="1">
        <f t="shared" si="126"/>
        <v>0.95294977158891037</v>
      </c>
      <c r="G973" s="1">
        <f>$F$2*(((SQRT(3)*COS(Model!F973))-SIN(Model!F973))/2)</f>
        <v>7.5286650654806359E-2</v>
      </c>
      <c r="H973" s="1">
        <f t="shared" si="130"/>
        <v>0.65210223658284638</v>
      </c>
      <c r="I973" s="1">
        <f t="shared" si="131"/>
        <v>0.72738888723765271</v>
      </c>
      <c r="J973" s="1" t="str">
        <f t="shared" si="132"/>
        <v>R4</v>
      </c>
      <c r="K973" t="str">
        <f t="shared" si="133"/>
        <v>S3R4</v>
      </c>
      <c r="L973" t="str">
        <f>VLOOKUP(K973,'Voltage Vector Region'!$M:$P,2,0)</f>
        <v>V16</v>
      </c>
      <c r="M973" t="str">
        <f>VLOOKUP(K973,'Voltage Vector Region'!$M:$P,3,0)</f>
        <v>V9</v>
      </c>
      <c r="N973" t="str">
        <f>VLOOKUP(K973,'Voltage Vector Region'!$M:$P,4,0)</f>
        <v>V4</v>
      </c>
      <c r="P973" t="str">
        <f>VLOOKUP(L973,'Voltage Vector Region'!$R:$S,2,0)</f>
        <v>NPP</v>
      </c>
      <c r="Q973" t="str">
        <f>VLOOKUP(M973,'Voltage Vector Region'!$R:$S,2,0)</f>
        <v>NPO</v>
      </c>
      <c r="R973" t="str">
        <f>VLOOKUP(N973,'Voltage Vector Region'!$R:$S,2,0)</f>
        <v>OPP</v>
      </c>
      <c r="S973">
        <f t="shared" si="127"/>
        <v>9.7000000000000188</v>
      </c>
      <c r="T973" t="e">
        <f>VLOOKUP($K973,#REF!,2,0)</f>
        <v>#REF!</v>
      </c>
      <c r="U973" t="e">
        <f>VLOOKUP($K973,#REF!,3,0)</f>
        <v>#REF!</v>
      </c>
      <c r="V973" t="e">
        <f>VLOOKUP($K973,#REF!,4,0)</f>
        <v>#REF!</v>
      </c>
    </row>
    <row r="974" spans="3:22" x14ac:dyDescent="0.3">
      <c r="C974" s="1">
        <v>9.7100000000000207E-3</v>
      </c>
      <c r="D974" s="1">
        <f t="shared" si="128"/>
        <v>3.0504864666356957</v>
      </c>
      <c r="E974" s="1" t="str">
        <f t="shared" si="129"/>
        <v>S3</v>
      </c>
      <c r="F974" s="1">
        <f t="shared" si="126"/>
        <v>0.95609136424250041</v>
      </c>
      <c r="G974" s="1">
        <f>$F$2*(((SQRT(3)*COS(Model!F974))-SIN(Model!F974))/2)</f>
        <v>7.2784163122850618E-2</v>
      </c>
      <c r="H974" s="1">
        <f t="shared" si="130"/>
        <v>0.6535549085754111</v>
      </c>
      <c r="I974" s="1">
        <f t="shared" si="131"/>
        <v>0.72633907169826173</v>
      </c>
      <c r="J974" s="1" t="str">
        <f t="shared" si="132"/>
        <v>R4</v>
      </c>
      <c r="K974" t="str">
        <f t="shared" si="133"/>
        <v>S3R4</v>
      </c>
      <c r="L974" t="str">
        <f>VLOOKUP(K974,'Voltage Vector Region'!$M:$P,2,0)</f>
        <v>V16</v>
      </c>
      <c r="M974" t="str">
        <f>VLOOKUP(K974,'Voltage Vector Region'!$M:$P,3,0)</f>
        <v>V9</v>
      </c>
      <c r="N974" t="str">
        <f>VLOOKUP(K974,'Voltage Vector Region'!$M:$P,4,0)</f>
        <v>V4</v>
      </c>
      <c r="P974" t="str">
        <f>VLOOKUP(L974,'Voltage Vector Region'!$R:$S,2,0)</f>
        <v>NPP</v>
      </c>
      <c r="Q974" t="str">
        <f>VLOOKUP(M974,'Voltage Vector Region'!$R:$S,2,0)</f>
        <v>NPO</v>
      </c>
      <c r="R974" t="str">
        <f>VLOOKUP(N974,'Voltage Vector Region'!$R:$S,2,0)</f>
        <v>OPP</v>
      </c>
      <c r="S974">
        <f t="shared" si="127"/>
        <v>9.7100000000000204</v>
      </c>
      <c r="T974" t="e">
        <f>VLOOKUP($K974,#REF!,2,0)</f>
        <v>#REF!</v>
      </c>
      <c r="U974" t="e">
        <f>VLOOKUP($K974,#REF!,3,0)</f>
        <v>#REF!</v>
      </c>
      <c r="V974" t="e">
        <f>VLOOKUP($K974,#REF!,4,0)</f>
        <v>#REF!</v>
      </c>
    </row>
    <row r="975" spans="3:22" x14ac:dyDescent="0.3">
      <c r="C975" s="1">
        <v>9.7200000000000203E-3</v>
      </c>
      <c r="D975" s="1">
        <f t="shared" si="128"/>
        <v>3.0536280592892853</v>
      </c>
      <c r="E975" s="1" t="str">
        <f t="shared" si="129"/>
        <v>S3</v>
      </c>
      <c r="F975" s="1">
        <f t="shared" si="126"/>
        <v>0.95923295689609001</v>
      </c>
      <c r="G975" s="1">
        <f>$F$2*(((SQRT(3)*COS(Model!F975))-SIN(Model!F975))/2)</f>
        <v>7.0280957240589359E-2</v>
      </c>
      <c r="H975" s="1">
        <f t="shared" si="130"/>
        <v>0.6550011302448786</v>
      </c>
      <c r="I975" s="1">
        <f t="shared" si="131"/>
        <v>0.72528208748546796</v>
      </c>
      <c r="J975" s="1" t="str">
        <f t="shared" si="132"/>
        <v>R4</v>
      </c>
      <c r="K975" t="str">
        <f t="shared" si="133"/>
        <v>S3R4</v>
      </c>
      <c r="L975" t="str">
        <f>VLOOKUP(K975,'Voltage Vector Region'!$M:$P,2,0)</f>
        <v>V16</v>
      </c>
      <c r="M975" t="str">
        <f>VLOOKUP(K975,'Voltage Vector Region'!$M:$P,3,0)</f>
        <v>V9</v>
      </c>
      <c r="N975" t="str">
        <f>VLOOKUP(K975,'Voltage Vector Region'!$M:$P,4,0)</f>
        <v>V4</v>
      </c>
      <c r="P975" t="str">
        <f>VLOOKUP(L975,'Voltage Vector Region'!$R:$S,2,0)</f>
        <v>NPP</v>
      </c>
      <c r="Q975" t="str">
        <f>VLOOKUP(M975,'Voltage Vector Region'!$R:$S,2,0)</f>
        <v>NPO</v>
      </c>
      <c r="R975" t="str">
        <f>VLOOKUP(N975,'Voltage Vector Region'!$R:$S,2,0)</f>
        <v>OPP</v>
      </c>
      <c r="S975">
        <f t="shared" si="127"/>
        <v>9.7200000000000202</v>
      </c>
      <c r="T975" t="e">
        <f>VLOOKUP($K975,#REF!,2,0)</f>
        <v>#REF!</v>
      </c>
      <c r="U975" t="e">
        <f>VLOOKUP($K975,#REF!,3,0)</f>
        <v>#REF!</v>
      </c>
      <c r="V975" t="e">
        <f>VLOOKUP($K975,#REF!,4,0)</f>
        <v>#REF!</v>
      </c>
    </row>
    <row r="976" spans="3:22" x14ac:dyDescent="0.3">
      <c r="C976" s="1">
        <v>9.7300000000000199E-3</v>
      </c>
      <c r="D976" s="1">
        <f t="shared" si="128"/>
        <v>3.0567696519428749</v>
      </c>
      <c r="E976" s="1" t="str">
        <f t="shared" si="129"/>
        <v>S3</v>
      </c>
      <c r="F976" s="1">
        <f t="shared" si="126"/>
        <v>0.9623745495496796</v>
      </c>
      <c r="G976" s="1">
        <f>$F$2*(((SQRT(3)*COS(Model!F976))-SIN(Model!F976))/2)</f>
        <v>6.7777057713653749E-2</v>
      </c>
      <c r="H976" s="1">
        <f t="shared" si="130"/>
        <v>0.6564408873176254</v>
      </c>
      <c r="I976" s="1">
        <f t="shared" si="131"/>
        <v>0.72421794503127912</v>
      </c>
      <c r="J976" s="1" t="str">
        <f t="shared" si="132"/>
        <v>R4</v>
      </c>
      <c r="K976" t="str">
        <f t="shared" si="133"/>
        <v>S3R4</v>
      </c>
      <c r="L976" t="str">
        <f>VLOOKUP(K976,'Voltage Vector Region'!$M:$P,2,0)</f>
        <v>V16</v>
      </c>
      <c r="M976" t="str">
        <f>VLOOKUP(K976,'Voltage Vector Region'!$M:$P,3,0)</f>
        <v>V9</v>
      </c>
      <c r="N976" t="str">
        <f>VLOOKUP(K976,'Voltage Vector Region'!$M:$P,4,0)</f>
        <v>V4</v>
      </c>
      <c r="P976" t="str">
        <f>VLOOKUP(L976,'Voltage Vector Region'!$R:$S,2,0)</f>
        <v>NPP</v>
      </c>
      <c r="Q976" t="str">
        <f>VLOOKUP(M976,'Voltage Vector Region'!$R:$S,2,0)</f>
        <v>NPO</v>
      </c>
      <c r="R976" t="str">
        <f>VLOOKUP(N976,'Voltage Vector Region'!$R:$S,2,0)</f>
        <v>OPP</v>
      </c>
      <c r="S976">
        <f t="shared" si="127"/>
        <v>9.73000000000002</v>
      </c>
      <c r="T976" t="e">
        <f>VLOOKUP($K976,#REF!,2,0)</f>
        <v>#REF!</v>
      </c>
      <c r="U976" t="e">
        <f>VLOOKUP($K976,#REF!,3,0)</f>
        <v>#REF!</v>
      </c>
      <c r="V976" t="e">
        <f>VLOOKUP($K976,#REF!,4,0)</f>
        <v>#REF!</v>
      </c>
    </row>
    <row r="977" spans="3:22" x14ac:dyDescent="0.3">
      <c r="C977" s="1">
        <v>9.7400000000000195E-3</v>
      </c>
      <c r="D977" s="1">
        <f t="shared" si="128"/>
        <v>3.0599112445964649</v>
      </c>
      <c r="E977" s="1" t="str">
        <f t="shared" si="129"/>
        <v>S3</v>
      </c>
      <c r="F977" s="1">
        <f t="shared" si="126"/>
        <v>0.96551614220326964</v>
      </c>
      <c r="G977" s="1">
        <f>$F$2*(((SQRT(3)*COS(Model!F977))-SIN(Model!F977))/2)</f>
        <v>6.527248925452081E-2</v>
      </c>
      <c r="H977" s="1">
        <f t="shared" si="130"/>
        <v>0.65787416558383038</v>
      </c>
      <c r="I977" s="1">
        <f t="shared" si="131"/>
        <v>0.72314665483835117</v>
      </c>
      <c r="J977" s="1" t="str">
        <f t="shared" si="132"/>
        <v>R4</v>
      </c>
      <c r="K977" t="str">
        <f t="shared" si="133"/>
        <v>S3R4</v>
      </c>
      <c r="L977" t="str">
        <f>VLOOKUP(K977,'Voltage Vector Region'!$M:$P,2,0)</f>
        <v>V16</v>
      </c>
      <c r="M977" t="str">
        <f>VLOOKUP(K977,'Voltage Vector Region'!$M:$P,3,0)</f>
        <v>V9</v>
      </c>
      <c r="N977" t="str">
        <f>VLOOKUP(K977,'Voltage Vector Region'!$M:$P,4,0)</f>
        <v>V4</v>
      </c>
      <c r="P977" t="str">
        <f>VLOOKUP(L977,'Voltage Vector Region'!$R:$S,2,0)</f>
        <v>NPP</v>
      </c>
      <c r="Q977" t="str">
        <f>VLOOKUP(M977,'Voltage Vector Region'!$R:$S,2,0)</f>
        <v>NPO</v>
      </c>
      <c r="R977" t="str">
        <f>VLOOKUP(N977,'Voltage Vector Region'!$R:$S,2,0)</f>
        <v>OPP</v>
      </c>
      <c r="S977">
        <f t="shared" si="127"/>
        <v>9.7400000000000198</v>
      </c>
      <c r="T977" t="e">
        <f>VLOOKUP($K977,#REF!,2,0)</f>
        <v>#REF!</v>
      </c>
      <c r="U977" t="e">
        <f>VLOOKUP($K977,#REF!,3,0)</f>
        <v>#REF!</v>
      </c>
      <c r="V977" t="e">
        <f>VLOOKUP($K977,#REF!,4,0)</f>
        <v>#REF!</v>
      </c>
    </row>
    <row r="978" spans="3:22" x14ac:dyDescent="0.3">
      <c r="C978" s="1">
        <v>9.7500000000000208E-3</v>
      </c>
      <c r="D978" s="1">
        <f t="shared" si="128"/>
        <v>3.0630528372500549</v>
      </c>
      <c r="E978" s="1" t="str">
        <f t="shared" si="129"/>
        <v>S3</v>
      </c>
      <c r="F978" s="1">
        <f t="shared" si="126"/>
        <v>0.96865773485685969</v>
      </c>
      <c r="G978" s="1">
        <f>$F$2*(((SQRT(3)*COS(Model!F978))-SIN(Model!F978))/2)</f>
        <v>6.2767276582270576E-2</v>
      </c>
      <c r="H978" s="1">
        <f t="shared" si="130"/>
        <v>0.65930095089761565</v>
      </c>
      <c r="I978" s="1">
        <f t="shared" si="131"/>
        <v>0.72206822747988619</v>
      </c>
      <c r="J978" s="1" t="str">
        <f t="shared" si="132"/>
        <v>R4</v>
      </c>
      <c r="K978" t="str">
        <f t="shared" si="133"/>
        <v>S3R4</v>
      </c>
      <c r="L978" t="str">
        <f>VLOOKUP(K978,'Voltage Vector Region'!$M:$P,2,0)</f>
        <v>V16</v>
      </c>
      <c r="M978" t="str">
        <f>VLOOKUP(K978,'Voltage Vector Region'!$M:$P,3,0)</f>
        <v>V9</v>
      </c>
      <c r="N978" t="str">
        <f>VLOOKUP(K978,'Voltage Vector Region'!$M:$P,4,0)</f>
        <v>V4</v>
      </c>
      <c r="P978" t="str">
        <f>VLOOKUP(L978,'Voltage Vector Region'!$R:$S,2,0)</f>
        <v>NPP</v>
      </c>
      <c r="Q978" t="str">
        <f>VLOOKUP(M978,'Voltage Vector Region'!$R:$S,2,0)</f>
        <v>NPO</v>
      </c>
      <c r="R978" t="str">
        <f>VLOOKUP(N978,'Voltage Vector Region'!$R:$S,2,0)</f>
        <v>OPP</v>
      </c>
      <c r="S978">
        <f t="shared" si="127"/>
        <v>9.7500000000000213</v>
      </c>
      <c r="T978" t="e">
        <f>VLOOKUP($K978,#REF!,2,0)</f>
        <v>#REF!</v>
      </c>
      <c r="U978" t="e">
        <f>VLOOKUP($K978,#REF!,3,0)</f>
        <v>#REF!</v>
      </c>
      <c r="V978" t="e">
        <f>VLOOKUP($K978,#REF!,4,0)</f>
        <v>#REF!</v>
      </c>
    </row>
    <row r="979" spans="3:22" x14ac:dyDescent="0.3">
      <c r="C979" s="1">
        <v>9.7600000000000204E-3</v>
      </c>
      <c r="D979" s="1">
        <f t="shared" si="128"/>
        <v>3.0661944299036445</v>
      </c>
      <c r="E979" s="1" t="str">
        <f t="shared" si="129"/>
        <v>S3</v>
      </c>
      <c r="F979" s="1">
        <f t="shared" si="126"/>
        <v>0.97179932751044928</v>
      </c>
      <c r="G979" s="1">
        <f>$F$2*(((SQRT(3)*COS(Model!F979))-SIN(Model!F979))/2)</f>
        <v>6.0261444422340875E-2</v>
      </c>
      <c r="H979" s="1">
        <f t="shared" si="130"/>
        <v>0.6607212291771859</v>
      </c>
      <c r="I979" s="1">
        <f t="shared" si="131"/>
        <v>0.72098267359952672</v>
      </c>
      <c r="J979" s="1" t="str">
        <f t="shared" si="132"/>
        <v>R4</v>
      </c>
      <c r="K979" t="str">
        <f t="shared" si="133"/>
        <v>S3R4</v>
      </c>
      <c r="L979" t="str">
        <f>VLOOKUP(K979,'Voltage Vector Region'!$M:$P,2,0)</f>
        <v>V16</v>
      </c>
      <c r="M979" t="str">
        <f>VLOOKUP(K979,'Voltage Vector Region'!$M:$P,3,0)</f>
        <v>V9</v>
      </c>
      <c r="N979" t="str">
        <f>VLOOKUP(K979,'Voltage Vector Region'!$M:$P,4,0)</f>
        <v>V4</v>
      </c>
      <c r="P979" t="str">
        <f>VLOOKUP(L979,'Voltage Vector Region'!$R:$S,2,0)</f>
        <v>NPP</v>
      </c>
      <c r="Q979" t="str">
        <f>VLOOKUP(M979,'Voltage Vector Region'!$R:$S,2,0)</f>
        <v>NPO</v>
      </c>
      <c r="R979" t="str">
        <f>VLOOKUP(N979,'Voltage Vector Region'!$R:$S,2,0)</f>
        <v>OPP</v>
      </c>
      <c r="S979">
        <f t="shared" si="127"/>
        <v>9.7600000000000193</v>
      </c>
      <c r="T979" t="e">
        <f>VLOOKUP($K979,#REF!,2,0)</f>
        <v>#REF!</v>
      </c>
      <c r="U979" t="e">
        <f>VLOOKUP($K979,#REF!,3,0)</f>
        <v>#REF!</v>
      </c>
      <c r="V979" t="e">
        <f>VLOOKUP($K979,#REF!,4,0)</f>
        <v>#REF!</v>
      </c>
    </row>
    <row r="980" spans="3:22" x14ac:dyDescent="0.3">
      <c r="C980" s="1">
        <v>9.77000000000002E-3</v>
      </c>
      <c r="D980" s="1">
        <f t="shared" si="128"/>
        <v>3.0693360225572341</v>
      </c>
      <c r="E980" s="1" t="str">
        <f t="shared" si="129"/>
        <v>S3</v>
      </c>
      <c r="F980" s="1">
        <f t="shared" si="126"/>
        <v>0.97494092016403888</v>
      </c>
      <c r="G980" s="1">
        <f>$F$2*(((SQRT(3)*COS(Model!F980))-SIN(Model!F980))/2)</f>
        <v>5.7755017506283361E-2</v>
      </c>
      <c r="H980" s="1">
        <f t="shared" si="130"/>
        <v>0.66213498640496815</v>
      </c>
      <c r="I980" s="1">
        <f t="shared" si="131"/>
        <v>0.71989000391125146</v>
      </c>
      <c r="J980" s="1" t="str">
        <f t="shared" si="132"/>
        <v>R4</v>
      </c>
      <c r="K980" t="str">
        <f t="shared" si="133"/>
        <v>S3R4</v>
      </c>
      <c r="L980" t="str">
        <f>VLOOKUP(K980,'Voltage Vector Region'!$M:$P,2,0)</f>
        <v>V16</v>
      </c>
      <c r="M980" t="str">
        <f>VLOOKUP(K980,'Voltage Vector Region'!$M:$P,3,0)</f>
        <v>V9</v>
      </c>
      <c r="N980" t="str">
        <f>VLOOKUP(K980,'Voltage Vector Region'!$M:$P,4,0)</f>
        <v>V4</v>
      </c>
      <c r="P980" t="str">
        <f>VLOOKUP(L980,'Voltage Vector Region'!$R:$S,2,0)</f>
        <v>NPP</v>
      </c>
      <c r="Q980" t="str">
        <f>VLOOKUP(M980,'Voltage Vector Region'!$R:$S,2,0)</f>
        <v>NPO</v>
      </c>
      <c r="R980" t="str">
        <f>VLOOKUP(N980,'Voltage Vector Region'!$R:$S,2,0)</f>
        <v>OPP</v>
      </c>
      <c r="S980">
        <f t="shared" si="127"/>
        <v>9.7700000000000191</v>
      </c>
      <c r="T980" t="e">
        <f>VLOOKUP($K980,#REF!,2,0)</f>
        <v>#REF!</v>
      </c>
      <c r="U980" t="e">
        <f>VLOOKUP($K980,#REF!,3,0)</f>
        <v>#REF!</v>
      </c>
      <c r="V980" t="e">
        <f>VLOOKUP($K980,#REF!,4,0)</f>
        <v>#REF!</v>
      </c>
    </row>
    <row r="981" spans="3:22" x14ac:dyDescent="0.3">
      <c r="C981" s="1">
        <v>9.7800000000000196E-3</v>
      </c>
      <c r="D981" s="1">
        <f t="shared" si="128"/>
        <v>3.0724776152108237</v>
      </c>
      <c r="E981" s="1" t="str">
        <f t="shared" si="129"/>
        <v>S3</v>
      </c>
      <c r="F981" s="1">
        <f t="shared" si="126"/>
        <v>0.97808251281762848</v>
      </c>
      <c r="G981" s="1">
        <f>$F$2*(((SQRT(3)*COS(Model!F981))-SIN(Model!F981))/2)</f>
        <v>5.5248020571519653E-2</v>
      </c>
      <c r="H981" s="1">
        <f t="shared" si="130"/>
        <v>0.66354220862774926</v>
      </c>
      <c r="I981" s="1">
        <f t="shared" si="131"/>
        <v>0.71879022919926894</v>
      </c>
      <c r="J981" s="1" t="str">
        <f t="shared" si="132"/>
        <v>R4</v>
      </c>
      <c r="K981" t="str">
        <f t="shared" si="133"/>
        <v>S3R4</v>
      </c>
      <c r="L981" t="str">
        <f>VLOOKUP(K981,'Voltage Vector Region'!$M:$P,2,0)</f>
        <v>V16</v>
      </c>
      <c r="M981" t="str">
        <f>VLOOKUP(K981,'Voltage Vector Region'!$M:$P,3,0)</f>
        <v>V9</v>
      </c>
      <c r="N981" t="str">
        <f>VLOOKUP(K981,'Voltage Vector Region'!$M:$P,4,0)</f>
        <v>V4</v>
      </c>
      <c r="P981" t="str">
        <f>VLOOKUP(L981,'Voltage Vector Region'!$R:$S,2,0)</f>
        <v>NPP</v>
      </c>
      <c r="Q981" t="str">
        <f>VLOOKUP(M981,'Voltage Vector Region'!$R:$S,2,0)</f>
        <v>NPO</v>
      </c>
      <c r="R981" t="str">
        <f>VLOOKUP(N981,'Voltage Vector Region'!$R:$S,2,0)</f>
        <v>OPP</v>
      </c>
      <c r="S981">
        <f t="shared" si="127"/>
        <v>9.7800000000000189</v>
      </c>
      <c r="T981" t="e">
        <f>VLOOKUP($K981,#REF!,2,0)</f>
        <v>#REF!</v>
      </c>
      <c r="U981" t="e">
        <f>VLOOKUP($K981,#REF!,3,0)</f>
        <v>#REF!</v>
      </c>
      <c r="V981" t="e">
        <f>VLOOKUP($K981,#REF!,4,0)</f>
        <v>#REF!</v>
      </c>
    </row>
    <row r="982" spans="3:22" x14ac:dyDescent="0.3">
      <c r="C982" s="1">
        <v>9.7900000000000192E-3</v>
      </c>
      <c r="D982" s="1">
        <f t="shared" si="128"/>
        <v>3.0756192078644138</v>
      </c>
      <c r="E982" s="1" t="str">
        <f t="shared" si="129"/>
        <v>S3</v>
      </c>
      <c r="F982" s="1">
        <f t="shared" si="126"/>
        <v>0.98122410547121852</v>
      </c>
      <c r="G982" s="1">
        <f>$F$2*(((SQRT(3)*COS(Model!F982))-SIN(Model!F982))/2)</f>
        <v>5.2740478361097146E-2</v>
      </c>
      <c r="H982" s="1">
        <f t="shared" si="130"/>
        <v>0.66494288195681417</v>
      </c>
      <c r="I982" s="1">
        <f t="shared" si="131"/>
        <v>0.71768336031791136</v>
      </c>
      <c r="J982" s="1" t="str">
        <f t="shared" si="132"/>
        <v>R4</v>
      </c>
      <c r="K982" t="str">
        <f t="shared" si="133"/>
        <v>S3R4</v>
      </c>
      <c r="L982" t="str">
        <f>VLOOKUP(K982,'Voltage Vector Region'!$M:$P,2,0)</f>
        <v>V16</v>
      </c>
      <c r="M982" t="str">
        <f>VLOOKUP(K982,'Voltage Vector Region'!$M:$P,3,0)</f>
        <v>V9</v>
      </c>
      <c r="N982" t="str">
        <f>VLOOKUP(K982,'Voltage Vector Region'!$M:$P,4,0)</f>
        <v>V4</v>
      </c>
      <c r="P982" t="str">
        <f>VLOOKUP(L982,'Voltage Vector Region'!$R:$S,2,0)</f>
        <v>NPP</v>
      </c>
      <c r="Q982" t="str">
        <f>VLOOKUP(M982,'Voltage Vector Region'!$R:$S,2,0)</f>
        <v>NPO</v>
      </c>
      <c r="R982" t="str">
        <f>VLOOKUP(N982,'Voltage Vector Region'!$R:$S,2,0)</f>
        <v>OPP</v>
      </c>
      <c r="S982">
        <f t="shared" si="127"/>
        <v>9.7900000000000187</v>
      </c>
      <c r="T982" t="e">
        <f>VLOOKUP($K982,#REF!,2,0)</f>
        <v>#REF!</v>
      </c>
      <c r="U982" t="e">
        <f>VLOOKUP($K982,#REF!,3,0)</f>
        <v>#REF!</v>
      </c>
      <c r="V982" t="e">
        <f>VLOOKUP($K982,#REF!,4,0)</f>
        <v>#REF!</v>
      </c>
    </row>
    <row r="983" spans="3:22" x14ac:dyDescent="0.3">
      <c r="C983" s="1">
        <v>9.8000000000000205E-3</v>
      </c>
      <c r="D983" s="1">
        <f t="shared" si="128"/>
        <v>3.0787608005180038</v>
      </c>
      <c r="E983" s="1" t="str">
        <f t="shared" si="129"/>
        <v>S3</v>
      </c>
      <c r="F983" s="1">
        <f t="shared" si="126"/>
        <v>0.98436569812480856</v>
      </c>
      <c r="G983" s="1">
        <f>$F$2*(((SQRT(3)*COS(Model!F983))-SIN(Model!F983))/2)</f>
        <v>5.023241562344536E-2</v>
      </c>
      <c r="H983" s="1">
        <f t="shared" si="130"/>
        <v>0.66633699256808265</v>
      </c>
      <c r="I983" s="1">
        <f t="shared" si="131"/>
        <v>0.71656940819152803</v>
      </c>
      <c r="J983" s="1" t="str">
        <f t="shared" si="132"/>
        <v>R4</v>
      </c>
      <c r="K983" t="str">
        <f t="shared" si="133"/>
        <v>S3R4</v>
      </c>
      <c r="L983" t="str">
        <f>VLOOKUP(K983,'Voltage Vector Region'!$M:$P,2,0)</f>
        <v>V16</v>
      </c>
      <c r="M983" t="str">
        <f>VLOOKUP(K983,'Voltage Vector Region'!$M:$P,3,0)</f>
        <v>V9</v>
      </c>
      <c r="N983" t="str">
        <f>VLOOKUP(K983,'Voltage Vector Region'!$M:$P,4,0)</f>
        <v>V4</v>
      </c>
      <c r="P983" t="str">
        <f>VLOOKUP(L983,'Voltage Vector Region'!$R:$S,2,0)</f>
        <v>NPP</v>
      </c>
      <c r="Q983" t="str">
        <f>VLOOKUP(M983,'Voltage Vector Region'!$R:$S,2,0)</f>
        <v>NPO</v>
      </c>
      <c r="R983" t="str">
        <f>VLOOKUP(N983,'Voltage Vector Region'!$R:$S,2,0)</f>
        <v>OPP</v>
      </c>
      <c r="S983">
        <f t="shared" si="127"/>
        <v>9.8000000000000203</v>
      </c>
      <c r="T983" t="e">
        <f>VLOOKUP($K983,#REF!,2,0)</f>
        <v>#REF!</v>
      </c>
      <c r="U983" t="e">
        <f>VLOOKUP($K983,#REF!,3,0)</f>
        <v>#REF!</v>
      </c>
      <c r="V983" t="e">
        <f>VLOOKUP($K983,#REF!,4,0)</f>
        <v>#REF!</v>
      </c>
    </row>
    <row r="984" spans="3:22" x14ac:dyDescent="0.3">
      <c r="C984" s="1">
        <v>9.8100000000000201E-3</v>
      </c>
      <c r="D984" s="1">
        <f t="shared" si="128"/>
        <v>3.0819023931715934</v>
      </c>
      <c r="E984" s="1" t="str">
        <f t="shared" si="129"/>
        <v>S3</v>
      </c>
      <c r="F984" s="1">
        <f t="shared" si="126"/>
        <v>0.98750729077839816</v>
      </c>
      <c r="G984" s="1">
        <f>$F$2*(((SQRT(3)*COS(Model!F984))-SIN(Model!F984))/2)</f>
        <v>4.7723857112131368E-2</v>
      </c>
      <c r="H984" s="1">
        <f t="shared" si="130"/>
        <v>0.66772452670224525</v>
      </c>
      <c r="I984" s="1">
        <f t="shared" si="131"/>
        <v>0.71544838381437659</v>
      </c>
      <c r="J984" s="1" t="str">
        <f t="shared" si="132"/>
        <v>R4</v>
      </c>
      <c r="K984" t="str">
        <f t="shared" si="133"/>
        <v>S3R4</v>
      </c>
      <c r="L984" t="str">
        <f>VLOOKUP(K984,'Voltage Vector Region'!$M:$P,2,0)</f>
        <v>V16</v>
      </c>
      <c r="M984" t="str">
        <f>VLOOKUP(K984,'Voltage Vector Region'!$M:$P,3,0)</f>
        <v>V9</v>
      </c>
      <c r="N984" t="str">
        <f>VLOOKUP(K984,'Voltage Vector Region'!$M:$P,4,0)</f>
        <v>V4</v>
      </c>
      <c r="P984" t="str">
        <f>VLOOKUP(L984,'Voltage Vector Region'!$R:$S,2,0)</f>
        <v>NPP</v>
      </c>
      <c r="Q984" t="str">
        <f>VLOOKUP(M984,'Voltage Vector Region'!$R:$S,2,0)</f>
        <v>NPO</v>
      </c>
      <c r="R984" t="str">
        <f>VLOOKUP(N984,'Voltage Vector Region'!$R:$S,2,0)</f>
        <v>OPP</v>
      </c>
      <c r="S984">
        <f t="shared" si="127"/>
        <v>9.81000000000002</v>
      </c>
      <c r="T984" t="e">
        <f>VLOOKUP($K984,#REF!,2,0)</f>
        <v>#REF!</v>
      </c>
      <c r="U984" t="e">
        <f>VLOOKUP($K984,#REF!,3,0)</f>
        <v>#REF!</v>
      </c>
      <c r="V984" t="e">
        <f>VLOOKUP($K984,#REF!,4,0)</f>
        <v>#REF!</v>
      </c>
    </row>
    <row r="985" spans="3:22" x14ac:dyDescent="0.3">
      <c r="C985" s="1">
        <v>9.8200000000000197E-3</v>
      </c>
      <c r="D985" s="1">
        <f t="shared" si="128"/>
        <v>3.085043985825183</v>
      </c>
      <c r="E985" s="1" t="str">
        <f t="shared" si="129"/>
        <v>S3</v>
      </c>
      <c r="F985" s="1">
        <f t="shared" si="126"/>
        <v>0.99064888343198776</v>
      </c>
      <c r="G985" s="1">
        <f>$F$2*(((SQRT(3)*COS(Model!F985))-SIN(Model!F985))/2)</f>
        <v>4.521482758561457E-2</v>
      </c>
      <c r="H985" s="1">
        <f t="shared" si="130"/>
        <v>0.66910547066490067</v>
      </c>
      <c r="I985" s="1">
        <f t="shared" si="131"/>
        <v>0.71432029825051524</v>
      </c>
      <c r="J985" s="1" t="str">
        <f t="shared" si="132"/>
        <v>R4</v>
      </c>
      <c r="K985" t="str">
        <f t="shared" si="133"/>
        <v>S3R4</v>
      </c>
      <c r="L985" t="str">
        <f>VLOOKUP(K985,'Voltage Vector Region'!$M:$P,2,0)</f>
        <v>V16</v>
      </c>
      <c r="M985" t="str">
        <f>VLOOKUP(K985,'Voltage Vector Region'!$M:$P,3,0)</f>
        <v>V9</v>
      </c>
      <c r="N985" t="str">
        <f>VLOOKUP(K985,'Voltage Vector Region'!$M:$P,4,0)</f>
        <v>V4</v>
      </c>
      <c r="P985" t="str">
        <f>VLOOKUP(L985,'Voltage Vector Region'!$R:$S,2,0)</f>
        <v>NPP</v>
      </c>
      <c r="Q985" t="str">
        <f>VLOOKUP(M985,'Voltage Vector Region'!$R:$S,2,0)</f>
        <v>NPO</v>
      </c>
      <c r="R985" t="str">
        <f>VLOOKUP(N985,'Voltage Vector Region'!$R:$S,2,0)</f>
        <v>OPP</v>
      </c>
      <c r="S985">
        <f t="shared" si="127"/>
        <v>9.8200000000000198</v>
      </c>
      <c r="T985" t="e">
        <f>VLOOKUP($K985,#REF!,2,0)</f>
        <v>#REF!</v>
      </c>
      <c r="U985" t="e">
        <f>VLOOKUP($K985,#REF!,3,0)</f>
        <v>#REF!</v>
      </c>
      <c r="V985" t="e">
        <f>VLOOKUP($K985,#REF!,4,0)</f>
        <v>#REF!</v>
      </c>
    </row>
    <row r="986" spans="3:22" x14ac:dyDescent="0.3">
      <c r="C986" s="1">
        <v>9.8300000000000193E-3</v>
      </c>
      <c r="D986" s="1">
        <f t="shared" si="128"/>
        <v>3.0881855784787726</v>
      </c>
      <c r="E986" s="1" t="str">
        <f t="shared" si="129"/>
        <v>S3</v>
      </c>
      <c r="F986" s="1">
        <f t="shared" si="126"/>
        <v>0.99379047608557736</v>
      </c>
      <c r="G986" s="1">
        <f>$F$2*(((SQRT(3)*COS(Model!F986))-SIN(Model!F986))/2)</f>
        <v>4.2705351807003522E-2</v>
      </c>
      <c r="H986" s="1">
        <f t="shared" si="130"/>
        <v>0.67047981082668939</v>
      </c>
      <c r="I986" s="1">
        <f t="shared" si="131"/>
        <v>0.71318516263369292</v>
      </c>
      <c r="J986" s="1" t="str">
        <f t="shared" si="132"/>
        <v>R4</v>
      </c>
      <c r="K986" t="str">
        <f t="shared" si="133"/>
        <v>S3R4</v>
      </c>
      <c r="L986" t="str">
        <f>VLOOKUP(K986,'Voltage Vector Region'!$M:$P,2,0)</f>
        <v>V16</v>
      </c>
      <c r="M986" t="str">
        <f>VLOOKUP(K986,'Voltage Vector Region'!$M:$P,3,0)</f>
        <v>V9</v>
      </c>
      <c r="N986" t="str">
        <f>VLOOKUP(K986,'Voltage Vector Region'!$M:$P,4,0)</f>
        <v>V4</v>
      </c>
      <c r="P986" t="str">
        <f>VLOOKUP(L986,'Voltage Vector Region'!$R:$S,2,0)</f>
        <v>NPP</v>
      </c>
      <c r="Q986" t="str">
        <f>VLOOKUP(M986,'Voltage Vector Region'!$R:$S,2,0)</f>
        <v>NPO</v>
      </c>
      <c r="R986" t="str">
        <f>VLOOKUP(N986,'Voltage Vector Region'!$R:$S,2,0)</f>
        <v>OPP</v>
      </c>
      <c r="S986">
        <f t="shared" si="127"/>
        <v>9.8300000000000196</v>
      </c>
      <c r="T986" t="e">
        <f>VLOOKUP($K986,#REF!,2,0)</f>
        <v>#REF!</v>
      </c>
      <c r="U986" t="e">
        <f>VLOOKUP($K986,#REF!,3,0)</f>
        <v>#REF!</v>
      </c>
      <c r="V986" t="e">
        <f>VLOOKUP($K986,#REF!,4,0)</f>
        <v>#REF!</v>
      </c>
    </row>
    <row r="987" spans="3:22" x14ac:dyDescent="0.3">
      <c r="C987" s="1">
        <v>9.8400000000000206E-3</v>
      </c>
      <c r="D987" s="1">
        <f t="shared" si="128"/>
        <v>3.0913271711323631</v>
      </c>
      <c r="E987" s="1" t="str">
        <f t="shared" si="129"/>
        <v>S3</v>
      </c>
      <c r="F987" s="1">
        <f t="shared" si="126"/>
        <v>0.99693206873916784</v>
      </c>
      <c r="G987" s="1">
        <f>$F$2*(((SQRT(3)*COS(Model!F987))-SIN(Model!F987))/2)</f>
        <v>4.0195454543810218E-2</v>
      </c>
      <c r="H987" s="1">
        <f t="shared" si="130"/>
        <v>0.6718475336234293</v>
      </c>
      <c r="I987" s="1">
        <f t="shared" si="131"/>
        <v>0.71204298816723954</v>
      </c>
      <c r="J987" s="1" t="str">
        <f t="shared" si="132"/>
        <v>R4</v>
      </c>
      <c r="K987" t="str">
        <f t="shared" si="133"/>
        <v>S3R4</v>
      </c>
      <c r="L987" t="str">
        <f>VLOOKUP(K987,'Voltage Vector Region'!$M:$P,2,0)</f>
        <v>V16</v>
      </c>
      <c r="M987" t="str">
        <f>VLOOKUP(K987,'Voltage Vector Region'!$M:$P,3,0)</f>
        <v>V9</v>
      </c>
      <c r="N987" t="str">
        <f>VLOOKUP(K987,'Voltage Vector Region'!$M:$P,4,0)</f>
        <v>V4</v>
      </c>
      <c r="P987" t="str">
        <f>VLOOKUP(L987,'Voltage Vector Region'!$R:$S,2,0)</f>
        <v>NPP</v>
      </c>
      <c r="Q987" t="str">
        <f>VLOOKUP(M987,'Voltage Vector Region'!$R:$S,2,0)</f>
        <v>NPO</v>
      </c>
      <c r="R987" t="str">
        <f>VLOOKUP(N987,'Voltage Vector Region'!$R:$S,2,0)</f>
        <v>OPP</v>
      </c>
      <c r="S987">
        <f t="shared" si="127"/>
        <v>9.8400000000000212</v>
      </c>
      <c r="T987" t="e">
        <f>VLOOKUP($K987,#REF!,2,0)</f>
        <v>#REF!</v>
      </c>
      <c r="U987" t="e">
        <f>VLOOKUP($K987,#REF!,3,0)</f>
        <v>#REF!</v>
      </c>
      <c r="V987" t="e">
        <f>VLOOKUP($K987,#REF!,4,0)</f>
        <v>#REF!</v>
      </c>
    </row>
    <row r="988" spans="3:22" x14ac:dyDescent="0.3">
      <c r="C988" s="1">
        <v>9.8500000000000202E-3</v>
      </c>
      <c r="D988" s="1">
        <f t="shared" si="128"/>
        <v>3.0944687637859527</v>
      </c>
      <c r="E988" s="1" t="str">
        <f t="shared" si="129"/>
        <v>S3</v>
      </c>
      <c r="F988" s="1">
        <f t="shared" si="126"/>
        <v>1.0000736613927574</v>
      </c>
      <c r="G988" s="1">
        <f>$F$2*(((SQRT(3)*COS(Model!F988))-SIN(Model!F988))/2)</f>
        <v>3.7685160567708834E-2</v>
      </c>
      <c r="H988" s="1">
        <f t="shared" si="130"/>
        <v>0.67320862555624783</v>
      </c>
      <c r="I988" s="1">
        <f t="shared" si="131"/>
        <v>0.71089378612395671</v>
      </c>
      <c r="J988" s="1" t="str">
        <f t="shared" si="132"/>
        <v>R4</v>
      </c>
      <c r="K988" t="str">
        <f t="shared" si="133"/>
        <v>S3R4</v>
      </c>
      <c r="L988" t="str">
        <f>VLOOKUP(K988,'Voltage Vector Region'!$M:$P,2,0)</f>
        <v>V16</v>
      </c>
      <c r="M988" t="str">
        <f>VLOOKUP(K988,'Voltage Vector Region'!$M:$P,3,0)</f>
        <v>V9</v>
      </c>
      <c r="N988" t="str">
        <f>VLOOKUP(K988,'Voltage Vector Region'!$M:$P,4,0)</f>
        <v>V4</v>
      </c>
      <c r="P988" t="str">
        <f>VLOOKUP(L988,'Voltage Vector Region'!$R:$S,2,0)</f>
        <v>NPP</v>
      </c>
      <c r="Q988" t="str">
        <f>VLOOKUP(M988,'Voltage Vector Region'!$R:$S,2,0)</f>
        <v>NPO</v>
      </c>
      <c r="R988" t="str">
        <f>VLOOKUP(N988,'Voltage Vector Region'!$R:$S,2,0)</f>
        <v>OPP</v>
      </c>
      <c r="S988">
        <f t="shared" si="127"/>
        <v>9.8500000000000192</v>
      </c>
      <c r="T988" t="e">
        <f>VLOOKUP($K988,#REF!,2,0)</f>
        <v>#REF!</v>
      </c>
      <c r="U988" t="e">
        <f>VLOOKUP($K988,#REF!,3,0)</f>
        <v>#REF!</v>
      </c>
      <c r="V988" t="e">
        <f>VLOOKUP($K988,#REF!,4,0)</f>
        <v>#REF!</v>
      </c>
    </row>
    <row r="989" spans="3:22" x14ac:dyDescent="0.3">
      <c r="C989" s="1">
        <v>9.8600000000000198E-3</v>
      </c>
      <c r="D989" s="1">
        <f t="shared" si="128"/>
        <v>3.0976103564395423</v>
      </c>
      <c r="E989" s="1" t="str">
        <f t="shared" si="129"/>
        <v>S3</v>
      </c>
      <c r="F989" s="1">
        <f t="shared" si="126"/>
        <v>1.003215254046347</v>
      </c>
      <c r="G989" s="1">
        <f>$F$2*(((SQRT(3)*COS(Model!F989))-SIN(Model!F989))/2)</f>
        <v>3.5174494654286771E-2</v>
      </c>
      <c r="H989" s="1">
        <f t="shared" si="130"/>
        <v>0.67456307319171738</v>
      </c>
      <c r="I989" s="1">
        <f t="shared" si="131"/>
        <v>0.70973756784600417</v>
      </c>
      <c r="J989" s="1" t="str">
        <f t="shared" si="132"/>
        <v>R4</v>
      </c>
      <c r="K989" t="str">
        <f t="shared" si="133"/>
        <v>S3R4</v>
      </c>
      <c r="L989" t="str">
        <f>VLOOKUP(K989,'Voltage Vector Region'!$M:$P,2,0)</f>
        <v>V16</v>
      </c>
      <c r="M989" t="str">
        <f>VLOOKUP(K989,'Voltage Vector Region'!$M:$P,3,0)</f>
        <v>V9</v>
      </c>
      <c r="N989" t="str">
        <f>VLOOKUP(K989,'Voltage Vector Region'!$M:$P,4,0)</f>
        <v>V4</v>
      </c>
      <c r="P989" t="str">
        <f>VLOOKUP(L989,'Voltage Vector Region'!$R:$S,2,0)</f>
        <v>NPP</v>
      </c>
      <c r="Q989" t="str">
        <f>VLOOKUP(M989,'Voltage Vector Region'!$R:$S,2,0)</f>
        <v>NPO</v>
      </c>
      <c r="R989" t="str">
        <f>VLOOKUP(N989,'Voltage Vector Region'!$R:$S,2,0)</f>
        <v>OPP</v>
      </c>
      <c r="S989">
        <f t="shared" si="127"/>
        <v>9.860000000000019</v>
      </c>
      <c r="T989" t="e">
        <f>VLOOKUP($K989,#REF!,2,0)</f>
        <v>#REF!</v>
      </c>
      <c r="U989" t="e">
        <f>VLOOKUP($K989,#REF!,3,0)</f>
        <v>#REF!</v>
      </c>
      <c r="V989" t="e">
        <f>VLOOKUP($K989,#REF!,4,0)</f>
        <v>#REF!</v>
      </c>
    </row>
    <row r="990" spans="3:22" x14ac:dyDescent="0.3">
      <c r="C990" s="1">
        <v>9.8700000000000194E-3</v>
      </c>
      <c r="D990" s="1">
        <f t="shared" si="128"/>
        <v>3.1007519490931319</v>
      </c>
      <c r="E990" s="1" t="str">
        <f t="shared" si="129"/>
        <v>S3</v>
      </c>
      <c r="F990" s="1">
        <f t="shared" si="126"/>
        <v>1.0063568466999366</v>
      </c>
      <c r="G990" s="1">
        <f>$F$2*(((SQRT(3)*COS(Model!F990))-SIN(Model!F990))/2)</f>
        <v>3.2663481582803036E-2</v>
      </c>
      <c r="H990" s="1">
        <f t="shared" si="130"/>
        <v>0.67591086316198667</v>
      </c>
      <c r="I990" s="1">
        <f t="shared" si="131"/>
        <v>0.70857434474478975</v>
      </c>
      <c r="J990" s="1" t="str">
        <f t="shared" si="132"/>
        <v>R4</v>
      </c>
      <c r="K990" t="str">
        <f t="shared" si="133"/>
        <v>S3R4</v>
      </c>
      <c r="L990" t="str">
        <f>VLOOKUP(K990,'Voltage Vector Region'!$M:$P,2,0)</f>
        <v>V16</v>
      </c>
      <c r="M990" t="str">
        <f>VLOOKUP(K990,'Voltage Vector Region'!$M:$P,3,0)</f>
        <v>V9</v>
      </c>
      <c r="N990" t="str">
        <f>VLOOKUP(K990,'Voltage Vector Region'!$M:$P,4,0)</f>
        <v>V4</v>
      </c>
      <c r="P990" t="str">
        <f>VLOOKUP(L990,'Voltage Vector Region'!$R:$S,2,0)</f>
        <v>NPP</v>
      </c>
      <c r="Q990" t="str">
        <f>VLOOKUP(M990,'Voltage Vector Region'!$R:$S,2,0)</f>
        <v>NPO</v>
      </c>
      <c r="R990" t="str">
        <f>VLOOKUP(N990,'Voltage Vector Region'!$R:$S,2,0)</f>
        <v>OPP</v>
      </c>
      <c r="S990">
        <f t="shared" si="127"/>
        <v>9.8700000000000188</v>
      </c>
      <c r="T990" t="e">
        <f>VLOOKUP($K990,#REF!,2,0)</f>
        <v>#REF!</v>
      </c>
      <c r="U990" t="e">
        <f>VLOOKUP($K990,#REF!,3,0)</f>
        <v>#REF!</v>
      </c>
      <c r="V990" t="e">
        <f>VLOOKUP($K990,#REF!,4,0)</f>
        <v>#REF!</v>
      </c>
    </row>
    <row r="991" spans="3:22" x14ac:dyDescent="0.3">
      <c r="C991" s="1">
        <v>9.8800000000000207E-3</v>
      </c>
      <c r="D991" s="1">
        <f t="shared" si="128"/>
        <v>3.1038935417467224</v>
      </c>
      <c r="E991" s="1" t="str">
        <f t="shared" si="129"/>
        <v>S3</v>
      </c>
      <c r="F991" s="1">
        <f t="shared" si="126"/>
        <v>1.0094984393535271</v>
      </c>
      <c r="G991" s="1">
        <f>$F$2*(((SQRT(3)*COS(Model!F991))-SIN(Model!F991))/2)</f>
        <v>3.0152146135942106E-2</v>
      </c>
      <c r="H991" s="1">
        <f t="shared" si="130"/>
        <v>0.67725198216491322</v>
      </c>
      <c r="I991" s="1">
        <f t="shared" si="131"/>
        <v>0.70740412830085531</v>
      </c>
      <c r="J991" s="1" t="str">
        <f t="shared" si="132"/>
        <v>R4</v>
      </c>
      <c r="K991" t="str">
        <f t="shared" si="133"/>
        <v>S3R4</v>
      </c>
      <c r="L991" t="str">
        <f>VLOOKUP(K991,'Voltage Vector Region'!$M:$P,2,0)</f>
        <v>V16</v>
      </c>
      <c r="M991" t="str">
        <f>VLOOKUP(K991,'Voltage Vector Region'!$M:$P,3,0)</f>
        <v>V9</v>
      </c>
      <c r="N991" t="str">
        <f>VLOOKUP(K991,'Voltage Vector Region'!$M:$P,4,0)</f>
        <v>V4</v>
      </c>
      <c r="P991" t="str">
        <f>VLOOKUP(L991,'Voltage Vector Region'!$R:$S,2,0)</f>
        <v>NPP</v>
      </c>
      <c r="Q991" t="str">
        <f>VLOOKUP(M991,'Voltage Vector Region'!$R:$S,2,0)</f>
        <v>NPO</v>
      </c>
      <c r="R991" t="str">
        <f>VLOOKUP(N991,'Voltage Vector Region'!$R:$S,2,0)</f>
        <v>OPP</v>
      </c>
      <c r="S991">
        <f t="shared" si="127"/>
        <v>9.8800000000000203</v>
      </c>
      <c r="T991" t="e">
        <f>VLOOKUP($K991,#REF!,2,0)</f>
        <v>#REF!</v>
      </c>
      <c r="U991" t="e">
        <f>VLOOKUP($K991,#REF!,3,0)</f>
        <v>#REF!</v>
      </c>
      <c r="V991" t="e">
        <f>VLOOKUP($K991,#REF!,4,0)</f>
        <v>#REF!</v>
      </c>
    </row>
    <row r="992" spans="3:22" x14ac:dyDescent="0.3">
      <c r="C992" s="1">
        <v>9.8900000000000203E-3</v>
      </c>
      <c r="D992" s="1">
        <f t="shared" si="128"/>
        <v>3.107035134400312</v>
      </c>
      <c r="E992" s="1" t="str">
        <f t="shared" si="129"/>
        <v>S3</v>
      </c>
      <c r="F992" s="1">
        <f t="shared" si="126"/>
        <v>1.0126400320071167</v>
      </c>
      <c r="G992" s="1">
        <f>$F$2*(((SQRT(3)*COS(Model!F992))-SIN(Model!F992))/2)</f>
        <v>2.7640513099572495E-2</v>
      </c>
      <c r="H992" s="1">
        <f t="shared" si="130"/>
        <v>0.67858641696419308</v>
      </c>
      <c r="I992" s="1">
        <f t="shared" si="131"/>
        <v>0.70622693006376558</v>
      </c>
      <c r="J992" s="1" t="str">
        <f t="shared" si="132"/>
        <v>R4</v>
      </c>
      <c r="K992" t="str">
        <f t="shared" si="133"/>
        <v>S3R4</v>
      </c>
      <c r="L992" t="str">
        <f>VLOOKUP(K992,'Voltage Vector Region'!$M:$P,2,0)</f>
        <v>V16</v>
      </c>
      <c r="M992" t="str">
        <f>VLOOKUP(K992,'Voltage Vector Region'!$M:$P,3,0)</f>
        <v>V9</v>
      </c>
      <c r="N992" t="str">
        <f>VLOOKUP(K992,'Voltage Vector Region'!$M:$P,4,0)</f>
        <v>V4</v>
      </c>
      <c r="P992" t="str">
        <f>VLOOKUP(L992,'Voltage Vector Region'!$R:$S,2,0)</f>
        <v>NPP</v>
      </c>
      <c r="Q992" t="str">
        <f>VLOOKUP(M992,'Voltage Vector Region'!$R:$S,2,0)</f>
        <v>NPO</v>
      </c>
      <c r="R992" t="str">
        <f>VLOOKUP(N992,'Voltage Vector Region'!$R:$S,2,0)</f>
        <v>OPP</v>
      </c>
      <c r="S992">
        <f t="shared" si="127"/>
        <v>9.8900000000000201</v>
      </c>
      <c r="T992" t="e">
        <f>VLOOKUP($K992,#REF!,2,0)</f>
        <v>#REF!</v>
      </c>
      <c r="U992" t="e">
        <f>VLOOKUP($K992,#REF!,3,0)</f>
        <v>#REF!</v>
      </c>
      <c r="V992" t="e">
        <f>VLOOKUP($K992,#REF!,4,0)</f>
        <v>#REF!</v>
      </c>
    </row>
    <row r="993" spans="3:22" x14ac:dyDescent="0.3">
      <c r="C993" s="1">
        <v>9.9000000000000199E-3</v>
      </c>
      <c r="D993" s="1">
        <f t="shared" si="128"/>
        <v>3.1101767270539016</v>
      </c>
      <c r="E993" s="1" t="str">
        <f t="shared" si="129"/>
        <v>S3</v>
      </c>
      <c r="F993" s="1">
        <f t="shared" si="126"/>
        <v>1.0157816246607063</v>
      </c>
      <c r="G993" s="1">
        <f>$F$2*(((SQRT(3)*COS(Model!F993))-SIN(Model!F993))/2)</f>
        <v>2.5128607262497438E-2</v>
      </c>
      <c r="H993" s="1">
        <f t="shared" si="130"/>
        <v>0.67991415438949387</v>
      </c>
      <c r="I993" s="1">
        <f t="shared" si="131"/>
        <v>0.70504276165199131</v>
      </c>
      <c r="J993" s="1" t="str">
        <f t="shared" si="132"/>
        <v>R4</v>
      </c>
      <c r="K993" t="str">
        <f t="shared" si="133"/>
        <v>S3R4</v>
      </c>
      <c r="L993" t="str">
        <f>VLOOKUP(K993,'Voltage Vector Region'!$M:$P,2,0)</f>
        <v>V16</v>
      </c>
      <c r="M993" t="str">
        <f>VLOOKUP(K993,'Voltage Vector Region'!$M:$P,3,0)</f>
        <v>V9</v>
      </c>
      <c r="N993" t="str">
        <f>VLOOKUP(K993,'Voltage Vector Region'!$M:$P,4,0)</f>
        <v>V4</v>
      </c>
      <c r="P993" t="str">
        <f>VLOOKUP(L993,'Voltage Vector Region'!$R:$S,2,0)</f>
        <v>NPP</v>
      </c>
      <c r="Q993" t="str">
        <f>VLOOKUP(M993,'Voltage Vector Region'!$R:$S,2,0)</f>
        <v>NPO</v>
      </c>
      <c r="R993" t="str">
        <f>VLOOKUP(N993,'Voltage Vector Region'!$R:$S,2,0)</f>
        <v>OPP</v>
      </c>
      <c r="S993">
        <f t="shared" si="127"/>
        <v>9.9000000000000199</v>
      </c>
      <c r="T993" t="e">
        <f>VLOOKUP($K993,#REF!,2,0)</f>
        <v>#REF!</v>
      </c>
      <c r="U993" t="e">
        <f>VLOOKUP($K993,#REF!,3,0)</f>
        <v>#REF!</v>
      </c>
      <c r="V993" t="e">
        <f>VLOOKUP($K993,#REF!,4,0)</f>
        <v>#REF!</v>
      </c>
    </row>
    <row r="994" spans="3:22" x14ac:dyDescent="0.3">
      <c r="C994" s="1">
        <v>9.9100000000000195E-3</v>
      </c>
      <c r="D994" s="1">
        <f t="shared" si="128"/>
        <v>3.1133183197074912</v>
      </c>
      <c r="E994" s="1" t="str">
        <f t="shared" si="129"/>
        <v>S3</v>
      </c>
      <c r="F994" s="1">
        <f t="shared" si="126"/>
        <v>1.0189232173142959</v>
      </c>
      <c r="G994" s="1">
        <f>$F$2*(((SQRT(3)*COS(Model!F994))-SIN(Model!F994))/2)</f>
        <v>2.2616453416213524E-2</v>
      </c>
      <c r="H994" s="1">
        <f t="shared" si="130"/>
        <v>0.68123518133658345</v>
      </c>
      <c r="I994" s="1">
        <f t="shared" si="131"/>
        <v>0.703851634752797</v>
      </c>
      <c r="J994" s="1" t="str">
        <f t="shared" si="132"/>
        <v>R4</v>
      </c>
      <c r="K994" t="str">
        <f t="shared" si="133"/>
        <v>S3R4</v>
      </c>
      <c r="L994" t="str">
        <f>VLOOKUP(K994,'Voltage Vector Region'!$M:$P,2,0)</f>
        <v>V16</v>
      </c>
      <c r="M994" t="str">
        <f>VLOOKUP(K994,'Voltage Vector Region'!$M:$P,3,0)</f>
        <v>V9</v>
      </c>
      <c r="N994" t="str">
        <f>VLOOKUP(K994,'Voltage Vector Region'!$M:$P,4,0)</f>
        <v>V4</v>
      </c>
      <c r="P994" t="str">
        <f>VLOOKUP(L994,'Voltage Vector Region'!$R:$S,2,0)</f>
        <v>NPP</v>
      </c>
      <c r="Q994" t="str">
        <f>VLOOKUP(M994,'Voltage Vector Region'!$R:$S,2,0)</f>
        <v>NPO</v>
      </c>
      <c r="R994" t="str">
        <f>VLOOKUP(N994,'Voltage Vector Region'!$R:$S,2,0)</f>
        <v>OPP</v>
      </c>
      <c r="S994">
        <f t="shared" si="127"/>
        <v>9.9100000000000197</v>
      </c>
      <c r="T994" t="e">
        <f>VLOOKUP($K994,#REF!,2,0)</f>
        <v>#REF!</v>
      </c>
      <c r="U994" t="e">
        <f>VLOOKUP($K994,#REF!,3,0)</f>
        <v>#REF!</v>
      </c>
      <c r="V994" t="e">
        <f>VLOOKUP($K994,#REF!,4,0)</f>
        <v>#REF!</v>
      </c>
    </row>
    <row r="995" spans="3:22" x14ac:dyDescent="0.3">
      <c r="C995" s="1">
        <v>9.9200000000000208E-3</v>
      </c>
      <c r="D995" s="1">
        <f t="shared" si="128"/>
        <v>3.1164599123610817</v>
      </c>
      <c r="E995" s="1" t="str">
        <f t="shared" si="129"/>
        <v>S3</v>
      </c>
      <c r="F995" s="1">
        <f t="shared" si="126"/>
        <v>1.0220648099678864</v>
      </c>
      <c r="G995" s="1">
        <f>$F$2*(((SQRT(3)*COS(Model!F995))-SIN(Model!F995))/2)</f>
        <v>2.0104076354664404E-2</v>
      </c>
      <c r="H995" s="1">
        <f t="shared" si="130"/>
        <v>0.68254948476745925</v>
      </c>
      <c r="I995" s="1">
        <f t="shared" si="131"/>
        <v>0.70265356112212363</v>
      </c>
      <c r="J995" s="1" t="str">
        <f t="shared" si="132"/>
        <v>R4</v>
      </c>
      <c r="K995" t="str">
        <f t="shared" si="133"/>
        <v>S3R4</v>
      </c>
      <c r="L995" t="str">
        <f>VLOOKUP(K995,'Voltage Vector Region'!$M:$P,2,0)</f>
        <v>V16</v>
      </c>
      <c r="M995" t="str">
        <f>VLOOKUP(K995,'Voltage Vector Region'!$M:$P,3,0)</f>
        <v>V9</v>
      </c>
      <c r="N995" t="str">
        <f>VLOOKUP(K995,'Voltage Vector Region'!$M:$P,4,0)</f>
        <v>V4</v>
      </c>
      <c r="P995" t="str">
        <f>VLOOKUP(L995,'Voltage Vector Region'!$R:$S,2,0)</f>
        <v>NPP</v>
      </c>
      <c r="Q995" t="str">
        <f>VLOOKUP(M995,'Voltage Vector Region'!$R:$S,2,0)</f>
        <v>NPO</v>
      </c>
      <c r="R995" t="str">
        <f>VLOOKUP(N995,'Voltage Vector Region'!$R:$S,2,0)</f>
        <v>OPP</v>
      </c>
      <c r="S995">
        <f t="shared" si="127"/>
        <v>9.9200000000000212</v>
      </c>
      <c r="T995" t="e">
        <f>VLOOKUP($K995,#REF!,2,0)</f>
        <v>#REF!</v>
      </c>
      <c r="U995" t="e">
        <f>VLOOKUP($K995,#REF!,3,0)</f>
        <v>#REF!</v>
      </c>
      <c r="V995" t="e">
        <f>VLOOKUP($K995,#REF!,4,0)</f>
        <v>#REF!</v>
      </c>
    </row>
    <row r="996" spans="3:22" x14ac:dyDescent="0.3">
      <c r="C996" s="1">
        <v>9.9300000000000204E-3</v>
      </c>
      <c r="D996" s="1">
        <f t="shared" si="128"/>
        <v>3.1196015050146713</v>
      </c>
      <c r="E996" s="1" t="str">
        <f t="shared" si="129"/>
        <v>S3</v>
      </c>
      <c r="F996" s="1">
        <f t="shared" si="126"/>
        <v>1.025206402621476</v>
      </c>
      <c r="G996" s="1">
        <f>$F$2*(((SQRT(3)*COS(Model!F996))-SIN(Model!F996))/2)</f>
        <v>1.7591500873998678E-2</v>
      </c>
      <c r="H996" s="1">
        <f t="shared" si="130"/>
        <v>0.68385705171047639</v>
      </c>
      <c r="I996" s="1">
        <f t="shared" si="131"/>
        <v>0.70144855258447503</v>
      </c>
      <c r="J996" s="1" t="str">
        <f t="shared" si="132"/>
        <v>R4</v>
      </c>
      <c r="K996" t="str">
        <f t="shared" si="133"/>
        <v>S3R4</v>
      </c>
      <c r="L996" t="str">
        <f>VLOOKUP(K996,'Voltage Vector Region'!$M:$P,2,0)</f>
        <v>V16</v>
      </c>
      <c r="M996" t="str">
        <f>VLOOKUP(K996,'Voltage Vector Region'!$M:$P,3,0)</f>
        <v>V9</v>
      </c>
      <c r="N996" t="str">
        <f>VLOOKUP(K996,'Voltage Vector Region'!$M:$P,4,0)</f>
        <v>V4</v>
      </c>
      <c r="P996" t="str">
        <f>VLOOKUP(L996,'Voltage Vector Region'!$R:$S,2,0)</f>
        <v>NPP</v>
      </c>
      <c r="Q996" t="str">
        <f>VLOOKUP(M996,'Voltage Vector Region'!$R:$S,2,0)</f>
        <v>NPO</v>
      </c>
      <c r="R996" t="str">
        <f>VLOOKUP(N996,'Voltage Vector Region'!$R:$S,2,0)</f>
        <v>OPP</v>
      </c>
      <c r="S996">
        <f t="shared" si="127"/>
        <v>9.930000000000021</v>
      </c>
      <c r="T996" t="e">
        <f>VLOOKUP($K996,#REF!,2,0)</f>
        <v>#REF!</v>
      </c>
      <c r="U996" t="e">
        <f>VLOOKUP($K996,#REF!,3,0)</f>
        <v>#REF!</v>
      </c>
      <c r="V996" t="e">
        <f>VLOOKUP($K996,#REF!,4,0)</f>
        <v>#REF!</v>
      </c>
    </row>
    <row r="997" spans="3:22" x14ac:dyDescent="0.3">
      <c r="C997" s="1">
        <v>9.94000000000002E-3</v>
      </c>
      <c r="D997" s="1">
        <f t="shared" si="128"/>
        <v>3.1227430976682609</v>
      </c>
      <c r="E997" s="1" t="str">
        <f t="shared" si="129"/>
        <v>S3</v>
      </c>
      <c r="F997" s="1">
        <f t="shared" si="126"/>
        <v>1.0283479952750656</v>
      </c>
      <c r="G997" s="1">
        <f>$F$2*(((SQRT(3)*COS(Model!F997))-SIN(Model!F997))/2)</f>
        <v>1.5078751772321253E-2</v>
      </c>
      <c r="H997" s="1">
        <f t="shared" si="130"/>
        <v>0.6851578692604775</v>
      </c>
      <c r="I997" s="1">
        <f t="shared" si="131"/>
        <v>0.70023662103279871</v>
      </c>
      <c r="J997" s="1" t="str">
        <f t="shared" si="132"/>
        <v>R4</v>
      </c>
      <c r="K997" t="str">
        <f t="shared" si="133"/>
        <v>S3R4</v>
      </c>
      <c r="L997" t="str">
        <f>VLOOKUP(K997,'Voltage Vector Region'!$M:$P,2,0)</f>
        <v>V16</v>
      </c>
      <c r="M997" t="str">
        <f>VLOOKUP(K997,'Voltage Vector Region'!$M:$P,3,0)</f>
        <v>V9</v>
      </c>
      <c r="N997" t="str">
        <f>VLOOKUP(K997,'Voltage Vector Region'!$M:$P,4,0)</f>
        <v>V4</v>
      </c>
      <c r="P997" t="str">
        <f>VLOOKUP(L997,'Voltage Vector Region'!$R:$S,2,0)</f>
        <v>NPP</v>
      </c>
      <c r="Q997" t="str">
        <f>VLOOKUP(M997,'Voltage Vector Region'!$R:$S,2,0)</f>
        <v>NPO</v>
      </c>
      <c r="R997" t="str">
        <f>VLOOKUP(N997,'Voltage Vector Region'!$R:$S,2,0)</f>
        <v>OPP</v>
      </c>
      <c r="S997">
        <f t="shared" si="127"/>
        <v>9.940000000000019</v>
      </c>
      <c r="T997" t="e">
        <f>VLOOKUP($K997,#REF!,2,0)</f>
        <v>#REF!</v>
      </c>
      <c r="U997" t="e">
        <f>VLOOKUP($K997,#REF!,3,0)</f>
        <v>#REF!</v>
      </c>
      <c r="V997" t="e">
        <f>VLOOKUP($K997,#REF!,4,0)</f>
        <v>#REF!</v>
      </c>
    </row>
    <row r="998" spans="3:22" x14ac:dyDescent="0.3">
      <c r="C998" s="1">
        <v>9.9500000000000196E-3</v>
      </c>
      <c r="D998" s="1">
        <f t="shared" si="128"/>
        <v>3.1258846903218505</v>
      </c>
      <c r="E998" s="1" t="str">
        <f t="shared" si="129"/>
        <v>S3</v>
      </c>
      <c r="F998" s="1">
        <f t="shared" si="126"/>
        <v>1.0314895879286552</v>
      </c>
      <c r="G998" s="1">
        <f>$F$2*(((SQRT(3)*COS(Model!F998))-SIN(Model!F998))/2)</f>
        <v>1.2565853849451393E-2</v>
      </c>
      <c r="H998" s="1">
        <f t="shared" si="130"/>
        <v>0.68645192457891824</v>
      </c>
      <c r="I998" s="1">
        <f t="shared" si="131"/>
        <v>0.69901777842836965</v>
      </c>
      <c r="J998" s="1" t="str">
        <f t="shared" si="132"/>
        <v>R4</v>
      </c>
      <c r="K998" t="str">
        <f t="shared" si="133"/>
        <v>S3R4</v>
      </c>
      <c r="L998" t="str">
        <f>VLOOKUP(K998,'Voltage Vector Region'!$M:$P,2,0)</f>
        <v>V16</v>
      </c>
      <c r="M998" t="str">
        <f>VLOOKUP(K998,'Voltage Vector Region'!$M:$P,3,0)</f>
        <v>V9</v>
      </c>
      <c r="N998" t="str">
        <f>VLOOKUP(K998,'Voltage Vector Region'!$M:$P,4,0)</f>
        <v>V4</v>
      </c>
      <c r="P998" t="str">
        <f>VLOOKUP(L998,'Voltage Vector Region'!$R:$S,2,0)</f>
        <v>NPP</v>
      </c>
      <c r="Q998" t="str">
        <f>VLOOKUP(M998,'Voltage Vector Region'!$R:$S,2,0)</f>
        <v>NPO</v>
      </c>
      <c r="R998" t="str">
        <f>VLOOKUP(N998,'Voltage Vector Region'!$R:$S,2,0)</f>
        <v>OPP</v>
      </c>
      <c r="S998">
        <f t="shared" si="127"/>
        <v>9.9500000000000188</v>
      </c>
      <c r="T998" t="e">
        <f>VLOOKUP($K998,#REF!,2,0)</f>
        <v>#REF!</v>
      </c>
      <c r="U998" t="e">
        <f>VLOOKUP($K998,#REF!,3,0)</f>
        <v>#REF!</v>
      </c>
      <c r="V998" t="e">
        <f>VLOOKUP($K998,#REF!,4,0)</f>
        <v>#REF!</v>
      </c>
    </row>
    <row r="999" spans="3:22" x14ac:dyDescent="0.3">
      <c r="C999" s="1">
        <v>9.9600000000000192E-3</v>
      </c>
      <c r="D999" s="1">
        <f t="shared" si="128"/>
        <v>3.1290262829754401</v>
      </c>
      <c r="E999" s="1" t="str">
        <f t="shared" si="129"/>
        <v>S3</v>
      </c>
      <c r="F999" s="1">
        <f t="shared" si="126"/>
        <v>1.0346311805822448</v>
      </c>
      <c r="G999" s="1">
        <f>$F$2*(((SQRT(3)*COS(Model!F999))-SIN(Model!F999))/2)</f>
        <v>1.0052831906677141E-2</v>
      </c>
      <c r="H999" s="1">
        <f t="shared" si="130"/>
        <v>0.68773920489399543</v>
      </c>
      <c r="I999" s="1">
        <f t="shared" si="131"/>
        <v>0.69779203680067259</v>
      </c>
      <c r="J999" s="1" t="str">
        <f t="shared" si="132"/>
        <v>R4</v>
      </c>
      <c r="K999" t="str">
        <f t="shared" si="133"/>
        <v>S3R4</v>
      </c>
      <c r="L999" t="str">
        <f>VLOOKUP(K999,'Voltage Vector Region'!$M:$P,2,0)</f>
        <v>V16</v>
      </c>
      <c r="M999" t="str">
        <f>VLOOKUP(K999,'Voltage Vector Region'!$M:$P,3,0)</f>
        <v>V9</v>
      </c>
      <c r="N999" t="str">
        <f>VLOOKUP(K999,'Voltage Vector Region'!$M:$P,4,0)</f>
        <v>V4</v>
      </c>
      <c r="P999" t="str">
        <f>VLOOKUP(L999,'Voltage Vector Region'!$R:$S,2,0)</f>
        <v>NPP</v>
      </c>
      <c r="Q999" t="str">
        <f>VLOOKUP(M999,'Voltage Vector Region'!$R:$S,2,0)</f>
        <v>NPO</v>
      </c>
      <c r="R999" t="str">
        <f>VLOOKUP(N999,'Voltage Vector Region'!$R:$S,2,0)</f>
        <v>OPP</v>
      </c>
      <c r="S999">
        <f t="shared" si="127"/>
        <v>9.9600000000000186</v>
      </c>
      <c r="T999" t="e">
        <f>VLOOKUP($K999,#REF!,2,0)</f>
        <v>#REF!</v>
      </c>
      <c r="U999" t="e">
        <f>VLOOKUP($K999,#REF!,3,0)</f>
        <v>#REF!</v>
      </c>
      <c r="V999" t="e">
        <f>VLOOKUP($K999,#REF!,4,0)</f>
        <v>#REF!</v>
      </c>
    </row>
    <row r="1000" spans="3:22" x14ac:dyDescent="0.3">
      <c r="C1000" s="1">
        <v>9.9700000000000205E-3</v>
      </c>
      <c r="D1000" s="1">
        <f t="shared" si="128"/>
        <v>3.1321678756290305</v>
      </c>
      <c r="E1000" s="1" t="str">
        <f t="shared" si="129"/>
        <v>S3</v>
      </c>
      <c r="F1000" s="1">
        <f t="shared" si="126"/>
        <v>1.0377727732358353</v>
      </c>
      <c r="G1000" s="1">
        <f>$F$2*(((SQRT(3)*COS(Model!F1000))-SIN(Model!F1000))/2)</f>
        <v>7.5397107465096985E-3</v>
      </c>
      <c r="H1000" s="1">
        <f t="shared" si="130"/>
        <v>0.68901969750077219</v>
      </c>
      <c r="I1000" s="1">
        <f t="shared" si="131"/>
        <v>0.69655940824728191</v>
      </c>
      <c r="J1000" s="1" t="str">
        <f t="shared" si="132"/>
        <v>R4</v>
      </c>
      <c r="K1000" t="str">
        <f t="shared" si="133"/>
        <v>S3R4</v>
      </c>
      <c r="L1000" t="str">
        <f>VLOOKUP(K1000,'Voltage Vector Region'!$M:$P,2,0)</f>
        <v>V16</v>
      </c>
      <c r="M1000" t="str">
        <f>VLOOKUP(K1000,'Voltage Vector Region'!$M:$P,3,0)</f>
        <v>V9</v>
      </c>
      <c r="N1000" t="str">
        <f>VLOOKUP(K1000,'Voltage Vector Region'!$M:$P,4,0)</f>
        <v>V4</v>
      </c>
      <c r="P1000" t="str">
        <f>VLOOKUP(L1000,'Voltage Vector Region'!$R:$S,2,0)</f>
        <v>NPP</v>
      </c>
      <c r="Q1000" t="str">
        <f>VLOOKUP(M1000,'Voltage Vector Region'!$R:$S,2,0)</f>
        <v>NPO</v>
      </c>
      <c r="R1000" t="str">
        <f>VLOOKUP(N1000,'Voltage Vector Region'!$R:$S,2,0)</f>
        <v>OPP</v>
      </c>
      <c r="S1000">
        <f t="shared" si="127"/>
        <v>9.9700000000000202</v>
      </c>
      <c r="T1000" t="e">
        <f>VLOOKUP($K1000,#REF!,2,0)</f>
        <v>#REF!</v>
      </c>
      <c r="U1000" t="e">
        <f>VLOOKUP($K1000,#REF!,3,0)</f>
        <v>#REF!</v>
      </c>
      <c r="V1000" t="e">
        <f>VLOOKUP($K1000,#REF!,4,0)</f>
        <v>#REF!</v>
      </c>
    </row>
    <row r="1001" spans="3:22" x14ac:dyDescent="0.3">
      <c r="C1001" s="1">
        <v>9.9800000000000201E-3</v>
      </c>
      <c r="D1001" s="1">
        <f t="shared" si="128"/>
        <v>3.1353094682826201</v>
      </c>
      <c r="E1001" s="1" t="str">
        <f t="shared" si="129"/>
        <v>S3</v>
      </c>
      <c r="F1001" s="1">
        <f t="shared" si="126"/>
        <v>1.0409143658894249</v>
      </c>
      <c r="G1001" s="1">
        <f>$F$2*(((SQRT(3)*COS(Model!F1001))-SIN(Model!F1001))/2)</f>
        <v>5.026515172441748E-3</v>
      </c>
      <c r="H1001" s="1">
        <f t="shared" si="130"/>
        <v>0.69029338976130272</v>
      </c>
      <c r="I1001" s="1">
        <f t="shared" si="131"/>
        <v>0.69531990493374451</v>
      </c>
      <c r="J1001" s="1" t="str">
        <f t="shared" si="132"/>
        <v>R4</v>
      </c>
      <c r="K1001" t="str">
        <f t="shared" si="133"/>
        <v>S3R4</v>
      </c>
      <c r="L1001" t="str">
        <f>VLOOKUP(K1001,'Voltage Vector Region'!$M:$P,2,0)</f>
        <v>V16</v>
      </c>
      <c r="M1001" t="str">
        <f>VLOOKUP(K1001,'Voltage Vector Region'!$M:$P,3,0)</f>
        <v>V9</v>
      </c>
      <c r="N1001" t="str">
        <f>VLOOKUP(K1001,'Voltage Vector Region'!$M:$P,4,0)</f>
        <v>V4</v>
      </c>
      <c r="P1001" t="str">
        <f>VLOOKUP(L1001,'Voltage Vector Region'!$R:$S,2,0)</f>
        <v>NPP</v>
      </c>
      <c r="Q1001" t="str">
        <f>VLOOKUP(M1001,'Voltage Vector Region'!$R:$S,2,0)</f>
        <v>NPO</v>
      </c>
      <c r="R1001" t="str">
        <f>VLOOKUP(N1001,'Voltage Vector Region'!$R:$S,2,0)</f>
        <v>OPP</v>
      </c>
      <c r="S1001">
        <f t="shared" si="127"/>
        <v>9.98000000000002</v>
      </c>
      <c r="T1001" t="e">
        <f>VLOOKUP($K1001,#REF!,2,0)</f>
        <v>#REF!</v>
      </c>
      <c r="U1001" t="e">
        <f>VLOOKUP($K1001,#REF!,3,0)</f>
        <v>#REF!</v>
      </c>
      <c r="V1001" t="e">
        <f>VLOOKUP($K1001,#REF!,4,0)</f>
        <v>#REF!</v>
      </c>
    </row>
    <row r="1002" spans="3:22" x14ac:dyDescent="0.3">
      <c r="C1002" s="1">
        <v>9.9900000000000197E-3</v>
      </c>
      <c r="D1002" s="1">
        <f t="shared" si="128"/>
        <v>3.1384510609362097</v>
      </c>
      <c r="E1002" s="1" t="str">
        <f t="shared" si="129"/>
        <v>S3</v>
      </c>
      <c r="F1002" s="1">
        <f t="shared" si="126"/>
        <v>1.0440559585430145</v>
      </c>
      <c r="G1002" s="1">
        <f>$F$2*(((SQRT(3)*COS(Model!F1002))-SIN(Model!F1002))/2)</f>
        <v>2.5132699886983635E-3</v>
      </c>
      <c r="H1002" s="1">
        <f t="shared" si="130"/>
        <v>0.6915602691047591</v>
      </c>
      <c r="I1002" s="1">
        <f t="shared" si="131"/>
        <v>0.69407353909345748</v>
      </c>
      <c r="J1002" s="1" t="str">
        <f t="shared" si="132"/>
        <v>R4</v>
      </c>
      <c r="K1002" t="str">
        <f t="shared" si="133"/>
        <v>S3R4</v>
      </c>
      <c r="L1002" t="str">
        <f>VLOOKUP(K1002,'Voltage Vector Region'!$M:$P,2,0)</f>
        <v>V16</v>
      </c>
      <c r="M1002" t="str">
        <f>VLOOKUP(K1002,'Voltage Vector Region'!$M:$P,3,0)</f>
        <v>V9</v>
      </c>
      <c r="N1002" t="str">
        <f>VLOOKUP(K1002,'Voltage Vector Region'!$M:$P,4,0)</f>
        <v>V4</v>
      </c>
      <c r="P1002" t="str">
        <f>VLOOKUP(L1002,'Voltage Vector Region'!$R:$S,2,0)</f>
        <v>NPP</v>
      </c>
      <c r="Q1002" t="str">
        <f>VLOOKUP(M1002,'Voltage Vector Region'!$R:$S,2,0)</f>
        <v>NPO</v>
      </c>
      <c r="R1002" t="str">
        <f>VLOOKUP(N1002,'Voltage Vector Region'!$R:$S,2,0)</f>
        <v>OPP</v>
      </c>
      <c r="S1002">
        <f t="shared" si="127"/>
        <v>9.9900000000000198</v>
      </c>
      <c r="T1002" t="e">
        <f>VLOOKUP($K1002,#REF!,2,0)</f>
        <v>#REF!</v>
      </c>
      <c r="U1002" t="e">
        <f>VLOOKUP($K1002,#REF!,3,0)</f>
        <v>#REF!</v>
      </c>
      <c r="V1002" t="e">
        <f>VLOOKUP($K1002,#REF!,4,0)</f>
        <v>#REF!</v>
      </c>
    </row>
    <row r="1003" spans="3:22" x14ac:dyDescent="0.3">
      <c r="C1003" s="28">
        <v>0.01</v>
      </c>
      <c r="D1003" s="28">
        <f t="shared" si="128"/>
        <v>3.1415926535897931</v>
      </c>
      <c r="E1003" s="28" t="str">
        <f t="shared" si="129"/>
        <v>S4</v>
      </c>
      <c r="F1003" s="28">
        <f t="shared" ref="F1003:F1066" si="134">IF(AND((D1003&lt;PI()/3),(D1003&gt;=0)),D1003,IF(AND((D1003&lt;2*PI()/3),(D1003&gt;=PI()/3)),D1003-PI()/3,IF(AND((D1003&lt;3*PI()/3),(D1003&gt;=2*PI()/3)),D1003-(2*PI()/3),IF(AND((D1003&lt;4*PI()/3),(D1003&gt;=PI())),D1003-PI(),IF(AND((D1003&lt;5*PI()/3),(D1003&gt;=4*PI()/3)),D1003-(4*PI()/3),IF(AND((D1003&lt;2*PI()),(D1003&gt;=5*PI()/3)),D1003-(5*PI()/3),0))))))</f>
        <v>0</v>
      </c>
      <c r="G1003" s="28">
        <f>$F$2*(((SQRT(3)*COS(Model!F1003))-SIN(Model!F1003))/2)</f>
        <v>0.69282032302755092</v>
      </c>
      <c r="H1003" s="28">
        <f t="shared" si="130"/>
        <v>0</v>
      </c>
      <c r="I1003" s="28">
        <f t="shared" si="131"/>
        <v>0.69282032302755092</v>
      </c>
      <c r="J1003" s="28" t="str">
        <f t="shared" si="132"/>
        <v>R3</v>
      </c>
      <c r="K1003" s="29" t="str">
        <f t="shared" si="133"/>
        <v>S4R3</v>
      </c>
      <c r="L1003" s="29" t="str">
        <f>VLOOKUP(K1003,'Voltage Vector Region'!$M:$P,2,0)</f>
        <v>V4</v>
      </c>
      <c r="M1003" s="29" t="str">
        <f>VLOOKUP(K1003,'Voltage Vector Region'!$M:$P,3,0)</f>
        <v>V10</v>
      </c>
      <c r="N1003" s="29" t="str">
        <f>VLOOKUP(K1003,'Voltage Vector Region'!$M:$P,4,0)</f>
        <v>V16</v>
      </c>
      <c r="O1003" s="29"/>
      <c r="P1003" s="29" t="str">
        <f>VLOOKUP(L1003,'Voltage Vector Region'!$R:$S,2,0)</f>
        <v>OPP</v>
      </c>
      <c r="Q1003" s="29" t="str">
        <f>VLOOKUP(M1003,'Voltage Vector Region'!$R:$S,2,0)</f>
        <v>NOP</v>
      </c>
      <c r="R1003" s="29" t="str">
        <f>VLOOKUP(N1003,'Voltage Vector Region'!$R:$S,2,0)</f>
        <v>NPP</v>
      </c>
      <c r="S1003" s="29">
        <f t="shared" si="127"/>
        <v>10</v>
      </c>
      <c r="T1003" t="e">
        <f>VLOOKUP($K1003,#REF!,2,0)</f>
        <v>#REF!</v>
      </c>
      <c r="U1003" t="e">
        <f>VLOOKUP($K1003,#REF!,3,0)</f>
        <v>#REF!</v>
      </c>
      <c r="V1003" t="e">
        <f>VLOOKUP($K1003,#REF!,4,0)</f>
        <v>#REF!</v>
      </c>
    </row>
    <row r="1004" spans="3:22" x14ac:dyDescent="0.3">
      <c r="C1004" s="1">
        <v>1.001E-2</v>
      </c>
      <c r="D1004" s="1">
        <f t="shared" si="128"/>
        <v>3.1447342462433832</v>
      </c>
      <c r="E1004" s="1" t="str">
        <f t="shared" si="129"/>
        <v>S4</v>
      </c>
      <c r="F1004" s="1">
        <f t="shared" si="134"/>
        <v>3.1415926535900418E-3</v>
      </c>
      <c r="G1004" s="1">
        <f>$F$2*(((SQRT(3)*COS(Model!F1004))-SIN(Model!F1004))/2)</f>
        <v>0.69156026910475632</v>
      </c>
      <c r="H1004" s="1">
        <f t="shared" si="130"/>
        <v>2.51326998870385E-3</v>
      </c>
      <c r="I1004" s="1">
        <f t="shared" si="131"/>
        <v>0.69407353909346015</v>
      </c>
      <c r="J1004" s="1" t="str">
        <f t="shared" si="132"/>
        <v>R3</v>
      </c>
      <c r="K1004" t="str">
        <f t="shared" si="133"/>
        <v>S4R3</v>
      </c>
      <c r="L1004" t="str">
        <f>VLOOKUP(K1004,'Voltage Vector Region'!$M:$P,2,0)</f>
        <v>V4</v>
      </c>
      <c r="M1004" t="str">
        <f>VLOOKUP(K1004,'Voltage Vector Region'!$M:$P,3,0)</f>
        <v>V10</v>
      </c>
      <c r="N1004" t="str">
        <f>VLOOKUP(K1004,'Voltage Vector Region'!$M:$P,4,0)</f>
        <v>V16</v>
      </c>
      <c r="P1004" t="str">
        <f>VLOOKUP(L1004,'Voltage Vector Region'!$R:$S,2,0)</f>
        <v>OPP</v>
      </c>
      <c r="Q1004" t="str">
        <f>VLOOKUP(M1004,'Voltage Vector Region'!$R:$S,2,0)</f>
        <v>NOP</v>
      </c>
      <c r="R1004" t="str">
        <f>VLOOKUP(N1004,'Voltage Vector Region'!$R:$S,2,0)</f>
        <v>NPP</v>
      </c>
      <c r="S1004">
        <f t="shared" si="127"/>
        <v>10.01</v>
      </c>
      <c r="T1004" t="e">
        <f>VLOOKUP($K1004,#REF!,2,0)</f>
        <v>#REF!</v>
      </c>
      <c r="U1004" t="e">
        <f>VLOOKUP($K1004,#REF!,3,0)</f>
        <v>#REF!</v>
      </c>
      <c r="V1004" t="e">
        <f>VLOOKUP($K1004,#REF!,4,0)</f>
        <v>#REF!</v>
      </c>
    </row>
    <row r="1005" spans="3:22" x14ac:dyDescent="0.3">
      <c r="C1005" s="1">
        <v>1.0019999999999999E-2</v>
      </c>
      <c r="D1005" s="1">
        <f t="shared" si="128"/>
        <v>3.1478758388969728</v>
      </c>
      <c r="E1005" s="1" t="str">
        <f t="shared" si="129"/>
        <v>S4</v>
      </c>
      <c r="F1005" s="1">
        <f t="shared" si="134"/>
        <v>6.2831853071796395E-3</v>
      </c>
      <c r="G1005" s="1">
        <f>$F$2*(((SQRT(3)*COS(Model!F1005))-SIN(Model!F1005))/2)</f>
        <v>0.69029338976129995</v>
      </c>
      <c r="H1005" s="1">
        <f t="shared" si="130"/>
        <v>5.0265151724472037E-3</v>
      </c>
      <c r="I1005" s="1">
        <f t="shared" si="131"/>
        <v>0.69531990493374718</v>
      </c>
      <c r="J1005" s="1" t="str">
        <f t="shared" si="132"/>
        <v>R3</v>
      </c>
      <c r="K1005" t="str">
        <f t="shared" si="133"/>
        <v>S4R3</v>
      </c>
      <c r="L1005" t="str">
        <f>VLOOKUP(K1005,'Voltage Vector Region'!$M:$P,2,0)</f>
        <v>V4</v>
      </c>
      <c r="M1005" t="str">
        <f>VLOOKUP(K1005,'Voltage Vector Region'!$M:$P,3,0)</f>
        <v>V10</v>
      </c>
      <c r="N1005" t="str">
        <f>VLOOKUP(K1005,'Voltage Vector Region'!$M:$P,4,0)</f>
        <v>V16</v>
      </c>
      <c r="P1005" t="str">
        <f>VLOOKUP(L1005,'Voltage Vector Region'!$R:$S,2,0)</f>
        <v>OPP</v>
      </c>
      <c r="Q1005" t="str">
        <f>VLOOKUP(M1005,'Voltage Vector Region'!$R:$S,2,0)</f>
        <v>NOP</v>
      </c>
      <c r="R1005" t="str">
        <f>VLOOKUP(N1005,'Voltage Vector Region'!$R:$S,2,0)</f>
        <v>NPP</v>
      </c>
      <c r="S1005">
        <f t="shared" si="127"/>
        <v>10.02</v>
      </c>
      <c r="T1005" t="e">
        <f>VLOOKUP($K1005,#REF!,2,0)</f>
        <v>#REF!</v>
      </c>
      <c r="U1005" t="e">
        <f>VLOOKUP($K1005,#REF!,3,0)</f>
        <v>#REF!</v>
      </c>
      <c r="V1005" t="e">
        <f>VLOOKUP($K1005,#REF!,4,0)</f>
        <v>#REF!</v>
      </c>
    </row>
    <row r="1006" spans="3:22" x14ac:dyDescent="0.3">
      <c r="C1006" s="1">
        <v>1.0030000000000001E-2</v>
      </c>
      <c r="D1006" s="1">
        <f t="shared" si="128"/>
        <v>3.1510174315505628</v>
      </c>
      <c r="E1006" s="1" t="str">
        <f t="shared" si="129"/>
        <v>S4</v>
      </c>
      <c r="F1006" s="1">
        <f t="shared" si="134"/>
        <v>9.4247779607696813E-3</v>
      </c>
      <c r="G1006" s="1">
        <f>$F$2*(((SQRT(3)*COS(Model!F1006))-SIN(Model!F1006))/2)</f>
        <v>0.68901969750076919</v>
      </c>
      <c r="H1006" s="1">
        <f t="shared" si="130"/>
        <v>7.5397107465154465E-3</v>
      </c>
      <c r="I1006" s="1">
        <f t="shared" si="131"/>
        <v>0.69655940824728468</v>
      </c>
      <c r="J1006" s="1" t="str">
        <f t="shared" si="132"/>
        <v>R3</v>
      </c>
      <c r="K1006" t="str">
        <f t="shared" si="133"/>
        <v>S4R3</v>
      </c>
      <c r="L1006" t="str">
        <f>VLOOKUP(K1006,'Voltage Vector Region'!$M:$P,2,0)</f>
        <v>V4</v>
      </c>
      <c r="M1006" t="str">
        <f>VLOOKUP(K1006,'Voltage Vector Region'!$M:$P,3,0)</f>
        <v>V10</v>
      </c>
      <c r="N1006" t="str">
        <f>VLOOKUP(K1006,'Voltage Vector Region'!$M:$P,4,0)</f>
        <v>V16</v>
      </c>
      <c r="P1006" t="str">
        <f>VLOOKUP(L1006,'Voltage Vector Region'!$R:$S,2,0)</f>
        <v>OPP</v>
      </c>
      <c r="Q1006" t="str">
        <f>VLOOKUP(M1006,'Voltage Vector Region'!$R:$S,2,0)</f>
        <v>NOP</v>
      </c>
      <c r="R1006" t="str">
        <f>VLOOKUP(N1006,'Voltage Vector Region'!$R:$S,2,0)</f>
        <v>NPP</v>
      </c>
      <c r="S1006">
        <f t="shared" si="127"/>
        <v>10.030000000000001</v>
      </c>
      <c r="T1006" t="e">
        <f>VLOOKUP($K1006,#REF!,2,0)</f>
        <v>#REF!</v>
      </c>
      <c r="U1006" t="e">
        <f>VLOOKUP($K1006,#REF!,3,0)</f>
        <v>#REF!</v>
      </c>
      <c r="V1006" t="e">
        <f>VLOOKUP($K1006,#REF!,4,0)</f>
        <v>#REF!</v>
      </c>
    </row>
    <row r="1007" spans="3:22" x14ac:dyDescent="0.3">
      <c r="C1007" s="1">
        <v>1.004E-2</v>
      </c>
      <c r="D1007" s="1">
        <f t="shared" si="128"/>
        <v>3.1541590242041524</v>
      </c>
      <c r="E1007" s="1" t="str">
        <f t="shared" si="129"/>
        <v>S4</v>
      </c>
      <c r="F1007" s="1">
        <f t="shared" si="134"/>
        <v>1.2566370614359279E-2</v>
      </c>
      <c r="G1007" s="1">
        <f>$F$2*(((SQRT(3)*COS(Model!F1007))-SIN(Model!F1007))/2)</f>
        <v>0.68773920489399287</v>
      </c>
      <c r="H1007" s="1">
        <f t="shared" si="130"/>
        <v>1.0052831906682172E-2</v>
      </c>
      <c r="I1007" s="1">
        <f t="shared" si="131"/>
        <v>0.69779203680067503</v>
      </c>
      <c r="J1007" s="1" t="str">
        <f t="shared" si="132"/>
        <v>R3</v>
      </c>
      <c r="K1007" t="str">
        <f t="shared" si="133"/>
        <v>S4R3</v>
      </c>
      <c r="L1007" t="str">
        <f>VLOOKUP(K1007,'Voltage Vector Region'!$M:$P,2,0)</f>
        <v>V4</v>
      </c>
      <c r="M1007" t="str">
        <f>VLOOKUP(K1007,'Voltage Vector Region'!$M:$P,3,0)</f>
        <v>V10</v>
      </c>
      <c r="N1007" t="str">
        <f>VLOOKUP(K1007,'Voltage Vector Region'!$M:$P,4,0)</f>
        <v>V16</v>
      </c>
      <c r="P1007" t="str">
        <f>VLOOKUP(L1007,'Voltage Vector Region'!$R:$S,2,0)</f>
        <v>OPP</v>
      </c>
      <c r="Q1007" t="str">
        <f>VLOOKUP(M1007,'Voltage Vector Region'!$R:$S,2,0)</f>
        <v>NOP</v>
      </c>
      <c r="R1007" t="str">
        <f>VLOOKUP(N1007,'Voltage Vector Region'!$R:$S,2,0)</f>
        <v>NPP</v>
      </c>
      <c r="S1007">
        <f t="shared" si="127"/>
        <v>10.040000000000001</v>
      </c>
      <c r="T1007" t="e">
        <f>VLOOKUP($K1007,#REF!,2,0)</f>
        <v>#REF!</v>
      </c>
      <c r="U1007" t="e">
        <f>VLOOKUP($K1007,#REF!,3,0)</f>
        <v>#REF!</v>
      </c>
      <c r="V1007" t="e">
        <f>VLOOKUP($K1007,#REF!,4,0)</f>
        <v>#REF!</v>
      </c>
    </row>
    <row r="1008" spans="3:22" x14ac:dyDescent="0.3">
      <c r="C1008" s="1">
        <v>1.005E-2</v>
      </c>
      <c r="D1008" s="1">
        <f t="shared" si="128"/>
        <v>3.157300616857742</v>
      </c>
      <c r="E1008" s="1" t="str">
        <f t="shared" si="129"/>
        <v>S4</v>
      </c>
      <c r="F1008" s="1">
        <f t="shared" si="134"/>
        <v>1.5707963267948877E-2</v>
      </c>
      <c r="G1008" s="1">
        <f>$F$2*(((SQRT(3)*COS(Model!F1008))-SIN(Model!F1008))/2)</f>
        <v>0.68645192457891568</v>
      </c>
      <c r="H1008" s="1">
        <f t="shared" si="130"/>
        <v>1.2565853849456469E-2</v>
      </c>
      <c r="I1008" s="1">
        <f t="shared" si="131"/>
        <v>0.69901777842837221</v>
      </c>
      <c r="J1008" s="1" t="str">
        <f t="shared" si="132"/>
        <v>R3</v>
      </c>
      <c r="K1008" t="str">
        <f t="shared" si="133"/>
        <v>S4R3</v>
      </c>
      <c r="L1008" t="str">
        <f>VLOOKUP(K1008,'Voltage Vector Region'!$M:$P,2,0)</f>
        <v>V4</v>
      </c>
      <c r="M1008" t="str">
        <f>VLOOKUP(K1008,'Voltage Vector Region'!$M:$P,3,0)</f>
        <v>V10</v>
      </c>
      <c r="N1008" t="str">
        <f>VLOOKUP(K1008,'Voltage Vector Region'!$M:$P,4,0)</f>
        <v>V16</v>
      </c>
      <c r="P1008" t="str">
        <f>VLOOKUP(L1008,'Voltage Vector Region'!$R:$S,2,0)</f>
        <v>OPP</v>
      </c>
      <c r="Q1008" t="str">
        <f>VLOOKUP(M1008,'Voltage Vector Region'!$R:$S,2,0)</f>
        <v>NOP</v>
      </c>
      <c r="R1008" t="str">
        <f>VLOOKUP(N1008,'Voltage Vector Region'!$R:$S,2,0)</f>
        <v>NPP</v>
      </c>
      <c r="S1008">
        <f t="shared" si="127"/>
        <v>10.049999999999999</v>
      </c>
      <c r="T1008" t="e">
        <f>VLOOKUP($K1008,#REF!,2,0)</f>
        <v>#REF!</v>
      </c>
      <c r="U1008" t="e">
        <f>VLOOKUP($K1008,#REF!,3,0)</f>
        <v>#REF!</v>
      </c>
      <c r="V1008" t="e">
        <f>VLOOKUP($K1008,#REF!,4,0)</f>
        <v>#REF!</v>
      </c>
    </row>
    <row r="1009" spans="3:22" x14ac:dyDescent="0.3">
      <c r="C1009" s="1">
        <v>1.0059999999999999E-2</v>
      </c>
      <c r="D1009" s="1">
        <f t="shared" si="128"/>
        <v>3.160442209511332</v>
      </c>
      <c r="E1009" s="1" t="str">
        <f t="shared" si="129"/>
        <v>S4</v>
      </c>
      <c r="F1009" s="1">
        <f t="shared" si="134"/>
        <v>1.8849555921538919E-2</v>
      </c>
      <c r="G1009" s="1">
        <f>$F$2*(((SQRT(3)*COS(Model!F1009))-SIN(Model!F1009))/2)</f>
        <v>0.68515786926047462</v>
      </c>
      <c r="H1009" s="1">
        <f t="shared" si="130"/>
        <v>1.5078751772326669E-2</v>
      </c>
      <c r="I1009" s="1">
        <f t="shared" si="131"/>
        <v>0.70023662103280127</v>
      </c>
      <c r="J1009" s="1" t="str">
        <f t="shared" si="132"/>
        <v>R3</v>
      </c>
      <c r="K1009" t="str">
        <f t="shared" si="133"/>
        <v>S4R3</v>
      </c>
      <c r="L1009" t="str">
        <f>VLOOKUP(K1009,'Voltage Vector Region'!$M:$P,2,0)</f>
        <v>V4</v>
      </c>
      <c r="M1009" t="str">
        <f>VLOOKUP(K1009,'Voltage Vector Region'!$M:$P,3,0)</f>
        <v>V10</v>
      </c>
      <c r="N1009" t="str">
        <f>VLOOKUP(K1009,'Voltage Vector Region'!$M:$P,4,0)</f>
        <v>V16</v>
      </c>
      <c r="P1009" t="str">
        <f>VLOOKUP(L1009,'Voltage Vector Region'!$R:$S,2,0)</f>
        <v>OPP</v>
      </c>
      <c r="Q1009" t="str">
        <f>VLOOKUP(M1009,'Voltage Vector Region'!$R:$S,2,0)</f>
        <v>NOP</v>
      </c>
      <c r="R1009" t="str">
        <f>VLOOKUP(N1009,'Voltage Vector Region'!$R:$S,2,0)</f>
        <v>NPP</v>
      </c>
      <c r="S1009">
        <f t="shared" si="127"/>
        <v>10.059999999999999</v>
      </c>
      <c r="T1009" t="e">
        <f>VLOOKUP($K1009,#REF!,2,0)</f>
        <v>#REF!</v>
      </c>
      <c r="U1009" t="e">
        <f>VLOOKUP($K1009,#REF!,3,0)</f>
        <v>#REF!</v>
      </c>
      <c r="V1009" t="e">
        <f>VLOOKUP($K1009,#REF!,4,0)</f>
        <v>#REF!</v>
      </c>
    </row>
    <row r="1010" spans="3:22" x14ac:dyDescent="0.3">
      <c r="C1010" s="1">
        <v>1.0070000000000001E-2</v>
      </c>
      <c r="D1010" s="1">
        <f t="shared" si="128"/>
        <v>3.1635838021649221</v>
      </c>
      <c r="E1010" s="1" t="str">
        <f t="shared" si="129"/>
        <v>S4</v>
      </c>
      <c r="F1010" s="1">
        <f t="shared" si="134"/>
        <v>2.199114857512896E-2</v>
      </c>
      <c r="G1010" s="1">
        <f>$F$2*(((SQRT(3)*COS(Model!F1010))-SIN(Model!F1010))/2)</f>
        <v>0.6838570517104734</v>
      </c>
      <c r="H1010" s="1">
        <f t="shared" si="130"/>
        <v>1.7591500874004413E-2</v>
      </c>
      <c r="I1010" s="1">
        <f t="shared" si="131"/>
        <v>0.7014485525844778</v>
      </c>
      <c r="J1010" s="1" t="str">
        <f t="shared" si="132"/>
        <v>R3</v>
      </c>
      <c r="K1010" t="str">
        <f t="shared" si="133"/>
        <v>S4R3</v>
      </c>
      <c r="L1010" t="str">
        <f>VLOOKUP(K1010,'Voltage Vector Region'!$M:$P,2,0)</f>
        <v>V4</v>
      </c>
      <c r="M1010" t="str">
        <f>VLOOKUP(K1010,'Voltage Vector Region'!$M:$P,3,0)</f>
        <v>V10</v>
      </c>
      <c r="N1010" t="str">
        <f>VLOOKUP(K1010,'Voltage Vector Region'!$M:$P,4,0)</f>
        <v>V16</v>
      </c>
      <c r="P1010" t="str">
        <f>VLOOKUP(L1010,'Voltage Vector Region'!$R:$S,2,0)</f>
        <v>OPP</v>
      </c>
      <c r="Q1010" t="str">
        <f>VLOOKUP(M1010,'Voltage Vector Region'!$R:$S,2,0)</f>
        <v>NOP</v>
      </c>
      <c r="R1010" t="str">
        <f>VLOOKUP(N1010,'Voltage Vector Region'!$R:$S,2,0)</f>
        <v>NPP</v>
      </c>
      <c r="S1010">
        <f t="shared" si="127"/>
        <v>10.07</v>
      </c>
      <c r="T1010" t="e">
        <f>VLOOKUP($K1010,#REF!,2,0)</f>
        <v>#REF!</v>
      </c>
      <c r="U1010" t="e">
        <f>VLOOKUP($K1010,#REF!,3,0)</f>
        <v>#REF!</v>
      </c>
      <c r="V1010" t="e">
        <f>VLOOKUP($K1010,#REF!,4,0)</f>
        <v>#REF!</v>
      </c>
    </row>
    <row r="1011" spans="3:22" x14ac:dyDescent="0.3">
      <c r="C1011" s="1">
        <v>1.008E-2</v>
      </c>
      <c r="D1011" s="1">
        <f t="shared" si="128"/>
        <v>3.1667253948185117</v>
      </c>
      <c r="E1011" s="1" t="str">
        <f t="shared" si="129"/>
        <v>S4</v>
      </c>
      <c r="F1011" s="1">
        <f t="shared" si="134"/>
        <v>2.5132741228718558E-2</v>
      </c>
      <c r="G1011" s="1">
        <f>$F$2*(((SQRT(3)*COS(Model!F1011))-SIN(Model!F1011))/2)</f>
        <v>0.68254948476745614</v>
      </c>
      <c r="H1011" s="1">
        <f t="shared" si="130"/>
        <v>2.0104076354670153E-2</v>
      </c>
      <c r="I1011" s="1">
        <f t="shared" si="131"/>
        <v>0.70265356112212629</v>
      </c>
      <c r="J1011" s="1" t="str">
        <f t="shared" si="132"/>
        <v>R3</v>
      </c>
      <c r="K1011" t="str">
        <f t="shared" si="133"/>
        <v>S4R3</v>
      </c>
      <c r="L1011" t="str">
        <f>VLOOKUP(K1011,'Voltage Vector Region'!$M:$P,2,0)</f>
        <v>V4</v>
      </c>
      <c r="M1011" t="str">
        <f>VLOOKUP(K1011,'Voltage Vector Region'!$M:$P,3,0)</f>
        <v>V10</v>
      </c>
      <c r="N1011" t="str">
        <f>VLOOKUP(K1011,'Voltage Vector Region'!$M:$P,4,0)</f>
        <v>V16</v>
      </c>
      <c r="P1011" t="str">
        <f>VLOOKUP(L1011,'Voltage Vector Region'!$R:$S,2,0)</f>
        <v>OPP</v>
      </c>
      <c r="Q1011" t="str">
        <f>VLOOKUP(M1011,'Voltage Vector Region'!$R:$S,2,0)</f>
        <v>NOP</v>
      </c>
      <c r="R1011" t="str">
        <f>VLOOKUP(N1011,'Voltage Vector Region'!$R:$S,2,0)</f>
        <v>NPP</v>
      </c>
      <c r="S1011">
        <f t="shared" si="127"/>
        <v>10.08</v>
      </c>
      <c r="T1011" t="e">
        <f>VLOOKUP($K1011,#REF!,2,0)</f>
        <v>#REF!</v>
      </c>
      <c r="U1011" t="e">
        <f>VLOOKUP($K1011,#REF!,3,0)</f>
        <v>#REF!</v>
      </c>
      <c r="V1011" t="e">
        <f>VLOOKUP($K1011,#REF!,4,0)</f>
        <v>#REF!</v>
      </c>
    </row>
    <row r="1012" spans="3:22" x14ac:dyDescent="0.3">
      <c r="C1012" s="1">
        <v>1.009E-2</v>
      </c>
      <c r="D1012" s="1">
        <f t="shared" si="128"/>
        <v>3.1698669874721013</v>
      </c>
      <c r="E1012" s="1" t="str">
        <f t="shared" si="129"/>
        <v>S4</v>
      </c>
      <c r="F1012" s="1">
        <f t="shared" si="134"/>
        <v>2.8274333882308156E-2</v>
      </c>
      <c r="G1012" s="1">
        <f>$F$2*(((SQRT(3)*COS(Model!F1012))-SIN(Model!F1012))/2)</f>
        <v>0.68123518133658079</v>
      </c>
      <c r="H1012" s="1">
        <f t="shared" si="130"/>
        <v>2.2616453416218617E-2</v>
      </c>
      <c r="I1012" s="1">
        <f t="shared" si="131"/>
        <v>0.70385163475279944</v>
      </c>
      <c r="J1012" s="1" t="str">
        <f t="shared" si="132"/>
        <v>R3</v>
      </c>
      <c r="K1012" t="str">
        <f t="shared" si="133"/>
        <v>S4R3</v>
      </c>
      <c r="L1012" t="str">
        <f>VLOOKUP(K1012,'Voltage Vector Region'!$M:$P,2,0)</f>
        <v>V4</v>
      </c>
      <c r="M1012" t="str">
        <f>VLOOKUP(K1012,'Voltage Vector Region'!$M:$P,3,0)</f>
        <v>V10</v>
      </c>
      <c r="N1012" t="str">
        <f>VLOOKUP(K1012,'Voltage Vector Region'!$M:$P,4,0)</f>
        <v>V16</v>
      </c>
      <c r="P1012" t="str">
        <f>VLOOKUP(L1012,'Voltage Vector Region'!$R:$S,2,0)</f>
        <v>OPP</v>
      </c>
      <c r="Q1012" t="str">
        <f>VLOOKUP(M1012,'Voltage Vector Region'!$R:$S,2,0)</f>
        <v>NOP</v>
      </c>
      <c r="R1012" t="str">
        <f>VLOOKUP(N1012,'Voltage Vector Region'!$R:$S,2,0)</f>
        <v>NPP</v>
      </c>
      <c r="S1012">
        <f t="shared" si="127"/>
        <v>10.09</v>
      </c>
      <c r="T1012" t="e">
        <f>VLOOKUP($K1012,#REF!,2,0)</f>
        <v>#REF!</v>
      </c>
      <c r="U1012" t="e">
        <f>VLOOKUP($K1012,#REF!,3,0)</f>
        <v>#REF!</v>
      </c>
      <c r="V1012" t="e">
        <f>VLOOKUP($K1012,#REF!,4,0)</f>
        <v>#REF!</v>
      </c>
    </row>
    <row r="1013" spans="3:22" x14ac:dyDescent="0.3">
      <c r="C1013" s="1">
        <v>1.01E-2</v>
      </c>
      <c r="D1013" s="1">
        <f t="shared" si="128"/>
        <v>3.1730085801256909</v>
      </c>
      <c r="E1013" s="1" t="str">
        <f t="shared" si="129"/>
        <v>S4</v>
      </c>
      <c r="F1013" s="1">
        <f t="shared" si="134"/>
        <v>3.1415926535897754E-2</v>
      </c>
      <c r="G1013" s="1">
        <f>$F$2*(((SQRT(3)*COS(Model!F1013))-SIN(Model!F1013))/2)</f>
        <v>0.67991415438949121</v>
      </c>
      <c r="H1013" s="1">
        <f t="shared" si="130"/>
        <v>2.5128607262502496E-2</v>
      </c>
      <c r="I1013" s="1">
        <f t="shared" si="131"/>
        <v>0.70504276165199375</v>
      </c>
      <c r="J1013" s="1" t="str">
        <f t="shared" si="132"/>
        <v>R3</v>
      </c>
      <c r="K1013" t="str">
        <f t="shared" si="133"/>
        <v>S4R3</v>
      </c>
      <c r="L1013" t="str">
        <f>VLOOKUP(K1013,'Voltage Vector Region'!$M:$P,2,0)</f>
        <v>V4</v>
      </c>
      <c r="M1013" t="str">
        <f>VLOOKUP(K1013,'Voltage Vector Region'!$M:$P,3,0)</f>
        <v>V10</v>
      </c>
      <c r="N1013" t="str">
        <f>VLOOKUP(K1013,'Voltage Vector Region'!$M:$P,4,0)</f>
        <v>V16</v>
      </c>
      <c r="P1013" t="str">
        <f>VLOOKUP(L1013,'Voltage Vector Region'!$R:$S,2,0)</f>
        <v>OPP</v>
      </c>
      <c r="Q1013" t="str">
        <f>VLOOKUP(M1013,'Voltage Vector Region'!$R:$S,2,0)</f>
        <v>NOP</v>
      </c>
      <c r="R1013" t="str">
        <f>VLOOKUP(N1013,'Voltage Vector Region'!$R:$S,2,0)</f>
        <v>NPP</v>
      </c>
      <c r="S1013">
        <f t="shared" si="127"/>
        <v>10.1</v>
      </c>
      <c r="T1013" t="e">
        <f>VLOOKUP($K1013,#REF!,2,0)</f>
        <v>#REF!</v>
      </c>
      <c r="U1013" t="e">
        <f>VLOOKUP($K1013,#REF!,3,0)</f>
        <v>#REF!</v>
      </c>
      <c r="V1013" t="e">
        <f>VLOOKUP($K1013,#REF!,4,0)</f>
        <v>#REF!</v>
      </c>
    </row>
    <row r="1014" spans="3:22" x14ac:dyDescent="0.3">
      <c r="C1014" s="1">
        <v>1.0109999999999999E-2</v>
      </c>
      <c r="D1014" s="1">
        <f t="shared" si="128"/>
        <v>3.1761501727792809</v>
      </c>
      <c r="E1014" s="1" t="str">
        <f t="shared" si="129"/>
        <v>S4</v>
      </c>
      <c r="F1014" s="1">
        <f t="shared" si="134"/>
        <v>3.4557519189487795E-2</v>
      </c>
      <c r="G1014" s="1">
        <f>$F$2*(((SQRT(3)*COS(Model!F1014))-SIN(Model!F1014))/2)</f>
        <v>0.6785864169641902</v>
      </c>
      <c r="H1014" s="1">
        <f t="shared" si="130"/>
        <v>2.7640513099577876E-2</v>
      </c>
      <c r="I1014" s="1">
        <f t="shared" si="131"/>
        <v>0.70622693006376802</v>
      </c>
      <c r="J1014" s="1" t="str">
        <f t="shared" si="132"/>
        <v>R3</v>
      </c>
      <c r="K1014" t="str">
        <f t="shared" si="133"/>
        <v>S4R3</v>
      </c>
      <c r="L1014" t="str">
        <f>VLOOKUP(K1014,'Voltage Vector Region'!$M:$P,2,0)</f>
        <v>V4</v>
      </c>
      <c r="M1014" t="str">
        <f>VLOOKUP(K1014,'Voltage Vector Region'!$M:$P,3,0)</f>
        <v>V10</v>
      </c>
      <c r="N1014" t="str">
        <f>VLOOKUP(K1014,'Voltage Vector Region'!$M:$P,4,0)</f>
        <v>V16</v>
      </c>
      <c r="P1014" t="str">
        <f>VLOOKUP(L1014,'Voltage Vector Region'!$R:$S,2,0)</f>
        <v>OPP</v>
      </c>
      <c r="Q1014" t="str">
        <f>VLOOKUP(M1014,'Voltage Vector Region'!$R:$S,2,0)</f>
        <v>NOP</v>
      </c>
      <c r="R1014" t="str">
        <f>VLOOKUP(N1014,'Voltage Vector Region'!$R:$S,2,0)</f>
        <v>NPP</v>
      </c>
      <c r="S1014">
        <f t="shared" si="127"/>
        <v>10.11</v>
      </c>
      <c r="T1014" t="e">
        <f>VLOOKUP($K1014,#REF!,2,0)</f>
        <v>#REF!</v>
      </c>
      <c r="U1014" t="e">
        <f>VLOOKUP($K1014,#REF!,3,0)</f>
        <v>#REF!</v>
      </c>
      <c r="V1014" t="e">
        <f>VLOOKUP($K1014,#REF!,4,0)</f>
        <v>#REF!</v>
      </c>
    </row>
    <row r="1015" spans="3:22" x14ac:dyDescent="0.3">
      <c r="C1015" s="1">
        <v>1.0120000000000001E-2</v>
      </c>
      <c r="D1015" s="1">
        <f t="shared" si="128"/>
        <v>3.179291765432871</v>
      </c>
      <c r="E1015" s="1" t="str">
        <f t="shared" si="129"/>
        <v>S4</v>
      </c>
      <c r="F1015" s="1">
        <f t="shared" si="134"/>
        <v>3.7699111843077837E-2</v>
      </c>
      <c r="G1015" s="1">
        <f>$F$2*(((SQRT(3)*COS(Model!F1015))-SIN(Model!F1015))/2)</f>
        <v>0.67725198216491</v>
      </c>
      <c r="H1015" s="1">
        <f t="shared" si="130"/>
        <v>3.0152146135947883E-2</v>
      </c>
      <c r="I1015" s="1">
        <f t="shared" si="131"/>
        <v>0.70740412830085786</v>
      </c>
      <c r="J1015" s="1" t="str">
        <f t="shared" si="132"/>
        <v>R3</v>
      </c>
      <c r="K1015" t="str">
        <f t="shared" si="133"/>
        <v>S4R3</v>
      </c>
      <c r="L1015" t="str">
        <f>VLOOKUP(K1015,'Voltage Vector Region'!$M:$P,2,0)</f>
        <v>V4</v>
      </c>
      <c r="M1015" t="str">
        <f>VLOOKUP(K1015,'Voltage Vector Region'!$M:$P,3,0)</f>
        <v>V10</v>
      </c>
      <c r="N1015" t="str">
        <f>VLOOKUP(K1015,'Voltage Vector Region'!$M:$P,4,0)</f>
        <v>V16</v>
      </c>
      <c r="P1015" t="str">
        <f>VLOOKUP(L1015,'Voltage Vector Region'!$R:$S,2,0)</f>
        <v>OPP</v>
      </c>
      <c r="Q1015" t="str">
        <f>VLOOKUP(M1015,'Voltage Vector Region'!$R:$S,2,0)</f>
        <v>NOP</v>
      </c>
      <c r="R1015" t="str">
        <f>VLOOKUP(N1015,'Voltage Vector Region'!$R:$S,2,0)</f>
        <v>NPP</v>
      </c>
      <c r="S1015">
        <f t="shared" si="127"/>
        <v>10.120000000000001</v>
      </c>
      <c r="T1015" t="e">
        <f>VLOOKUP($K1015,#REF!,2,0)</f>
        <v>#REF!</v>
      </c>
      <c r="U1015" t="e">
        <f>VLOOKUP($K1015,#REF!,3,0)</f>
        <v>#REF!</v>
      </c>
      <c r="V1015" t="e">
        <f>VLOOKUP($K1015,#REF!,4,0)</f>
        <v>#REF!</v>
      </c>
    </row>
    <row r="1016" spans="3:22" x14ac:dyDescent="0.3">
      <c r="C1016" s="1">
        <v>1.013E-2</v>
      </c>
      <c r="D1016" s="1">
        <f t="shared" si="128"/>
        <v>3.1824333580864606</v>
      </c>
      <c r="E1016" s="1" t="str">
        <f t="shared" si="129"/>
        <v>S4</v>
      </c>
      <c r="F1016" s="1">
        <f t="shared" si="134"/>
        <v>4.0840704496667435E-2</v>
      </c>
      <c r="G1016" s="1">
        <f>$F$2*(((SQRT(3)*COS(Model!F1016))-SIN(Model!F1016))/2)</f>
        <v>0.6759108631619839</v>
      </c>
      <c r="H1016" s="1">
        <f t="shared" si="130"/>
        <v>3.2663481582808095E-2</v>
      </c>
      <c r="I1016" s="1">
        <f t="shared" si="131"/>
        <v>0.70857434474479197</v>
      </c>
      <c r="J1016" s="1" t="str">
        <f t="shared" si="132"/>
        <v>R3</v>
      </c>
      <c r="K1016" t="str">
        <f t="shared" si="133"/>
        <v>S4R3</v>
      </c>
      <c r="L1016" t="str">
        <f>VLOOKUP(K1016,'Voltage Vector Region'!$M:$P,2,0)</f>
        <v>V4</v>
      </c>
      <c r="M1016" t="str">
        <f>VLOOKUP(K1016,'Voltage Vector Region'!$M:$P,3,0)</f>
        <v>V10</v>
      </c>
      <c r="N1016" t="str">
        <f>VLOOKUP(K1016,'Voltage Vector Region'!$M:$P,4,0)</f>
        <v>V16</v>
      </c>
      <c r="P1016" t="str">
        <f>VLOOKUP(L1016,'Voltage Vector Region'!$R:$S,2,0)</f>
        <v>OPP</v>
      </c>
      <c r="Q1016" t="str">
        <f>VLOOKUP(M1016,'Voltage Vector Region'!$R:$S,2,0)</f>
        <v>NOP</v>
      </c>
      <c r="R1016" t="str">
        <f>VLOOKUP(N1016,'Voltage Vector Region'!$R:$S,2,0)</f>
        <v>NPP</v>
      </c>
      <c r="S1016">
        <f t="shared" si="127"/>
        <v>10.130000000000001</v>
      </c>
      <c r="T1016" t="e">
        <f>VLOOKUP($K1016,#REF!,2,0)</f>
        <v>#REF!</v>
      </c>
      <c r="U1016" t="e">
        <f>VLOOKUP($K1016,#REF!,3,0)</f>
        <v>#REF!</v>
      </c>
      <c r="V1016" t="e">
        <f>VLOOKUP($K1016,#REF!,4,0)</f>
        <v>#REF!</v>
      </c>
    </row>
    <row r="1017" spans="3:22" x14ac:dyDescent="0.3">
      <c r="C1017" s="1">
        <v>1.014E-2</v>
      </c>
      <c r="D1017" s="1">
        <f t="shared" si="128"/>
        <v>3.1855749507400501</v>
      </c>
      <c r="E1017" s="1" t="str">
        <f t="shared" si="129"/>
        <v>S4</v>
      </c>
      <c r="F1017" s="1">
        <f t="shared" si="134"/>
        <v>4.3982297150257033E-2</v>
      </c>
      <c r="G1017" s="1">
        <f>$F$2*(((SQRT(3)*COS(Model!F1017))-SIN(Model!F1017))/2)</f>
        <v>0.6745630731917146</v>
      </c>
      <c r="H1017" s="1">
        <f t="shared" si="130"/>
        <v>3.5174494654291864E-2</v>
      </c>
      <c r="I1017" s="1">
        <f t="shared" si="131"/>
        <v>0.7097375678460065</v>
      </c>
      <c r="J1017" s="1" t="str">
        <f t="shared" si="132"/>
        <v>R3</v>
      </c>
      <c r="K1017" t="str">
        <f t="shared" si="133"/>
        <v>S4R3</v>
      </c>
      <c r="L1017" t="str">
        <f>VLOOKUP(K1017,'Voltage Vector Region'!$M:$P,2,0)</f>
        <v>V4</v>
      </c>
      <c r="M1017" t="str">
        <f>VLOOKUP(K1017,'Voltage Vector Region'!$M:$P,3,0)</f>
        <v>V10</v>
      </c>
      <c r="N1017" t="str">
        <f>VLOOKUP(K1017,'Voltage Vector Region'!$M:$P,4,0)</f>
        <v>V16</v>
      </c>
      <c r="P1017" t="str">
        <f>VLOOKUP(L1017,'Voltage Vector Region'!$R:$S,2,0)</f>
        <v>OPP</v>
      </c>
      <c r="Q1017" t="str">
        <f>VLOOKUP(M1017,'Voltage Vector Region'!$R:$S,2,0)</f>
        <v>NOP</v>
      </c>
      <c r="R1017" t="str">
        <f>VLOOKUP(N1017,'Voltage Vector Region'!$R:$S,2,0)</f>
        <v>NPP</v>
      </c>
      <c r="S1017">
        <f t="shared" si="127"/>
        <v>10.139999999999999</v>
      </c>
      <c r="T1017" t="e">
        <f>VLOOKUP($K1017,#REF!,2,0)</f>
        <v>#REF!</v>
      </c>
      <c r="U1017" t="e">
        <f>VLOOKUP($K1017,#REF!,3,0)</f>
        <v>#REF!</v>
      </c>
      <c r="V1017" t="e">
        <f>VLOOKUP($K1017,#REF!,4,0)</f>
        <v>#REF!</v>
      </c>
    </row>
    <row r="1018" spans="3:22" x14ac:dyDescent="0.3">
      <c r="C1018" s="1">
        <v>1.0149999999999999E-2</v>
      </c>
      <c r="D1018" s="1">
        <f t="shared" si="128"/>
        <v>3.1887165433936397</v>
      </c>
      <c r="E1018" s="1" t="str">
        <f t="shared" si="129"/>
        <v>S4</v>
      </c>
      <c r="F1018" s="1">
        <f t="shared" si="134"/>
        <v>4.712388980384663E-2</v>
      </c>
      <c r="G1018" s="1">
        <f>$F$2*(((SQRT(3)*COS(Model!F1018))-SIN(Model!F1018))/2)</f>
        <v>0.67320862555624505</v>
      </c>
      <c r="H1018" s="1">
        <f t="shared" si="130"/>
        <v>3.768516056771392E-2</v>
      </c>
      <c r="I1018" s="1">
        <f t="shared" si="131"/>
        <v>0.71089378612395893</v>
      </c>
      <c r="J1018" s="1" t="str">
        <f t="shared" si="132"/>
        <v>R3</v>
      </c>
      <c r="K1018" t="str">
        <f t="shared" si="133"/>
        <v>S4R3</v>
      </c>
      <c r="L1018" t="str">
        <f>VLOOKUP(K1018,'Voltage Vector Region'!$M:$P,2,0)</f>
        <v>V4</v>
      </c>
      <c r="M1018" t="str">
        <f>VLOOKUP(K1018,'Voltage Vector Region'!$M:$P,3,0)</f>
        <v>V10</v>
      </c>
      <c r="N1018" t="str">
        <f>VLOOKUP(K1018,'Voltage Vector Region'!$M:$P,4,0)</f>
        <v>V16</v>
      </c>
      <c r="P1018" t="str">
        <f>VLOOKUP(L1018,'Voltage Vector Region'!$R:$S,2,0)</f>
        <v>OPP</v>
      </c>
      <c r="Q1018" t="str">
        <f>VLOOKUP(M1018,'Voltage Vector Region'!$R:$S,2,0)</f>
        <v>NOP</v>
      </c>
      <c r="R1018" t="str">
        <f>VLOOKUP(N1018,'Voltage Vector Region'!$R:$S,2,0)</f>
        <v>NPP</v>
      </c>
      <c r="S1018">
        <f t="shared" si="127"/>
        <v>10.149999999999999</v>
      </c>
      <c r="T1018" t="e">
        <f>VLOOKUP($K1018,#REF!,2,0)</f>
        <v>#REF!</v>
      </c>
      <c r="U1018" t="e">
        <f>VLOOKUP($K1018,#REF!,3,0)</f>
        <v>#REF!</v>
      </c>
      <c r="V1018" t="e">
        <f>VLOOKUP($K1018,#REF!,4,0)</f>
        <v>#REF!</v>
      </c>
    </row>
    <row r="1019" spans="3:22" x14ac:dyDescent="0.3">
      <c r="C1019" s="1">
        <v>1.0160000000000001E-2</v>
      </c>
      <c r="D1019" s="1">
        <f t="shared" si="128"/>
        <v>3.1918581360472302</v>
      </c>
      <c r="E1019" s="1" t="str">
        <f t="shared" si="129"/>
        <v>S4</v>
      </c>
      <c r="F1019" s="1">
        <f t="shared" si="134"/>
        <v>5.0265482457437116E-2</v>
      </c>
      <c r="G1019" s="1">
        <f>$F$2*(((SQRT(3)*COS(Model!F1019))-SIN(Model!F1019))/2)</f>
        <v>0.67184753362342609</v>
      </c>
      <c r="H1019" s="1">
        <f t="shared" si="130"/>
        <v>4.0195454543815984E-2</v>
      </c>
      <c r="I1019" s="1">
        <f t="shared" si="131"/>
        <v>0.7120429881672421</v>
      </c>
      <c r="J1019" s="1" t="str">
        <f t="shared" si="132"/>
        <v>R3</v>
      </c>
      <c r="K1019" t="str">
        <f t="shared" si="133"/>
        <v>S4R3</v>
      </c>
      <c r="L1019" t="str">
        <f>VLOOKUP(K1019,'Voltage Vector Region'!$M:$P,2,0)</f>
        <v>V4</v>
      </c>
      <c r="M1019" t="str">
        <f>VLOOKUP(K1019,'Voltage Vector Region'!$M:$P,3,0)</f>
        <v>V10</v>
      </c>
      <c r="N1019" t="str">
        <f>VLOOKUP(K1019,'Voltage Vector Region'!$M:$P,4,0)</f>
        <v>V16</v>
      </c>
      <c r="P1019" t="str">
        <f>VLOOKUP(L1019,'Voltage Vector Region'!$R:$S,2,0)</f>
        <v>OPP</v>
      </c>
      <c r="Q1019" t="str">
        <f>VLOOKUP(M1019,'Voltage Vector Region'!$R:$S,2,0)</f>
        <v>NOP</v>
      </c>
      <c r="R1019" t="str">
        <f>VLOOKUP(N1019,'Voltage Vector Region'!$R:$S,2,0)</f>
        <v>NPP</v>
      </c>
      <c r="S1019">
        <f t="shared" si="127"/>
        <v>10.16</v>
      </c>
      <c r="T1019" t="e">
        <f>VLOOKUP($K1019,#REF!,2,0)</f>
        <v>#REF!</v>
      </c>
      <c r="U1019" t="e">
        <f>VLOOKUP($K1019,#REF!,3,0)</f>
        <v>#REF!</v>
      </c>
      <c r="V1019" t="e">
        <f>VLOOKUP($K1019,#REF!,4,0)</f>
        <v>#REF!</v>
      </c>
    </row>
    <row r="1020" spans="3:22" x14ac:dyDescent="0.3">
      <c r="C1020" s="1">
        <v>1.017E-2</v>
      </c>
      <c r="D1020" s="1">
        <f t="shared" si="128"/>
        <v>3.1949997287008198</v>
      </c>
      <c r="E1020" s="1" t="str">
        <f t="shared" si="129"/>
        <v>S4</v>
      </c>
      <c r="F1020" s="1">
        <f t="shared" si="134"/>
        <v>5.3407075111026714E-2</v>
      </c>
      <c r="G1020" s="1">
        <f>$F$2*(((SQRT(3)*COS(Model!F1020))-SIN(Model!F1020))/2)</f>
        <v>0.67047981082668651</v>
      </c>
      <c r="H1020" s="1">
        <f t="shared" si="130"/>
        <v>4.270535180700856E-2</v>
      </c>
      <c r="I1020" s="1">
        <f t="shared" si="131"/>
        <v>0.71318516263369502</v>
      </c>
      <c r="J1020" s="1" t="str">
        <f t="shared" si="132"/>
        <v>R3</v>
      </c>
      <c r="K1020" t="str">
        <f t="shared" si="133"/>
        <v>S4R3</v>
      </c>
      <c r="L1020" t="str">
        <f>VLOOKUP(K1020,'Voltage Vector Region'!$M:$P,2,0)</f>
        <v>V4</v>
      </c>
      <c r="M1020" t="str">
        <f>VLOOKUP(K1020,'Voltage Vector Region'!$M:$P,3,0)</f>
        <v>V10</v>
      </c>
      <c r="N1020" t="str">
        <f>VLOOKUP(K1020,'Voltage Vector Region'!$M:$P,4,0)</f>
        <v>V16</v>
      </c>
      <c r="P1020" t="str">
        <f>VLOOKUP(L1020,'Voltage Vector Region'!$R:$S,2,0)</f>
        <v>OPP</v>
      </c>
      <c r="Q1020" t="str">
        <f>VLOOKUP(M1020,'Voltage Vector Region'!$R:$S,2,0)</f>
        <v>NOP</v>
      </c>
      <c r="R1020" t="str">
        <f>VLOOKUP(N1020,'Voltage Vector Region'!$R:$S,2,0)</f>
        <v>NPP</v>
      </c>
      <c r="S1020">
        <f t="shared" si="127"/>
        <v>10.17</v>
      </c>
      <c r="T1020" t="e">
        <f>VLOOKUP($K1020,#REF!,2,0)</f>
        <v>#REF!</v>
      </c>
      <c r="U1020" t="e">
        <f>VLOOKUP($K1020,#REF!,3,0)</f>
        <v>#REF!</v>
      </c>
      <c r="V1020" t="e">
        <f>VLOOKUP($K1020,#REF!,4,0)</f>
        <v>#REF!</v>
      </c>
    </row>
    <row r="1021" spans="3:22" x14ac:dyDescent="0.3">
      <c r="C1021" s="1">
        <v>1.018E-2</v>
      </c>
      <c r="D1021" s="1">
        <f t="shared" si="128"/>
        <v>3.1981413213544094</v>
      </c>
      <c r="E1021" s="1" t="str">
        <f t="shared" si="129"/>
        <v>S4</v>
      </c>
      <c r="F1021" s="1">
        <f t="shared" si="134"/>
        <v>5.6548667764616312E-2</v>
      </c>
      <c r="G1021" s="1">
        <f>$F$2*(((SQRT(3)*COS(Model!F1021))-SIN(Model!F1021))/2)</f>
        <v>0.66910547066489778</v>
      </c>
      <c r="H1021" s="1">
        <f t="shared" si="130"/>
        <v>4.5214827585619649E-2</v>
      </c>
      <c r="I1021" s="1">
        <f t="shared" si="131"/>
        <v>0.71432029825051746</v>
      </c>
      <c r="J1021" s="1" t="str">
        <f t="shared" si="132"/>
        <v>R3</v>
      </c>
      <c r="K1021" t="str">
        <f t="shared" si="133"/>
        <v>S4R3</v>
      </c>
      <c r="L1021" t="str">
        <f>VLOOKUP(K1021,'Voltage Vector Region'!$M:$P,2,0)</f>
        <v>V4</v>
      </c>
      <c r="M1021" t="str">
        <f>VLOOKUP(K1021,'Voltage Vector Region'!$M:$P,3,0)</f>
        <v>V10</v>
      </c>
      <c r="N1021" t="str">
        <f>VLOOKUP(K1021,'Voltage Vector Region'!$M:$P,4,0)</f>
        <v>V16</v>
      </c>
      <c r="P1021" t="str">
        <f>VLOOKUP(L1021,'Voltage Vector Region'!$R:$S,2,0)</f>
        <v>OPP</v>
      </c>
      <c r="Q1021" t="str">
        <f>VLOOKUP(M1021,'Voltage Vector Region'!$R:$S,2,0)</f>
        <v>NOP</v>
      </c>
      <c r="R1021" t="str">
        <f>VLOOKUP(N1021,'Voltage Vector Region'!$R:$S,2,0)</f>
        <v>NPP</v>
      </c>
      <c r="S1021">
        <f t="shared" si="127"/>
        <v>10.18</v>
      </c>
      <c r="T1021" t="e">
        <f>VLOOKUP($K1021,#REF!,2,0)</f>
        <v>#REF!</v>
      </c>
      <c r="U1021" t="e">
        <f>VLOOKUP($K1021,#REF!,3,0)</f>
        <v>#REF!</v>
      </c>
      <c r="V1021" t="e">
        <f>VLOOKUP($K1021,#REF!,4,0)</f>
        <v>#REF!</v>
      </c>
    </row>
    <row r="1022" spans="3:22" x14ac:dyDescent="0.3">
      <c r="C1022" s="1">
        <v>1.0189999999999999E-2</v>
      </c>
      <c r="D1022" s="1">
        <f t="shared" si="128"/>
        <v>3.201282914007999</v>
      </c>
      <c r="E1022" s="1" t="str">
        <f t="shared" si="129"/>
        <v>S4</v>
      </c>
      <c r="F1022" s="1">
        <f t="shared" si="134"/>
        <v>5.9690260418205909E-2</v>
      </c>
      <c r="G1022" s="1">
        <f>$F$2*(((SQRT(3)*COS(Model!F1022))-SIN(Model!F1022))/2)</f>
        <v>0.66772452670224247</v>
      </c>
      <c r="H1022" s="1">
        <f t="shared" si="130"/>
        <v>4.7723857112136434E-2</v>
      </c>
      <c r="I1022" s="1">
        <f t="shared" si="131"/>
        <v>0.71544838381437892</v>
      </c>
      <c r="J1022" s="1" t="str">
        <f t="shared" si="132"/>
        <v>R3</v>
      </c>
      <c r="K1022" t="str">
        <f t="shared" si="133"/>
        <v>S4R3</v>
      </c>
      <c r="L1022" t="str">
        <f>VLOOKUP(K1022,'Voltage Vector Region'!$M:$P,2,0)</f>
        <v>V4</v>
      </c>
      <c r="M1022" t="str">
        <f>VLOOKUP(K1022,'Voltage Vector Region'!$M:$P,3,0)</f>
        <v>V10</v>
      </c>
      <c r="N1022" t="str">
        <f>VLOOKUP(K1022,'Voltage Vector Region'!$M:$P,4,0)</f>
        <v>V16</v>
      </c>
      <c r="P1022" t="str">
        <f>VLOOKUP(L1022,'Voltage Vector Region'!$R:$S,2,0)</f>
        <v>OPP</v>
      </c>
      <c r="Q1022" t="str">
        <f>VLOOKUP(M1022,'Voltage Vector Region'!$R:$S,2,0)</f>
        <v>NOP</v>
      </c>
      <c r="R1022" t="str">
        <f>VLOOKUP(N1022,'Voltage Vector Region'!$R:$S,2,0)</f>
        <v>NPP</v>
      </c>
      <c r="S1022">
        <f t="shared" si="127"/>
        <v>10.19</v>
      </c>
      <c r="T1022" t="e">
        <f>VLOOKUP($K1022,#REF!,2,0)</f>
        <v>#REF!</v>
      </c>
      <c r="U1022" t="e">
        <f>VLOOKUP($K1022,#REF!,3,0)</f>
        <v>#REF!</v>
      </c>
      <c r="V1022" t="e">
        <f>VLOOKUP($K1022,#REF!,4,0)</f>
        <v>#REF!</v>
      </c>
    </row>
    <row r="1023" spans="3:22" x14ac:dyDescent="0.3">
      <c r="C1023" s="1">
        <v>1.0200000000000001E-2</v>
      </c>
      <c r="D1023" s="1">
        <f t="shared" si="128"/>
        <v>3.2044245066615895</v>
      </c>
      <c r="E1023" s="1" t="str">
        <f t="shared" si="129"/>
        <v>S4</v>
      </c>
      <c r="F1023" s="1">
        <f t="shared" si="134"/>
        <v>6.2831853071796395E-2</v>
      </c>
      <c r="G1023" s="1">
        <f>$F$2*(((SQRT(3)*COS(Model!F1023))-SIN(Model!F1023))/2)</f>
        <v>0.66633699256807943</v>
      </c>
      <c r="H1023" s="1">
        <f t="shared" si="130"/>
        <v>5.0232415623451127E-2</v>
      </c>
      <c r="I1023" s="1">
        <f t="shared" si="131"/>
        <v>0.71656940819153059</v>
      </c>
      <c r="J1023" s="1" t="str">
        <f t="shared" si="132"/>
        <v>R3</v>
      </c>
      <c r="K1023" t="str">
        <f t="shared" si="133"/>
        <v>S4R3</v>
      </c>
      <c r="L1023" t="str">
        <f>VLOOKUP(K1023,'Voltage Vector Region'!$M:$P,2,0)</f>
        <v>V4</v>
      </c>
      <c r="M1023" t="str">
        <f>VLOOKUP(K1023,'Voltage Vector Region'!$M:$P,3,0)</f>
        <v>V10</v>
      </c>
      <c r="N1023" t="str">
        <f>VLOOKUP(K1023,'Voltage Vector Region'!$M:$P,4,0)</f>
        <v>V16</v>
      </c>
      <c r="P1023" t="str">
        <f>VLOOKUP(L1023,'Voltage Vector Region'!$R:$S,2,0)</f>
        <v>OPP</v>
      </c>
      <c r="Q1023" t="str">
        <f>VLOOKUP(M1023,'Voltage Vector Region'!$R:$S,2,0)</f>
        <v>NOP</v>
      </c>
      <c r="R1023" t="str">
        <f>VLOOKUP(N1023,'Voltage Vector Region'!$R:$S,2,0)</f>
        <v>NPP</v>
      </c>
      <c r="S1023">
        <f t="shared" si="127"/>
        <v>10.200000000000001</v>
      </c>
      <c r="T1023" t="e">
        <f>VLOOKUP($K1023,#REF!,2,0)</f>
        <v>#REF!</v>
      </c>
      <c r="U1023" t="e">
        <f>VLOOKUP($K1023,#REF!,3,0)</f>
        <v>#REF!</v>
      </c>
      <c r="V1023" t="e">
        <f>VLOOKUP($K1023,#REF!,4,0)</f>
        <v>#REF!</v>
      </c>
    </row>
    <row r="1024" spans="3:22" x14ac:dyDescent="0.3">
      <c r="C1024" s="1">
        <v>1.021E-2</v>
      </c>
      <c r="D1024" s="1">
        <f t="shared" si="128"/>
        <v>3.2075660993151791</v>
      </c>
      <c r="E1024" s="1" t="str">
        <f t="shared" si="129"/>
        <v>S4</v>
      </c>
      <c r="F1024" s="1">
        <f t="shared" si="134"/>
        <v>6.5973445725385993E-2</v>
      </c>
      <c r="G1024" s="1">
        <f>$F$2*(((SQRT(3)*COS(Model!F1024))-SIN(Model!F1024))/2)</f>
        <v>0.66494288195681106</v>
      </c>
      <c r="H1024" s="1">
        <f t="shared" si="130"/>
        <v>5.2740478361102551E-2</v>
      </c>
      <c r="I1024" s="1">
        <f t="shared" si="131"/>
        <v>0.71768336031791358</v>
      </c>
      <c r="J1024" s="1" t="str">
        <f t="shared" si="132"/>
        <v>R3</v>
      </c>
      <c r="K1024" t="str">
        <f t="shared" si="133"/>
        <v>S4R3</v>
      </c>
      <c r="L1024" t="str">
        <f>VLOOKUP(K1024,'Voltage Vector Region'!$M:$P,2,0)</f>
        <v>V4</v>
      </c>
      <c r="M1024" t="str">
        <f>VLOOKUP(K1024,'Voltage Vector Region'!$M:$P,3,0)</f>
        <v>V10</v>
      </c>
      <c r="N1024" t="str">
        <f>VLOOKUP(K1024,'Voltage Vector Region'!$M:$P,4,0)</f>
        <v>V16</v>
      </c>
      <c r="P1024" t="str">
        <f>VLOOKUP(L1024,'Voltage Vector Region'!$R:$S,2,0)</f>
        <v>OPP</v>
      </c>
      <c r="Q1024" t="str">
        <f>VLOOKUP(M1024,'Voltage Vector Region'!$R:$S,2,0)</f>
        <v>NOP</v>
      </c>
      <c r="R1024" t="str">
        <f>VLOOKUP(N1024,'Voltage Vector Region'!$R:$S,2,0)</f>
        <v>NPP</v>
      </c>
      <c r="S1024">
        <f t="shared" si="127"/>
        <v>10.210000000000001</v>
      </c>
      <c r="T1024" t="e">
        <f>VLOOKUP($K1024,#REF!,2,0)</f>
        <v>#REF!</v>
      </c>
      <c r="U1024" t="e">
        <f>VLOOKUP($K1024,#REF!,3,0)</f>
        <v>#REF!</v>
      </c>
      <c r="V1024" t="e">
        <f>VLOOKUP($K1024,#REF!,4,0)</f>
        <v>#REF!</v>
      </c>
    </row>
    <row r="1025" spans="3:22" x14ac:dyDescent="0.3">
      <c r="C1025" s="1">
        <v>1.022E-2</v>
      </c>
      <c r="D1025" s="1">
        <f t="shared" si="128"/>
        <v>3.2107076919687687</v>
      </c>
      <c r="E1025" s="1" t="str">
        <f t="shared" si="129"/>
        <v>S4</v>
      </c>
      <c r="F1025" s="1">
        <f t="shared" si="134"/>
        <v>6.9115038378975591E-2</v>
      </c>
      <c r="G1025" s="1">
        <f>$F$2*(((SQRT(3)*COS(Model!F1025))-SIN(Model!F1025))/2)</f>
        <v>0.66354220862774638</v>
      </c>
      <c r="H1025" s="1">
        <f t="shared" si="130"/>
        <v>5.5248020571524753E-2</v>
      </c>
      <c r="I1025" s="1">
        <f t="shared" si="131"/>
        <v>0.71879022919927116</v>
      </c>
      <c r="J1025" s="1" t="str">
        <f t="shared" si="132"/>
        <v>R3</v>
      </c>
      <c r="K1025" t="str">
        <f t="shared" si="133"/>
        <v>S4R3</v>
      </c>
      <c r="L1025" t="str">
        <f>VLOOKUP(K1025,'Voltage Vector Region'!$M:$P,2,0)</f>
        <v>V4</v>
      </c>
      <c r="M1025" t="str">
        <f>VLOOKUP(K1025,'Voltage Vector Region'!$M:$P,3,0)</f>
        <v>V10</v>
      </c>
      <c r="N1025" t="str">
        <f>VLOOKUP(K1025,'Voltage Vector Region'!$M:$P,4,0)</f>
        <v>V16</v>
      </c>
      <c r="P1025" t="str">
        <f>VLOOKUP(L1025,'Voltage Vector Region'!$R:$S,2,0)</f>
        <v>OPP</v>
      </c>
      <c r="Q1025" t="str">
        <f>VLOOKUP(M1025,'Voltage Vector Region'!$R:$S,2,0)</f>
        <v>NOP</v>
      </c>
      <c r="R1025" t="str">
        <f>VLOOKUP(N1025,'Voltage Vector Region'!$R:$S,2,0)</f>
        <v>NPP</v>
      </c>
      <c r="S1025">
        <f t="shared" si="127"/>
        <v>10.219999999999999</v>
      </c>
      <c r="T1025" t="e">
        <f>VLOOKUP($K1025,#REF!,2,0)</f>
        <v>#REF!</v>
      </c>
      <c r="U1025" t="e">
        <f>VLOOKUP($K1025,#REF!,3,0)</f>
        <v>#REF!</v>
      </c>
      <c r="V1025" t="e">
        <f>VLOOKUP($K1025,#REF!,4,0)</f>
        <v>#REF!</v>
      </c>
    </row>
    <row r="1026" spans="3:22" x14ac:dyDescent="0.3">
      <c r="C1026" s="1">
        <v>1.023E-2</v>
      </c>
      <c r="D1026" s="1">
        <f t="shared" si="128"/>
        <v>3.2138492846223583</v>
      </c>
      <c r="E1026" s="1" t="str">
        <f t="shared" si="129"/>
        <v>S4</v>
      </c>
      <c r="F1026" s="1">
        <f t="shared" si="134"/>
        <v>7.2256631032565188E-2</v>
      </c>
      <c r="G1026" s="1">
        <f>$F$2*(((SQRT(3)*COS(Model!F1026))-SIN(Model!F1026))/2)</f>
        <v>0.66213498640496526</v>
      </c>
      <c r="H1026" s="1">
        <f t="shared" si="130"/>
        <v>5.7755017506288434E-2</v>
      </c>
      <c r="I1026" s="1">
        <f t="shared" si="131"/>
        <v>0.71989000391125368</v>
      </c>
      <c r="J1026" s="1" t="str">
        <f t="shared" si="132"/>
        <v>R3</v>
      </c>
      <c r="K1026" t="str">
        <f t="shared" si="133"/>
        <v>S4R3</v>
      </c>
      <c r="L1026" t="str">
        <f>VLOOKUP(K1026,'Voltage Vector Region'!$M:$P,2,0)</f>
        <v>V4</v>
      </c>
      <c r="M1026" t="str">
        <f>VLOOKUP(K1026,'Voltage Vector Region'!$M:$P,3,0)</f>
        <v>V10</v>
      </c>
      <c r="N1026" t="str">
        <f>VLOOKUP(K1026,'Voltage Vector Region'!$M:$P,4,0)</f>
        <v>V16</v>
      </c>
      <c r="P1026" t="str">
        <f>VLOOKUP(L1026,'Voltage Vector Region'!$R:$S,2,0)</f>
        <v>OPP</v>
      </c>
      <c r="Q1026" t="str">
        <f>VLOOKUP(M1026,'Voltage Vector Region'!$R:$S,2,0)</f>
        <v>NOP</v>
      </c>
      <c r="R1026" t="str">
        <f>VLOOKUP(N1026,'Voltage Vector Region'!$R:$S,2,0)</f>
        <v>NPP</v>
      </c>
      <c r="S1026">
        <f t="shared" si="127"/>
        <v>10.229999999999999</v>
      </c>
      <c r="T1026" t="e">
        <f>VLOOKUP($K1026,#REF!,2,0)</f>
        <v>#REF!</v>
      </c>
      <c r="U1026" t="e">
        <f>VLOOKUP($K1026,#REF!,3,0)</f>
        <v>#REF!</v>
      </c>
      <c r="V1026" t="e">
        <f>VLOOKUP($K1026,#REF!,4,0)</f>
        <v>#REF!</v>
      </c>
    </row>
    <row r="1027" spans="3:22" x14ac:dyDescent="0.3">
      <c r="C1027" s="1">
        <v>1.0240000000000001E-2</v>
      </c>
      <c r="D1027" s="1">
        <f t="shared" si="128"/>
        <v>3.2169908772759483</v>
      </c>
      <c r="E1027" s="1" t="str">
        <f t="shared" si="129"/>
        <v>S4</v>
      </c>
      <c r="F1027" s="1">
        <f t="shared" si="134"/>
        <v>7.539822368615523E-2</v>
      </c>
      <c r="G1027" s="1">
        <f>$F$2*(((SQRT(3)*COS(Model!F1027))-SIN(Model!F1027))/2)</f>
        <v>0.66072122917718268</v>
      </c>
      <c r="H1027" s="1">
        <f t="shared" si="130"/>
        <v>6.0261444422346336E-2</v>
      </c>
      <c r="I1027" s="1">
        <f t="shared" si="131"/>
        <v>0.72098267359952906</v>
      </c>
      <c r="J1027" s="1" t="str">
        <f t="shared" si="132"/>
        <v>R3</v>
      </c>
      <c r="K1027" t="str">
        <f t="shared" si="133"/>
        <v>S4R3</v>
      </c>
      <c r="L1027" t="str">
        <f>VLOOKUP(K1027,'Voltage Vector Region'!$M:$P,2,0)</f>
        <v>V4</v>
      </c>
      <c r="M1027" t="str">
        <f>VLOOKUP(K1027,'Voltage Vector Region'!$M:$P,3,0)</f>
        <v>V10</v>
      </c>
      <c r="N1027" t="str">
        <f>VLOOKUP(K1027,'Voltage Vector Region'!$M:$P,4,0)</f>
        <v>V16</v>
      </c>
      <c r="P1027" t="str">
        <f>VLOOKUP(L1027,'Voltage Vector Region'!$R:$S,2,0)</f>
        <v>OPP</v>
      </c>
      <c r="Q1027" t="str">
        <f>VLOOKUP(M1027,'Voltage Vector Region'!$R:$S,2,0)</f>
        <v>NOP</v>
      </c>
      <c r="R1027" t="str">
        <f>VLOOKUP(N1027,'Voltage Vector Region'!$R:$S,2,0)</f>
        <v>NPP</v>
      </c>
      <c r="S1027">
        <f t="shared" ref="S1027:S1090" si="135">C1027/$S$1</f>
        <v>10.24</v>
      </c>
      <c r="T1027" t="e">
        <f>VLOOKUP($K1027,#REF!,2,0)</f>
        <v>#REF!</v>
      </c>
      <c r="U1027" t="e">
        <f>VLOOKUP($K1027,#REF!,3,0)</f>
        <v>#REF!</v>
      </c>
      <c r="V1027" t="e">
        <f>VLOOKUP($K1027,#REF!,4,0)</f>
        <v>#REF!</v>
      </c>
    </row>
    <row r="1028" spans="3:22" x14ac:dyDescent="0.3">
      <c r="C1028" s="1">
        <v>1.025E-2</v>
      </c>
      <c r="D1028" s="1">
        <f t="shared" ref="D1028:D1091" si="136">C1028*$B$3</f>
        <v>3.2201324699295384</v>
      </c>
      <c r="E1028" s="1" t="str">
        <f t="shared" ref="E1028:E1091" si="137">IF(AND((D1028&lt;PI()/3),(D1028&gt;=0)),"S1",IF(AND((D1028&lt;2*PI()/3),(D1028&gt;=PI()/3)),"S2",IF(AND((D1028&lt;3*PI()/3),(D1028&gt;=2*PI()/3)),"S3",IF(AND((D1028&lt;4*PI()/3),(D1028&gt;=PI())),"S4",IF(AND((D1028&lt;5*PI()/3),(D1028&gt;=4*PI()/3)),"S5",IF(AND((D1028&lt;2*PI()),(D1028&gt;=5*PI()/3)),"S6",0))))))</f>
        <v>S4</v>
      </c>
      <c r="F1028" s="1">
        <f t="shared" si="134"/>
        <v>7.8539816339745272E-2</v>
      </c>
      <c r="G1028" s="1">
        <f>$F$2*(((SQRT(3)*COS(Model!F1028))-SIN(Model!F1028))/2)</f>
        <v>0.65930095089761231</v>
      </c>
      <c r="H1028" s="1">
        <f t="shared" si="130"/>
        <v>6.2767276582276307E-2</v>
      </c>
      <c r="I1028" s="1">
        <f t="shared" si="131"/>
        <v>0.72206822747988864</v>
      </c>
      <c r="J1028" s="1" t="str">
        <f t="shared" si="132"/>
        <v>R3</v>
      </c>
      <c r="K1028" t="str">
        <f t="shared" si="133"/>
        <v>S4R3</v>
      </c>
      <c r="L1028" t="str">
        <f>VLOOKUP(K1028,'Voltage Vector Region'!$M:$P,2,0)</f>
        <v>V4</v>
      </c>
      <c r="M1028" t="str">
        <f>VLOOKUP(K1028,'Voltage Vector Region'!$M:$P,3,0)</f>
        <v>V10</v>
      </c>
      <c r="N1028" t="str">
        <f>VLOOKUP(K1028,'Voltage Vector Region'!$M:$P,4,0)</f>
        <v>V16</v>
      </c>
      <c r="P1028" t="str">
        <f>VLOOKUP(L1028,'Voltage Vector Region'!$R:$S,2,0)</f>
        <v>OPP</v>
      </c>
      <c r="Q1028" t="str">
        <f>VLOOKUP(M1028,'Voltage Vector Region'!$R:$S,2,0)</f>
        <v>NOP</v>
      </c>
      <c r="R1028" t="str">
        <f>VLOOKUP(N1028,'Voltage Vector Region'!$R:$S,2,0)</f>
        <v>NPP</v>
      </c>
      <c r="S1028">
        <f t="shared" si="135"/>
        <v>10.25</v>
      </c>
      <c r="T1028" t="e">
        <f>VLOOKUP($K1028,#REF!,2,0)</f>
        <v>#REF!</v>
      </c>
      <c r="U1028" t="e">
        <f>VLOOKUP($K1028,#REF!,3,0)</f>
        <v>#REF!</v>
      </c>
      <c r="V1028" t="e">
        <f>VLOOKUP($K1028,#REF!,4,0)</f>
        <v>#REF!</v>
      </c>
    </row>
    <row r="1029" spans="3:22" x14ac:dyDescent="0.3">
      <c r="C1029" s="1">
        <v>1.026E-2</v>
      </c>
      <c r="D1029" s="1">
        <f t="shared" si="136"/>
        <v>3.223274062583128</v>
      </c>
      <c r="E1029" s="1" t="str">
        <f t="shared" si="137"/>
        <v>S4</v>
      </c>
      <c r="F1029" s="1">
        <f t="shared" si="134"/>
        <v>8.168140899333487E-2</v>
      </c>
      <c r="G1029" s="1">
        <f>$F$2*(((SQRT(3)*COS(Model!F1029))-SIN(Model!F1029))/2)</f>
        <v>0.65787416558382728</v>
      </c>
      <c r="H1029" s="1">
        <f t="shared" si="130"/>
        <v>6.5272489254526236E-2</v>
      </c>
      <c r="I1029" s="1">
        <f t="shared" si="131"/>
        <v>0.7231466548383535</v>
      </c>
      <c r="J1029" s="1" t="str">
        <f t="shared" si="132"/>
        <v>R3</v>
      </c>
      <c r="K1029" t="str">
        <f t="shared" si="133"/>
        <v>S4R3</v>
      </c>
      <c r="L1029" t="str">
        <f>VLOOKUP(K1029,'Voltage Vector Region'!$M:$P,2,0)</f>
        <v>V4</v>
      </c>
      <c r="M1029" t="str">
        <f>VLOOKUP(K1029,'Voltage Vector Region'!$M:$P,3,0)</f>
        <v>V10</v>
      </c>
      <c r="N1029" t="str">
        <f>VLOOKUP(K1029,'Voltage Vector Region'!$M:$P,4,0)</f>
        <v>V16</v>
      </c>
      <c r="P1029" t="str">
        <f>VLOOKUP(L1029,'Voltage Vector Region'!$R:$S,2,0)</f>
        <v>OPP</v>
      </c>
      <c r="Q1029" t="str">
        <f>VLOOKUP(M1029,'Voltage Vector Region'!$R:$S,2,0)</f>
        <v>NOP</v>
      </c>
      <c r="R1029" t="str">
        <f>VLOOKUP(N1029,'Voltage Vector Region'!$R:$S,2,0)</f>
        <v>NPP</v>
      </c>
      <c r="S1029">
        <f t="shared" si="135"/>
        <v>10.26</v>
      </c>
      <c r="T1029" t="e">
        <f>VLOOKUP($K1029,#REF!,2,0)</f>
        <v>#REF!</v>
      </c>
      <c r="U1029" t="e">
        <f>VLOOKUP($K1029,#REF!,3,0)</f>
        <v>#REF!</v>
      </c>
      <c r="V1029" t="e">
        <f>VLOOKUP($K1029,#REF!,4,0)</f>
        <v>#REF!</v>
      </c>
    </row>
    <row r="1030" spans="3:22" x14ac:dyDescent="0.3">
      <c r="C1030" s="1">
        <v>1.027E-2</v>
      </c>
      <c r="D1030" s="1">
        <f t="shared" si="136"/>
        <v>3.2264156552367176</v>
      </c>
      <c r="E1030" s="1" t="str">
        <f t="shared" si="137"/>
        <v>S4</v>
      </c>
      <c r="F1030" s="1">
        <f t="shared" si="134"/>
        <v>8.4823001646924467E-2</v>
      </c>
      <c r="G1030" s="1">
        <f>$F$2*(((SQRT(3)*COS(Model!F1030))-SIN(Model!F1030))/2)</f>
        <v>0.6564408873176224</v>
      </c>
      <c r="H1030" s="1">
        <f t="shared" si="130"/>
        <v>6.77770577136588E-2</v>
      </c>
      <c r="I1030" s="1">
        <f t="shared" si="131"/>
        <v>0.72421794503128123</v>
      </c>
      <c r="J1030" s="1" t="str">
        <f t="shared" si="132"/>
        <v>R3</v>
      </c>
      <c r="K1030" t="str">
        <f t="shared" si="133"/>
        <v>S4R3</v>
      </c>
      <c r="L1030" t="str">
        <f>VLOOKUP(K1030,'Voltage Vector Region'!$M:$P,2,0)</f>
        <v>V4</v>
      </c>
      <c r="M1030" t="str">
        <f>VLOOKUP(K1030,'Voltage Vector Region'!$M:$P,3,0)</f>
        <v>V10</v>
      </c>
      <c r="N1030" t="str">
        <f>VLOOKUP(K1030,'Voltage Vector Region'!$M:$P,4,0)</f>
        <v>V16</v>
      </c>
      <c r="P1030" t="str">
        <f>VLOOKUP(L1030,'Voltage Vector Region'!$R:$S,2,0)</f>
        <v>OPP</v>
      </c>
      <c r="Q1030" t="str">
        <f>VLOOKUP(M1030,'Voltage Vector Region'!$R:$S,2,0)</f>
        <v>NOP</v>
      </c>
      <c r="R1030" t="str">
        <f>VLOOKUP(N1030,'Voltage Vector Region'!$R:$S,2,0)</f>
        <v>NPP</v>
      </c>
      <c r="S1030">
        <f t="shared" si="135"/>
        <v>10.27</v>
      </c>
      <c r="T1030" t="e">
        <f>VLOOKUP($K1030,#REF!,2,0)</f>
        <v>#REF!</v>
      </c>
      <c r="U1030" t="e">
        <f>VLOOKUP($K1030,#REF!,3,0)</f>
        <v>#REF!</v>
      </c>
      <c r="V1030" t="e">
        <f>VLOOKUP($K1030,#REF!,4,0)</f>
        <v>#REF!</v>
      </c>
    </row>
    <row r="1031" spans="3:22" x14ac:dyDescent="0.3">
      <c r="C1031" s="1">
        <v>1.0279999999999999E-2</v>
      </c>
      <c r="D1031" s="1">
        <f t="shared" si="136"/>
        <v>3.2295572478903072</v>
      </c>
      <c r="E1031" s="1" t="str">
        <f t="shared" si="137"/>
        <v>S4</v>
      </c>
      <c r="F1031" s="1">
        <f t="shared" si="134"/>
        <v>8.7964594300514065E-2</v>
      </c>
      <c r="G1031" s="1">
        <f>$F$2*(((SQRT(3)*COS(Model!F1031))-SIN(Model!F1031))/2)</f>
        <v>0.65500113024487572</v>
      </c>
      <c r="H1031" s="1">
        <f t="shared" si="130"/>
        <v>7.0280957240594424E-2</v>
      </c>
      <c r="I1031" s="1">
        <f t="shared" si="131"/>
        <v>0.72528208748547018</v>
      </c>
      <c r="J1031" s="1" t="str">
        <f t="shared" si="132"/>
        <v>R3</v>
      </c>
      <c r="K1031" t="str">
        <f t="shared" si="133"/>
        <v>S4R3</v>
      </c>
      <c r="L1031" t="str">
        <f>VLOOKUP(K1031,'Voltage Vector Region'!$M:$P,2,0)</f>
        <v>V4</v>
      </c>
      <c r="M1031" t="str">
        <f>VLOOKUP(K1031,'Voltage Vector Region'!$M:$P,3,0)</f>
        <v>V10</v>
      </c>
      <c r="N1031" t="str">
        <f>VLOOKUP(K1031,'Voltage Vector Region'!$M:$P,4,0)</f>
        <v>V16</v>
      </c>
      <c r="P1031" t="str">
        <f>VLOOKUP(L1031,'Voltage Vector Region'!$R:$S,2,0)</f>
        <v>OPP</v>
      </c>
      <c r="Q1031" t="str">
        <f>VLOOKUP(M1031,'Voltage Vector Region'!$R:$S,2,0)</f>
        <v>NOP</v>
      </c>
      <c r="R1031" t="str">
        <f>VLOOKUP(N1031,'Voltage Vector Region'!$R:$S,2,0)</f>
        <v>NPP</v>
      </c>
      <c r="S1031">
        <f t="shared" si="135"/>
        <v>10.28</v>
      </c>
      <c r="T1031" t="e">
        <f>VLOOKUP($K1031,#REF!,2,0)</f>
        <v>#REF!</v>
      </c>
      <c r="U1031" t="e">
        <f>VLOOKUP($K1031,#REF!,3,0)</f>
        <v>#REF!</v>
      </c>
      <c r="V1031" t="e">
        <f>VLOOKUP($K1031,#REF!,4,0)</f>
        <v>#REF!</v>
      </c>
    </row>
    <row r="1032" spans="3:22" x14ac:dyDescent="0.3">
      <c r="C1032" s="1">
        <v>1.0290000000000001E-2</v>
      </c>
      <c r="D1032" s="1">
        <f t="shared" si="136"/>
        <v>3.2326988405438972</v>
      </c>
      <c r="E1032" s="1" t="str">
        <f t="shared" si="137"/>
        <v>S4</v>
      </c>
      <c r="F1032" s="1">
        <f t="shared" si="134"/>
        <v>9.1106186954104107E-2</v>
      </c>
      <c r="G1032" s="1">
        <f>$F$2*(((SQRT(3)*COS(Model!F1032))-SIN(Model!F1032))/2)</f>
        <v>0.65355490857540788</v>
      </c>
      <c r="H1032" s="1">
        <f t="shared" si="130"/>
        <v>7.2784163122856016E-2</v>
      </c>
      <c r="I1032" s="1">
        <f t="shared" si="131"/>
        <v>0.72633907169826384</v>
      </c>
      <c r="J1032" s="1" t="str">
        <f t="shared" si="132"/>
        <v>R3</v>
      </c>
      <c r="K1032" t="str">
        <f t="shared" si="133"/>
        <v>S4R3</v>
      </c>
      <c r="L1032" t="str">
        <f>VLOOKUP(K1032,'Voltage Vector Region'!$M:$P,2,0)</f>
        <v>V4</v>
      </c>
      <c r="M1032" t="str">
        <f>VLOOKUP(K1032,'Voltage Vector Region'!$M:$P,3,0)</f>
        <v>V10</v>
      </c>
      <c r="N1032" t="str">
        <f>VLOOKUP(K1032,'Voltage Vector Region'!$M:$P,4,0)</f>
        <v>V16</v>
      </c>
      <c r="P1032" t="str">
        <f>VLOOKUP(L1032,'Voltage Vector Region'!$R:$S,2,0)</f>
        <v>OPP</v>
      </c>
      <c r="Q1032" t="str">
        <f>VLOOKUP(M1032,'Voltage Vector Region'!$R:$S,2,0)</f>
        <v>NOP</v>
      </c>
      <c r="R1032" t="str">
        <f>VLOOKUP(N1032,'Voltage Vector Region'!$R:$S,2,0)</f>
        <v>NPP</v>
      </c>
      <c r="S1032">
        <f t="shared" si="135"/>
        <v>10.290000000000001</v>
      </c>
      <c r="T1032" t="e">
        <f>VLOOKUP($K1032,#REF!,2,0)</f>
        <v>#REF!</v>
      </c>
      <c r="U1032" t="e">
        <f>VLOOKUP($K1032,#REF!,3,0)</f>
        <v>#REF!</v>
      </c>
      <c r="V1032" t="e">
        <f>VLOOKUP($K1032,#REF!,4,0)</f>
        <v>#REF!</v>
      </c>
    </row>
    <row r="1033" spans="3:22" x14ac:dyDescent="0.3">
      <c r="C1033" s="1">
        <v>1.03E-2</v>
      </c>
      <c r="D1033" s="1">
        <f t="shared" si="136"/>
        <v>3.2358404331974873</v>
      </c>
      <c r="E1033" s="1" t="str">
        <f t="shared" si="137"/>
        <v>S4</v>
      </c>
      <c r="F1033" s="1">
        <f t="shared" si="134"/>
        <v>9.4247779607694149E-2</v>
      </c>
      <c r="G1033" s="1">
        <f>$F$2*(((SQRT(3)*COS(Model!F1033))-SIN(Model!F1033))/2)</f>
        <v>0.65210223658284328</v>
      </c>
      <c r="H1033" s="1">
        <f t="shared" si="130"/>
        <v>7.5286650654811743E-2</v>
      </c>
      <c r="I1033" s="1">
        <f t="shared" si="131"/>
        <v>0.72738888723765505</v>
      </c>
      <c r="J1033" s="1" t="str">
        <f t="shared" si="132"/>
        <v>R3</v>
      </c>
      <c r="K1033" t="str">
        <f t="shared" si="133"/>
        <v>S4R3</v>
      </c>
      <c r="L1033" t="str">
        <f>VLOOKUP(K1033,'Voltage Vector Region'!$M:$P,2,0)</f>
        <v>V4</v>
      </c>
      <c r="M1033" t="str">
        <f>VLOOKUP(K1033,'Voltage Vector Region'!$M:$P,3,0)</f>
        <v>V10</v>
      </c>
      <c r="N1033" t="str">
        <f>VLOOKUP(K1033,'Voltage Vector Region'!$M:$P,4,0)</f>
        <v>V16</v>
      </c>
      <c r="P1033" t="str">
        <f>VLOOKUP(L1033,'Voltage Vector Region'!$R:$S,2,0)</f>
        <v>OPP</v>
      </c>
      <c r="Q1033" t="str">
        <f>VLOOKUP(M1033,'Voltage Vector Region'!$R:$S,2,0)</f>
        <v>NOP</v>
      </c>
      <c r="R1033" t="str">
        <f>VLOOKUP(N1033,'Voltage Vector Region'!$R:$S,2,0)</f>
        <v>NPP</v>
      </c>
      <c r="S1033">
        <f t="shared" si="135"/>
        <v>10.3</v>
      </c>
      <c r="T1033" t="e">
        <f>VLOOKUP($K1033,#REF!,2,0)</f>
        <v>#REF!</v>
      </c>
      <c r="U1033" t="e">
        <f>VLOOKUP($K1033,#REF!,3,0)</f>
        <v>#REF!</v>
      </c>
      <c r="V1033" t="e">
        <f>VLOOKUP($K1033,#REF!,4,0)</f>
        <v>#REF!</v>
      </c>
    </row>
    <row r="1034" spans="3:22" x14ac:dyDescent="0.3">
      <c r="C1034" s="1">
        <v>1.031E-2</v>
      </c>
      <c r="D1034" s="1">
        <f t="shared" si="136"/>
        <v>3.2389820258510769</v>
      </c>
      <c r="E1034" s="1" t="str">
        <f t="shared" si="137"/>
        <v>S4</v>
      </c>
      <c r="F1034" s="1">
        <f t="shared" si="134"/>
        <v>9.7389372261283746E-2</v>
      </c>
      <c r="G1034" s="1">
        <f>$F$2*(((SQRT(3)*COS(Model!F1034))-SIN(Model!F1034))/2)</f>
        <v>0.65064312860446805</v>
      </c>
      <c r="H1034" s="1">
        <f t="shared" si="130"/>
        <v>7.7788395137919589E-2</v>
      </c>
      <c r="I1034" s="1">
        <f t="shared" si="131"/>
        <v>0.72843152374238762</v>
      </c>
      <c r="J1034" s="1" t="str">
        <f t="shared" si="132"/>
        <v>R3</v>
      </c>
      <c r="K1034" t="str">
        <f t="shared" si="133"/>
        <v>S4R3</v>
      </c>
      <c r="L1034" t="str">
        <f>VLOOKUP(K1034,'Voltage Vector Region'!$M:$P,2,0)</f>
        <v>V4</v>
      </c>
      <c r="M1034" t="str">
        <f>VLOOKUP(K1034,'Voltage Vector Region'!$M:$P,3,0)</f>
        <v>V10</v>
      </c>
      <c r="N1034" t="str">
        <f>VLOOKUP(K1034,'Voltage Vector Region'!$M:$P,4,0)</f>
        <v>V16</v>
      </c>
      <c r="P1034" t="str">
        <f>VLOOKUP(L1034,'Voltage Vector Region'!$R:$S,2,0)</f>
        <v>OPP</v>
      </c>
      <c r="Q1034" t="str">
        <f>VLOOKUP(M1034,'Voltage Vector Region'!$R:$S,2,0)</f>
        <v>NOP</v>
      </c>
      <c r="R1034" t="str">
        <f>VLOOKUP(N1034,'Voltage Vector Region'!$R:$S,2,0)</f>
        <v>NPP</v>
      </c>
      <c r="S1034">
        <f t="shared" si="135"/>
        <v>10.309999999999999</v>
      </c>
      <c r="T1034" t="e">
        <f>VLOOKUP($K1034,#REF!,2,0)</f>
        <v>#REF!</v>
      </c>
      <c r="U1034" t="e">
        <f>VLOOKUP($K1034,#REF!,3,0)</f>
        <v>#REF!</v>
      </c>
      <c r="V1034" t="e">
        <f>VLOOKUP($K1034,#REF!,4,0)</f>
        <v>#REF!</v>
      </c>
    </row>
    <row r="1035" spans="3:22" x14ac:dyDescent="0.3">
      <c r="C1035" s="1">
        <v>1.0319999999999999E-2</v>
      </c>
      <c r="D1035" s="1">
        <f t="shared" si="136"/>
        <v>3.2421236185046665</v>
      </c>
      <c r="E1035" s="1" t="str">
        <f t="shared" si="137"/>
        <v>S4</v>
      </c>
      <c r="F1035" s="1">
        <f t="shared" si="134"/>
        <v>0.10053096491487334</v>
      </c>
      <c r="G1035" s="1">
        <f>$F$2*(((SQRT(3)*COS(Model!F1035))-SIN(Model!F1035))/2)</f>
        <v>0.64917759904108874</v>
      </c>
      <c r="H1035" s="1">
        <f t="shared" si="130"/>
        <v>8.0289371880971891E-2</v>
      </c>
      <c r="I1035" s="1">
        <f t="shared" si="131"/>
        <v>0.72946697092206059</v>
      </c>
      <c r="J1035" s="1" t="str">
        <f t="shared" si="132"/>
        <v>R3</v>
      </c>
      <c r="K1035" t="str">
        <f t="shared" si="133"/>
        <v>S4R3</v>
      </c>
      <c r="L1035" t="str">
        <f>VLOOKUP(K1035,'Voltage Vector Region'!$M:$P,2,0)</f>
        <v>V4</v>
      </c>
      <c r="M1035" t="str">
        <f>VLOOKUP(K1035,'Voltage Vector Region'!$M:$P,3,0)</f>
        <v>V10</v>
      </c>
      <c r="N1035" t="str">
        <f>VLOOKUP(K1035,'Voltage Vector Region'!$M:$P,4,0)</f>
        <v>V16</v>
      </c>
      <c r="P1035" t="str">
        <f>VLOOKUP(L1035,'Voltage Vector Region'!$R:$S,2,0)</f>
        <v>OPP</v>
      </c>
      <c r="Q1035" t="str">
        <f>VLOOKUP(M1035,'Voltage Vector Region'!$R:$S,2,0)</f>
        <v>NOP</v>
      </c>
      <c r="R1035" t="str">
        <f>VLOOKUP(N1035,'Voltage Vector Region'!$R:$S,2,0)</f>
        <v>NPP</v>
      </c>
      <c r="S1035">
        <f t="shared" si="135"/>
        <v>10.319999999999999</v>
      </c>
      <c r="T1035" t="e">
        <f>VLOOKUP($K1035,#REF!,2,0)</f>
        <v>#REF!</v>
      </c>
      <c r="U1035" t="e">
        <f>VLOOKUP($K1035,#REF!,3,0)</f>
        <v>#REF!</v>
      </c>
      <c r="V1035" t="e">
        <f>VLOOKUP($K1035,#REF!,4,0)</f>
        <v>#REF!</v>
      </c>
    </row>
    <row r="1036" spans="3:22" x14ac:dyDescent="0.3">
      <c r="C1036" s="1">
        <v>1.0330000000000001E-2</v>
      </c>
      <c r="D1036" s="1">
        <f t="shared" si="136"/>
        <v>3.2452652111582565</v>
      </c>
      <c r="E1036" s="1" t="str">
        <f t="shared" si="137"/>
        <v>S4</v>
      </c>
      <c r="F1036" s="1">
        <f t="shared" si="134"/>
        <v>0.10367255756846339</v>
      </c>
      <c r="G1036" s="1">
        <f>$F$2*(((SQRT(3)*COS(Model!F1036))-SIN(Model!F1036))/2)</f>
        <v>0.64770566235689031</v>
      </c>
      <c r="H1036" s="1">
        <f t="shared" ref="H1036:H1099" si="138">$F$2*SIN(F1036)</f>
        <v>8.2789556200338191E-2</v>
      </c>
      <c r="I1036" s="1">
        <f t="shared" ref="I1036:I1099" si="139">G1036+H1036</f>
        <v>0.73049521855722854</v>
      </c>
      <c r="J1036" s="1" t="str">
        <f t="shared" ref="J1036:J1099" si="140">IF(G1036&gt;0.5,"R3",IF(H1036&gt;0.5,"R4",IF(I1036&lt;0.5,"R1","R2")))</f>
        <v>R3</v>
      </c>
      <c r="K1036" t="str">
        <f t="shared" ref="K1036:K1099" si="141">E1036&amp;J1036</f>
        <v>S4R3</v>
      </c>
      <c r="L1036" t="str">
        <f>VLOOKUP(K1036,'Voltage Vector Region'!$M:$P,2,0)</f>
        <v>V4</v>
      </c>
      <c r="M1036" t="str">
        <f>VLOOKUP(K1036,'Voltage Vector Region'!$M:$P,3,0)</f>
        <v>V10</v>
      </c>
      <c r="N1036" t="str">
        <f>VLOOKUP(K1036,'Voltage Vector Region'!$M:$P,4,0)</f>
        <v>V16</v>
      </c>
      <c r="P1036" t="str">
        <f>VLOOKUP(L1036,'Voltage Vector Region'!$R:$S,2,0)</f>
        <v>OPP</v>
      </c>
      <c r="Q1036" t="str">
        <f>VLOOKUP(M1036,'Voltage Vector Region'!$R:$S,2,0)</f>
        <v>NOP</v>
      </c>
      <c r="R1036" t="str">
        <f>VLOOKUP(N1036,'Voltage Vector Region'!$R:$S,2,0)</f>
        <v>NPP</v>
      </c>
      <c r="S1036">
        <f t="shared" si="135"/>
        <v>10.33</v>
      </c>
      <c r="T1036" t="e">
        <f>VLOOKUP($K1036,#REF!,2,0)</f>
        <v>#REF!</v>
      </c>
      <c r="U1036" t="e">
        <f>VLOOKUP($K1036,#REF!,3,0)</f>
        <v>#REF!</v>
      </c>
      <c r="V1036" t="e">
        <f>VLOOKUP($K1036,#REF!,4,0)</f>
        <v>#REF!</v>
      </c>
    </row>
    <row r="1037" spans="3:22" x14ac:dyDescent="0.3">
      <c r="C1037" s="1">
        <v>1.034E-2</v>
      </c>
      <c r="D1037" s="1">
        <f t="shared" si="136"/>
        <v>3.2484068038118461</v>
      </c>
      <c r="E1037" s="1" t="str">
        <f t="shared" si="137"/>
        <v>S4</v>
      </c>
      <c r="F1037" s="1">
        <f t="shared" si="134"/>
        <v>0.10681415022205298</v>
      </c>
      <c r="G1037" s="1">
        <f>$F$2*(((SQRT(3)*COS(Model!F1037))-SIN(Model!F1037))/2)</f>
        <v>0.64622733307929403</v>
      </c>
      <c r="H1037" s="1">
        <f t="shared" si="138"/>
        <v>8.528892342020794E-2</v>
      </c>
      <c r="I1037" s="1">
        <f t="shared" si="139"/>
        <v>0.73151625649950192</v>
      </c>
      <c r="J1037" s="1" t="str">
        <f t="shared" si="140"/>
        <v>R3</v>
      </c>
      <c r="K1037" t="str">
        <f t="shared" si="141"/>
        <v>S4R3</v>
      </c>
      <c r="L1037" t="str">
        <f>VLOOKUP(K1037,'Voltage Vector Region'!$M:$P,2,0)</f>
        <v>V4</v>
      </c>
      <c r="M1037" t="str">
        <f>VLOOKUP(K1037,'Voltage Vector Region'!$M:$P,3,0)</f>
        <v>V10</v>
      </c>
      <c r="N1037" t="str">
        <f>VLOOKUP(K1037,'Voltage Vector Region'!$M:$P,4,0)</f>
        <v>V16</v>
      </c>
      <c r="P1037" t="str">
        <f>VLOOKUP(L1037,'Voltage Vector Region'!$R:$S,2,0)</f>
        <v>OPP</v>
      </c>
      <c r="Q1037" t="str">
        <f>VLOOKUP(M1037,'Voltage Vector Region'!$R:$S,2,0)</f>
        <v>NOP</v>
      </c>
      <c r="R1037" t="str">
        <f>VLOOKUP(N1037,'Voltage Vector Region'!$R:$S,2,0)</f>
        <v>NPP</v>
      </c>
      <c r="S1037">
        <f t="shared" si="135"/>
        <v>10.34</v>
      </c>
      <c r="T1037" t="e">
        <f>VLOOKUP($K1037,#REF!,2,0)</f>
        <v>#REF!</v>
      </c>
      <c r="U1037" t="e">
        <f>VLOOKUP($K1037,#REF!,3,0)</f>
        <v>#REF!</v>
      </c>
      <c r="V1037" t="e">
        <f>VLOOKUP($K1037,#REF!,4,0)</f>
        <v>#REF!</v>
      </c>
    </row>
    <row r="1038" spans="3:22" x14ac:dyDescent="0.3">
      <c r="C1038" s="1">
        <v>1.035E-2</v>
      </c>
      <c r="D1038" s="1">
        <f t="shared" si="136"/>
        <v>3.2515483964654361</v>
      </c>
      <c r="E1038" s="1" t="str">
        <f t="shared" si="137"/>
        <v>S4</v>
      </c>
      <c r="F1038" s="1">
        <f t="shared" si="134"/>
        <v>0.10995574287564303</v>
      </c>
      <c r="G1038" s="1">
        <f>$F$2*(((SQRT(3)*COS(Model!F1038))-SIN(Model!F1038))/2)</f>
        <v>0.64474262579881259</v>
      </c>
      <c r="H1038" s="1">
        <f t="shared" si="138"/>
        <v>8.7787448872836432E-2</v>
      </c>
      <c r="I1038" s="1">
        <f t="shared" si="139"/>
        <v>0.73253007467164899</v>
      </c>
      <c r="J1038" s="1" t="str">
        <f t="shared" si="140"/>
        <v>R3</v>
      </c>
      <c r="K1038" t="str">
        <f t="shared" si="141"/>
        <v>S4R3</v>
      </c>
      <c r="L1038" t="str">
        <f>VLOOKUP(K1038,'Voltage Vector Region'!$M:$P,2,0)</f>
        <v>V4</v>
      </c>
      <c r="M1038" t="str">
        <f>VLOOKUP(K1038,'Voltage Vector Region'!$M:$P,3,0)</f>
        <v>V10</v>
      </c>
      <c r="N1038" t="str">
        <f>VLOOKUP(K1038,'Voltage Vector Region'!$M:$P,4,0)</f>
        <v>V16</v>
      </c>
      <c r="P1038" t="str">
        <f>VLOOKUP(L1038,'Voltage Vector Region'!$R:$S,2,0)</f>
        <v>OPP</v>
      </c>
      <c r="Q1038" t="str">
        <f>VLOOKUP(M1038,'Voltage Vector Region'!$R:$S,2,0)</f>
        <v>NOP</v>
      </c>
      <c r="R1038" t="str">
        <f>VLOOKUP(N1038,'Voltage Vector Region'!$R:$S,2,0)</f>
        <v>NPP</v>
      </c>
      <c r="S1038">
        <f t="shared" si="135"/>
        <v>10.35</v>
      </c>
      <c r="T1038" t="e">
        <f>VLOOKUP($K1038,#REF!,2,0)</f>
        <v>#REF!</v>
      </c>
      <c r="U1038" t="e">
        <f>VLOOKUP($K1038,#REF!,3,0)</f>
        <v>#REF!</v>
      </c>
      <c r="V1038" t="e">
        <f>VLOOKUP($K1038,#REF!,4,0)</f>
        <v>#REF!</v>
      </c>
    </row>
    <row r="1039" spans="3:22" x14ac:dyDescent="0.3">
      <c r="C1039" s="1">
        <v>1.0359999999999999E-2</v>
      </c>
      <c r="D1039" s="1">
        <f t="shared" si="136"/>
        <v>3.2546899891190257</v>
      </c>
      <c r="E1039" s="1" t="str">
        <f t="shared" si="137"/>
        <v>S4</v>
      </c>
      <c r="F1039" s="1">
        <f t="shared" si="134"/>
        <v>0.11309733552923262</v>
      </c>
      <c r="G1039" s="1">
        <f>$F$2*(((SQRT(3)*COS(Model!F1039))-SIN(Model!F1039))/2)</f>
        <v>0.64325155516890764</v>
      </c>
      <c r="H1039" s="1">
        <f t="shared" si="138"/>
        <v>9.0285107898785411E-2</v>
      </c>
      <c r="I1039" s="1">
        <f t="shared" si="139"/>
        <v>0.73353666306769305</v>
      </c>
      <c r="J1039" s="1" t="str">
        <f t="shared" si="140"/>
        <v>R3</v>
      </c>
      <c r="K1039" t="str">
        <f t="shared" si="141"/>
        <v>S4R3</v>
      </c>
      <c r="L1039" t="str">
        <f>VLOOKUP(K1039,'Voltage Vector Region'!$M:$P,2,0)</f>
        <v>V4</v>
      </c>
      <c r="M1039" t="str">
        <f>VLOOKUP(K1039,'Voltage Vector Region'!$M:$P,3,0)</f>
        <v>V10</v>
      </c>
      <c r="N1039" t="str">
        <f>VLOOKUP(K1039,'Voltage Vector Region'!$M:$P,4,0)</f>
        <v>V16</v>
      </c>
      <c r="P1039" t="str">
        <f>VLOOKUP(L1039,'Voltage Vector Region'!$R:$S,2,0)</f>
        <v>OPP</v>
      </c>
      <c r="Q1039" t="str">
        <f>VLOOKUP(M1039,'Voltage Vector Region'!$R:$S,2,0)</f>
        <v>NOP</v>
      </c>
      <c r="R1039" t="str">
        <f>VLOOKUP(N1039,'Voltage Vector Region'!$R:$S,2,0)</f>
        <v>NPP</v>
      </c>
      <c r="S1039">
        <f t="shared" si="135"/>
        <v>10.36</v>
      </c>
      <c r="T1039" t="e">
        <f>VLOOKUP($K1039,#REF!,2,0)</f>
        <v>#REF!</v>
      </c>
      <c r="U1039" t="e">
        <f>VLOOKUP($K1039,#REF!,3,0)</f>
        <v>#REF!</v>
      </c>
      <c r="V1039" t="e">
        <f>VLOOKUP($K1039,#REF!,4,0)</f>
        <v>#REF!</v>
      </c>
    </row>
    <row r="1040" spans="3:22" x14ac:dyDescent="0.3">
      <c r="C1040" s="1">
        <v>1.0370000000000001E-2</v>
      </c>
      <c r="D1040" s="1">
        <f t="shared" si="136"/>
        <v>3.2578315817726158</v>
      </c>
      <c r="E1040" s="1" t="str">
        <f t="shared" si="137"/>
        <v>S4</v>
      </c>
      <c r="F1040" s="1">
        <f t="shared" si="134"/>
        <v>0.11623892818282267</v>
      </c>
      <c r="G1040" s="1">
        <f>$F$2*(((SQRT(3)*COS(Model!F1040))-SIN(Model!F1040))/2)</f>
        <v>0.6417541359058444</v>
      </c>
      <c r="H1040" s="1">
        <f t="shared" si="138"/>
        <v>9.2781875847169348E-2</v>
      </c>
      <c r="I1040" s="1">
        <f t="shared" si="139"/>
        <v>0.73453601175301375</v>
      </c>
      <c r="J1040" s="1" t="str">
        <f t="shared" si="140"/>
        <v>R3</v>
      </c>
      <c r="K1040" t="str">
        <f t="shared" si="141"/>
        <v>S4R3</v>
      </c>
      <c r="L1040" t="str">
        <f>VLOOKUP(K1040,'Voltage Vector Region'!$M:$P,2,0)</f>
        <v>V4</v>
      </c>
      <c r="M1040" t="str">
        <f>VLOOKUP(K1040,'Voltage Vector Region'!$M:$P,3,0)</f>
        <v>V10</v>
      </c>
      <c r="N1040" t="str">
        <f>VLOOKUP(K1040,'Voltage Vector Region'!$M:$P,4,0)</f>
        <v>V16</v>
      </c>
      <c r="P1040" t="str">
        <f>VLOOKUP(L1040,'Voltage Vector Region'!$R:$S,2,0)</f>
        <v>OPP</v>
      </c>
      <c r="Q1040" t="str">
        <f>VLOOKUP(M1040,'Voltage Vector Region'!$R:$S,2,0)</f>
        <v>NOP</v>
      </c>
      <c r="R1040" t="str">
        <f>VLOOKUP(N1040,'Voltage Vector Region'!$R:$S,2,0)</f>
        <v>NPP</v>
      </c>
      <c r="S1040">
        <f t="shared" si="135"/>
        <v>10.370000000000001</v>
      </c>
      <c r="T1040" t="e">
        <f>VLOOKUP($K1040,#REF!,2,0)</f>
        <v>#REF!</v>
      </c>
      <c r="U1040" t="e">
        <f>VLOOKUP($K1040,#REF!,3,0)</f>
        <v>#REF!</v>
      </c>
      <c r="V1040" t="e">
        <f>VLOOKUP($K1040,#REF!,4,0)</f>
        <v>#REF!</v>
      </c>
    </row>
    <row r="1041" spans="3:22" x14ac:dyDescent="0.3">
      <c r="C1041" s="1">
        <v>1.038E-2</v>
      </c>
      <c r="D1041" s="1">
        <f t="shared" si="136"/>
        <v>3.2609731744262054</v>
      </c>
      <c r="E1041" s="1" t="str">
        <f t="shared" si="137"/>
        <v>S4</v>
      </c>
      <c r="F1041" s="1">
        <f t="shared" si="134"/>
        <v>0.11938052083641226</v>
      </c>
      <c r="G1041" s="1">
        <f>$F$2*(((SQRT(3)*COS(Model!F1041))-SIN(Model!F1041))/2)</f>
        <v>0.64025038278854651</v>
      </c>
      <c r="H1041" s="1">
        <f t="shared" si="138"/>
        <v>9.5277728075895893E-2</v>
      </c>
      <c r="I1041" s="1">
        <f t="shared" si="139"/>
        <v>0.73552811086444236</v>
      </c>
      <c r="J1041" s="1" t="str">
        <f t="shared" si="140"/>
        <v>R3</v>
      </c>
      <c r="K1041" t="str">
        <f t="shared" si="141"/>
        <v>S4R3</v>
      </c>
      <c r="L1041" t="str">
        <f>VLOOKUP(K1041,'Voltage Vector Region'!$M:$P,2,0)</f>
        <v>V4</v>
      </c>
      <c r="M1041" t="str">
        <f>VLOOKUP(K1041,'Voltage Vector Region'!$M:$P,3,0)</f>
        <v>V10</v>
      </c>
      <c r="N1041" t="str">
        <f>VLOOKUP(K1041,'Voltage Vector Region'!$M:$P,4,0)</f>
        <v>V16</v>
      </c>
      <c r="P1041" t="str">
        <f>VLOOKUP(L1041,'Voltage Vector Region'!$R:$S,2,0)</f>
        <v>OPP</v>
      </c>
      <c r="Q1041" t="str">
        <f>VLOOKUP(M1041,'Voltage Vector Region'!$R:$S,2,0)</f>
        <v>NOP</v>
      </c>
      <c r="R1041" t="str">
        <f>VLOOKUP(N1041,'Voltage Vector Region'!$R:$S,2,0)</f>
        <v>NPP</v>
      </c>
      <c r="S1041">
        <f t="shared" si="135"/>
        <v>10.38</v>
      </c>
      <c r="T1041" t="e">
        <f>VLOOKUP($K1041,#REF!,2,0)</f>
        <v>#REF!</v>
      </c>
      <c r="U1041" t="e">
        <f>VLOOKUP($K1041,#REF!,3,0)</f>
        <v>#REF!</v>
      </c>
      <c r="V1041" t="e">
        <f>VLOOKUP($K1041,#REF!,4,0)</f>
        <v>#REF!</v>
      </c>
    </row>
    <row r="1042" spans="3:22" x14ac:dyDescent="0.3">
      <c r="C1042" s="1">
        <v>1.039E-2</v>
      </c>
      <c r="D1042" s="1">
        <f t="shared" si="136"/>
        <v>3.264114767079795</v>
      </c>
      <c r="E1042" s="1" t="str">
        <f t="shared" si="137"/>
        <v>S4</v>
      </c>
      <c r="F1042" s="1">
        <f t="shared" si="134"/>
        <v>0.12252211349000186</v>
      </c>
      <c r="G1042" s="1">
        <f>$F$2*(((SQRT(3)*COS(Model!F1042))-SIN(Model!F1042))/2)</f>
        <v>0.63874031065844994</v>
      </c>
      <c r="H1042" s="1">
        <f t="shared" si="138"/>
        <v>9.7772639951911489E-2</v>
      </c>
      <c r="I1042" s="1">
        <f t="shared" si="139"/>
        <v>0.73651295061036137</v>
      </c>
      <c r="J1042" s="1" t="str">
        <f t="shared" si="140"/>
        <v>R3</v>
      </c>
      <c r="K1042" t="str">
        <f t="shared" si="141"/>
        <v>S4R3</v>
      </c>
      <c r="L1042" t="str">
        <f>VLOOKUP(K1042,'Voltage Vector Region'!$M:$P,2,0)</f>
        <v>V4</v>
      </c>
      <c r="M1042" t="str">
        <f>VLOOKUP(K1042,'Voltage Vector Region'!$M:$P,3,0)</f>
        <v>V10</v>
      </c>
      <c r="N1042" t="str">
        <f>VLOOKUP(K1042,'Voltage Vector Region'!$M:$P,4,0)</f>
        <v>V16</v>
      </c>
      <c r="P1042" t="str">
        <f>VLOOKUP(L1042,'Voltage Vector Region'!$R:$S,2,0)</f>
        <v>OPP</v>
      </c>
      <c r="Q1042" t="str">
        <f>VLOOKUP(M1042,'Voltage Vector Region'!$R:$S,2,0)</f>
        <v>NOP</v>
      </c>
      <c r="R1042" t="str">
        <f>VLOOKUP(N1042,'Voltage Vector Region'!$R:$S,2,0)</f>
        <v>NPP</v>
      </c>
      <c r="S1042">
        <f t="shared" si="135"/>
        <v>10.39</v>
      </c>
      <c r="T1042" t="e">
        <f>VLOOKUP($K1042,#REF!,2,0)</f>
        <v>#REF!</v>
      </c>
      <c r="U1042" t="e">
        <f>VLOOKUP($K1042,#REF!,3,0)</f>
        <v>#REF!</v>
      </c>
      <c r="V1042" t="e">
        <f>VLOOKUP($K1042,#REF!,4,0)</f>
        <v>#REF!</v>
      </c>
    </row>
    <row r="1043" spans="3:22" x14ac:dyDescent="0.3">
      <c r="C1043" s="1">
        <v>1.04E-2</v>
      </c>
      <c r="D1043" s="1">
        <f t="shared" si="136"/>
        <v>3.267256359733385</v>
      </c>
      <c r="E1043" s="1" t="str">
        <f t="shared" si="137"/>
        <v>S4</v>
      </c>
      <c r="F1043" s="1">
        <f t="shared" si="134"/>
        <v>0.1256637061435919</v>
      </c>
      <c r="G1043" s="1">
        <f>$F$2*(((SQRT(3)*COS(Model!F1043))-SIN(Model!F1043))/2)</f>
        <v>0.63722393441935687</v>
      </c>
      <c r="H1043" s="1">
        <f t="shared" si="138"/>
        <v>0.10026658685144355</v>
      </c>
      <c r="I1043" s="1">
        <f t="shared" si="139"/>
        <v>0.73749052127080039</v>
      </c>
      <c r="J1043" s="1" t="str">
        <f t="shared" si="140"/>
        <v>R3</v>
      </c>
      <c r="K1043" t="str">
        <f t="shared" si="141"/>
        <v>S4R3</v>
      </c>
      <c r="L1043" t="str">
        <f>VLOOKUP(K1043,'Voltage Vector Region'!$M:$P,2,0)</f>
        <v>V4</v>
      </c>
      <c r="M1043" t="str">
        <f>VLOOKUP(K1043,'Voltage Vector Region'!$M:$P,3,0)</f>
        <v>V10</v>
      </c>
      <c r="N1043" t="str">
        <f>VLOOKUP(K1043,'Voltage Vector Region'!$M:$P,4,0)</f>
        <v>V16</v>
      </c>
      <c r="P1043" t="str">
        <f>VLOOKUP(L1043,'Voltage Vector Region'!$R:$S,2,0)</f>
        <v>OPP</v>
      </c>
      <c r="Q1043" t="str">
        <f>VLOOKUP(M1043,'Voltage Vector Region'!$R:$S,2,0)</f>
        <v>NOP</v>
      </c>
      <c r="R1043" t="str">
        <f>VLOOKUP(N1043,'Voltage Vector Region'!$R:$S,2,0)</f>
        <v>NPP</v>
      </c>
      <c r="S1043">
        <f t="shared" si="135"/>
        <v>10.399999999999999</v>
      </c>
      <c r="T1043" t="e">
        <f>VLOOKUP($K1043,#REF!,2,0)</f>
        <v>#REF!</v>
      </c>
      <c r="U1043" t="e">
        <f>VLOOKUP($K1043,#REF!,3,0)</f>
        <v>#REF!</v>
      </c>
      <c r="V1043" t="e">
        <f>VLOOKUP($K1043,#REF!,4,0)</f>
        <v>#REF!</v>
      </c>
    </row>
    <row r="1044" spans="3:22" x14ac:dyDescent="0.3">
      <c r="C1044" s="1">
        <v>1.0410000000000001E-2</v>
      </c>
      <c r="D1044" s="1">
        <f t="shared" si="136"/>
        <v>3.2703979523869751</v>
      </c>
      <c r="E1044" s="1" t="str">
        <f t="shared" si="137"/>
        <v>S4</v>
      </c>
      <c r="F1044" s="1">
        <f t="shared" si="134"/>
        <v>0.12880529879718194</v>
      </c>
      <c r="G1044" s="1">
        <f>$F$2*(((SQRT(3)*COS(Model!F1044))-SIN(Model!F1044))/2)</f>
        <v>0.63570126903728896</v>
      </c>
      <c r="H1044" s="1">
        <f t="shared" si="138"/>
        <v>0.10275954416024263</v>
      </c>
      <c r="I1044" s="1">
        <f t="shared" si="139"/>
        <v>0.73846081319753165</v>
      </c>
      <c r="J1044" s="1" t="str">
        <f t="shared" si="140"/>
        <v>R3</v>
      </c>
      <c r="K1044" t="str">
        <f t="shared" si="141"/>
        <v>S4R3</v>
      </c>
      <c r="L1044" t="str">
        <f>VLOOKUP(K1044,'Voltage Vector Region'!$M:$P,2,0)</f>
        <v>V4</v>
      </c>
      <c r="M1044" t="str">
        <f>VLOOKUP(K1044,'Voltage Vector Region'!$M:$P,3,0)</f>
        <v>V10</v>
      </c>
      <c r="N1044" t="str">
        <f>VLOOKUP(K1044,'Voltage Vector Region'!$M:$P,4,0)</f>
        <v>V16</v>
      </c>
      <c r="P1044" t="str">
        <f>VLOOKUP(L1044,'Voltage Vector Region'!$R:$S,2,0)</f>
        <v>OPP</v>
      </c>
      <c r="Q1044" t="str">
        <f>VLOOKUP(M1044,'Voltage Vector Region'!$R:$S,2,0)</f>
        <v>NOP</v>
      </c>
      <c r="R1044" t="str">
        <f>VLOOKUP(N1044,'Voltage Vector Region'!$R:$S,2,0)</f>
        <v>NPP</v>
      </c>
      <c r="S1044">
        <f t="shared" si="135"/>
        <v>10.41</v>
      </c>
      <c r="T1044" t="e">
        <f>VLOOKUP($K1044,#REF!,2,0)</f>
        <v>#REF!</v>
      </c>
      <c r="U1044" t="e">
        <f>VLOOKUP($K1044,#REF!,3,0)</f>
        <v>#REF!</v>
      </c>
      <c r="V1044" t="e">
        <f>VLOOKUP($K1044,#REF!,4,0)</f>
        <v>#REF!</v>
      </c>
    </row>
    <row r="1045" spans="3:22" x14ac:dyDescent="0.3">
      <c r="C1045" s="1">
        <v>1.042E-2</v>
      </c>
      <c r="D1045" s="1">
        <f t="shared" si="136"/>
        <v>3.2735395450405647</v>
      </c>
      <c r="E1045" s="1" t="str">
        <f t="shared" si="137"/>
        <v>S4</v>
      </c>
      <c r="F1045" s="1">
        <f t="shared" si="134"/>
        <v>0.13194689145077154</v>
      </c>
      <c r="G1045" s="1">
        <f>$F$2*(((SQRT(3)*COS(Model!F1045))-SIN(Model!F1045))/2)</f>
        <v>0.63417232954033864</v>
      </c>
      <c r="H1045" s="1">
        <f t="shared" si="138"/>
        <v>0.10525148727382619</v>
      </c>
      <c r="I1045" s="1">
        <f t="shared" si="139"/>
        <v>0.7394238168141648</v>
      </c>
      <c r="J1045" s="1" t="str">
        <f t="shared" si="140"/>
        <v>R3</v>
      </c>
      <c r="K1045" t="str">
        <f t="shared" si="141"/>
        <v>S4R3</v>
      </c>
      <c r="L1045" t="str">
        <f>VLOOKUP(K1045,'Voltage Vector Region'!$M:$P,2,0)</f>
        <v>V4</v>
      </c>
      <c r="M1045" t="str">
        <f>VLOOKUP(K1045,'Voltage Vector Region'!$M:$P,3,0)</f>
        <v>V10</v>
      </c>
      <c r="N1045" t="str">
        <f>VLOOKUP(K1045,'Voltage Vector Region'!$M:$P,4,0)</f>
        <v>V16</v>
      </c>
      <c r="P1045" t="str">
        <f>VLOOKUP(L1045,'Voltage Vector Region'!$R:$S,2,0)</f>
        <v>OPP</v>
      </c>
      <c r="Q1045" t="str">
        <f>VLOOKUP(M1045,'Voltage Vector Region'!$R:$S,2,0)</f>
        <v>NOP</v>
      </c>
      <c r="R1045" t="str">
        <f>VLOOKUP(N1045,'Voltage Vector Region'!$R:$S,2,0)</f>
        <v>NPP</v>
      </c>
      <c r="S1045">
        <f t="shared" si="135"/>
        <v>10.42</v>
      </c>
      <c r="T1045" t="e">
        <f>VLOOKUP($K1045,#REF!,2,0)</f>
        <v>#REF!</v>
      </c>
      <c r="U1045" t="e">
        <f>VLOOKUP($K1045,#REF!,3,0)</f>
        <v>#REF!</v>
      </c>
      <c r="V1045" t="e">
        <f>VLOOKUP($K1045,#REF!,4,0)</f>
        <v>#REF!</v>
      </c>
    </row>
    <row r="1046" spans="3:22" x14ac:dyDescent="0.3">
      <c r="C1046" s="1">
        <v>1.043E-2</v>
      </c>
      <c r="D1046" s="1">
        <f t="shared" si="136"/>
        <v>3.2766811376941543</v>
      </c>
      <c r="E1046" s="1" t="str">
        <f t="shared" si="137"/>
        <v>S4</v>
      </c>
      <c r="F1046" s="1">
        <f t="shared" si="134"/>
        <v>0.13508848410436114</v>
      </c>
      <c r="G1046" s="1">
        <f>$F$2*(((SQRT(3)*COS(Model!F1046))-SIN(Model!F1046))/2)</f>
        <v>0.6326371310185217</v>
      </c>
      <c r="H1046" s="1">
        <f t="shared" si="138"/>
        <v>0.1077423915977221</v>
      </c>
      <c r="I1046" s="1">
        <f t="shared" si="139"/>
        <v>0.74037952261624385</v>
      </c>
      <c r="J1046" s="1" t="str">
        <f t="shared" si="140"/>
        <v>R3</v>
      </c>
      <c r="K1046" t="str">
        <f t="shared" si="141"/>
        <v>S4R3</v>
      </c>
      <c r="L1046" t="str">
        <f>VLOOKUP(K1046,'Voltage Vector Region'!$M:$P,2,0)</f>
        <v>V4</v>
      </c>
      <c r="M1046" t="str">
        <f>VLOOKUP(K1046,'Voltage Vector Region'!$M:$P,3,0)</f>
        <v>V10</v>
      </c>
      <c r="N1046" t="str">
        <f>VLOOKUP(K1046,'Voltage Vector Region'!$M:$P,4,0)</f>
        <v>V16</v>
      </c>
      <c r="P1046" t="str">
        <f>VLOOKUP(L1046,'Voltage Vector Region'!$R:$S,2,0)</f>
        <v>OPP</v>
      </c>
      <c r="Q1046" t="str">
        <f>VLOOKUP(M1046,'Voltage Vector Region'!$R:$S,2,0)</f>
        <v>NOP</v>
      </c>
      <c r="R1046" t="str">
        <f>VLOOKUP(N1046,'Voltage Vector Region'!$R:$S,2,0)</f>
        <v>NPP</v>
      </c>
      <c r="S1046">
        <f t="shared" si="135"/>
        <v>10.43</v>
      </c>
      <c r="T1046" t="e">
        <f>VLOOKUP($K1046,#REF!,2,0)</f>
        <v>#REF!</v>
      </c>
      <c r="U1046" t="e">
        <f>VLOOKUP($K1046,#REF!,3,0)</f>
        <v>#REF!</v>
      </c>
      <c r="V1046" t="e">
        <f>VLOOKUP($K1046,#REF!,4,0)</f>
        <v>#REF!</v>
      </c>
    </row>
    <row r="1047" spans="3:22" x14ac:dyDescent="0.3">
      <c r="C1047" s="1">
        <v>1.044E-2</v>
      </c>
      <c r="D1047" s="1">
        <f t="shared" si="136"/>
        <v>3.2798227303477439</v>
      </c>
      <c r="E1047" s="1" t="str">
        <f t="shared" si="137"/>
        <v>S4</v>
      </c>
      <c r="F1047" s="1">
        <f t="shared" si="134"/>
        <v>0.13823007675795074</v>
      </c>
      <c r="G1047" s="1">
        <f>$F$2*(((SQRT(3)*COS(Model!F1047))-SIN(Model!F1047))/2)</f>
        <v>0.6310956886236273</v>
      </c>
      <c r="H1047" s="1">
        <f t="shared" si="138"/>
        <v>0.11023223254771033</v>
      </c>
      <c r="I1047" s="1">
        <f t="shared" si="139"/>
        <v>0.74132792117133761</v>
      </c>
      <c r="J1047" s="1" t="str">
        <f t="shared" si="140"/>
        <v>R3</v>
      </c>
      <c r="K1047" t="str">
        <f t="shared" si="141"/>
        <v>S4R3</v>
      </c>
      <c r="L1047" t="str">
        <f>VLOOKUP(K1047,'Voltage Vector Region'!$M:$P,2,0)</f>
        <v>V4</v>
      </c>
      <c r="M1047" t="str">
        <f>VLOOKUP(K1047,'Voltage Vector Region'!$M:$P,3,0)</f>
        <v>V10</v>
      </c>
      <c r="N1047" t="str">
        <f>VLOOKUP(K1047,'Voltage Vector Region'!$M:$P,4,0)</f>
        <v>V16</v>
      </c>
      <c r="P1047" t="str">
        <f>VLOOKUP(L1047,'Voltage Vector Region'!$R:$S,2,0)</f>
        <v>OPP</v>
      </c>
      <c r="Q1047" t="str">
        <f>VLOOKUP(M1047,'Voltage Vector Region'!$R:$S,2,0)</f>
        <v>NOP</v>
      </c>
      <c r="R1047" t="str">
        <f>VLOOKUP(N1047,'Voltage Vector Region'!$R:$S,2,0)</f>
        <v>NPP</v>
      </c>
      <c r="S1047">
        <f t="shared" si="135"/>
        <v>10.44</v>
      </c>
      <c r="T1047" t="e">
        <f>VLOOKUP($K1047,#REF!,2,0)</f>
        <v>#REF!</v>
      </c>
      <c r="U1047" t="e">
        <f>VLOOKUP($K1047,#REF!,3,0)</f>
        <v>#REF!</v>
      </c>
      <c r="V1047" t="e">
        <f>VLOOKUP($K1047,#REF!,4,0)</f>
        <v>#REF!</v>
      </c>
    </row>
    <row r="1048" spans="3:22" x14ac:dyDescent="0.3">
      <c r="C1048" s="1">
        <v>1.0449999999999999E-2</v>
      </c>
      <c r="D1048" s="1">
        <f t="shared" si="136"/>
        <v>3.2829643230013339</v>
      </c>
      <c r="E1048" s="1" t="str">
        <f t="shared" si="137"/>
        <v>S4</v>
      </c>
      <c r="F1048" s="1">
        <f t="shared" si="134"/>
        <v>0.14137166941154078</v>
      </c>
      <c r="G1048" s="1">
        <f>$F$2*(((SQRT(3)*COS(Model!F1048))-SIN(Model!F1048))/2)</f>
        <v>0.62954801756906975</v>
      </c>
      <c r="H1048" s="1">
        <f t="shared" si="138"/>
        <v>0.11272098555006621</v>
      </c>
      <c r="I1048" s="1">
        <f t="shared" si="139"/>
        <v>0.74226900311913591</v>
      </c>
      <c r="J1048" s="1" t="str">
        <f t="shared" si="140"/>
        <v>R3</v>
      </c>
      <c r="K1048" t="str">
        <f t="shared" si="141"/>
        <v>S4R3</v>
      </c>
      <c r="L1048" t="str">
        <f>VLOOKUP(K1048,'Voltage Vector Region'!$M:$P,2,0)</f>
        <v>V4</v>
      </c>
      <c r="M1048" t="str">
        <f>VLOOKUP(K1048,'Voltage Vector Region'!$M:$P,3,0)</f>
        <v>V10</v>
      </c>
      <c r="N1048" t="str">
        <f>VLOOKUP(K1048,'Voltage Vector Region'!$M:$P,4,0)</f>
        <v>V16</v>
      </c>
      <c r="P1048" t="str">
        <f>VLOOKUP(L1048,'Voltage Vector Region'!$R:$S,2,0)</f>
        <v>OPP</v>
      </c>
      <c r="Q1048" t="str">
        <f>VLOOKUP(M1048,'Voltage Vector Region'!$R:$S,2,0)</f>
        <v>NOP</v>
      </c>
      <c r="R1048" t="str">
        <f>VLOOKUP(N1048,'Voltage Vector Region'!$R:$S,2,0)</f>
        <v>NPP</v>
      </c>
      <c r="S1048">
        <f t="shared" si="135"/>
        <v>10.45</v>
      </c>
      <c r="T1048" t="e">
        <f>VLOOKUP($K1048,#REF!,2,0)</f>
        <v>#REF!</v>
      </c>
      <c r="U1048" t="e">
        <f>VLOOKUP($K1048,#REF!,3,0)</f>
        <v>#REF!</v>
      </c>
      <c r="V1048" t="e">
        <f>VLOOKUP($K1048,#REF!,4,0)</f>
        <v>#REF!</v>
      </c>
    </row>
    <row r="1049" spans="3:22" x14ac:dyDescent="0.3">
      <c r="C1049" s="1">
        <v>1.0460000000000001E-2</v>
      </c>
      <c r="D1049" s="1">
        <f t="shared" si="136"/>
        <v>3.2861059156549239</v>
      </c>
      <c r="E1049" s="1" t="str">
        <f t="shared" si="137"/>
        <v>S4</v>
      </c>
      <c r="F1049" s="1">
        <f t="shared" si="134"/>
        <v>0.14451326206513082</v>
      </c>
      <c r="G1049" s="1">
        <f>$F$2*(((SQRT(3)*COS(Model!F1049))-SIN(Model!F1049))/2)</f>
        <v>0.62799413312973762</v>
      </c>
      <c r="H1049" s="1">
        <f t="shared" si="138"/>
        <v>0.115208626041802</v>
      </c>
      <c r="I1049" s="1">
        <f t="shared" si="139"/>
        <v>0.74320275917153966</v>
      </c>
      <c r="J1049" s="1" t="str">
        <f t="shared" si="140"/>
        <v>R3</v>
      </c>
      <c r="K1049" t="str">
        <f t="shared" si="141"/>
        <v>S4R3</v>
      </c>
      <c r="L1049" t="str">
        <f>VLOOKUP(K1049,'Voltage Vector Region'!$M:$P,2,0)</f>
        <v>V4</v>
      </c>
      <c r="M1049" t="str">
        <f>VLOOKUP(K1049,'Voltage Vector Region'!$M:$P,3,0)</f>
        <v>V10</v>
      </c>
      <c r="N1049" t="str">
        <f>VLOOKUP(K1049,'Voltage Vector Region'!$M:$P,4,0)</f>
        <v>V16</v>
      </c>
      <c r="P1049" t="str">
        <f>VLOOKUP(L1049,'Voltage Vector Region'!$R:$S,2,0)</f>
        <v>OPP</v>
      </c>
      <c r="Q1049" t="str">
        <f>VLOOKUP(M1049,'Voltage Vector Region'!$R:$S,2,0)</f>
        <v>NOP</v>
      </c>
      <c r="R1049" t="str">
        <f>VLOOKUP(N1049,'Voltage Vector Region'!$R:$S,2,0)</f>
        <v>NPP</v>
      </c>
      <c r="S1049">
        <f t="shared" si="135"/>
        <v>10.46</v>
      </c>
      <c r="T1049" t="e">
        <f>VLOOKUP($K1049,#REF!,2,0)</f>
        <v>#REF!</v>
      </c>
      <c r="U1049" t="e">
        <f>VLOOKUP($K1049,#REF!,3,0)</f>
        <v>#REF!</v>
      </c>
      <c r="V1049" t="e">
        <f>VLOOKUP($K1049,#REF!,4,0)</f>
        <v>#REF!</v>
      </c>
    </row>
    <row r="1050" spans="3:22" x14ac:dyDescent="0.3">
      <c r="C1050" s="1">
        <v>1.047E-2</v>
      </c>
      <c r="D1050" s="1">
        <f t="shared" si="136"/>
        <v>3.2892475083085135</v>
      </c>
      <c r="E1050" s="1" t="str">
        <f t="shared" si="137"/>
        <v>S4</v>
      </c>
      <c r="F1050" s="1">
        <f t="shared" si="134"/>
        <v>0.14765485471872042</v>
      </c>
      <c r="G1050" s="1">
        <f>$F$2*(((SQRT(3)*COS(Model!F1050))-SIN(Model!F1050))/2)</f>
        <v>0.62643405064184321</v>
      </c>
      <c r="H1050" s="1">
        <f t="shared" si="138"/>
        <v>0.11769512947091001</v>
      </c>
      <c r="I1050" s="1">
        <f t="shared" si="139"/>
        <v>0.7441291801127532</v>
      </c>
      <c r="J1050" s="1" t="str">
        <f t="shared" si="140"/>
        <v>R3</v>
      </c>
      <c r="K1050" t="str">
        <f t="shared" si="141"/>
        <v>S4R3</v>
      </c>
      <c r="L1050" t="str">
        <f>VLOOKUP(K1050,'Voltage Vector Region'!$M:$P,2,0)</f>
        <v>V4</v>
      </c>
      <c r="M1050" t="str">
        <f>VLOOKUP(K1050,'Voltage Vector Region'!$M:$P,3,0)</f>
        <v>V10</v>
      </c>
      <c r="N1050" t="str">
        <f>VLOOKUP(K1050,'Voltage Vector Region'!$M:$P,4,0)</f>
        <v>V16</v>
      </c>
      <c r="P1050" t="str">
        <f>VLOOKUP(L1050,'Voltage Vector Region'!$R:$S,2,0)</f>
        <v>OPP</v>
      </c>
      <c r="Q1050" t="str">
        <f>VLOOKUP(M1050,'Voltage Vector Region'!$R:$S,2,0)</f>
        <v>NOP</v>
      </c>
      <c r="R1050" t="str">
        <f>VLOOKUP(N1050,'Voltage Vector Region'!$R:$S,2,0)</f>
        <v>NPP</v>
      </c>
      <c r="S1050">
        <f t="shared" si="135"/>
        <v>10.47</v>
      </c>
      <c r="T1050" t="e">
        <f>VLOOKUP($K1050,#REF!,2,0)</f>
        <v>#REF!</v>
      </c>
      <c r="U1050" t="e">
        <f>VLOOKUP($K1050,#REF!,3,0)</f>
        <v>#REF!</v>
      </c>
      <c r="V1050" t="e">
        <f>VLOOKUP($K1050,#REF!,4,0)</f>
        <v>#REF!</v>
      </c>
    </row>
    <row r="1051" spans="3:22" x14ac:dyDescent="0.3">
      <c r="C1051" s="1">
        <v>1.048E-2</v>
      </c>
      <c r="D1051" s="1">
        <f t="shared" si="136"/>
        <v>3.2923891009621031</v>
      </c>
      <c r="E1051" s="1" t="str">
        <f t="shared" si="137"/>
        <v>S4</v>
      </c>
      <c r="F1051" s="1">
        <f t="shared" si="134"/>
        <v>0.15079644737231002</v>
      </c>
      <c r="G1051" s="1">
        <f>$F$2*(((SQRT(3)*COS(Model!F1051))-SIN(Model!F1051))/2)</f>
        <v>0.62486778550277067</v>
      </c>
      <c r="H1051" s="1">
        <f t="shared" si="138"/>
        <v>0.12018047129660561</v>
      </c>
      <c r="I1051" s="1">
        <f t="shared" si="139"/>
        <v>0.74504825679937625</v>
      </c>
      <c r="J1051" s="1" t="str">
        <f t="shared" si="140"/>
        <v>R3</v>
      </c>
      <c r="K1051" t="str">
        <f t="shared" si="141"/>
        <v>S4R3</v>
      </c>
      <c r="L1051" t="str">
        <f>VLOOKUP(K1051,'Voltage Vector Region'!$M:$P,2,0)</f>
        <v>V4</v>
      </c>
      <c r="M1051" t="str">
        <f>VLOOKUP(K1051,'Voltage Vector Region'!$M:$P,3,0)</f>
        <v>V10</v>
      </c>
      <c r="N1051" t="str">
        <f>VLOOKUP(K1051,'Voltage Vector Region'!$M:$P,4,0)</f>
        <v>V16</v>
      </c>
      <c r="P1051" t="str">
        <f>VLOOKUP(L1051,'Voltage Vector Region'!$R:$S,2,0)</f>
        <v>OPP</v>
      </c>
      <c r="Q1051" t="str">
        <f>VLOOKUP(M1051,'Voltage Vector Region'!$R:$S,2,0)</f>
        <v>NOP</v>
      </c>
      <c r="R1051" t="str">
        <f>VLOOKUP(N1051,'Voltage Vector Region'!$R:$S,2,0)</f>
        <v>NPP</v>
      </c>
      <c r="S1051">
        <f t="shared" si="135"/>
        <v>10.479999999999999</v>
      </c>
      <c r="T1051" t="e">
        <f>VLOOKUP($K1051,#REF!,2,0)</f>
        <v>#REF!</v>
      </c>
      <c r="U1051" t="e">
        <f>VLOOKUP($K1051,#REF!,3,0)</f>
        <v>#REF!</v>
      </c>
      <c r="V1051" t="e">
        <f>VLOOKUP($K1051,#REF!,4,0)</f>
        <v>#REF!</v>
      </c>
    </row>
    <row r="1052" spans="3:22" x14ac:dyDescent="0.3">
      <c r="C1052" s="1">
        <v>1.0489999999999999E-2</v>
      </c>
      <c r="D1052" s="1">
        <f t="shared" si="136"/>
        <v>3.2955306936156927</v>
      </c>
      <c r="E1052" s="1" t="str">
        <f t="shared" si="137"/>
        <v>S4</v>
      </c>
      <c r="F1052" s="1">
        <f t="shared" si="134"/>
        <v>0.15393804002589961</v>
      </c>
      <c r="G1052" s="1">
        <f>$F$2*(((SQRT(3)*COS(Model!F1052))-SIN(Model!F1052))/2)</f>
        <v>0.62329535317092444</v>
      </c>
      <c r="H1052" s="1">
        <f t="shared" si="138"/>
        <v>0.12266462698956832</v>
      </c>
      <c r="I1052" s="1">
        <f t="shared" si="139"/>
        <v>0.74595998016049281</v>
      </c>
      <c r="J1052" s="1" t="str">
        <f t="shared" si="140"/>
        <v>R3</v>
      </c>
      <c r="K1052" t="str">
        <f t="shared" si="141"/>
        <v>S4R3</v>
      </c>
      <c r="L1052" t="str">
        <f>VLOOKUP(K1052,'Voltage Vector Region'!$M:$P,2,0)</f>
        <v>V4</v>
      </c>
      <c r="M1052" t="str">
        <f>VLOOKUP(K1052,'Voltage Vector Region'!$M:$P,3,0)</f>
        <v>V10</v>
      </c>
      <c r="N1052" t="str">
        <f>VLOOKUP(K1052,'Voltage Vector Region'!$M:$P,4,0)</f>
        <v>V16</v>
      </c>
      <c r="P1052" t="str">
        <f>VLOOKUP(L1052,'Voltage Vector Region'!$R:$S,2,0)</f>
        <v>OPP</v>
      </c>
      <c r="Q1052" t="str">
        <f>VLOOKUP(M1052,'Voltage Vector Region'!$R:$S,2,0)</f>
        <v>NOP</v>
      </c>
      <c r="R1052" t="str">
        <f>VLOOKUP(N1052,'Voltage Vector Region'!$R:$S,2,0)</f>
        <v>NPP</v>
      </c>
      <c r="S1052">
        <f t="shared" si="135"/>
        <v>10.489999999999998</v>
      </c>
      <c r="T1052" t="e">
        <f>VLOOKUP($K1052,#REF!,2,0)</f>
        <v>#REF!</v>
      </c>
      <c r="U1052" t="e">
        <f>VLOOKUP($K1052,#REF!,3,0)</f>
        <v>#REF!</v>
      </c>
      <c r="V1052" t="e">
        <f>VLOOKUP($K1052,#REF!,4,0)</f>
        <v>#REF!</v>
      </c>
    </row>
    <row r="1053" spans="3:22" x14ac:dyDescent="0.3">
      <c r="C1053" s="1">
        <v>1.0500000000000001E-2</v>
      </c>
      <c r="D1053" s="1">
        <f t="shared" si="136"/>
        <v>3.2986722862692832</v>
      </c>
      <c r="E1053" s="1" t="str">
        <f t="shared" si="137"/>
        <v>S4</v>
      </c>
      <c r="F1053" s="1">
        <f t="shared" si="134"/>
        <v>0.1570796326794901</v>
      </c>
      <c r="G1053" s="1">
        <f>$F$2*(((SQRT(3)*COS(Model!F1053))-SIN(Model!F1053))/2)</f>
        <v>0.62171676916557639</v>
      </c>
      <c r="H1053" s="1">
        <f t="shared" si="138"/>
        <v>0.12514757203218504</v>
      </c>
      <c r="I1053" s="1">
        <f t="shared" si="139"/>
        <v>0.74686434119776146</v>
      </c>
      <c r="J1053" s="1" t="str">
        <f t="shared" si="140"/>
        <v>R3</v>
      </c>
      <c r="K1053" t="str">
        <f t="shared" si="141"/>
        <v>S4R3</v>
      </c>
      <c r="L1053" t="str">
        <f>VLOOKUP(K1053,'Voltage Vector Region'!$M:$P,2,0)</f>
        <v>V4</v>
      </c>
      <c r="M1053" t="str">
        <f>VLOOKUP(K1053,'Voltage Vector Region'!$M:$P,3,0)</f>
        <v>V10</v>
      </c>
      <c r="N1053" t="str">
        <f>VLOOKUP(K1053,'Voltage Vector Region'!$M:$P,4,0)</f>
        <v>V16</v>
      </c>
      <c r="P1053" t="str">
        <f>VLOOKUP(L1053,'Voltage Vector Region'!$R:$S,2,0)</f>
        <v>OPP</v>
      </c>
      <c r="Q1053" t="str">
        <f>VLOOKUP(M1053,'Voltage Vector Region'!$R:$S,2,0)</f>
        <v>NOP</v>
      </c>
      <c r="R1053" t="str">
        <f>VLOOKUP(N1053,'Voltage Vector Region'!$R:$S,2,0)</f>
        <v>NPP</v>
      </c>
      <c r="S1053">
        <f t="shared" si="135"/>
        <v>10.5</v>
      </c>
      <c r="T1053" t="e">
        <f>VLOOKUP($K1053,#REF!,2,0)</f>
        <v>#REF!</v>
      </c>
      <c r="U1053" t="e">
        <f>VLOOKUP($K1053,#REF!,3,0)</f>
        <v>#REF!</v>
      </c>
      <c r="V1053" t="e">
        <f>VLOOKUP($K1053,#REF!,4,0)</f>
        <v>#REF!</v>
      </c>
    </row>
    <row r="1054" spans="3:22" x14ac:dyDescent="0.3">
      <c r="C1054" s="1">
        <v>1.051E-2</v>
      </c>
      <c r="D1054" s="1">
        <f t="shared" si="136"/>
        <v>3.3018138789228728</v>
      </c>
      <c r="E1054" s="1" t="str">
        <f t="shared" si="137"/>
        <v>S4</v>
      </c>
      <c r="F1054" s="1">
        <f t="shared" si="134"/>
        <v>0.1602212253330797</v>
      </c>
      <c r="G1054" s="1">
        <f>$F$2*(((SQRT(3)*COS(Model!F1054))-SIN(Model!F1054))/2)</f>
        <v>0.6201320490667146</v>
      </c>
      <c r="H1054" s="1">
        <f t="shared" si="138"/>
        <v>0.12762928191878925</v>
      </c>
      <c r="I1054" s="1">
        <f t="shared" si="139"/>
        <v>0.74776133098550379</v>
      </c>
      <c r="J1054" s="1" t="str">
        <f t="shared" si="140"/>
        <v>R3</v>
      </c>
      <c r="K1054" t="str">
        <f t="shared" si="141"/>
        <v>S4R3</v>
      </c>
      <c r="L1054" t="str">
        <f>VLOOKUP(K1054,'Voltage Vector Region'!$M:$P,2,0)</f>
        <v>V4</v>
      </c>
      <c r="M1054" t="str">
        <f>VLOOKUP(K1054,'Voltage Vector Region'!$M:$P,3,0)</f>
        <v>V10</v>
      </c>
      <c r="N1054" t="str">
        <f>VLOOKUP(K1054,'Voltage Vector Region'!$M:$P,4,0)</f>
        <v>V16</v>
      </c>
      <c r="P1054" t="str">
        <f>VLOOKUP(L1054,'Voltage Vector Region'!$R:$S,2,0)</f>
        <v>OPP</v>
      </c>
      <c r="Q1054" t="str">
        <f>VLOOKUP(M1054,'Voltage Vector Region'!$R:$S,2,0)</f>
        <v>NOP</v>
      </c>
      <c r="R1054" t="str">
        <f>VLOOKUP(N1054,'Voltage Vector Region'!$R:$S,2,0)</f>
        <v>NPP</v>
      </c>
      <c r="S1054">
        <f t="shared" si="135"/>
        <v>10.51</v>
      </c>
      <c r="T1054" t="e">
        <f>VLOOKUP($K1054,#REF!,2,0)</f>
        <v>#REF!</v>
      </c>
      <c r="U1054" t="e">
        <f>VLOOKUP($K1054,#REF!,3,0)</f>
        <v>#REF!</v>
      </c>
      <c r="V1054" t="e">
        <f>VLOOKUP($K1054,#REF!,4,0)</f>
        <v>#REF!</v>
      </c>
    </row>
    <row r="1055" spans="3:22" x14ac:dyDescent="0.3">
      <c r="C1055" s="1">
        <v>1.052E-2</v>
      </c>
      <c r="D1055" s="1">
        <f t="shared" si="136"/>
        <v>3.3049554715764624</v>
      </c>
      <c r="E1055" s="1" t="str">
        <f t="shared" si="137"/>
        <v>S4</v>
      </c>
      <c r="F1055" s="1">
        <f t="shared" si="134"/>
        <v>0.1633628179866693</v>
      </c>
      <c r="G1055" s="1">
        <f>$F$2*(((SQRT(3)*COS(Model!F1055))-SIN(Model!F1055))/2)</f>
        <v>0.61854120851488581</v>
      </c>
      <c r="H1055" s="1">
        <f t="shared" si="138"/>
        <v>0.1301097321559069</v>
      </c>
      <c r="I1055" s="1">
        <f t="shared" si="139"/>
        <v>0.74865094067079274</v>
      </c>
      <c r="J1055" s="1" t="str">
        <f t="shared" si="140"/>
        <v>R3</v>
      </c>
      <c r="K1055" t="str">
        <f t="shared" si="141"/>
        <v>S4R3</v>
      </c>
      <c r="L1055" t="str">
        <f>VLOOKUP(K1055,'Voltage Vector Region'!$M:$P,2,0)</f>
        <v>V4</v>
      </c>
      <c r="M1055" t="str">
        <f>VLOOKUP(K1055,'Voltage Vector Region'!$M:$P,3,0)</f>
        <v>V10</v>
      </c>
      <c r="N1055" t="str">
        <f>VLOOKUP(K1055,'Voltage Vector Region'!$M:$P,4,0)</f>
        <v>V16</v>
      </c>
      <c r="P1055" t="str">
        <f>VLOOKUP(L1055,'Voltage Vector Region'!$R:$S,2,0)</f>
        <v>OPP</v>
      </c>
      <c r="Q1055" t="str">
        <f>VLOOKUP(M1055,'Voltage Vector Region'!$R:$S,2,0)</f>
        <v>NOP</v>
      </c>
      <c r="R1055" t="str">
        <f>VLOOKUP(N1055,'Voltage Vector Region'!$R:$S,2,0)</f>
        <v>NPP</v>
      </c>
      <c r="S1055">
        <f t="shared" si="135"/>
        <v>10.52</v>
      </c>
      <c r="T1055" t="e">
        <f>VLOOKUP($K1055,#REF!,2,0)</f>
        <v>#REF!</v>
      </c>
      <c r="U1055" t="e">
        <f>VLOOKUP($K1055,#REF!,3,0)</f>
        <v>#REF!</v>
      </c>
      <c r="V1055" t="e">
        <f>VLOOKUP($K1055,#REF!,4,0)</f>
        <v>#REF!</v>
      </c>
    </row>
    <row r="1056" spans="3:22" x14ac:dyDescent="0.3">
      <c r="C1056" s="1">
        <v>1.0529999999999999E-2</v>
      </c>
      <c r="D1056" s="1">
        <f t="shared" si="136"/>
        <v>3.308097064230052</v>
      </c>
      <c r="E1056" s="1" t="str">
        <f t="shared" si="137"/>
        <v>S4</v>
      </c>
      <c r="F1056" s="1">
        <f t="shared" si="134"/>
        <v>0.16650441064025889</v>
      </c>
      <c r="G1056" s="1">
        <f>$F$2*(((SQRT(3)*COS(Model!F1056))-SIN(Model!F1056))/2)</f>
        <v>0.61694426321104412</v>
      </c>
      <c r="H1056" s="1">
        <f t="shared" si="138"/>
        <v>0.13258889826249565</v>
      </c>
      <c r="I1056" s="1">
        <f t="shared" si="139"/>
        <v>0.74953316147353977</v>
      </c>
      <c r="J1056" s="1" t="str">
        <f t="shared" si="140"/>
        <v>R3</v>
      </c>
      <c r="K1056" t="str">
        <f t="shared" si="141"/>
        <v>S4R3</v>
      </c>
      <c r="L1056" t="str">
        <f>VLOOKUP(K1056,'Voltage Vector Region'!$M:$P,2,0)</f>
        <v>V4</v>
      </c>
      <c r="M1056" t="str">
        <f>VLOOKUP(K1056,'Voltage Vector Region'!$M:$P,3,0)</f>
        <v>V10</v>
      </c>
      <c r="N1056" t="str">
        <f>VLOOKUP(K1056,'Voltage Vector Region'!$M:$P,4,0)</f>
        <v>V16</v>
      </c>
      <c r="P1056" t="str">
        <f>VLOOKUP(L1056,'Voltage Vector Region'!$R:$S,2,0)</f>
        <v>OPP</v>
      </c>
      <c r="Q1056" t="str">
        <f>VLOOKUP(M1056,'Voltage Vector Region'!$R:$S,2,0)</f>
        <v>NOP</v>
      </c>
      <c r="R1056" t="str">
        <f>VLOOKUP(N1056,'Voltage Vector Region'!$R:$S,2,0)</f>
        <v>NPP</v>
      </c>
      <c r="S1056">
        <f t="shared" si="135"/>
        <v>10.53</v>
      </c>
      <c r="T1056" t="e">
        <f>VLOOKUP($K1056,#REF!,2,0)</f>
        <v>#REF!</v>
      </c>
      <c r="U1056" t="e">
        <f>VLOOKUP($K1056,#REF!,3,0)</f>
        <v>#REF!</v>
      </c>
      <c r="V1056" t="e">
        <f>VLOOKUP($K1056,#REF!,4,0)</f>
        <v>#REF!</v>
      </c>
    </row>
    <row r="1057" spans="3:22" x14ac:dyDescent="0.3">
      <c r="C1057" s="1">
        <v>1.0540000000000001E-2</v>
      </c>
      <c r="D1057" s="1">
        <f t="shared" si="136"/>
        <v>3.3112386568836425</v>
      </c>
      <c r="E1057" s="1" t="str">
        <f t="shared" si="137"/>
        <v>S4</v>
      </c>
      <c r="F1057" s="1">
        <f t="shared" si="134"/>
        <v>0.16964600329384938</v>
      </c>
      <c r="G1057" s="1">
        <f>$F$2*(((SQRT(3)*COS(Model!F1057))-SIN(Model!F1057))/2)</f>
        <v>0.61534122891639464</v>
      </c>
      <c r="H1057" s="1">
        <f t="shared" si="138"/>
        <v>0.13506675577018754</v>
      </c>
      <c r="I1057" s="1">
        <f t="shared" si="139"/>
        <v>0.75040798468658221</v>
      </c>
      <c r="J1057" s="1" t="str">
        <f t="shared" si="140"/>
        <v>R3</v>
      </c>
      <c r="K1057" t="str">
        <f t="shared" si="141"/>
        <v>S4R3</v>
      </c>
      <c r="L1057" t="str">
        <f>VLOOKUP(K1057,'Voltage Vector Region'!$M:$P,2,0)</f>
        <v>V4</v>
      </c>
      <c r="M1057" t="str">
        <f>VLOOKUP(K1057,'Voltage Vector Region'!$M:$P,3,0)</f>
        <v>V10</v>
      </c>
      <c r="N1057" t="str">
        <f>VLOOKUP(K1057,'Voltage Vector Region'!$M:$P,4,0)</f>
        <v>V16</v>
      </c>
      <c r="P1057" t="str">
        <f>VLOOKUP(L1057,'Voltage Vector Region'!$R:$S,2,0)</f>
        <v>OPP</v>
      </c>
      <c r="Q1057" t="str">
        <f>VLOOKUP(M1057,'Voltage Vector Region'!$R:$S,2,0)</f>
        <v>NOP</v>
      </c>
      <c r="R1057" t="str">
        <f>VLOOKUP(N1057,'Voltage Vector Region'!$R:$S,2,0)</f>
        <v>NPP</v>
      </c>
      <c r="S1057">
        <f t="shared" si="135"/>
        <v>10.540000000000001</v>
      </c>
      <c r="T1057" t="e">
        <f>VLOOKUP($K1057,#REF!,2,0)</f>
        <v>#REF!</v>
      </c>
      <c r="U1057" t="e">
        <f>VLOOKUP($K1057,#REF!,3,0)</f>
        <v>#REF!</v>
      </c>
      <c r="V1057" t="e">
        <f>VLOOKUP($K1057,#REF!,4,0)</f>
        <v>#REF!</v>
      </c>
    </row>
    <row r="1058" spans="3:22" x14ac:dyDescent="0.3">
      <c r="C1058" s="1">
        <v>1.055E-2</v>
      </c>
      <c r="D1058" s="1">
        <f t="shared" si="136"/>
        <v>3.3143802495372321</v>
      </c>
      <c r="E1058" s="1" t="str">
        <f t="shared" si="137"/>
        <v>S4</v>
      </c>
      <c r="F1058" s="1">
        <f t="shared" si="134"/>
        <v>0.17278759594743898</v>
      </c>
      <c r="G1058" s="1">
        <f>$F$2*(((SQRT(3)*COS(Model!F1058))-SIN(Model!F1058))/2)</f>
        <v>0.61373212145223954</v>
      </c>
      <c r="H1058" s="1">
        <f t="shared" si="138"/>
        <v>0.13754328022352791</v>
      </c>
      <c r="I1058" s="1">
        <f t="shared" si="139"/>
        <v>0.75127540167576745</v>
      </c>
      <c r="J1058" s="1" t="str">
        <f t="shared" si="140"/>
        <v>R3</v>
      </c>
      <c r="K1058" t="str">
        <f t="shared" si="141"/>
        <v>S4R3</v>
      </c>
      <c r="L1058" t="str">
        <f>VLOOKUP(K1058,'Voltage Vector Region'!$M:$P,2,0)</f>
        <v>V4</v>
      </c>
      <c r="M1058" t="str">
        <f>VLOOKUP(K1058,'Voltage Vector Region'!$M:$P,3,0)</f>
        <v>V10</v>
      </c>
      <c r="N1058" t="str">
        <f>VLOOKUP(K1058,'Voltage Vector Region'!$M:$P,4,0)</f>
        <v>V16</v>
      </c>
      <c r="P1058" t="str">
        <f>VLOOKUP(L1058,'Voltage Vector Region'!$R:$S,2,0)</f>
        <v>OPP</v>
      </c>
      <c r="Q1058" t="str">
        <f>VLOOKUP(M1058,'Voltage Vector Region'!$R:$S,2,0)</f>
        <v>NOP</v>
      </c>
      <c r="R1058" t="str">
        <f>VLOOKUP(N1058,'Voltage Vector Region'!$R:$S,2,0)</f>
        <v>NPP</v>
      </c>
      <c r="S1058">
        <f t="shared" si="135"/>
        <v>10.55</v>
      </c>
      <c r="T1058" t="e">
        <f>VLOOKUP($K1058,#REF!,2,0)</f>
        <v>#REF!</v>
      </c>
      <c r="U1058" t="e">
        <f>VLOOKUP($K1058,#REF!,3,0)</f>
        <v>#REF!</v>
      </c>
      <c r="V1058" t="e">
        <f>VLOOKUP($K1058,#REF!,4,0)</f>
        <v>#REF!</v>
      </c>
    </row>
    <row r="1059" spans="3:22" x14ac:dyDescent="0.3">
      <c r="C1059" s="1">
        <v>1.056E-2</v>
      </c>
      <c r="D1059" s="1">
        <f t="shared" si="136"/>
        <v>3.3175218421908217</v>
      </c>
      <c r="E1059" s="1" t="str">
        <f t="shared" si="137"/>
        <v>S4</v>
      </c>
      <c r="F1059" s="1">
        <f t="shared" si="134"/>
        <v>0.17592918860102857</v>
      </c>
      <c r="G1059" s="1">
        <f>$F$2*(((SQRT(3)*COS(Model!F1059))-SIN(Model!F1059))/2)</f>
        <v>0.61211695669981925</v>
      </c>
      <c r="H1059" s="1">
        <f t="shared" si="138"/>
        <v>0.14001844718022097</v>
      </c>
      <c r="I1059" s="1">
        <f t="shared" si="139"/>
        <v>0.75213540388004019</v>
      </c>
      <c r="J1059" s="1" t="str">
        <f t="shared" si="140"/>
        <v>R3</v>
      </c>
      <c r="K1059" t="str">
        <f t="shared" si="141"/>
        <v>S4R3</v>
      </c>
      <c r="L1059" t="str">
        <f>VLOOKUP(K1059,'Voltage Vector Region'!$M:$P,2,0)</f>
        <v>V4</v>
      </c>
      <c r="M1059" t="str">
        <f>VLOOKUP(K1059,'Voltage Vector Region'!$M:$P,3,0)</f>
        <v>V10</v>
      </c>
      <c r="N1059" t="str">
        <f>VLOOKUP(K1059,'Voltage Vector Region'!$M:$P,4,0)</f>
        <v>V16</v>
      </c>
      <c r="P1059" t="str">
        <f>VLOOKUP(L1059,'Voltage Vector Region'!$R:$S,2,0)</f>
        <v>OPP</v>
      </c>
      <c r="Q1059" t="str">
        <f>VLOOKUP(M1059,'Voltage Vector Region'!$R:$S,2,0)</f>
        <v>NOP</v>
      </c>
      <c r="R1059" t="str">
        <f>VLOOKUP(N1059,'Voltage Vector Region'!$R:$S,2,0)</f>
        <v>NPP</v>
      </c>
      <c r="S1059">
        <f t="shared" si="135"/>
        <v>10.56</v>
      </c>
      <c r="T1059" t="e">
        <f>VLOOKUP($K1059,#REF!,2,0)</f>
        <v>#REF!</v>
      </c>
      <c r="U1059" t="e">
        <f>VLOOKUP($K1059,#REF!,3,0)</f>
        <v>#REF!</v>
      </c>
      <c r="V1059" t="e">
        <f>VLOOKUP($K1059,#REF!,4,0)</f>
        <v>#REF!</v>
      </c>
    </row>
    <row r="1060" spans="3:22" x14ac:dyDescent="0.3">
      <c r="C1060" s="1">
        <v>1.057E-2</v>
      </c>
      <c r="D1060" s="1">
        <f t="shared" si="136"/>
        <v>3.3206634348444113</v>
      </c>
      <c r="E1060" s="1" t="str">
        <f t="shared" si="137"/>
        <v>S4</v>
      </c>
      <c r="F1060" s="1">
        <f t="shared" si="134"/>
        <v>0.17907078125461817</v>
      </c>
      <c r="G1060" s="1">
        <f>$F$2*(((SQRT(3)*COS(Model!F1060))-SIN(Model!F1060))/2)</f>
        <v>0.61049575060015804</v>
      </c>
      <c r="H1060" s="1">
        <f t="shared" si="138"/>
        <v>0.14249223221136806</v>
      </c>
      <c r="I1060" s="1">
        <f t="shared" si="139"/>
        <v>0.75298798281152612</v>
      </c>
      <c r="J1060" s="1" t="str">
        <f t="shared" si="140"/>
        <v>R3</v>
      </c>
      <c r="K1060" t="str">
        <f t="shared" si="141"/>
        <v>S4R3</v>
      </c>
      <c r="L1060" t="str">
        <f>VLOOKUP(K1060,'Voltage Vector Region'!$M:$P,2,0)</f>
        <v>V4</v>
      </c>
      <c r="M1060" t="str">
        <f>VLOOKUP(K1060,'Voltage Vector Region'!$M:$P,3,0)</f>
        <v>V10</v>
      </c>
      <c r="N1060" t="str">
        <f>VLOOKUP(K1060,'Voltage Vector Region'!$M:$P,4,0)</f>
        <v>V16</v>
      </c>
      <c r="P1060" t="str">
        <f>VLOOKUP(L1060,'Voltage Vector Region'!$R:$S,2,0)</f>
        <v>OPP</v>
      </c>
      <c r="Q1060" t="str">
        <f>VLOOKUP(M1060,'Voltage Vector Region'!$R:$S,2,0)</f>
        <v>NOP</v>
      </c>
      <c r="R1060" t="str">
        <f>VLOOKUP(N1060,'Voltage Vector Region'!$R:$S,2,0)</f>
        <v>NPP</v>
      </c>
      <c r="S1060">
        <f t="shared" si="135"/>
        <v>10.569999999999999</v>
      </c>
      <c r="T1060" t="e">
        <f>VLOOKUP($K1060,#REF!,2,0)</f>
        <v>#REF!</v>
      </c>
      <c r="U1060" t="e">
        <f>VLOOKUP($K1060,#REF!,3,0)</f>
        <v>#REF!</v>
      </c>
      <c r="V1060" t="e">
        <f>VLOOKUP($K1060,#REF!,4,0)</f>
        <v>#REF!</v>
      </c>
    </row>
    <row r="1061" spans="3:22" x14ac:dyDescent="0.3">
      <c r="C1061" s="1">
        <v>1.0580000000000001E-2</v>
      </c>
      <c r="D1061" s="1">
        <f t="shared" si="136"/>
        <v>3.3238050274980013</v>
      </c>
      <c r="E1061" s="1" t="str">
        <f t="shared" si="137"/>
        <v>S4</v>
      </c>
      <c r="F1061" s="1">
        <f t="shared" si="134"/>
        <v>0.18221237390820821</v>
      </c>
      <c r="G1061" s="1">
        <f>$F$2*(((SQRT(3)*COS(Model!F1061))-SIN(Model!F1061))/2)</f>
        <v>0.60886851915390527</v>
      </c>
      <c r="H1061" s="1">
        <f t="shared" si="138"/>
        <v>0.14496461090171006</v>
      </c>
      <c r="I1061" s="1">
        <f t="shared" si="139"/>
        <v>0.75383313005561536</v>
      </c>
      <c r="J1061" s="1" t="str">
        <f t="shared" si="140"/>
        <v>R3</v>
      </c>
      <c r="K1061" t="str">
        <f t="shared" si="141"/>
        <v>S4R3</v>
      </c>
      <c r="L1061" t="str">
        <f>VLOOKUP(K1061,'Voltage Vector Region'!$M:$P,2,0)</f>
        <v>V4</v>
      </c>
      <c r="M1061" t="str">
        <f>VLOOKUP(K1061,'Voltage Vector Region'!$M:$P,3,0)</f>
        <v>V10</v>
      </c>
      <c r="N1061" t="str">
        <f>VLOOKUP(K1061,'Voltage Vector Region'!$M:$P,4,0)</f>
        <v>V16</v>
      </c>
      <c r="P1061" t="str">
        <f>VLOOKUP(L1061,'Voltage Vector Region'!$R:$S,2,0)</f>
        <v>OPP</v>
      </c>
      <c r="Q1061" t="str">
        <f>VLOOKUP(M1061,'Voltage Vector Region'!$R:$S,2,0)</f>
        <v>NOP</v>
      </c>
      <c r="R1061" t="str">
        <f>VLOOKUP(N1061,'Voltage Vector Region'!$R:$S,2,0)</f>
        <v>NPP</v>
      </c>
      <c r="S1061">
        <f t="shared" si="135"/>
        <v>10.58</v>
      </c>
      <c r="T1061" t="e">
        <f>VLOOKUP($K1061,#REF!,2,0)</f>
        <v>#REF!</v>
      </c>
      <c r="U1061" t="e">
        <f>VLOOKUP($K1061,#REF!,3,0)</f>
        <v>#REF!</v>
      </c>
      <c r="V1061" t="e">
        <f>VLOOKUP($K1061,#REF!,4,0)</f>
        <v>#REF!</v>
      </c>
    </row>
    <row r="1062" spans="3:22" x14ac:dyDescent="0.3">
      <c r="C1062" s="1">
        <v>1.059E-2</v>
      </c>
      <c r="D1062" s="1">
        <f t="shared" si="136"/>
        <v>3.3269466201515914</v>
      </c>
      <c r="E1062" s="1" t="str">
        <f t="shared" si="137"/>
        <v>S4</v>
      </c>
      <c r="F1062" s="1">
        <f t="shared" si="134"/>
        <v>0.18535396656179826</v>
      </c>
      <c r="G1062" s="1">
        <f>$F$2*(((SQRT(3)*COS(Model!F1062))-SIN(Model!F1062))/2)</f>
        <v>0.60723527842117875</v>
      </c>
      <c r="H1062" s="1">
        <f t="shared" si="138"/>
        <v>0.147435558849867</v>
      </c>
      <c r="I1062" s="1">
        <f t="shared" si="139"/>
        <v>0.75467083727104578</v>
      </c>
      <c r="J1062" s="1" t="str">
        <f t="shared" si="140"/>
        <v>R3</v>
      </c>
      <c r="K1062" t="str">
        <f t="shared" si="141"/>
        <v>S4R3</v>
      </c>
      <c r="L1062" t="str">
        <f>VLOOKUP(K1062,'Voltage Vector Region'!$M:$P,2,0)</f>
        <v>V4</v>
      </c>
      <c r="M1062" t="str">
        <f>VLOOKUP(K1062,'Voltage Vector Region'!$M:$P,3,0)</f>
        <v>V10</v>
      </c>
      <c r="N1062" t="str">
        <f>VLOOKUP(K1062,'Voltage Vector Region'!$M:$P,4,0)</f>
        <v>V16</v>
      </c>
      <c r="P1062" t="str">
        <f>VLOOKUP(L1062,'Voltage Vector Region'!$R:$S,2,0)</f>
        <v>OPP</v>
      </c>
      <c r="Q1062" t="str">
        <f>VLOOKUP(M1062,'Voltage Vector Region'!$R:$S,2,0)</f>
        <v>NOP</v>
      </c>
      <c r="R1062" t="str">
        <f>VLOOKUP(N1062,'Voltage Vector Region'!$R:$S,2,0)</f>
        <v>NPP</v>
      </c>
      <c r="S1062">
        <f t="shared" si="135"/>
        <v>10.59</v>
      </c>
      <c r="T1062" t="e">
        <f>VLOOKUP($K1062,#REF!,2,0)</f>
        <v>#REF!</v>
      </c>
      <c r="U1062" t="e">
        <f>VLOOKUP($K1062,#REF!,3,0)</f>
        <v>#REF!</v>
      </c>
      <c r="V1062" t="e">
        <f>VLOOKUP($K1062,#REF!,4,0)</f>
        <v>#REF!</v>
      </c>
    </row>
    <row r="1063" spans="3:22" x14ac:dyDescent="0.3">
      <c r="C1063" s="1">
        <v>1.06E-2</v>
      </c>
      <c r="D1063" s="1">
        <f t="shared" si="136"/>
        <v>3.330088212805181</v>
      </c>
      <c r="E1063" s="1" t="str">
        <f t="shared" si="137"/>
        <v>S4</v>
      </c>
      <c r="F1063" s="1">
        <f t="shared" si="134"/>
        <v>0.18849555921538785</v>
      </c>
      <c r="G1063" s="1">
        <f>$F$2*(((SQRT(3)*COS(Model!F1063))-SIN(Model!F1063))/2)</f>
        <v>0.60559604452140503</v>
      </c>
      <c r="H1063" s="1">
        <f t="shared" si="138"/>
        <v>0.14990505166857993</v>
      </c>
      <c r="I1063" s="1">
        <f t="shared" si="139"/>
        <v>0.75550109618998496</v>
      </c>
      <c r="J1063" s="1" t="str">
        <f t="shared" si="140"/>
        <v>R3</v>
      </c>
      <c r="K1063" t="str">
        <f t="shared" si="141"/>
        <v>S4R3</v>
      </c>
      <c r="L1063" t="str">
        <f>VLOOKUP(K1063,'Voltage Vector Region'!$M:$P,2,0)</f>
        <v>V4</v>
      </c>
      <c r="M1063" t="str">
        <f>VLOOKUP(K1063,'Voltage Vector Region'!$M:$P,3,0)</f>
        <v>V10</v>
      </c>
      <c r="N1063" t="str">
        <f>VLOOKUP(K1063,'Voltage Vector Region'!$M:$P,4,0)</f>
        <v>V16</v>
      </c>
      <c r="P1063" t="str">
        <f>VLOOKUP(L1063,'Voltage Vector Region'!$R:$S,2,0)</f>
        <v>OPP</v>
      </c>
      <c r="Q1063" t="str">
        <f>VLOOKUP(M1063,'Voltage Vector Region'!$R:$S,2,0)</f>
        <v>NOP</v>
      </c>
      <c r="R1063" t="str">
        <f>VLOOKUP(N1063,'Voltage Vector Region'!$R:$S,2,0)</f>
        <v>NPP</v>
      </c>
      <c r="S1063">
        <f t="shared" si="135"/>
        <v>10.6</v>
      </c>
      <c r="T1063" t="e">
        <f>VLOOKUP($K1063,#REF!,2,0)</f>
        <v>#REF!</v>
      </c>
      <c r="U1063" t="e">
        <f>VLOOKUP($K1063,#REF!,3,0)</f>
        <v>#REF!</v>
      </c>
      <c r="V1063" t="e">
        <f>VLOOKUP($K1063,#REF!,4,0)</f>
        <v>#REF!</v>
      </c>
    </row>
    <row r="1064" spans="3:22" x14ac:dyDescent="0.3">
      <c r="C1064" s="1">
        <v>1.061E-2</v>
      </c>
      <c r="D1064" s="1">
        <f t="shared" si="136"/>
        <v>3.3332298054587706</v>
      </c>
      <c r="E1064" s="1" t="str">
        <f t="shared" si="137"/>
        <v>S4</v>
      </c>
      <c r="F1064" s="1">
        <f t="shared" si="134"/>
        <v>0.19163715186897745</v>
      </c>
      <c r="G1064" s="1">
        <f>$F$2*(((SQRT(3)*COS(Model!F1064))-SIN(Model!F1064))/2)</f>
        <v>0.60395083363316093</v>
      </c>
      <c r="H1064" s="1">
        <f t="shared" si="138"/>
        <v>0.15237306498495196</v>
      </c>
      <c r="I1064" s="1">
        <f t="shared" si="139"/>
        <v>0.75632389861811289</v>
      </c>
      <c r="J1064" s="1" t="str">
        <f t="shared" si="140"/>
        <v>R3</v>
      </c>
      <c r="K1064" t="str">
        <f t="shared" si="141"/>
        <v>S4R3</v>
      </c>
      <c r="L1064" t="str">
        <f>VLOOKUP(K1064,'Voltage Vector Region'!$M:$P,2,0)</f>
        <v>V4</v>
      </c>
      <c r="M1064" t="str">
        <f>VLOOKUP(K1064,'Voltage Vector Region'!$M:$P,3,0)</f>
        <v>V10</v>
      </c>
      <c r="N1064" t="str">
        <f>VLOOKUP(K1064,'Voltage Vector Region'!$M:$P,4,0)</f>
        <v>V16</v>
      </c>
      <c r="P1064" t="str">
        <f>VLOOKUP(L1064,'Voltage Vector Region'!$R:$S,2,0)</f>
        <v>OPP</v>
      </c>
      <c r="Q1064" t="str">
        <f>VLOOKUP(M1064,'Voltage Vector Region'!$R:$S,2,0)</f>
        <v>NOP</v>
      </c>
      <c r="R1064" t="str">
        <f>VLOOKUP(N1064,'Voltage Vector Region'!$R:$S,2,0)</f>
        <v>NPP</v>
      </c>
      <c r="S1064">
        <f t="shared" si="135"/>
        <v>10.61</v>
      </c>
      <c r="T1064" t="e">
        <f>VLOOKUP($K1064,#REF!,2,0)</f>
        <v>#REF!</v>
      </c>
      <c r="U1064" t="e">
        <f>VLOOKUP($K1064,#REF!,3,0)</f>
        <v>#REF!</v>
      </c>
      <c r="V1064" t="e">
        <f>VLOOKUP($K1064,#REF!,4,0)</f>
        <v>#REF!</v>
      </c>
    </row>
    <row r="1065" spans="3:22" x14ac:dyDescent="0.3">
      <c r="C1065" s="1">
        <v>1.0619999999999999E-2</v>
      </c>
      <c r="D1065" s="1">
        <f t="shared" si="136"/>
        <v>3.3363713981123602</v>
      </c>
      <c r="E1065" s="1" t="str">
        <f t="shared" si="137"/>
        <v>S4</v>
      </c>
      <c r="F1065" s="1">
        <f t="shared" si="134"/>
        <v>0.19477874452256705</v>
      </c>
      <c r="G1065" s="1">
        <f>$F$2*(((SQRT(3)*COS(Model!F1065))-SIN(Model!F1065))/2)</f>
        <v>0.60229966199401375</v>
      </c>
      <c r="H1065" s="1">
        <f t="shared" si="138"/>
        <v>0.1548395744406881</v>
      </c>
      <c r="I1065" s="1">
        <f t="shared" si="139"/>
        <v>0.75713923643470182</v>
      </c>
      <c r="J1065" s="1" t="str">
        <f t="shared" si="140"/>
        <v>R3</v>
      </c>
      <c r="K1065" t="str">
        <f t="shared" si="141"/>
        <v>S4R3</v>
      </c>
      <c r="L1065" t="str">
        <f>VLOOKUP(K1065,'Voltage Vector Region'!$M:$P,2,0)</f>
        <v>V4</v>
      </c>
      <c r="M1065" t="str">
        <f>VLOOKUP(K1065,'Voltage Vector Region'!$M:$P,3,0)</f>
        <v>V10</v>
      </c>
      <c r="N1065" t="str">
        <f>VLOOKUP(K1065,'Voltage Vector Region'!$M:$P,4,0)</f>
        <v>V16</v>
      </c>
      <c r="P1065" t="str">
        <f>VLOOKUP(L1065,'Voltage Vector Region'!$R:$S,2,0)</f>
        <v>OPP</v>
      </c>
      <c r="Q1065" t="str">
        <f>VLOOKUP(M1065,'Voltage Vector Region'!$R:$S,2,0)</f>
        <v>NOP</v>
      </c>
      <c r="R1065" t="str">
        <f>VLOOKUP(N1065,'Voltage Vector Region'!$R:$S,2,0)</f>
        <v>NPP</v>
      </c>
      <c r="S1065">
        <f t="shared" si="135"/>
        <v>10.62</v>
      </c>
      <c r="T1065" t="e">
        <f>VLOOKUP($K1065,#REF!,2,0)</f>
        <v>#REF!</v>
      </c>
      <c r="U1065" t="e">
        <f>VLOOKUP($K1065,#REF!,3,0)</f>
        <v>#REF!</v>
      </c>
      <c r="V1065" t="e">
        <f>VLOOKUP($K1065,#REF!,4,0)</f>
        <v>#REF!</v>
      </c>
    </row>
    <row r="1066" spans="3:22" x14ac:dyDescent="0.3">
      <c r="C1066" s="1">
        <v>1.0630000000000001E-2</v>
      </c>
      <c r="D1066" s="1">
        <f t="shared" si="136"/>
        <v>3.3395129907659502</v>
      </c>
      <c r="E1066" s="1" t="str">
        <f t="shared" si="137"/>
        <v>S4</v>
      </c>
      <c r="F1066" s="1">
        <f t="shared" si="134"/>
        <v>0.19792033717615709</v>
      </c>
      <c r="G1066" s="1">
        <f>$F$2*(((SQRT(3)*COS(Model!F1066))-SIN(Model!F1066))/2)</f>
        <v>0.6006425459003607</v>
      </c>
      <c r="H1066" s="1">
        <f t="shared" si="138"/>
        <v>0.15730455569233615</v>
      </c>
      <c r="I1066" s="1">
        <f t="shared" si="139"/>
        <v>0.75794710159269685</v>
      </c>
      <c r="J1066" s="1" t="str">
        <f t="shared" si="140"/>
        <v>R3</v>
      </c>
      <c r="K1066" t="str">
        <f t="shared" si="141"/>
        <v>S4R3</v>
      </c>
      <c r="L1066" t="str">
        <f>VLOOKUP(K1066,'Voltage Vector Region'!$M:$P,2,0)</f>
        <v>V4</v>
      </c>
      <c r="M1066" t="str">
        <f>VLOOKUP(K1066,'Voltage Vector Region'!$M:$P,3,0)</f>
        <v>V10</v>
      </c>
      <c r="N1066" t="str">
        <f>VLOOKUP(K1066,'Voltage Vector Region'!$M:$P,4,0)</f>
        <v>V16</v>
      </c>
      <c r="P1066" t="str">
        <f>VLOOKUP(L1066,'Voltage Vector Region'!$R:$S,2,0)</f>
        <v>OPP</v>
      </c>
      <c r="Q1066" t="str">
        <f>VLOOKUP(M1066,'Voltage Vector Region'!$R:$S,2,0)</f>
        <v>NOP</v>
      </c>
      <c r="R1066" t="str">
        <f>VLOOKUP(N1066,'Voltage Vector Region'!$R:$S,2,0)</f>
        <v>NPP</v>
      </c>
      <c r="S1066">
        <f t="shared" si="135"/>
        <v>10.63</v>
      </c>
      <c r="T1066" t="e">
        <f>VLOOKUP($K1066,#REF!,2,0)</f>
        <v>#REF!</v>
      </c>
      <c r="U1066" t="e">
        <f>VLOOKUP($K1066,#REF!,3,0)</f>
        <v>#REF!</v>
      </c>
      <c r="V1066" t="e">
        <f>VLOOKUP($K1066,#REF!,4,0)</f>
        <v>#REF!</v>
      </c>
    </row>
    <row r="1067" spans="3:22" x14ac:dyDescent="0.3">
      <c r="C1067" s="1">
        <v>1.064E-2</v>
      </c>
      <c r="D1067" s="1">
        <f t="shared" si="136"/>
        <v>3.3426545834195402</v>
      </c>
      <c r="E1067" s="1" t="str">
        <f t="shared" si="137"/>
        <v>S4</v>
      </c>
      <c r="F1067" s="1">
        <f t="shared" ref="F1067:F1130" si="142">IF(AND((D1067&lt;PI()/3),(D1067&gt;=0)),D1067,IF(AND((D1067&lt;2*PI()/3),(D1067&gt;=PI()/3)),D1067-PI()/3,IF(AND((D1067&lt;3*PI()/3),(D1067&gt;=2*PI()/3)),D1067-(2*PI()/3),IF(AND((D1067&lt;4*PI()/3),(D1067&gt;=PI())),D1067-PI(),IF(AND((D1067&lt;5*PI()/3),(D1067&gt;=4*PI()/3)),D1067-(4*PI()/3),IF(AND((D1067&lt;2*PI()),(D1067&gt;=5*PI()/3)),D1067-(5*PI()/3),0))))))</f>
        <v>0.20106192982974713</v>
      </c>
      <c r="G1067" s="1">
        <f>$F$2*(((SQRT(3)*COS(Model!F1067))-SIN(Model!F1067))/2)</f>
        <v>0.59897950170726866</v>
      </c>
      <c r="H1067" s="1">
        <f t="shared" si="138"/>
        <v>0.15976798441152593</v>
      </c>
      <c r="I1067" s="1">
        <f t="shared" si="139"/>
        <v>0.75874748611879461</v>
      </c>
      <c r="J1067" s="1" t="str">
        <f t="shared" si="140"/>
        <v>R3</v>
      </c>
      <c r="K1067" t="str">
        <f t="shared" si="141"/>
        <v>S4R3</v>
      </c>
      <c r="L1067" t="str">
        <f>VLOOKUP(K1067,'Voltage Vector Region'!$M:$P,2,0)</f>
        <v>V4</v>
      </c>
      <c r="M1067" t="str">
        <f>VLOOKUP(K1067,'Voltage Vector Region'!$M:$P,3,0)</f>
        <v>V10</v>
      </c>
      <c r="N1067" t="str">
        <f>VLOOKUP(K1067,'Voltage Vector Region'!$M:$P,4,0)</f>
        <v>V16</v>
      </c>
      <c r="P1067" t="str">
        <f>VLOOKUP(L1067,'Voltage Vector Region'!$R:$S,2,0)</f>
        <v>OPP</v>
      </c>
      <c r="Q1067" t="str">
        <f>VLOOKUP(M1067,'Voltage Vector Region'!$R:$S,2,0)</f>
        <v>NOP</v>
      </c>
      <c r="R1067" t="str">
        <f>VLOOKUP(N1067,'Voltage Vector Region'!$R:$S,2,0)</f>
        <v>NPP</v>
      </c>
      <c r="S1067">
        <f t="shared" si="135"/>
        <v>10.64</v>
      </c>
      <c r="T1067" t="e">
        <f>VLOOKUP($K1067,#REF!,2,0)</f>
        <v>#REF!</v>
      </c>
      <c r="U1067" t="e">
        <f>VLOOKUP($K1067,#REF!,3,0)</f>
        <v>#REF!</v>
      </c>
      <c r="V1067" t="e">
        <f>VLOOKUP($K1067,#REF!,4,0)</f>
        <v>#REF!</v>
      </c>
    </row>
    <row r="1068" spans="3:22" x14ac:dyDescent="0.3">
      <c r="C1068" s="1">
        <v>1.065E-2</v>
      </c>
      <c r="D1068" s="1">
        <f t="shared" si="136"/>
        <v>3.3457961760731298</v>
      </c>
      <c r="E1068" s="1" t="str">
        <f t="shared" si="137"/>
        <v>S4</v>
      </c>
      <c r="F1068" s="1">
        <f t="shared" si="142"/>
        <v>0.20420352248333673</v>
      </c>
      <c r="G1068" s="1">
        <f>$F$2*(((SQRT(3)*COS(Model!F1068))-SIN(Model!F1068))/2)</f>
        <v>0.597310545828313</v>
      </c>
      <c r="H1068" s="1">
        <f t="shared" si="138"/>
        <v>0.16222983628521015</v>
      </c>
      <c r="I1068" s="1">
        <f t="shared" si="139"/>
        <v>0.75954038211352315</v>
      </c>
      <c r="J1068" s="1" t="str">
        <f t="shared" si="140"/>
        <v>R3</v>
      </c>
      <c r="K1068" t="str">
        <f t="shared" si="141"/>
        <v>S4R3</v>
      </c>
      <c r="L1068" t="str">
        <f>VLOOKUP(K1068,'Voltage Vector Region'!$M:$P,2,0)</f>
        <v>V4</v>
      </c>
      <c r="M1068" t="str">
        <f>VLOOKUP(K1068,'Voltage Vector Region'!$M:$P,3,0)</f>
        <v>V10</v>
      </c>
      <c r="N1068" t="str">
        <f>VLOOKUP(K1068,'Voltage Vector Region'!$M:$P,4,0)</f>
        <v>V16</v>
      </c>
      <c r="P1068" t="str">
        <f>VLOOKUP(L1068,'Voltage Vector Region'!$R:$S,2,0)</f>
        <v>OPP</v>
      </c>
      <c r="Q1068" t="str">
        <f>VLOOKUP(M1068,'Voltage Vector Region'!$R:$S,2,0)</f>
        <v>NOP</v>
      </c>
      <c r="R1068" t="str">
        <f>VLOOKUP(N1068,'Voltage Vector Region'!$R:$S,2,0)</f>
        <v>NPP</v>
      </c>
      <c r="S1068">
        <f t="shared" si="135"/>
        <v>10.65</v>
      </c>
      <c r="T1068" t="e">
        <f>VLOOKUP($K1068,#REF!,2,0)</f>
        <v>#REF!</v>
      </c>
      <c r="U1068" t="e">
        <f>VLOOKUP($K1068,#REF!,3,0)</f>
        <v>#REF!</v>
      </c>
      <c r="V1068" t="e">
        <f>VLOOKUP($K1068,#REF!,4,0)</f>
        <v>#REF!</v>
      </c>
    </row>
    <row r="1069" spans="3:22" x14ac:dyDescent="0.3">
      <c r="C1069" s="1">
        <v>1.0659999999999999E-2</v>
      </c>
      <c r="D1069" s="1">
        <f t="shared" si="136"/>
        <v>3.3489377687267194</v>
      </c>
      <c r="E1069" s="1" t="str">
        <f t="shared" si="137"/>
        <v>S4</v>
      </c>
      <c r="F1069" s="1">
        <f t="shared" si="142"/>
        <v>0.20734511513692633</v>
      </c>
      <c r="G1069" s="1">
        <f>$F$2*(((SQRT(3)*COS(Model!F1069))-SIN(Model!F1069))/2)</f>
        <v>0.59563569473541389</v>
      </c>
      <c r="H1069" s="1">
        <f t="shared" si="138"/>
        <v>0.16469008701590504</v>
      </c>
      <c r="I1069" s="1">
        <f t="shared" si="139"/>
        <v>0.76032578175131893</v>
      </c>
      <c r="J1069" s="1" t="str">
        <f t="shared" si="140"/>
        <v>R3</v>
      </c>
      <c r="K1069" t="str">
        <f t="shared" si="141"/>
        <v>S4R3</v>
      </c>
      <c r="L1069" t="str">
        <f>VLOOKUP(K1069,'Voltage Vector Region'!$M:$P,2,0)</f>
        <v>V4</v>
      </c>
      <c r="M1069" t="str">
        <f>VLOOKUP(K1069,'Voltage Vector Region'!$M:$P,3,0)</f>
        <v>V10</v>
      </c>
      <c r="N1069" t="str">
        <f>VLOOKUP(K1069,'Voltage Vector Region'!$M:$P,4,0)</f>
        <v>V16</v>
      </c>
      <c r="P1069" t="str">
        <f>VLOOKUP(L1069,'Voltage Vector Region'!$R:$S,2,0)</f>
        <v>OPP</v>
      </c>
      <c r="Q1069" t="str">
        <f>VLOOKUP(M1069,'Voltage Vector Region'!$R:$S,2,0)</f>
        <v>NOP</v>
      </c>
      <c r="R1069" t="str">
        <f>VLOOKUP(N1069,'Voltage Vector Region'!$R:$S,2,0)</f>
        <v>NPP</v>
      </c>
      <c r="S1069">
        <f t="shared" si="135"/>
        <v>10.659999999999998</v>
      </c>
      <c r="T1069" t="e">
        <f>VLOOKUP($K1069,#REF!,2,0)</f>
        <v>#REF!</v>
      </c>
      <c r="U1069" t="e">
        <f>VLOOKUP($K1069,#REF!,3,0)</f>
        <v>#REF!</v>
      </c>
      <c r="V1069" t="e">
        <f>VLOOKUP($K1069,#REF!,4,0)</f>
        <v>#REF!</v>
      </c>
    </row>
    <row r="1070" spans="3:22" x14ac:dyDescent="0.3">
      <c r="C1070" s="1">
        <v>1.0670000000000001E-2</v>
      </c>
      <c r="D1070" s="1">
        <f t="shared" si="136"/>
        <v>3.3520793613803095</v>
      </c>
      <c r="E1070" s="1" t="str">
        <f t="shared" si="137"/>
        <v>S4</v>
      </c>
      <c r="F1070" s="1">
        <f t="shared" si="142"/>
        <v>0.21048670779051637</v>
      </c>
      <c r="G1070" s="1">
        <f>$F$2*(((SQRT(3)*COS(Model!F1070))-SIN(Model!F1070))/2)</f>
        <v>0.5939549649586755</v>
      </c>
      <c r="H1070" s="1">
        <f t="shared" si="138"/>
        <v>0.16714871232192954</v>
      </c>
      <c r="I1070" s="1">
        <f t="shared" si="139"/>
        <v>0.76110367728060502</v>
      </c>
      <c r="J1070" s="1" t="str">
        <f t="shared" si="140"/>
        <v>R3</v>
      </c>
      <c r="K1070" t="str">
        <f t="shared" si="141"/>
        <v>S4R3</v>
      </c>
      <c r="L1070" t="str">
        <f>VLOOKUP(K1070,'Voltage Vector Region'!$M:$P,2,0)</f>
        <v>V4</v>
      </c>
      <c r="M1070" t="str">
        <f>VLOOKUP(K1070,'Voltage Vector Region'!$M:$P,3,0)</f>
        <v>V10</v>
      </c>
      <c r="N1070" t="str">
        <f>VLOOKUP(K1070,'Voltage Vector Region'!$M:$P,4,0)</f>
        <v>V16</v>
      </c>
      <c r="P1070" t="str">
        <f>VLOOKUP(L1070,'Voltage Vector Region'!$R:$S,2,0)</f>
        <v>OPP</v>
      </c>
      <c r="Q1070" t="str">
        <f>VLOOKUP(M1070,'Voltage Vector Region'!$R:$S,2,0)</f>
        <v>NOP</v>
      </c>
      <c r="R1070" t="str">
        <f>VLOOKUP(N1070,'Voltage Vector Region'!$R:$S,2,0)</f>
        <v>NPP</v>
      </c>
      <c r="S1070">
        <f t="shared" si="135"/>
        <v>10.67</v>
      </c>
      <c r="T1070" t="e">
        <f>VLOOKUP($K1070,#REF!,2,0)</f>
        <v>#REF!</v>
      </c>
      <c r="U1070" t="e">
        <f>VLOOKUP($K1070,#REF!,3,0)</f>
        <v>#REF!</v>
      </c>
      <c r="V1070" t="e">
        <f>VLOOKUP($K1070,#REF!,4,0)</f>
        <v>#REF!</v>
      </c>
    </row>
    <row r="1071" spans="3:22" x14ac:dyDescent="0.3">
      <c r="C1071" s="1">
        <v>1.068E-2</v>
      </c>
      <c r="D1071" s="1">
        <f t="shared" si="136"/>
        <v>3.3552209540338991</v>
      </c>
      <c r="E1071" s="1" t="str">
        <f t="shared" si="137"/>
        <v>S4</v>
      </c>
      <c r="F1071" s="1">
        <f t="shared" si="142"/>
        <v>0.21362830044410597</v>
      </c>
      <c r="G1071" s="1">
        <f>$F$2*(((SQRT(3)*COS(Model!F1071))-SIN(Model!F1071))/2)</f>
        <v>0.59226837308622249</v>
      </c>
      <c r="H1071" s="1">
        <f t="shared" si="138"/>
        <v>0.16960568793764375</v>
      </c>
      <c r="I1071" s="1">
        <f t="shared" si="139"/>
        <v>0.76187406102386623</v>
      </c>
      <c r="J1071" s="1" t="str">
        <f t="shared" si="140"/>
        <v>R3</v>
      </c>
      <c r="K1071" t="str">
        <f t="shared" si="141"/>
        <v>S4R3</v>
      </c>
      <c r="L1071" t="str">
        <f>VLOOKUP(K1071,'Voltage Vector Region'!$M:$P,2,0)</f>
        <v>V4</v>
      </c>
      <c r="M1071" t="str">
        <f>VLOOKUP(K1071,'Voltage Vector Region'!$M:$P,3,0)</f>
        <v>V10</v>
      </c>
      <c r="N1071" t="str">
        <f>VLOOKUP(K1071,'Voltage Vector Region'!$M:$P,4,0)</f>
        <v>V16</v>
      </c>
      <c r="P1071" t="str">
        <f>VLOOKUP(L1071,'Voltage Vector Region'!$R:$S,2,0)</f>
        <v>OPP</v>
      </c>
      <c r="Q1071" t="str">
        <f>VLOOKUP(M1071,'Voltage Vector Region'!$R:$S,2,0)</f>
        <v>NOP</v>
      </c>
      <c r="R1071" t="str">
        <f>VLOOKUP(N1071,'Voltage Vector Region'!$R:$S,2,0)</f>
        <v>NPP</v>
      </c>
      <c r="S1071">
        <f t="shared" si="135"/>
        <v>10.68</v>
      </c>
      <c r="T1071" t="e">
        <f>VLOOKUP($K1071,#REF!,2,0)</f>
        <v>#REF!</v>
      </c>
      <c r="U1071" t="e">
        <f>VLOOKUP($K1071,#REF!,3,0)</f>
        <v>#REF!</v>
      </c>
      <c r="V1071" t="e">
        <f>VLOOKUP($K1071,#REF!,4,0)</f>
        <v>#REF!</v>
      </c>
    </row>
    <row r="1072" spans="3:22" x14ac:dyDescent="0.3">
      <c r="C1072" s="1">
        <v>1.069E-2</v>
      </c>
      <c r="D1072" s="1">
        <f t="shared" si="136"/>
        <v>3.3583625466874891</v>
      </c>
      <c r="E1072" s="1" t="str">
        <f t="shared" si="137"/>
        <v>S4</v>
      </c>
      <c r="F1072" s="1">
        <f t="shared" si="142"/>
        <v>0.21676989309769601</v>
      </c>
      <c r="G1072" s="1">
        <f>$F$2*(((SQRT(3)*COS(Model!F1072))-SIN(Model!F1072))/2)</f>
        <v>0.59057593576403511</v>
      </c>
      <c r="H1072" s="1">
        <f t="shared" si="138"/>
        <v>0.17206098961369093</v>
      </c>
      <c r="I1072" s="1">
        <f t="shared" si="139"/>
        <v>0.76263692537772609</v>
      </c>
      <c r="J1072" s="1" t="str">
        <f t="shared" si="140"/>
        <v>R3</v>
      </c>
      <c r="K1072" t="str">
        <f t="shared" si="141"/>
        <v>S4R3</v>
      </c>
      <c r="L1072" t="str">
        <f>VLOOKUP(K1072,'Voltage Vector Region'!$M:$P,2,0)</f>
        <v>V4</v>
      </c>
      <c r="M1072" t="str">
        <f>VLOOKUP(K1072,'Voltage Vector Region'!$M:$P,3,0)</f>
        <v>V10</v>
      </c>
      <c r="N1072" t="str">
        <f>VLOOKUP(K1072,'Voltage Vector Region'!$M:$P,4,0)</f>
        <v>V16</v>
      </c>
      <c r="P1072" t="str">
        <f>VLOOKUP(L1072,'Voltage Vector Region'!$R:$S,2,0)</f>
        <v>OPP</v>
      </c>
      <c r="Q1072" t="str">
        <f>VLOOKUP(M1072,'Voltage Vector Region'!$R:$S,2,0)</f>
        <v>NOP</v>
      </c>
      <c r="R1072" t="str">
        <f>VLOOKUP(N1072,'Voltage Vector Region'!$R:$S,2,0)</f>
        <v>NPP</v>
      </c>
      <c r="S1072">
        <f t="shared" si="135"/>
        <v>10.69</v>
      </c>
      <c r="T1072" t="e">
        <f>VLOOKUP($K1072,#REF!,2,0)</f>
        <v>#REF!</v>
      </c>
      <c r="U1072" t="e">
        <f>VLOOKUP($K1072,#REF!,3,0)</f>
        <v>#REF!</v>
      </c>
      <c r="V1072" t="e">
        <f>VLOOKUP($K1072,#REF!,4,0)</f>
        <v>#REF!</v>
      </c>
    </row>
    <row r="1073" spans="3:22" x14ac:dyDescent="0.3">
      <c r="C1073" s="1">
        <v>1.0699999999999999E-2</v>
      </c>
      <c r="D1073" s="1">
        <f t="shared" si="136"/>
        <v>3.3615041393410787</v>
      </c>
      <c r="E1073" s="1" t="str">
        <f t="shared" si="137"/>
        <v>S4</v>
      </c>
      <c r="F1073" s="1">
        <f t="shared" si="142"/>
        <v>0.21991148575128561</v>
      </c>
      <c r="G1073" s="1">
        <f>$F$2*(((SQRT(3)*COS(Model!F1073))-SIN(Model!F1073))/2)</f>
        <v>0.58887766969578748</v>
      </c>
      <c r="H1073" s="1">
        <f t="shared" si="138"/>
        <v>0.17451459311723411</v>
      </c>
      <c r="I1073" s="1">
        <f t="shared" si="139"/>
        <v>0.76339226281302164</v>
      </c>
      <c r="J1073" s="1" t="str">
        <f t="shared" si="140"/>
        <v>R3</v>
      </c>
      <c r="K1073" t="str">
        <f t="shared" si="141"/>
        <v>S4R3</v>
      </c>
      <c r="L1073" t="str">
        <f>VLOOKUP(K1073,'Voltage Vector Region'!$M:$P,2,0)</f>
        <v>V4</v>
      </c>
      <c r="M1073" t="str">
        <f>VLOOKUP(K1073,'Voltage Vector Region'!$M:$P,3,0)</f>
        <v>V10</v>
      </c>
      <c r="N1073" t="str">
        <f>VLOOKUP(K1073,'Voltage Vector Region'!$M:$P,4,0)</f>
        <v>V16</v>
      </c>
      <c r="P1073" t="str">
        <f>VLOOKUP(L1073,'Voltage Vector Region'!$R:$S,2,0)</f>
        <v>OPP</v>
      </c>
      <c r="Q1073" t="str">
        <f>VLOOKUP(M1073,'Voltage Vector Region'!$R:$S,2,0)</f>
        <v>NOP</v>
      </c>
      <c r="R1073" t="str">
        <f>VLOOKUP(N1073,'Voltage Vector Region'!$R:$S,2,0)</f>
        <v>NPP</v>
      </c>
      <c r="S1073">
        <f t="shared" si="135"/>
        <v>10.7</v>
      </c>
      <c r="T1073" t="e">
        <f>VLOOKUP($K1073,#REF!,2,0)</f>
        <v>#REF!</v>
      </c>
      <c r="U1073" t="e">
        <f>VLOOKUP($K1073,#REF!,3,0)</f>
        <v>#REF!</v>
      </c>
      <c r="V1073" t="e">
        <f>VLOOKUP($K1073,#REF!,4,0)</f>
        <v>#REF!</v>
      </c>
    </row>
    <row r="1074" spans="3:22" x14ac:dyDescent="0.3">
      <c r="C1074" s="1">
        <v>1.0710000000000001E-2</v>
      </c>
      <c r="D1074" s="1">
        <f t="shared" si="136"/>
        <v>3.3646457319946688</v>
      </c>
      <c r="E1074" s="1" t="str">
        <f t="shared" si="137"/>
        <v>S4</v>
      </c>
      <c r="F1074" s="1">
        <f t="shared" si="142"/>
        <v>0.22305307840487565</v>
      </c>
      <c r="G1074" s="1">
        <f>$F$2*(((SQRT(3)*COS(Model!F1074))-SIN(Model!F1074))/2)</f>
        <v>0.58717359164267902</v>
      </c>
      <c r="H1074" s="1">
        <f t="shared" si="138"/>
        <v>0.17696647423219797</v>
      </c>
      <c r="I1074" s="1">
        <f t="shared" si="139"/>
        <v>0.76414006587487693</v>
      </c>
      <c r="J1074" s="1" t="str">
        <f t="shared" si="140"/>
        <v>R3</v>
      </c>
      <c r="K1074" t="str">
        <f t="shared" si="141"/>
        <v>S4R3</v>
      </c>
      <c r="L1074" t="str">
        <f>VLOOKUP(K1074,'Voltage Vector Region'!$M:$P,2,0)</f>
        <v>V4</v>
      </c>
      <c r="M1074" t="str">
        <f>VLOOKUP(K1074,'Voltage Vector Region'!$M:$P,3,0)</f>
        <v>V10</v>
      </c>
      <c r="N1074" t="str">
        <f>VLOOKUP(K1074,'Voltage Vector Region'!$M:$P,4,0)</f>
        <v>V16</v>
      </c>
      <c r="P1074" t="str">
        <f>VLOOKUP(L1074,'Voltage Vector Region'!$R:$S,2,0)</f>
        <v>OPP</v>
      </c>
      <c r="Q1074" t="str">
        <f>VLOOKUP(M1074,'Voltage Vector Region'!$R:$S,2,0)</f>
        <v>NOP</v>
      </c>
      <c r="R1074" t="str">
        <f>VLOOKUP(N1074,'Voltage Vector Region'!$R:$S,2,0)</f>
        <v>NPP</v>
      </c>
      <c r="S1074">
        <f t="shared" si="135"/>
        <v>10.71</v>
      </c>
      <c r="T1074" t="e">
        <f>VLOOKUP($K1074,#REF!,2,0)</f>
        <v>#REF!</v>
      </c>
      <c r="U1074" t="e">
        <f>VLOOKUP($K1074,#REF!,3,0)</f>
        <v>#REF!</v>
      </c>
      <c r="V1074" t="e">
        <f>VLOOKUP($K1074,#REF!,4,0)</f>
        <v>#REF!</v>
      </c>
    </row>
    <row r="1075" spans="3:22" x14ac:dyDescent="0.3">
      <c r="C1075" s="1">
        <v>1.072E-2</v>
      </c>
      <c r="D1075" s="1">
        <f t="shared" si="136"/>
        <v>3.3677873246482584</v>
      </c>
      <c r="E1075" s="1" t="str">
        <f t="shared" si="137"/>
        <v>S4</v>
      </c>
      <c r="F1075" s="1">
        <f t="shared" si="142"/>
        <v>0.22619467105846525</v>
      </c>
      <c r="G1075" s="1">
        <f>$F$2*(((SQRT(3)*COS(Model!F1075))-SIN(Model!F1075))/2)</f>
        <v>0.58546371842327283</v>
      </c>
      <c r="H1075" s="1">
        <f t="shared" si="138"/>
        <v>0.17941660875950505</v>
      </c>
      <c r="I1075" s="1">
        <f t="shared" si="139"/>
        <v>0.76488032718277787</v>
      </c>
      <c r="J1075" s="1" t="str">
        <f t="shared" si="140"/>
        <v>R3</v>
      </c>
      <c r="K1075" t="str">
        <f t="shared" si="141"/>
        <v>S4R3</v>
      </c>
      <c r="L1075" t="str">
        <f>VLOOKUP(K1075,'Voltage Vector Region'!$M:$P,2,0)</f>
        <v>V4</v>
      </c>
      <c r="M1075" t="str">
        <f>VLOOKUP(K1075,'Voltage Vector Region'!$M:$P,3,0)</f>
        <v>V10</v>
      </c>
      <c r="N1075" t="str">
        <f>VLOOKUP(K1075,'Voltage Vector Region'!$M:$P,4,0)</f>
        <v>V16</v>
      </c>
      <c r="P1075" t="str">
        <f>VLOOKUP(L1075,'Voltage Vector Region'!$R:$S,2,0)</f>
        <v>OPP</v>
      </c>
      <c r="Q1075" t="str">
        <f>VLOOKUP(M1075,'Voltage Vector Region'!$R:$S,2,0)</f>
        <v>NOP</v>
      </c>
      <c r="R1075" t="str">
        <f>VLOOKUP(N1075,'Voltage Vector Region'!$R:$S,2,0)</f>
        <v>NPP</v>
      </c>
      <c r="S1075">
        <f t="shared" si="135"/>
        <v>10.72</v>
      </c>
      <c r="T1075" t="e">
        <f>VLOOKUP($K1075,#REF!,2,0)</f>
        <v>#REF!</v>
      </c>
      <c r="U1075" t="e">
        <f>VLOOKUP($K1075,#REF!,3,0)</f>
        <v>#REF!</v>
      </c>
      <c r="V1075" t="e">
        <f>VLOOKUP($K1075,#REF!,4,0)</f>
        <v>#REF!</v>
      </c>
    </row>
    <row r="1076" spans="3:22" x14ac:dyDescent="0.3">
      <c r="C1076" s="1">
        <v>1.073E-2</v>
      </c>
      <c r="D1076" s="1">
        <f t="shared" si="136"/>
        <v>3.370928917301848</v>
      </c>
      <c r="E1076" s="1" t="str">
        <f t="shared" si="137"/>
        <v>S4</v>
      </c>
      <c r="F1076" s="1">
        <f t="shared" si="142"/>
        <v>0.22933626371205484</v>
      </c>
      <c r="G1076" s="1">
        <f>$F$2*(((SQRT(3)*COS(Model!F1076))-SIN(Model!F1076))/2)</f>
        <v>0.58374806691332715</v>
      </c>
      <c r="H1076" s="1">
        <f t="shared" si="138"/>
        <v>0.18186497251731712</v>
      </c>
      <c r="I1076" s="1">
        <f t="shared" si="139"/>
        <v>0.76561303943064429</v>
      </c>
      <c r="J1076" s="1" t="str">
        <f t="shared" si="140"/>
        <v>R3</v>
      </c>
      <c r="K1076" t="str">
        <f t="shared" si="141"/>
        <v>S4R3</v>
      </c>
      <c r="L1076" t="str">
        <f>VLOOKUP(K1076,'Voltage Vector Region'!$M:$P,2,0)</f>
        <v>V4</v>
      </c>
      <c r="M1076" t="str">
        <f>VLOOKUP(K1076,'Voltage Vector Region'!$M:$P,3,0)</f>
        <v>V10</v>
      </c>
      <c r="N1076" t="str">
        <f>VLOOKUP(K1076,'Voltage Vector Region'!$M:$P,4,0)</f>
        <v>V16</v>
      </c>
      <c r="P1076" t="str">
        <f>VLOOKUP(L1076,'Voltage Vector Region'!$R:$S,2,0)</f>
        <v>OPP</v>
      </c>
      <c r="Q1076" t="str">
        <f>VLOOKUP(M1076,'Voltage Vector Region'!$R:$S,2,0)</f>
        <v>NOP</v>
      </c>
      <c r="R1076" t="str">
        <f>VLOOKUP(N1076,'Voltage Vector Region'!$R:$S,2,0)</f>
        <v>NPP</v>
      </c>
      <c r="S1076">
        <f t="shared" si="135"/>
        <v>10.73</v>
      </c>
      <c r="T1076" t="e">
        <f>VLOOKUP($K1076,#REF!,2,0)</f>
        <v>#REF!</v>
      </c>
      <c r="U1076" t="e">
        <f>VLOOKUP($K1076,#REF!,3,0)</f>
        <v>#REF!</v>
      </c>
      <c r="V1076" t="e">
        <f>VLOOKUP($K1076,#REF!,4,0)</f>
        <v>#REF!</v>
      </c>
    </row>
    <row r="1077" spans="3:22" x14ac:dyDescent="0.3">
      <c r="C1077" s="1">
        <v>1.074E-2</v>
      </c>
      <c r="D1077" s="1">
        <f t="shared" si="136"/>
        <v>3.374070509955438</v>
      </c>
      <c r="E1077" s="1" t="str">
        <f t="shared" si="137"/>
        <v>S4</v>
      </c>
      <c r="F1077" s="1">
        <f t="shared" si="142"/>
        <v>0.23247785636564489</v>
      </c>
      <c r="G1077" s="1">
        <f>$F$2*(((SQRT(3)*COS(Model!F1077))-SIN(Model!F1077))/2)</f>
        <v>0.58202665404562948</v>
      </c>
      <c r="H1077" s="1">
        <f t="shared" si="138"/>
        <v>0.18431154134127262</v>
      </c>
      <c r="I1077" s="1">
        <f t="shared" si="139"/>
        <v>0.76633819538690207</v>
      </c>
      <c r="J1077" s="1" t="str">
        <f t="shared" si="140"/>
        <v>R3</v>
      </c>
      <c r="K1077" t="str">
        <f t="shared" si="141"/>
        <v>S4R3</v>
      </c>
      <c r="L1077" t="str">
        <f>VLOOKUP(K1077,'Voltage Vector Region'!$M:$P,2,0)</f>
        <v>V4</v>
      </c>
      <c r="M1077" t="str">
        <f>VLOOKUP(K1077,'Voltage Vector Region'!$M:$P,3,0)</f>
        <v>V10</v>
      </c>
      <c r="N1077" t="str">
        <f>VLOOKUP(K1077,'Voltage Vector Region'!$M:$P,4,0)</f>
        <v>V16</v>
      </c>
      <c r="P1077" t="str">
        <f>VLOOKUP(L1077,'Voltage Vector Region'!$R:$S,2,0)</f>
        <v>OPP</v>
      </c>
      <c r="Q1077" t="str">
        <f>VLOOKUP(M1077,'Voltage Vector Region'!$R:$S,2,0)</f>
        <v>NOP</v>
      </c>
      <c r="R1077" t="str">
        <f>VLOOKUP(N1077,'Voltage Vector Region'!$R:$S,2,0)</f>
        <v>NPP</v>
      </c>
      <c r="S1077">
        <f t="shared" si="135"/>
        <v>10.739999999999998</v>
      </c>
      <c r="T1077" t="e">
        <f>VLOOKUP($K1077,#REF!,2,0)</f>
        <v>#REF!</v>
      </c>
      <c r="U1077" t="e">
        <f>VLOOKUP($K1077,#REF!,3,0)</f>
        <v>#REF!</v>
      </c>
      <c r="V1077" t="e">
        <f>VLOOKUP($K1077,#REF!,4,0)</f>
        <v>#REF!</v>
      </c>
    </row>
    <row r="1078" spans="3:22" x14ac:dyDescent="0.3">
      <c r="C1078" s="1">
        <v>1.0749999999999999E-2</v>
      </c>
      <c r="D1078" s="1">
        <f t="shared" si="136"/>
        <v>3.3772121026090276</v>
      </c>
      <c r="E1078" s="1" t="str">
        <f t="shared" si="137"/>
        <v>S4</v>
      </c>
      <c r="F1078" s="1">
        <f t="shared" si="142"/>
        <v>0.23561944901923448</v>
      </c>
      <c r="G1078" s="1">
        <f>$F$2*(((SQRT(3)*COS(Model!F1078))-SIN(Model!F1078))/2)</f>
        <v>0.58029949680983017</v>
      </c>
      <c r="H1078" s="1">
        <f t="shared" si="138"/>
        <v>0.18675629108472433</v>
      </c>
      <c r="I1078" s="1">
        <f t="shared" si="139"/>
        <v>0.76705578789455453</v>
      </c>
      <c r="J1078" s="1" t="str">
        <f t="shared" si="140"/>
        <v>R3</v>
      </c>
      <c r="K1078" t="str">
        <f t="shared" si="141"/>
        <v>S4R3</v>
      </c>
      <c r="L1078" t="str">
        <f>VLOOKUP(K1078,'Voltage Vector Region'!$M:$P,2,0)</f>
        <v>V4</v>
      </c>
      <c r="M1078" t="str">
        <f>VLOOKUP(K1078,'Voltage Vector Region'!$M:$P,3,0)</f>
        <v>V10</v>
      </c>
      <c r="N1078" t="str">
        <f>VLOOKUP(K1078,'Voltage Vector Region'!$M:$P,4,0)</f>
        <v>V16</v>
      </c>
      <c r="P1078" t="str">
        <f>VLOOKUP(L1078,'Voltage Vector Region'!$R:$S,2,0)</f>
        <v>OPP</v>
      </c>
      <c r="Q1078" t="str">
        <f>VLOOKUP(M1078,'Voltage Vector Region'!$R:$S,2,0)</f>
        <v>NOP</v>
      </c>
      <c r="R1078" t="str">
        <f>VLOOKUP(N1078,'Voltage Vector Region'!$R:$S,2,0)</f>
        <v>NPP</v>
      </c>
      <c r="S1078">
        <f t="shared" si="135"/>
        <v>10.749999999999998</v>
      </c>
      <c r="T1078" t="e">
        <f>VLOOKUP($K1078,#REF!,2,0)</f>
        <v>#REF!</v>
      </c>
      <c r="U1078" t="e">
        <f>VLOOKUP($K1078,#REF!,3,0)</f>
        <v>#REF!</v>
      </c>
      <c r="V1078" t="e">
        <f>VLOOKUP($K1078,#REF!,4,0)</f>
        <v>#REF!</v>
      </c>
    </row>
    <row r="1079" spans="3:22" x14ac:dyDescent="0.3">
      <c r="C1079" s="1">
        <v>1.076E-2</v>
      </c>
      <c r="D1079" s="1">
        <f t="shared" si="136"/>
        <v>3.3803536952626176</v>
      </c>
      <c r="E1079" s="1" t="str">
        <f t="shared" si="137"/>
        <v>S4</v>
      </c>
      <c r="F1079" s="1">
        <f t="shared" si="142"/>
        <v>0.23876104167282453</v>
      </c>
      <c r="G1079" s="1">
        <f>$F$2*(((SQRT(3)*COS(Model!F1079))-SIN(Model!F1079))/2)</f>
        <v>0.57856661225227346</v>
      </c>
      <c r="H1079" s="1">
        <f t="shared" si="138"/>
        <v>0.18919919761897996</v>
      </c>
      <c r="I1079" s="1">
        <f t="shared" si="139"/>
        <v>0.76776580987125342</v>
      </c>
      <c r="J1079" s="1" t="str">
        <f t="shared" si="140"/>
        <v>R3</v>
      </c>
      <c r="K1079" t="str">
        <f t="shared" si="141"/>
        <v>S4R3</v>
      </c>
      <c r="L1079" t="str">
        <f>VLOOKUP(K1079,'Voltage Vector Region'!$M:$P,2,0)</f>
        <v>V4</v>
      </c>
      <c r="M1079" t="str">
        <f>VLOOKUP(K1079,'Voltage Vector Region'!$M:$P,3,0)</f>
        <v>V10</v>
      </c>
      <c r="N1079" t="str">
        <f>VLOOKUP(K1079,'Voltage Vector Region'!$M:$P,4,0)</f>
        <v>V16</v>
      </c>
      <c r="P1079" t="str">
        <f>VLOOKUP(L1079,'Voltage Vector Region'!$R:$S,2,0)</f>
        <v>OPP</v>
      </c>
      <c r="Q1079" t="str">
        <f>VLOOKUP(M1079,'Voltage Vector Region'!$R:$S,2,0)</f>
        <v>NOP</v>
      </c>
      <c r="R1079" t="str">
        <f>VLOOKUP(N1079,'Voltage Vector Region'!$R:$S,2,0)</f>
        <v>NPP</v>
      </c>
      <c r="S1079">
        <f t="shared" si="135"/>
        <v>10.76</v>
      </c>
      <c r="T1079" t="e">
        <f>VLOOKUP($K1079,#REF!,2,0)</f>
        <v>#REF!</v>
      </c>
      <c r="U1079" t="e">
        <f>VLOOKUP($K1079,#REF!,3,0)</f>
        <v>#REF!</v>
      </c>
      <c r="V1079" t="e">
        <f>VLOOKUP($K1079,#REF!,4,0)</f>
        <v>#REF!</v>
      </c>
    </row>
    <row r="1080" spans="3:22" x14ac:dyDescent="0.3">
      <c r="C1080" s="1">
        <v>1.077E-2</v>
      </c>
      <c r="D1080" s="1">
        <f t="shared" si="136"/>
        <v>3.3834952879162072</v>
      </c>
      <c r="E1080" s="1" t="str">
        <f t="shared" si="137"/>
        <v>S4</v>
      </c>
      <c r="F1080" s="1">
        <f t="shared" si="142"/>
        <v>0.24190263432641412</v>
      </c>
      <c r="G1080" s="1">
        <f>$F$2*(((SQRT(3)*COS(Model!F1080))-SIN(Model!F1080))/2)</f>
        <v>0.5768280174758309</v>
      </c>
      <c r="H1080" s="1">
        <f t="shared" si="138"/>
        <v>0.19164023683353751</v>
      </c>
      <c r="I1080" s="1">
        <f t="shared" si="139"/>
        <v>0.76846825430936838</v>
      </c>
      <c r="J1080" s="1" t="str">
        <f t="shared" si="140"/>
        <v>R3</v>
      </c>
      <c r="K1080" t="str">
        <f t="shared" si="141"/>
        <v>S4R3</v>
      </c>
      <c r="L1080" t="str">
        <f>VLOOKUP(K1080,'Voltage Vector Region'!$M:$P,2,0)</f>
        <v>V4</v>
      </c>
      <c r="M1080" t="str">
        <f>VLOOKUP(K1080,'Voltage Vector Region'!$M:$P,3,0)</f>
        <v>V10</v>
      </c>
      <c r="N1080" t="str">
        <f>VLOOKUP(K1080,'Voltage Vector Region'!$M:$P,4,0)</f>
        <v>V16</v>
      </c>
      <c r="P1080" t="str">
        <f>VLOOKUP(L1080,'Voltage Vector Region'!$R:$S,2,0)</f>
        <v>OPP</v>
      </c>
      <c r="Q1080" t="str">
        <f>VLOOKUP(M1080,'Voltage Vector Region'!$R:$S,2,0)</f>
        <v>NOP</v>
      </c>
      <c r="R1080" t="str">
        <f>VLOOKUP(N1080,'Voltage Vector Region'!$R:$S,2,0)</f>
        <v>NPP</v>
      </c>
      <c r="S1080">
        <f t="shared" si="135"/>
        <v>10.77</v>
      </c>
      <c r="T1080" t="e">
        <f>VLOOKUP($K1080,#REF!,2,0)</f>
        <v>#REF!</v>
      </c>
      <c r="U1080" t="e">
        <f>VLOOKUP($K1080,#REF!,3,0)</f>
        <v>#REF!</v>
      </c>
      <c r="V1080" t="e">
        <f>VLOOKUP($K1080,#REF!,4,0)</f>
        <v>#REF!</v>
      </c>
    </row>
    <row r="1081" spans="3:22" x14ac:dyDescent="0.3">
      <c r="C1081" s="1">
        <v>1.078E-2</v>
      </c>
      <c r="D1081" s="1">
        <f t="shared" si="136"/>
        <v>3.3866368805697968</v>
      </c>
      <c r="E1081" s="1" t="str">
        <f t="shared" si="137"/>
        <v>S4</v>
      </c>
      <c r="F1081" s="1">
        <f t="shared" si="142"/>
        <v>0.24504422698000372</v>
      </c>
      <c r="G1081" s="1">
        <f>$F$2*(((SQRT(3)*COS(Model!F1081))-SIN(Model!F1081))/2)</f>
        <v>0.57508372963973087</v>
      </c>
      <c r="H1081" s="1">
        <f t="shared" si="138"/>
        <v>0.19407938463632585</v>
      </c>
      <c r="I1081" s="1">
        <f t="shared" si="139"/>
        <v>0.76916311427605666</v>
      </c>
      <c r="J1081" s="1" t="str">
        <f t="shared" si="140"/>
        <v>R3</v>
      </c>
      <c r="K1081" t="str">
        <f t="shared" si="141"/>
        <v>S4R3</v>
      </c>
      <c r="L1081" t="str">
        <f>VLOOKUP(K1081,'Voltage Vector Region'!$M:$P,2,0)</f>
        <v>V4</v>
      </c>
      <c r="M1081" t="str">
        <f>VLOOKUP(K1081,'Voltage Vector Region'!$M:$P,3,0)</f>
        <v>V10</v>
      </c>
      <c r="N1081" t="str">
        <f>VLOOKUP(K1081,'Voltage Vector Region'!$M:$P,4,0)</f>
        <v>V16</v>
      </c>
      <c r="P1081" t="str">
        <f>VLOOKUP(L1081,'Voltage Vector Region'!$R:$S,2,0)</f>
        <v>OPP</v>
      </c>
      <c r="Q1081" t="str">
        <f>VLOOKUP(M1081,'Voltage Vector Region'!$R:$S,2,0)</f>
        <v>NOP</v>
      </c>
      <c r="R1081" t="str">
        <f>VLOOKUP(N1081,'Voltage Vector Region'!$R:$S,2,0)</f>
        <v>NPP</v>
      </c>
      <c r="S1081">
        <f t="shared" si="135"/>
        <v>10.78</v>
      </c>
      <c r="T1081" t="e">
        <f>VLOOKUP($K1081,#REF!,2,0)</f>
        <v>#REF!</v>
      </c>
      <c r="U1081" t="e">
        <f>VLOOKUP($K1081,#REF!,3,0)</f>
        <v>#REF!</v>
      </c>
      <c r="V1081" t="e">
        <f>VLOOKUP($K1081,#REF!,4,0)</f>
        <v>#REF!</v>
      </c>
    </row>
    <row r="1082" spans="3:22" x14ac:dyDescent="0.3">
      <c r="C1082" s="1">
        <v>1.0789999999999999E-2</v>
      </c>
      <c r="D1082" s="1">
        <f t="shared" si="136"/>
        <v>3.3897784732233869</v>
      </c>
      <c r="E1082" s="1" t="str">
        <f t="shared" si="137"/>
        <v>S4</v>
      </c>
      <c r="F1082" s="1">
        <f t="shared" si="142"/>
        <v>0.24818581963359376</v>
      </c>
      <c r="G1082" s="1">
        <f>$F$2*(((SQRT(3)*COS(Model!F1082))-SIN(Model!F1082))/2)</f>
        <v>0.57333376595938945</v>
      </c>
      <c r="H1082" s="1">
        <f t="shared" si="138"/>
        <v>0.19651661695394115</v>
      </c>
      <c r="I1082" s="1">
        <f t="shared" si="139"/>
        <v>0.76985038291333063</v>
      </c>
      <c r="J1082" s="1" t="str">
        <f t="shared" si="140"/>
        <v>R3</v>
      </c>
      <c r="K1082" t="str">
        <f t="shared" si="141"/>
        <v>S4R3</v>
      </c>
      <c r="L1082" t="str">
        <f>VLOOKUP(K1082,'Voltage Vector Region'!$M:$P,2,0)</f>
        <v>V4</v>
      </c>
      <c r="M1082" t="str">
        <f>VLOOKUP(K1082,'Voltage Vector Region'!$M:$P,3,0)</f>
        <v>V10</v>
      </c>
      <c r="N1082" t="str">
        <f>VLOOKUP(K1082,'Voltage Vector Region'!$M:$P,4,0)</f>
        <v>V16</v>
      </c>
      <c r="P1082" t="str">
        <f>VLOOKUP(L1082,'Voltage Vector Region'!$R:$S,2,0)</f>
        <v>OPP</v>
      </c>
      <c r="Q1082" t="str">
        <f>VLOOKUP(M1082,'Voltage Vector Region'!$R:$S,2,0)</f>
        <v>NOP</v>
      </c>
      <c r="R1082" t="str">
        <f>VLOOKUP(N1082,'Voltage Vector Region'!$R:$S,2,0)</f>
        <v>NPP</v>
      </c>
      <c r="S1082">
        <f t="shared" si="135"/>
        <v>10.79</v>
      </c>
      <c r="T1082" t="e">
        <f>VLOOKUP($K1082,#REF!,2,0)</f>
        <v>#REF!</v>
      </c>
      <c r="U1082" t="e">
        <f>VLOOKUP($K1082,#REF!,3,0)</f>
        <v>#REF!</v>
      </c>
      <c r="V1082" t="e">
        <f>VLOOKUP($K1082,#REF!,4,0)</f>
        <v>#REF!</v>
      </c>
    </row>
    <row r="1083" spans="3:22" x14ac:dyDescent="0.3">
      <c r="C1083" s="1">
        <v>1.0800000000000001E-2</v>
      </c>
      <c r="D1083" s="1">
        <f t="shared" si="136"/>
        <v>3.3929200658769769</v>
      </c>
      <c r="E1083" s="1" t="str">
        <f t="shared" si="137"/>
        <v>S4</v>
      </c>
      <c r="F1083" s="1">
        <f t="shared" si="142"/>
        <v>0.2513274122871838</v>
      </c>
      <c r="G1083" s="1">
        <f>$F$2*(((SQRT(3)*COS(Model!F1083))-SIN(Model!F1083))/2)</f>
        <v>0.57157814370624249</v>
      </c>
      <c r="H1083" s="1">
        <f t="shared" si="138"/>
        <v>0.19895190973188412</v>
      </c>
      <c r="I1083" s="1">
        <f t="shared" si="139"/>
        <v>0.77053005343812664</v>
      </c>
      <c r="J1083" s="1" t="str">
        <f t="shared" si="140"/>
        <v>R3</v>
      </c>
      <c r="K1083" t="str">
        <f t="shared" si="141"/>
        <v>S4R3</v>
      </c>
      <c r="L1083" t="str">
        <f>VLOOKUP(K1083,'Voltage Vector Region'!$M:$P,2,0)</f>
        <v>V4</v>
      </c>
      <c r="M1083" t="str">
        <f>VLOOKUP(K1083,'Voltage Vector Region'!$M:$P,3,0)</f>
        <v>V10</v>
      </c>
      <c r="N1083" t="str">
        <f>VLOOKUP(K1083,'Voltage Vector Region'!$M:$P,4,0)</f>
        <v>V16</v>
      </c>
      <c r="P1083" t="str">
        <f>VLOOKUP(L1083,'Voltage Vector Region'!$R:$S,2,0)</f>
        <v>OPP</v>
      </c>
      <c r="Q1083" t="str">
        <f>VLOOKUP(M1083,'Voltage Vector Region'!$R:$S,2,0)</f>
        <v>NOP</v>
      </c>
      <c r="R1083" t="str">
        <f>VLOOKUP(N1083,'Voltage Vector Region'!$R:$S,2,0)</f>
        <v>NPP</v>
      </c>
      <c r="S1083">
        <f t="shared" si="135"/>
        <v>10.8</v>
      </c>
      <c r="T1083" t="e">
        <f>VLOOKUP($K1083,#REF!,2,0)</f>
        <v>#REF!</v>
      </c>
      <c r="U1083" t="e">
        <f>VLOOKUP($K1083,#REF!,3,0)</f>
        <v>#REF!</v>
      </c>
      <c r="V1083" t="e">
        <f>VLOOKUP($K1083,#REF!,4,0)</f>
        <v>#REF!</v>
      </c>
    </row>
    <row r="1084" spans="3:22" x14ac:dyDescent="0.3">
      <c r="C1084" s="1">
        <v>1.081E-2</v>
      </c>
      <c r="D1084" s="1">
        <f t="shared" si="136"/>
        <v>3.3960616585305665</v>
      </c>
      <c r="E1084" s="1" t="str">
        <f t="shared" si="137"/>
        <v>S4</v>
      </c>
      <c r="F1084" s="1">
        <f t="shared" si="142"/>
        <v>0.2544690049407734</v>
      </c>
      <c r="G1084" s="1">
        <f>$F$2*(((SQRT(3)*COS(Model!F1084))-SIN(Model!F1084))/2)</f>
        <v>0.56981688020757282</v>
      </c>
      <c r="H1084" s="1">
        <f t="shared" si="138"/>
        <v>0.20138523893479779</v>
      </c>
      <c r="I1084" s="1">
        <f t="shared" si="139"/>
        <v>0.77120211914237058</v>
      </c>
      <c r="J1084" s="1" t="str">
        <f t="shared" si="140"/>
        <v>R3</v>
      </c>
      <c r="K1084" t="str">
        <f t="shared" si="141"/>
        <v>S4R3</v>
      </c>
      <c r="L1084" t="str">
        <f>VLOOKUP(K1084,'Voltage Vector Region'!$M:$P,2,0)</f>
        <v>V4</v>
      </c>
      <c r="M1084" t="str">
        <f>VLOOKUP(K1084,'Voltage Vector Region'!$M:$P,3,0)</f>
        <v>V10</v>
      </c>
      <c r="N1084" t="str">
        <f>VLOOKUP(K1084,'Voltage Vector Region'!$M:$P,4,0)</f>
        <v>V16</v>
      </c>
      <c r="P1084" t="str">
        <f>VLOOKUP(L1084,'Voltage Vector Region'!$R:$S,2,0)</f>
        <v>OPP</v>
      </c>
      <c r="Q1084" t="str">
        <f>VLOOKUP(M1084,'Voltage Vector Region'!$R:$S,2,0)</f>
        <v>NOP</v>
      </c>
      <c r="R1084" t="str">
        <f>VLOOKUP(N1084,'Voltage Vector Region'!$R:$S,2,0)</f>
        <v>NPP</v>
      </c>
      <c r="S1084">
        <f t="shared" si="135"/>
        <v>10.81</v>
      </c>
      <c r="T1084" t="e">
        <f>VLOOKUP($K1084,#REF!,2,0)</f>
        <v>#REF!</v>
      </c>
      <c r="U1084" t="e">
        <f>VLOOKUP($K1084,#REF!,3,0)</f>
        <v>#REF!</v>
      </c>
      <c r="V1084" t="e">
        <f>VLOOKUP($K1084,#REF!,4,0)</f>
        <v>#REF!</v>
      </c>
    </row>
    <row r="1085" spans="3:22" x14ac:dyDescent="0.3">
      <c r="C1085" s="1">
        <v>1.082E-2</v>
      </c>
      <c r="D1085" s="1">
        <f t="shared" si="136"/>
        <v>3.3992032511841561</v>
      </c>
      <c r="E1085" s="1" t="str">
        <f t="shared" si="137"/>
        <v>S4</v>
      </c>
      <c r="F1085" s="1">
        <f t="shared" si="142"/>
        <v>0.257610597594363</v>
      </c>
      <c r="G1085" s="1">
        <f>$F$2*(((SQRT(3)*COS(Model!F1085))-SIN(Model!F1085))/2)</f>
        <v>0.56804999284633984</v>
      </c>
      <c r="H1085" s="1">
        <f t="shared" si="138"/>
        <v>0.20381658054670571</v>
      </c>
      <c r="I1085" s="1">
        <f t="shared" si="139"/>
        <v>0.77186657339304554</v>
      </c>
      <c r="J1085" s="1" t="str">
        <f t="shared" si="140"/>
        <v>R3</v>
      </c>
      <c r="K1085" t="str">
        <f t="shared" si="141"/>
        <v>S4R3</v>
      </c>
      <c r="L1085" t="str">
        <f>VLOOKUP(K1085,'Voltage Vector Region'!$M:$P,2,0)</f>
        <v>V4</v>
      </c>
      <c r="M1085" t="str">
        <f>VLOOKUP(K1085,'Voltage Vector Region'!$M:$P,3,0)</f>
        <v>V10</v>
      </c>
      <c r="N1085" t="str">
        <f>VLOOKUP(K1085,'Voltage Vector Region'!$M:$P,4,0)</f>
        <v>V16</v>
      </c>
      <c r="P1085" t="str">
        <f>VLOOKUP(L1085,'Voltage Vector Region'!$R:$S,2,0)</f>
        <v>OPP</v>
      </c>
      <c r="Q1085" t="str">
        <f>VLOOKUP(M1085,'Voltage Vector Region'!$R:$S,2,0)</f>
        <v>NOP</v>
      </c>
      <c r="R1085" t="str">
        <f>VLOOKUP(N1085,'Voltage Vector Region'!$R:$S,2,0)</f>
        <v>NPP</v>
      </c>
      <c r="S1085">
        <f t="shared" si="135"/>
        <v>10.82</v>
      </c>
      <c r="T1085" t="e">
        <f>VLOOKUP($K1085,#REF!,2,0)</f>
        <v>#REF!</v>
      </c>
      <c r="U1085" t="e">
        <f>VLOOKUP($K1085,#REF!,3,0)</f>
        <v>#REF!</v>
      </c>
      <c r="V1085" t="e">
        <f>VLOOKUP($K1085,#REF!,4,0)</f>
        <v>#REF!</v>
      </c>
    </row>
    <row r="1086" spans="3:22" x14ac:dyDescent="0.3">
      <c r="C1086" s="1">
        <v>1.0829999999999999E-2</v>
      </c>
      <c r="D1086" s="1">
        <f t="shared" si="136"/>
        <v>3.4023448438377457</v>
      </c>
      <c r="E1086" s="1" t="str">
        <f t="shared" si="137"/>
        <v>S4</v>
      </c>
      <c r="F1086" s="1">
        <f t="shared" si="142"/>
        <v>0.2607521902479526</v>
      </c>
      <c r="G1086" s="1">
        <f>$F$2*(((SQRT(3)*COS(Model!F1086))-SIN(Model!F1086))/2)</f>
        <v>0.56627749906100833</v>
      </c>
      <c r="H1086" s="1">
        <f t="shared" si="138"/>
        <v>0.20624591057124772</v>
      </c>
      <c r="I1086" s="1">
        <f t="shared" si="139"/>
        <v>0.77252340963225608</v>
      </c>
      <c r="J1086" s="1" t="str">
        <f t="shared" si="140"/>
        <v>R3</v>
      </c>
      <c r="K1086" t="str">
        <f t="shared" si="141"/>
        <v>S4R3</v>
      </c>
      <c r="L1086" t="str">
        <f>VLOOKUP(K1086,'Voltage Vector Region'!$M:$P,2,0)</f>
        <v>V4</v>
      </c>
      <c r="M1086" t="str">
        <f>VLOOKUP(K1086,'Voltage Vector Region'!$M:$P,3,0)</f>
        <v>V10</v>
      </c>
      <c r="N1086" t="str">
        <f>VLOOKUP(K1086,'Voltage Vector Region'!$M:$P,4,0)</f>
        <v>V16</v>
      </c>
      <c r="P1086" t="str">
        <f>VLOOKUP(L1086,'Voltage Vector Region'!$R:$S,2,0)</f>
        <v>OPP</v>
      </c>
      <c r="Q1086" t="str">
        <f>VLOOKUP(M1086,'Voltage Vector Region'!$R:$S,2,0)</f>
        <v>NOP</v>
      </c>
      <c r="R1086" t="str">
        <f>VLOOKUP(N1086,'Voltage Vector Region'!$R:$S,2,0)</f>
        <v>NPP</v>
      </c>
      <c r="S1086">
        <f t="shared" si="135"/>
        <v>10.829999999999998</v>
      </c>
      <c r="T1086" t="e">
        <f>VLOOKUP($K1086,#REF!,2,0)</f>
        <v>#REF!</v>
      </c>
      <c r="U1086" t="e">
        <f>VLOOKUP($K1086,#REF!,3,0)</f>
        <v>#REF!</v>
      </c>
      <c r="V1086" t="e">
        <f>VLOOKUP($K1086,#REF!,4,0)</f>
        <v>#REF!</v>
      </c>
    </row>
    <row r="1087" spans="3:22" x14ac:dyDescent="0.3">
      <c r="C1087" s="1">
        <v>1.0840000000000001E-2</v>
      </c>
      <c r="D1087" s="1">
        <f t="shared" si="136"/>
        <v>3.4054864364913362</v>
      </c>
      <c r="E1087" s="1" t="str">
        <f t="shared" si="137"/>
        <v>S4</v>
      </c>
      <c r="F1087" s="1">
        <f t="shared" si="142"/>
        <v>0.26389378290154308</v>
      </c>
      <c r="G1087" s="1">
        <f>$F$2*(((SQRT(3)*COS(Model!F1087))-SIN(Model!F1087))/2)</f>
        <v>0.56449941634537626</v>
      </c>
      <c r="H1087" s="1">
        <f t="shared" si="138"/>
        <v>0.20867320503191791</v>
      </c>
      <c r="I1087" s="1">
        <f t="shared" si="139"/>
        <v>0.77317262137729414</v>
      </c>
      <c r="J1087" s="1" t="str">
        <f t="shared" si="140"/>
        <v>R3</v>
      </c>
      <c r="K1087" t="str">
        <f t="shared" si="141"/>
        <v>S4R3</v>
      </c>
      <c r="L1087" t="str">
        <f>VLOOKUP(K1087,'Voltage Vector Region'!$M:$P,2,0)</f>
        <v>V4</v>
      </c>
      <c r="M1087" t="str">
        <f>VLOOKUP(K1087,'Voltage Vector Region'!$M:$P,3,0)</f>
        <v>V10</v>
      </c>
      <c r="N1087" t="str">
        <f>VLOOKUP(K1087,'Voltage Vector Region'!$M:$P,4,0)</f>
        <v>V16</v>
      </c>
      <c r="P1087" t="str">
        <f>VLOOKUP(L1087,'Voltage Vector Region'!$R:$S,2,0)</f>
        <v>OPP</v>
      </c>
      <c r="Q1087" t="str">
        <f>VLOOKUP(M1087,'Voltage Vector Region'!$R:$S,2,0)</f>
        <v>NOP</v>
      </c>
      <c r="R1087" t="str">
        <f>VLOOKUP(N1087,'Voltage Vector Region'!$R:$S,2,0)</f>
        <v>NPP</v>
      </c>
      <c r="S1087">
        <f t="shared" si="135"/>
        <v>10.84</v>
      </c>
      <c r="T1087" t="e">
        <f>VLOOKUP($K1087,#REF!,2,0)</f>
        <v>#REF!</v>
      </c>
      <c r="U1087" t="e">
        <f>VLOOKUP($K1087,#REF!,3,0)</f>
        <v>#REF!</v>
      </c>
      <c r="V1087" t="e">
        <f>VLOOKUP($K1087,#REF!,4,0)</f>
        <v>#REF!</v>
      </c>
    </row>
    <row r="1088" spans="3:22" x14ac:dyDescent="0.3">
      <c r="C1088" s="1">
        <v>1.085E-2</v>
      </c>
      <c r="D1088" s="1">
        <f t="shared" si="136"/>
        <v>3.4086280291449258</v>
      </c>
      <c r="E1088" s="1" t="str">
        <f t="shared" si="137"/>
        <v>S4</v>
      </c>
      <c r="F1088" s="1">
        <f t="shared" si="142"/>
        <v>0.26703537555513268</v>
      </c>
      <c r="G1088" s="1">
        <f>$F$2*(((SQRT(3)*COS(Model!F1088))-SIN(Model!F1088))/2)</f>
        <v>0.56271576224840292</v>
      </c>
      <c r="H1088" s="1">
        <f t="shared" si="138"/>
        <v>0.21109843997229852</v>
      </c>
      <c r="I1088" s="1">
        <f t="shared" si="139"/>
        <v>0.77381420222070141</v>
      </c>
      <c r="J1088" s="1" t="str">
        <f t="shared" si="140"/>
        <v>R3</v>
      </c>
      <c r="K1088" t="str">
        <f t="shared" si="141"/>
        <v>S4R3</v>
      </c>
      <c r="L1088" t="str">
        <f>VLOOKUP(K1088,'Voltage Vector Region'!$M:$P,2,0)</f>
        <v>V4</v>
      </c>
      <c r="M1088" t="str">
        <f>VLOOKUP(K1088,'Voltage Vector Region'!$M:$P,3,0)</f>
        <v>V10</v>
      </c>
      <c r="N1088" t="str">
        <f>VLOOKUP(K1088,'Voltage Vector Region'!$M:$P,4,0)</f>
        <v>V16</v>
      </c>
      <c r="P1088" t="str">
        <f>VLOOKUP(L1088,'Voltage Vector Region'!$R:$S,2,0)</f>
        <v>OPP</v>
      </c>
      <c r="Q1088" t="str">
        <f>VLOOKUP(M1088,'Voltage Vector Region'!$R:$S,2,0)</f>
        <v>NOP</v>
      </c>
      <c r="R1088" t="str">
        <f>VLOOKUP(N1088,'Voltage Vector Region'!$R:$S,2,0)</f>
        <v>NPP</v>
      </c>
      <c r="S1088">
        <f t="shared" si="135"/>
        <v>10.85</v>
      </c>
      <c r="T1088" t="e">
        <f>VLOOKUP($K1088,#REF!,2,0)</f>
        <v>#REF!</v>
      </c>
      <c r="U1088" t="e">
        <f>VLOOKUP($K1088,#REF!,3,0)</f>
        <v>#REF!</v>
      </c>
      <c r="V1088" t="e">
        <f>VLOOKUP($K1088,#REF!,4,0)</f>
        <v>#REF!</v>
      </c>
    </row>
    <row r="1089" spans="3:22" x14ac:dyDescent="0.3">
      <c r="C1089" s="1">
        <v>1.086E-2</v>
      </c>
      <c r="D1089" s="1">
        <f t="shared" si="136"/>
        <v>3.4117696217985154</v>
      </c>
      <c r="E1089" s="1" t="str">
        <f t="shared" si="137"/>
        <v>S4</v>
      </c>
      <c r="F1089" s="1">
        <f t="shared" si="142"/>
        <v>0.27017696820872228</v>
      </c>
      <c r="G1089" s="1">
        <f>$F$2*(((SQRT(3)*COS(Model!F1089))-SIN(Model!F1089))/2)</f>
        <v>0.56092655437403383</v>
      </c>
      <c r="H1089" s="1">
        <f t="shared" si="138"/>
        <v>0.21352159145630051</v>
      </c>
      <c r="I1089" s="1">
        <f t="shared" si="139"/>
        <v>0.77444814583033428</v>
      </c>
      <c r="J1089" s="1" t="str">
        <f t="shared" si="140"/>
        <v>R3</v>
      </c>
      <c r="K1089" t="str">
        <f t="shared" si="141"/>
        <v>S4R3</v>
      </c>
      <c r="L1089" t="str">
        <f>VLOOKUP(K1089,'Voltage Vector Region'!$M:$P,2,0)</f>
        <v>V4</v>
      </c>
      <c r="M1089" t="str">
        <f>VLOOKUP(K1089,'Voltage Vector Region'!$M:$P,3,0)</f>
        <v>V10</v>
      </c>
      <c r="N1089" t="str">
        <f>VLOOKUP(K1089,'Voltage Vector Region'!$M:$P,4,0)</f>
        <v>V16</v>
      </c>
      <c r="P1089" t="str">
        <f>VLOOKUP(L1089,'Voltage Vector Region'!$R:$S,2,0)</f>
        <v>OPP</v>
      </c>
      <c r="Q1089" t="str">
        <f>VLOOKUP(M1089,'Voltage Vector Region'!$R:$S,2,0)</f>
        <v>NOP</v>
      </c>
      <c r="R1089" t="str">
        <f>VLOOKUP(N1089,'Voltage Vector Region'!$R:$S,2,0)</f>
        <v>NPP</v>
      </c>
      <c r="S1089">
        <f t="shared" si="135"/>
        <v>10.86</v>
      </c>
      <c r="T1089" t="e">
        <f>VLOOKUP($K1089,#REF!,2,0)</f>
        <v>#REF!</v>
      </c>
      <c r="U1089" t="e">
        <f>VLOOKUP($K1089,#REF!,3,0)</f>
        <v>#REF!</v>
      </c>
      <c r="V1089" t="e">
        <f>VLOOKUP($K1089,#REF!,4,0)</f>
        <v>#REF!</v>
      </c>
    </row>
    <row r="1090" spans="3:22" x14ac:dyDescent="0.3">
      <c r="C1090" s="1">
        <v>1.0869999999999999E-2</v>
      </c>
      <c r="D1090" s="1">
        <f t="shared" si="136"/>
        <v>3.414911214452105</v>
      </c>
      <c r="E1090" s="1" t="str">
        <f t="shared" si="137"/>
        <v>S4</v>
      </c>
      <c r="F1090" s="1">
        <f t="shared" si="142"/>
        <v>0.27331856086231188</v>
      </c>
      <c r="G1090" s="1">
        <f>$F$2*(((SQRT(3)*COS(Model!F1090))-SIN(Model!F1090))/2)</f>
        <v>0.55913181038102822</v>
      </c>
      <c r="H1090" s="1">
        <f t="shared" si="138"/>
        <v>0.21594263556839699</v>
      </c>
      <c r="I1090" s="1">
        <f t="shared" si="139"/>
        <v>0.77507444594942521</v>
      </c>
      <c r="J1090" s="1" t="str">
        <f t="shared" si="140"/>
        <v>R3</v>
      </c>
      <c r="K1090" t="str">
        <f t="shared" si="141"/>
        <v>S4R3</v>
      </c>
      <c r="L1090" t="str">
        <f>VLOOKUP(K1090,'Voltage Vector Region'!$M:$P,2,0)</f>
        <v>V4</v>
      </c>
      <c r="M1090" t="str">
        <f>VLOOKUP(K1090,'Voltage Vector Region'!$M:$P,3,0)</f>
        <v>V10</v>
      </c>
      <c r="N1090" t="str">
        <f>VLOOKUP(K1090,'Voltage Vector Region'!$M:$P,4,0)</f>
        <v>V16</v>
      </c>
      <c r="P1090" t="str">
        <f>VLOOKUP(L1090,'Voltage Vector Region'!$R:$S,2,0)</f>
        <v>OPP</v>
      </c>
      <c r="Q1090" t="str">
        <f>VLOOKUP(M1090,'Voltage Vector Region'!$R:$S,2,0)</f>
        <v>NOP</v>
      </c>
      <c r="R1090" t="str">
        <f>VLOOKUP(N1090,'Voltage Vector Region'!$R:$S,2,0)</f>
        <v>NPP</v>
      </c>
      <c r="S1090">
        <f t="shared" si="135"/>
        <v>10.87</v>
      </c>
      <c r="T1090" t="e">
        <f>VLOOKUP($K1090,#REF!,2,0)</f>
        <v>#REF!</v>
      </c>
      <c r="U1090" t="e">
        <f>VLOOKUP($K1090,#REF!,3,0)</f>
        <v>#REF!</v>
      </c>
      <c r="V1090" t="e">
        <f>VLOOKUP($K1090,#REF!,4,0)</f>
        <v>#REF!</v>
      </c>
    </row>
    <row r="1091" spans="3:22" x14ac:dyDescent="0.3">
      <c r="C1091" s="1">
        <v>1.0880000000000001E-2</v>
      </c>
      <c r="D1091" s="1">
        <f t="shared" si="136"/>
        <v>3.4180528071056955</v>
      </c>
      <c r="E1091" s="1" t="str">
        <f t="shared" si="137"/>
        <v>S4</v>
      </c>
      <c r="F1091" s="1">
        <f t="shared" si="142"/>
        <v>0.27646015351590236</v>
      </c>
      <c r="G1091" s="1">
        <f>$F$2*(((SQRT(3)*COS(Model!F1091))-SIN(Model!F1091))/2)</f>
        <v>0.55733154798278428</v>
      </c>
      <c r="H1091" s="1">
        <f t="shared" si="138"/>
        <v>0.21836154841386063</v>
      </c>
      <c r="I1091" s="1">
        <f t="shared" si="139"/>
        <v>0.77569309639664485</v>
      </c>
      <c r="J1091" s="1" t="str">
        <f t="shared" si="140"/>
        <v>R3</v>
      </c>
      <c r="K1091" t="str">
        <f t="shared" si="141"/>
        <v>S4R3</v>
      </c>
      <c r="L1091" t="str">
        <f>VLOOKUP(K1091,'Voltage Vector Region'!$M:$P,2,0)</f>
        <v>V4</v>
      </c>
      <c r="M1091" t="str">
        <f>VLOOKUP(K1091,'Voltage Vector Region'!$M:$P,3,0)</f>
        <v>V10</v>
      </c>
      <c r="N1091" t="str">
        <f>VLOOKUP(K1091,'Voltage Vector Region'!$M:$P,4,0)</f>
        <v>V16</v>
      </c>
      <c r="P1091" t="str">
        <f>VLOOKUP(L1091,'Voltage Vector Region'!$R:$S,2,0)</f>
        <v>OPP</v>
      </c>
      <c r="Q1091" t="str">
        <f>VLOOKUP(M1091,'Voltage Vector Region'!$R:$S,2,0)</f>
        <v>NOP</v>
      </c>
      <c r="R1091" t="str">
        <f>VLOOKUP(N1091,'Voltage Vector Region'!$R:$S,2,0)</f>
        <v>NPP</v>
      </c>
      <c r="S1091">
        <f t="shared" ref="S1091:S1154" si="143">C1091/$S$1</f>
        <v>10.88</v>
      </c>
      <c r="T1091" t="e">
        <f>VLOOKUP($K1091,#REF!,2,0)</f>
        <v>#REF!</v>
      </c>
      <c r="U1091" t="e">
        <f>VLOOKUP($K1091,#REF!,3,0)</f>
        <v>#REF!</v>
      </c>
      <c r="V1091" t="e">
        <f>VLOOKUP($K1091,#REF!,4,0)</f>
        <v>#REF!</v>
      </c>
    </row>
    <row r="1092" spans="3:22" x14ac:dyDescent="0.3">
      <c r="C1092" s="1">
        <v>1.089E-2</v>
      </c>
      <c r="D1092" s="1">
        <f t="shared" ref="D1092:D1155" si="144">C1092*$B$3</f>
        <v>3.4211943997592851</v>
      </c>
      <c r="E1092" s="1" t="str">
        <f t="shared" ref="E1092:E1155" si="145">IF(AND((D1092&lt;PI()/3),(D1092&gt;=0)),"S1",IF(AND((D1092&lt;2*PI()/3),(D1092&gt;=PI()/3)),"S2",IF(AND((D1092&lt;3*PI()/3),(D1092&gt;=2*PI()/3)),"S3",IF(AND((D1092&lt;4*PI()/3),(D1092&gt;=PI())),"S4",IF(AND((D1092&lt;5*PI()/3),(D1092&gt;=4*PI()/3)),"S5",IF(AND((D1092&lt;2*PI()),(D1092&gt;=5*PI()/3)),"S6",0))))))</f>
        <v>S4</v>
      </c>
      <c r="F1092" s="1">
        <f t="shared" si="142"/>
        <v>0.27960174616949196</v>
      </c>
      <c r="G1092" s="1">
        <f>$F$2*(((SQRT(3)*COS(Model!F1092))-SIN(Model!F1092))/2)</f>
        <v>0.55552578494716609</v>
      </c>
      <c r="H1092" s="1">
        <f t="shared" si="138"/>
        <v>0.22077830611899688</v>
      </c>
      <c r="I1092" s="1">
        <f t="shared" si="139"/>
        <v>0.77630409106616294</v>
      </c>
      <c r="J1092" s="1" t="str">
        <f t="shared" si="140"/>
        <v>R3</v>
      </c>
      <c r="K1092" t="str">
        <f t="shared" si="141"/>
        <v>S4R3</v>
      </c>
      <c r="L1092" t="str">
        <f>VLOOKUP(K1092,'Voltage Vector Region'!$M:$P,2,0)</f>
        <v>V4</v>
      </c>
      <c r="M1092" t="str">
        <f>VLOOKUP(K1092,'Voltage Vector Region'!$M:$P,3,0)</f>
        <v>V10</v>
      </c>
      <c r="N1092" t="str">
        <f>VLOOKUP(K1092,'Voltage Vector Region'!$M:$P,4,0)</f>
        <v>V16</v>
      </c>
      <c r="P1092" t="str">
        <f>VLOOKUP(L1092,'Voltage Vector Region'!$R:$S,2,0)</f>
        <v>OPP</v>
      </c>
      <c r="Q1092" t="str">
        <f>VLOOKUP(M1092,'Voltage Vector Region'!$R:$S,2,0)</f>
        <v>NOP</v>
      </c>
      <c r="R1092" t="str">
        <f>VLOOKUP(N1092,'Voltage Vector Region'!$R:$S,2,0)</f>
        <v>NPP</v>
      </c>
      <c r="S1092">
        <f t="shared" si="143"/>
        <v>10.89</v>
      </c>
      <c r="T1092" t="e">
        <f>VLOOKUP($K1092,#REF!,2,0)</f>
        <v>#REF!</v>
      </c>
      <c r="U1092" t="e">
        <f>VLOOKUP($K1092,#REF!,3,0)</f>
        <v>#REF!</v>
      </c>
      <c r="V1092" t="e">
        <f>VLOOKUP($K1092,#REF!,4,0)</f>
        <v>#REF!</v>
      </c>
    </row>
    <row r="1093" spans="3:22" x14ac:dyDescent="0.3">
      <c r="C1093" s="1">
        <v>1.09E-2</v>
      </c>
      <c r="D1093" s="1">
        <f t="shared" si="144"/>
        <v>3.4243359924128747</v>
      </c>
      <c r="E1093" s="1" t="str">
        <f t="shared" si="145"/>
        <v>S4</v>
      </c>
      <c r="F1093" s="1">
        <f t="shared" si="142"/>
        <v>0.28274333882308156</v>
      </c>
      <c r="G1093" s="1">
        <f>$F$2*(((SQRT(3)*COS(Model!F1093))-SIN(Model!F1093))/2)</f>
        <v>0.5537145390963254</v>
      </c>
      <c r="H1093" s="1">
        <f t="shared" si="138"/>
        <v>0.22319288483138353</v>
      </c>
      <c r="I1093" s="1">
        <f t="shared" si="139"/>
        <v>0.77690742392770895</v>
      </c>
      <c r="J1093" s="1" t="str">
        <f t="shared" si="140"/>
        <v>R3</v>
      </c>
      <c r="K1093" t="str">
        <f t="shared" si="141"/>
        <v>S4R3</v>
      </c>
      <c r="L1093" t="str">
        <f>VLOOKUP(K1093,'Voltage Vector Region'!$M:$P,2,0)</f>
        <v>V4</v>
      </c>
      <c r="M1093" t="str">
        <f>VLOOKUP(K1093,'Voltage Vector Region'!$M:$P,3,0)</f>
        <v>V10</v>
      </c>
      <c r="N1093" t="str">
        <f>VLOOKUP(K1093,'Voltage Vector Region'!$M:$P,4,0)</f>
        <v>V16</v>
      </c>
      <c r="P1093" t="str">
        <f>VLOOKUP(L1093,'Voltage Vector Region'!$R:$S,2,0)</f>
        <v>OPP</v>
      </c>
      <c r="Q1093" t="str">
        <f>VLOOKUP(M1093,'Voltage Vector Region'!$R:$S,2,0)</f>
        <v>NOP</v>
      </c>
      <c r="R1093" t="str">
        <f>VLOOKUP(N1093,'Voltage Vector Region'!$R:$S,2,0)</f>
        <v>NPP</v>
      </c>
      <c r="S1093">
        <f t="shared" si="143"/>
        <v>10.9</v>
      </c>
      <c r="T1093" t="e">
        <f>VLOOKUP($K1093,#REF!,2,0)</f>
        <v>#REF!</v>
      </c>
      <c r="U1093" t="e">
        <f>VLOOKUP($K1093,#REF!,3,0)</f>
        <v>#REF!</v>
      </c>
      <c r="V1093" t="e">
        <f>VLOOKUP($K1093,#REF!,4,0)</f>
        <v>#REF!</v>
      </c>
    </row>
    <row r="1094" spans="3:22" x14ac:dyDescent="0.3">
      <c r="C1094" s="1">
        <v>1.091E-2</v>
      </c>
      <c r="D1094" s="1">
        <f t="shared" si="144"/>
        <v>3.4274775850664643</v>
      </c>
      <c r="E1094" s="1" t="str">
        <f t="shared" si="145"/>
        <v>S4</v>
      </c>
      <c r="F1094" s="1">
        <f t="shared" si="142"/>
        <v>0.28588493147667116</v>
      </c>
      <c r="G1094" s="1">
        <f>$F$2*(((SQRT(3)*COS(Model!F1094))-SIN(Model!F1094))/2)</f>
        <v>0.55189782830652734</v>
      </c>
      <c r="H1094" s="1">
        <f t="shared" si="138"/>
        <v>0.22560526072010353</v>
      </c>
      <c r="I1094" s="1">
        <f t="shared" si="139"/>
        <v>0.7775030890266309</v>
      </c>
      <c r="J1094" s="1" t="str">
        <f t="shared" si="140"/>
        <v>R3</v>
      </c>
      <c r="K1094" t="str">
        <f t="shared" si="141"/>
        <v>S4R3</v>
      </c>
      <c r="L1094" t="str">
        <f>VLOOKUP(K1094,'Voltage Vector Region'!$M:$P,2,0)</f>
        <v>V4</v>
      </c>
      <c r="M1094" t="str">
        <f>VLOOKUP(K1094,'Voltage Vector Region'!$M:$P,3,0)</f>
        <v>V10</v>
      </c>
      <c r="N1094" t="str">
        <f>VLOOKUP(K1094,'Voltage Vector Region'!$M:$P,4,0)</f>
        <v>V16</v>
      </c>
      <c r="P1094" t="str">
        <f>VLOOKUP(L1094,'Voltage Vector Region'!$R:$S,2,0)</f>
        <v>OPP</v>
      </c>
      <c r="Q1094" t="str">
        <f>VLOOKUP(M1094,'Voltage Vector Region'!$R:$S,2,0)</f>
        <v>NOP</v>
      </c>
      <c r="R1094" t="str">
        <f>VLOOKUP(N1094,'Voltage Vector Region'!$R:$S,2,0)</f>
        <v>NPP</v>
      </c>
      <c r="S1094">
        <f t="shared" si="143"/>
        <v>10.91</v>
      </c>
      <c r="T1094" t="e">
        <f>VLOOKUP($K1094,#REF!,2,0)</f>
        <v>#REF!</v>
      </c>
      <c r="U1094" t="e">
        <f>VLOOKUP($K1094,#REF!,3,0)</f>
        <v>#REF!</v>
      </c>
      <c r="V1094" t="e">
        <f>VLOOKUP($K1094,#REF!,4,0)</f>
        <v>#REF!</v>
      </c>
    </row>
    <row r="1095" spans="3:22" x14ac:dyDescent="0.3">
      <c r="C1095" s="1">
        <v>1.0919999999999999E-2</v>
      </c>
      <c r="D1095" s="1">
        <f t="shared" si="144"/>
        <v>3.4306191777200539</v>
      </c>
      <c r="E1095" s="1" t="str">
        <f t="shared" si="145"/>
        <v>S4</v>
      </c>
      <c r="F1095" s="1">
        <f t="shared" si="142"/>
        <v>0.28902652413026075</v>
      </c>
      <c r="G1095" s="1">
        <f>$F$2*(((SQRT(3)*COS(Model!F1095))-SIN(Model!F1095))/2)</f>
        <v>0.55007567050797401</v>
      </c>
      <c r="H1095" s="1">
        <f t="shared" si="138"/>
        <v>0.22801540997598077</v>
      </c>
      <c r="I1095" s="1">
        <f t="shared" si="139"/>
        <v>0.77809108048395481</v>
      </c>
      <c r="J1095" s="1" t="str">
        <f t="shared" si="140"/>
        <v>R3</v>
      </c>
      <c r="K1095" t="str">
        <f t="shared" si="141"/>
        <v>S4R3</v>
      </c>
      <c r="L1095" t="str">
        <f>VLOOKUP(K1095,'Voltage Vector Region'!$M:$P,2,0)</f>
        <v>V4</v>
      </c>
      <c r="M1095" t="str">
        <f>VLOOKUP(K1095,'Voltage Vector Region'!$M:$P,3,0)</f>
        <v>V10</v>
      </c>
      <c r="N1095" t="str">
        <f>VLOOKUP(K1095,'Voltage Vector Region'!$M:$P,4,0)</f>
        <v>V16</v>
      </c>
      <c r="P1095" t="str">
        <f>VLOOKUP(L1095,'Voltage Vector Region'!$R:$S,2,0)</f>
        <v>OPP</v>
      </c>
      <c r="Q1095" t="str">
        <f>VLOOKUP(M1095,'Voltage Vector Region'!$R:$S,2,0)</f>
        <v>NOP</v>
      </c>
      <c r="R1095" t="str">
        <f>VLOOKUP(N1095,'Voltage Vector Region'!$R:$S,2,0)</f>
        <v>NPP</v>
      </c>
      <c r="S1095">
        <f t="shared" si="143"/>
        <v>10.919999999999998</v>
      </c>
      <c r="T1095" t="e">
        <f>VLOOKUP($K1095,#REF!,2,0)</f>
        <v>#REF!</v>
      </c>
      <c r="U1095" t="e">
        <f>VLOOKUP($K1095,#REF!,3,0)</f>
        <v>#REF!</v>
      </c>
      <c r="V1095" t="e">
        <f>VLOOKUP($K1095,#REF!,4,0)</f>
        <v>#REF!</v>
      </c>
    </row>
    <row r="1096" spans="3:22" x14ac:dyDescent="0.3">
      <c r="C1096" s="1">
        <v>1.093E-2</v>
      </c>
      <c r="D1096" s="1">
        <f t="shared" si="144"/>
        <v>3.4337607703736444</v>
      </c>
      <c r="E1096" s="1" t="str">
        <f t="shared" si="145"/>
        <v>S4</v>
      </c>
      <c r="F1096" s="1">
        <f t="shared" si="142"/>
        <v>0.29216811678385124</v>
      </c>
      <c r="G1096" s="1">
        <f>$F$2*(((SQRT(3)*COS(Model!F1096))-SIN(Model!F1096))/2)</f>
        <v>0.54824808368462696</v>
      </c>
      <c r="H1096" s="1">
        <f t="shared" si="138"/>
        <v>0.23042330881181572</v>
      </c>
      <c r="I1096" s="1">
        <f t="shared" si="139"/>
        <v>0.77867139249644268</v>
      </c>
      <c r="J1096" s="1" t="str">
        <f t="shared" si="140"/>
        <v>R3</v>
      </c>
      <c r="K1096" t="str">
        <f t="shared" si="141"/>
        <v>S4R3</v>
      </c>
      <c r="L1096" t="str">
        <f>VLOOKUP(K1096,'Voltage Vector Region'!$M:$P,2,0)</f>
        <v>V4</v>
      </c>
      <c r="M1096" t="str">
        <f>VLOOKUP(K1096,'Voltage Vector Region'!$M:$P,3,0)</f>
        <v>V10</v>
      </c>
      <c r="N1096" t="str">
        <f>VLOOKUP(K1096,'Voltage Vector Region'!$M:$P,4,0)</f>
        <v>V16</v>
      </c>
      <c r="P1096" t="str">
        <f>VLOOKUP(L1096,'Voltage Vector Region'!$R:$S,2,0)</f>
        <v>OPP</v>
      </c>
      <c r="Q1096" t="str">
        <f>VLOOKUP(M1096,'Voltage Vector Region'!$R:$S,2,0)</f>
        <v>NOP</v>
      </c>
      <c r="R1096" t="str">
        <f>VLOOKUP(N1096,'Voltage Vector Region'!$R:$S,2,0)</f>
        <v>NPP</v>
      </c>
      <c r="S1096">
        <f t="shared" si="143"/>
        <v>10.93</v>
      </c>
      <c r="T1096" t="e">
        <f>VLOOKUP($K1096,#REF!,2,0)</f>
        <v>#REF!</v>
      </c>
      <c r="U1096" t="e">
        <f>VLOOKUP($K1096,#REF!,3,0)</f>
        <v>#REF!</v>
      </c>
      <c r="V1096" t="e">
        <f>VLOOKUP($K1096,#REF!,4,0)</f>
        <v>#REF!</v>
      </c>
    </row>
    <row r="1097" spans="3:22" x14ac:dyDescent="0.3">
      <c r="C1097" s="1">
        <v>1.094E-2</v>
      </c>
      <c r="D1097" s="1">
        <f t="shared" si="144"/>
        <v>3.436902363027234</v>
      </c>
      <c r="E1097" s="1" t="str">
        <f t="shared" si="145"/>
        <v>S4</v>
      </c>
      <c r="F1097" s="1">
        <f t="shared" si="142"/>
        <v>0.29530970943744084</v>
      </c>
      <c r="G1097" s="1">
        <f>$F$2*(((SQRT(3)*COS(Model!F1097))-SIN(Model!F1097))/2)</f>
        <v>0.54641508587403098</v>
      </c>
      <c r="H1097" s="1">
        <f t="shared" si="138"/>
        <v>0.23282893346261768</v>
      </c>
      <c r="I1097" s="1">
        <f t="shared" si="139"/>
        <v>0.77924401933664866</v>
      </c>
      <c r="J1097" s="1" t="str">
        <f t="shared" si="140"/>
        <v>R3</v>
      </c>
      <c r="K1097" t="str">
        <f t="shared" si="141"/>
        <v>S4R3</v>
      </c>
      <c r="L1097" t="str">
        <f>VLOOKUP(K1097,'Voltage Vector Region'!$M:$P,2,0)</f>
        <v>V4</v>
      </c>
      <c r="M1097" t="str">
        <f>VLOOKUP(K1097,'Voltage Vector Region'!$M:$P,3,0)</f>
        <v>V10</v>
      </c>
      <c r="N1097" t="str">
        <f>VLOOKUP(K1097,'Voltage Vector Region'!$M:$P,4,0)</f>
        <v>V16</v>
      </c>
      <c r="P1097" t="str">
        <f>VLOOKUP(L1097,'Voltage Vector Region'!$R:$S,2,0)</f>
        <v>OPP</v>
      </c>
      <c r="Q1097" t="str">
        <f>VLOOKUP(M1097,'Voltage Vector Region'!$R:$S,2,0)</f>
        <v>NOP</v>
      </c>
      <c r="R1097" t="str">
        <f>VLOOKUP(N1097,'Voltage Vector Region'!$R:$S,2,0)</f>
        <v>NPP</v>
      </c>
      <c r="S1097">
        <f t="shared" si="143"/>
        <v>10.94</v>
      </c>
      <c r="T1097" t="e">
        <f>VLOOKUP($K1097,#REF!,2,0)</f>
        <v>#REF!</v>
      </c>
      <c r="U1097" t="e">
        <f>VLOOKUP($K1097,#REF!,3,0)</f>
        <v>#REF!</v>
      </c>
      <c r="V1097" t="e">
        <f>VLOOKUP($K1097,#REF!,4,0)</f>
        <v>#REF!</v>
      </c>
    </row>
    <row r="1098" spans="3:22" x14ac:dyDescent="0.3">
      <c r="C1098" s="1">
        <v>1.095E-2</v>
      </c>
      <c r="D1098" s="1">
        <f t="shared" si="144"/>
        <v>3.4400439556808236</v>
      </c>
      <c r="E1098" s="1" t="str">
        <f t="shared" si="145"/>
        <v>S4</v>
      </c>
      <c r="F1098" s="1">
        <f t="shared" si="142"/>
        <v>0.29845130209103043</v>
      </c>
      <c r="G1098" s="1">
        <f>$F$2*(((SQRT(3)*COS(Model!F1098))-SIN(Model!F1098))/2)</f>
        <v>0.54457669516713414</v>
      </c>
      <c r="H1098" s="1">
        <f t="shared" si="138"/>
        <v>0.23523226018584326</v>
      </c>
      <c r="I1098" s="1">
        <f t="shared" si="139"/>
        <v>0.77980895535297745</v>
      </c>
      <c r="J1098" s="1" t="str">
        <f t="shared" si="140"/>
        <v>R3</v>
      </c>
      <c r="K1098" t="str">
        <f t="shared" si="141"/>
        <v>S4R3</v>
      </c>
      <c r="L1098" t="str">
        <f>VLOOKUP(K1098,'Voltage Vector Region'!$M:$P,2,0)</f>
        <v>V4</v>
      </c>
      <c r="M1098" t="str">
        <f>VLOOKUP(K1098,'Voltage Vector Region'!$M:$P,3,0)</f>
        <v>V10</v>
      </c>
      <c r="N1098" t="str">
        <f>VLOOKUP(K1098,'Voltage Vector Region'!$M:$P,4,0)</f>
        <v>V16</v>
      </c>
      <c r="P1098" t="str">
        <f>VLOOKUP(L1098,'Voltage Vector Region'!$R:$S,2,0)</f>
        <v>OPP</v>
      </c>
      <c r="Q1098" t="str">
        <f>VLOOKUP(M1098,'Voltage Vector Region'!$R:$S,2,0)</f>
        <v>NOP</v>
      </c>
      <c r="R1098" t="str">
        <f>VLOOKUP(N1098,'Voltage Vector Region'!$R:$S,2,0)</f>
        <v>NPP</v>
      </c>
      <c r="S1098">
        <f t="shared" si="143"/>
        <v>10.95</v>
      </c>
      <c r="T1098" t="e">
        <f>VLOOKUP($K1098,#REF!,2,0)</f>
        <v>#REF!</v>
      </c>
      <c r="U1098" t="e">
        <f>VLOOKUP($K1098,#REF!,3,0)</f>
        <v>#REF!</v>
      </c>
      <c r="V1098" t="e">
        <f>VLOOKUP($K1098,#REF!,4,0)</f>
        <v>#REF!</v>
      </c>
    </row>
    <row r="1099" spans="3:22" x14ac:dyDescent="0.3">
      <c r="C1099" s="1">
        <v>1.0959999999999999E-2</v>
      </c>
      <c r="D1099" s="1">
        <f t="shared" si="144"/>
        <v>3.4431855483344131</v>
      </c>
      <c r="E1099" s="1" t="str">
        <f t="shared" si="145"/>
        <v>S4</v>
      </c>
      <c r="F1099" s="1">
        <f t="shared" si="142"/>
        <v>0.30159289474462003</v>
      </c>
      <c r="G1099" s="1">
        <f>$F$2*(((SQRT(3)*COS(Model!F1099))-SIN(Model!F1099))/2)</f>
        <v>0.54273292970811049</v>
      </c>
      <c r="H1099" s="1">
        <f t="shared" si="138"/>
        <v>0.23763326526162787</v>
      </c>
      <c r="I1099" s="1">
        <f t="shared" si="139"/>
        <v>0.78036619496973836</v>
      </c>
      <c r="J1099" s="1" t="str">
        <f t="shared" si="140"/>
        <v>R3</v>
      </c>
      <c r="K1099" t="str">
        <f t="shared" si="141"/>
        <v>S4R3</v>
      </c>
      <c r="L1099" t="str">
        <f>VLOOKUP(K1099,'Voltage Vector Region'!$M:$P,2,0)</f>
        <v>V4</v>
      </c>
      <c r="M1099" t="str">
        <f>VLOOKUP(K1099,'Voltage Vector Region'!$M:$P,3,0)</f>
        <v>V10</v>
      </c>
      <c r="N1099" t="str">
        <f>VLOOKUP(K1099,'Voltage Vector Region'!$M:$P,4,0)</f>
        <v>V16</v>
      </c>
      <c r="P1099" t="str">
        <f>VLOOKUP(L1099,'Voltage Vector Region'!$R:$S,2,0)</f>
        <v>OPP</v>
      </c>
      <c r="Q1099" t="str">
        <f>VLOOKUP(M1099,'Voltage Vector Region'!$R:$S,2,0)</f>
        <v>NOP</v>
      </c>
      <c r="R1099" t="str">
        <f>VLOOKUP(N1099,'Voltage Vector Region'!$R:$S,2,0)</f>
        <v>NPP</v>
      </c>
      <c r="S1099">
        <f t="shared" si="143"/>
        <v>10.959999999999999</v>
      </c>
      <c r="T1099" t="e">
        <f>VLOOKUP($K1099,#REF!,2,0)</f>
        <v>#REF!</v>
      </c>
      <c r="U1099" t="e">
        <f>VLOOKUP($K1099,#REF!,3,0)</f>
        <v>#REF!</v>
      </c>
      <c r="V1099" t="e">
        <f>VLOOKUP($K1099,#REF!,4,0)</f>
        <v>#REF!</v>
      </c>
    </row>
    <row r="1100" spans="3:22" x14ac:dyDescent="0.3">
      <c r="C1100" s="1">
        <v>1.0970000000000001E-2</v>
      </c>
      <c r="D1100" s="1">
        <f t="shared" si="144"/>
        <v>3.4463271409880032</v>
      </c>
      <c r="E1100" s="1" t="str">
        <f t="shared" si="145"/>
        <v>S4</v>
      </c>
      <c r="F1100" s="1">
        <f t="shared" si="142"/>
        <v>0.30473448739821007</v>
      </c>
      <c r="G1100" s="1">
        <f>$F$2*(((SQRT(3)*COS(Model!F1100))-SIN(Model!F1100))/2)</f>
        <v>0.54088380769418076</v>
      </c>
      <c r="H1100" s="1">
        <f t="shared" ref="H1100:H1163" si="146">$F$2*SIN(F1100)</f>
        <v>0.24003192499302109</v>
      </c>
      <c r="I1100" s="1">
        <f t="shared" ref="I1100:I1163" si="147">G1100+H1100</f>
        <v>0.78091573268720182</v>
      </c>
      <c r="J1100" s="1" t="str">
        <f t="shared" ref="J1100:J1163" si="148">IF(G1100&gt;0.5,"R3",IF(H1100&gt;0.5,"R4",IF(I1100&lt;0.5,"R1","R2")))</f>
        <v>R3</v>
      </c>
      <c r="K1100" t="str">
        <f t="shared" ref="K1100:K1163" si="149">E1100&amp;J1100</f>
        <v>S4R3</v>
      </c>
      <c r="L1100" t="str">
        <f>VLOOKUP(K1100,'Voltage Vector Region'!$M:$P,2,0)</f>
        <v>V4</v>
      </c>
      <c r="M1100" t="str">
        <f>VLOOKUP(K1100,'Voltage Vector Region'!$M:$P,3,0)</f>
        <v>V10</v>
      </c>
      <c r="N1100" t="str">
        <f>VLOOKUP(K1100,'Voltage Vector Region'!$M:$P,4,0)</f>
        <v>V16</v>
      </c>
      <c r="P1100" t="str">
        <f>VLOOKUP(L1100,'Voltage Vector Region'!$R:$S,2,0)</f>
        <v>OPP</v>
      </c>
      <c r="Q1100" t="str">
        <f>VLOOKUP(M1100,'Voltage Vector Region'!$R:$S,2,0)</f>
        <v>NOP</v>
      </c>
      <c r="R1100" t="str">
        <f>VLOOKUP(N1100,'Voltage Vector Region'!$R:$S,2,0)</f>
        <v>NPP</v>
      </c>
      <c r="S1100">
        <f t="shared" si="143"/>
        <v>10.97</v>
      </c>
      <c r="T1100" t="e">
        <f>VLOOKUP($K1100,#REF!,2,0)</f>
        <v>#REF!</v>
      </c>
      <c r="U1100" t="e">
        <f>VLOOKUP($K1100,#REF!,3,0)</f>
        <v>#REF!</v>
      </c>
      <c r="V1100" t="e">
        <f>VLOOKUP($K1100,#REF!,4,0)</f>
        <v>#REF!</v>
      </c>
    </row>
    <row r="1101" spans="3:22" x14ac:dyDescent="0.3">
      <c r="C1101" s="1">
        <v>1.098E-2</v>
      </c>
      <c r="D1101" s="1">
        <f t="shared" si="144"/>
        <v>3.4494687336415932</v>
      </c>
      <c r="E1101" s="1" t="str">
        <f t="shared" si="145"/>
        <v>S4</v>
      </c>
      <c r="F1101" s="1">
        <f t="shared" si="142"/>
        <v>0.30787608005180012</v>
      </c>
      <c r="G1101" s="1">
        <f>$F$2*(((SQRT(3)*COS(Model!F1101))-SIN(Model!F1101))/2)</f>
        <v>0.53902934737543251</v>
      </c>
      <c r="H1101" s="1">
        <f t="shared" si="146"/>
        <v>0.24242821570621947</v>
      </c>
      <c r="I1101" s="1">
        <f t="shared" si="147"/>
        <v>0.78145756308165204</v>
      </c>
      <c r="J1101" s="1" t="str">
        <f t="shared" si="148"/>
        <v>R3</v>
      </c>
      <c r="K1101" t="str">
        <f t="shared" si="149"/>
        <v>S4R3</v>
      </c>
      <c r="L1101" t="str">
        <f>VLOOKUP(K1101,'Voltage Vector Region'!$M:$P,2,0)</f>
        <v>V4</v>
      </c>
      <c r="M1101" t="str">
        <f>VLOOKUP(K1101,'Voltage Vector Region'!$M:$P,3,0)</f>
        <v>V10</v>
      </c>
      <c r="N1101" t="str">
        <f>VLOOKUP(K1101,'Voltage Vector Region'!$M:$P,4,0)</f>
        <v>V16</v>
      </c>
      <c r="P1101" t="str">
        <f>VLOOKUP(L1101,'Voltage Vector Region'!$R:$S,2,0)</f>
        <v>OPP</v>
      </c>
      <c r="Q1101" t="str">
        <f>VLOOKUP(M1101,'Voltage Vector Region'!$R:$S,2,0)</f>
        <v>NOP</v>
      </c>
      <c r="R1101" t="str">
        <f>VLOOKUP(N1101,'Voltage Vector Region'!$R:$S,2,0)</f>
        <v>NPP</v>
      </c>
      <c r="S1101">
        <f t="shared" si="143"/>
        <v>10.98</v>
      </c>
      <c r="T1101" t="e">
        <f>VLOOKUP($K1101,#REF!,2,0)</f>
        <v>#REF!</v>
      </c>
      <c r="U1101" t="e">
        <f>VLOOKUP($K1101,#REF!,3,0)</f>
        <v>#REF!</v>
      </c>
      <c r="V1101" t="e">
        <f>VLOOKUP($K1101,#REF!,4,0)</f>
        <v>#REF!</v>
      </c>
    </row>
    <row r="1102" spans="3:22" x14ac:dyDescent="0.3">
      <c r="C1102" s="1">
        <v>1.099E-2</v>
      </c>
      <c r="D1102" s="1">
        <f t="shared" si="144"/>
        <v>3.4526103262951828</v>
      </c>
      <c r="E1102" s="1" t="str">
        <f t="shared" si="145"/>
        <v>S4</v>
      </c>
      <c r="F1102" s="1">
        <f t="shared" si="142"/>
        <v>0.31101767270538971</v>
      </c>
      <c r="G1102" s="1">
        <f>$F$2*(((SQRT(3)*COS(Model!F1102))-SIN(Model!F1102))/2)</f>
        <v>0.53716956705464092</v>
      </c>
      <c r="H1102" s="1">
        <f t="shared" si="146"/>
        <v>0.24482211375080071</v>
      </c>
      <c r="I1102" s="1">
        <f t="shared" si="147"/>
        <v>0.78199168080544168</v>
      </c>
      <c r="J1102" s="1" t="str">
        <f t="shared" si="148"/>
        <v>R3</v>
      </c>
      <c r="K1102" t="str">
        <f t="shared" si="149"/>
        <v>S4R3</v>
      </c>
      <c r="L1102" t="str">
        <f>VLOOKUP(K1102,'Voltage Vector Region'!$M:$P,2,0)</f>
        <v>V4</v>
      </c>
      <c r="M1102" t="str">
        <f>VLOOKUP(K1102,'Voltage Vector Region'!$M:$P,3,0)</f>
        <v>V10</v>
      </c>
      <c r="N1102" t="str">
        <f>VLOOKUP(K1102,'Voltage Vector Region'!$M:$P,4,0)</f>
        <v>V16</v>
      </c>
      <c r="P1102" t="str">
        <f>VLOOKUP(L1102,'Voltage Vector Region'!$R:$S,2,0)</f>
        <v>OPP</v>
      </c>
      <c r="Q1102" t="str">
        <f>VLOOKUP(M1102,'Voltage Vector Region'!$R:$S,2,0)</f>
        <v>NOP</v>
      </c>
      <c r="R1102" t="str">
        <f>VLOOKUP(N1102,'Voltage Vector Region'!$R:$S,2,0)</f>
        <v>NPP</v>
      </c>
      <c r="S1102">
        <f t="shared" si="143"/>
        <v>10.99</v>
      </c>
      <c r="T1102" t="e">
        <f>VLOOKUP($K1102,#REF!,2,0)</f>
        <v>#REF!</v>
      </c>
      <c r="U1102" t="e">
        <f>VLOOKUP($K1102,#REF!,3,0)</f>
        <v>#REF!</v>
      </c>
      <c r="V1102" t="e">
        <f>VLOOKUP($K1102,#REF!,4,0)</f>
        <v>#REF!</v>
      </c>
    </row>
    <row r="1103" spans="3:22" x14ac:dyDescent="0.3">
      <c r="C1103" s="28">
        <v>1.0999999999999999E-2</v>
      </c>
      <c r="D1103" s="28">
        <f t="shared" si="144"/>
        <v>3.4557519189487724</v>
      </c>
      <c r="E1103" s="28" t="str">
        <f t="shared" si="145"/>
        <v>S4</v>
      </c>
      <c r="F1103" s="28">
        <f t="shared" si="142"/>
        <v>0.31415926535897931</v>
      </c>
      <c r="G1103" s="28">
        <f>$F$2*(((SQRT(3)*COS(Model!F1103))-SIN(Model!F1103))/2)</f>
        <v>0.5353044850870865</v>
      </c>
      <c r="H1103" s="28">
        <f t="shared" si="146"/>
        <v>0.24721359549995792</v>
      </c>
      <c r="I1103" s="28">
        <f t="shared" si="147"/>
        <v>0.78251808058704442</v>
      </c>
      <c r="J1103" s="28" t="str">
        <f t="shared" si="148"/>
        <v>R3</v>
      </c>
      <c r="K1103" s="29" t="str">
        <f t="shared" si="149"/>
        <v>S4R3</v>
      </c>
      <c r="L1103" s="29" t="str">
        <f>VLOOKUP(K1103,'Voltage Vector Region'!$M:$P,2,0)</f>
        <v>V4</v>
      </c>
      <c r="M1103" s="29" t="str">
        <f>VLOOKUP(K1103,'Voltage Vector Region'!$M:$P,3,0)</f>
        <v>V10</v>
      </c>
      <c r="N1103" s="29" t="str">
        <f>VLOOKUP(K1103,'Voltage Vector Region'!$M:$P,4,0)</f>
        <v>V16</v>
      </c>
      <c r="O1103" s="29"/>
      <c r="P1103" s="29" t="str">
        <f>VLOOKUP(L1103,'Voltage Vector Region'!$R:$S,2,0)</f>
        <v>OPP</v>
      </c>
      <c r="Q1103" s="29" t="str">
        <f>VLOOKUP(M1103,'Voltage Vector Region'!$R:$S,2,0)</f>
        <v>NOP</v>
      </c>
      <c r="R1103" s="29" t="str">
        <f>VLOOKUP(N1103,'Voltage Vector Region'!$R:$S,2,0)</f>
        <v>NPP</v>
      </c>
      <c r="S1103" s="29">
        <f t="shared" si="143"/>
        <v>11</v>
      </c>
      <c r="T1103" t="e">
        <f>VLOOKUP($K1103,#REF!,2,0)</f>
        <v>#REF!</v>
      </c>
      <c r="U1103" t="e">
        <f>VLOOKUP($K1103,#REF!,3,0)</f>
        <v>#REF!</v>
      </c>
      <c r="V1103" t="e">
        <f>VLOOKUP($K1103,#REF!,4,0)</f>
        <v>#REF!</v>
      </c>
    </row>
    <row r="1104" spans="3:22" x14ac:dyDescent="0.3">
      <c r="C1104" s="1">
        <v>1.1010000000000001E-2</v>
      </c>
      <c r="D1104" s="1">
        <f t="shared" si="144"/>
        <v>3.4588935116023625</v>
      </c>
      <c r="E1104" s="1" t="str">
        <f t="shared" si="145"/>
        <v>S4</v>
      </c>
      <c r="F1104" s="1">
        <f t="shared" si="142"/>
        <v>0.31730085801256935</v>
      </c>
      <c r="G1104" s="1">
        <f>$F$2*(((SQRT(3)*COS(Model!F1104))-SIN(Model!F1104))/2)</f>
        <v>0.53343411988037548</v>
      </c>
      <c r="H1104" s="1">
        <f t="shared" si="146"/>
        <v>0.24960263735073207</v>
      </c>
      <c r="I1104" s="1">
        <f t="shared" si="147"/>
        <v>0.78303675723110755</v>
      </c>
      <c r="J1104" s="1" t="str">
        <f t="shared" si="148"/>
        <v>R3</v>
      </c>
      <c r="K1104" t="str">
        <f t="shared" si="149"/>
        <v>S4R3</v>
      </c>
      <c r="L1104" t="str">
        <f>VLOOKUP(K1104,'Voltage Vector Region'!$M:$P,2,0)</f>
        <v>V4</v>
      </c>
      <c r="M1104" t="str">
        <f>VLOOKUP(K1104,'Voltage Vector Region'!$M:$P,3,0)</f>
        <v>V10</v>
      </c>
      <c r="N1104" t="str">
        <f>VLOOKUP(K1104,'Voltage Vector Region'!$M:$P,4,0)</f>
        <v>V16</v>
      </c>
      <c r="P1104" t="str">
        <f>VLOOKUP(L1104,'Voltage Vector Region'!$R:$S,2,0)</f>
        <v>OPP</v>
      </c>
      <c r="Q1104" t="str">
        <f>VLOOKUP(M1104,'Voltage Vector Region'!$R:$S,2,0)</f>
        <v>NOP</v>
      </c>
      <c r="R1104" t="str">
        <f>VLOOKUP(N1104,'Voltage Vector Region'!$R:$S,2,0)</f>
        <v>NPP</v>
      </c>
      <c r="S1104">
        <f t="shared" si="143"/>
        <v>11.01</v>
      </c>
      <c r="T1104" t="e">
        <f>VLOOKUP($K1104,#REF!,2,0)</f>
        <v>#REF!</v>
      </c>
      <c r="U1104" t="e">
        <f>VLOOKUP($K1104,#REF!,3,0)</f>
        <v>#REF!</v>
      </c>
      <c r="V1104" t="e">
        <f>VLOOKUP($K1104,#REF!,4,0)</f>
        <v>#REF!</v>
      </c>
    </row>
    <row r="1105" spans="3:22" x14ac:dyDescent="0.3">
      <c r="C1105" s="1">
        <v>1.102E-2</v>
      </c>
      <c r="D1105" s="1">
        <f t="shared" si="144"/>
        <v>3.4620351042559521</v>
      </c>
      <c r="E1105" s="1" t="str">
        <f t="shared" si="145"/>
        <v>S4</v>
      </c>
      <c r="F1105" s="1">
        <f t="shared" si="142"/>
        <v>0.32044245066615895</v>
      </c>
      <c r="G1105" s="1">
        <f>$F$2*(((SQRT(3)*COS(Model!F1105))-SIN(Model!F1105))/2)</f>
        <v>0.53155848989425725</v>
      </c>
      <c r="H1105" s="1">
        <f t="shared" si="146"/>
        <v>0.25198921572424388</v>
      </c>
      <c r="I1105" s="1">
        <f t="shared" si="147"/>
        <v>0.78354770561850118</v>
      </c>
      <c r="J1105" s="1" t="str">
        <f t="shared" si="148"/>
        <v>R3</v>
      </c>
      <c r="K1105" t="str">
        <f t="shared" si="149"/>
        <v>S4R3</v>
      </c>
      <c r="L1105" t="str">
        <f>VLOOKUP(K1105,'Voltage Vector Region'!$M:$P,2,0)</f>
        <v>V4</v>
      </c>
      <c r="M1105" t="str">
        <f>VLOOKUP(K1105,'Voltage Vector Region'!$M:$P,3,0)</f>
        <v>V10</v>
      </c>
      <c r="N1105" t="str">
        <f>VLOOKUP(K1105,'Voltage Vector Region'!$M:$P,4,0)</f>
        <v>V16</v>
      </c>
      <c r="P1105" t="str">
        <f>VLOOKUP(L1105,'Voltage Vector Region'!$R:$S,2,0)</f>
        <v>OPP</v>
      </c>
      <c r="Q1105" t="str">
        <f>VLOOKUP(M1105,'Voltage Vector Region'!$R:$S,2,0)</f>
        <v>NOP</v>
      </c>
      <c r="R1105" t="str">
        <f>VLOOKUP(N1105,'Voltage Vector Region'!$R:$S,2,0)</f>
        <v>NPP</v>
      </c>
      <c r="S1105">
        <f t="shared" si="143"/>
        <v>11.02</v>
      </c>
      <c r="T1105" t="e">
        <f>VLOOKUP($K1105,#REF!,2,0)</f>
        <v>#REF!</v>
      </c>
      <c r="U1105" t="e">
        <f>VLOOKUP($K1105,#REF!,3,0)</f>
        <v>#REF!</v>
      </c>
      <c r="V1105" t="e">
        <f>VLOOKUP($K1105,#REF!,4,0)</f>
        <v>#REF!</v>
      </c>
    </row>
    <row r="1106" spans="3:22" x14ac:dyDescent="0.3">
      <c r="C1106" s="1">
        <v>1.103E-2</v>
      </c>
      <c r="D1106" s="1">
        <f t="shared" si="144"/>
        <v>3.4651766969095421</v>
      </c>
      <c r="E1106" s="1" t="str">
        <f t="shared" si="145"/>
        <v>S4</v>
      </c>
      <c r="F1106" s="1">
        <f t="shared" si="142"/>
        <v>0.32358404331974899</v>
      </c>
      <c r="G1106" s="1">
        <f>$F$2*(((SQRT(3)*COS(Model!F1106))-SIN(Model!F1106))/2)</f>
        <v>0.52967761364044241</v>
      </c>
      <c r="H1106" s="1">
        <f t="shared" si="146"/>
        <v>0.25437330706592898</v>
      </c>
      <c r="I1106" s="1">
        <f t="shared" si="147"/>
        <v>0.78405092070637139</v>
      </c>
      <c r="J1106" s="1" t="str">
        <f t="shared" si="148"/>
        <v>R3</v>
      </c>
      <c r="K1106" t="str">
        <f t="shared" si="149"/>
        <v>S4R3</v>
      </c>
      <c r="L1106" t="str">
        <f>VLOOKUP(K1106,'Voltage Vector Region'!$M:$P,2,0)</f>
        <v>V4</v>
      </c>
      <c r="M1106" t="str">
        <f>VLOOKUP(K1106,'Voltage Vector Region'!$M:$P,3,0)</f>
        <v>V10</v>
      </c>
      <c r="N1106" t="str">
        <f>VLOOKUP(K1106,'Voltage Vector Region'!$M:$P,4,0)</f>
        <v>V16</v>
      </c>
      <c r="P1106" t="str">
        <f>VLOOKUP(L1106,'Voltage Vector Region'!$R:$S,2,0)</f>
        <v>OPP</v>
      </c>
      <c r="Q1106" t="str">
        <f>VLOOKUP(M1106,'Voltage Vector Region'!$R:$S,2,0)</f>
        <v>NOP</v>
      </c>
      <c r="R1106" t="str">
        <f>VLOOKUP(N1106,'Voltage Vector Region'!$R:$S,2,0)</f>
        <v>NPP</v>
      </c>
      <c r="S1106">
        <f t="shared" si="143"/>
        <v>11.03</v>
      </c>
      <c r="T1106" t="e">
        <f>VLOOKUP($K1106,#REF!,2,0)</f>
        <v>#REF!</v>
      </c>
      <c r="U1106" t="e">
        <f>VLOOKUP($K1106,#REF!,3,0)</f>
        <v>#REF!</v>
      </c>
      <c r="V1106" t="e">
        <f>VLOOKUP($K1106,#REF!,4,0)</f>
        <v>#REF!</v>
      </c>
    </row>
    <row r="1107" spans="3:22" x14ac:dyDescent="0.3">
      <c r="C1107" s="1">
        <v>1.1039999999999999E-2</v>
      </c>
      <c r="D1107" s="1">
        <f t="shared" si="144"/>
        <v>3.4683182895631317</v>
      </c>
      <c r="E1107" s="1" t="str">
        <f t="shared" si="145"/>
        <v>S4</v>
      </c>
      <c r="F1107" s="1">
        <f t="shared" si="142"/>
        <v>0.32672563597333859</v>
      </c>
      <c r="G1107" s="1">
        <f>$F$2*(((SQRT(3)*COS(Model!F1107))-SIN(Model!F1107))/2)</f>
        <v>0.52779150968242072</v>
      </c>
      <c r="H1107" s="1">
        <f t="shared" si="146"/>
        <v>0.25675488784576767</v>
      </c>
      <c r="I1107" s="1">
        <f t="shared" si="147"/>
        <v>0.78454639752818833</v>
      </c>
      <c r="J1107" s="1" t="str">
        <f t="shared" si="148"/>
        <v>R3</v>
      </c>
      <c r="K1107" t="str">
        <f t="shared" si="149"/>
        <v>S4R3</v>
      </c>
      <c r="L1107" t="str">
        <f>VLOOKUP(K1107,'Voltage Vector Region'!$M:$P,2,0)</f>
        <v>V4</v>
      </c>
      <c r="M1107" t="str">
        <f>VLOOKUP(K1107,'Voltage Vector Region'!$M:$P,3,0)</f>
        <v>V10</v>
      </c>
      <c r="N1107" t="str">
        <f>VLOOKUP(K1107,'Voltage Vector Region'!$M:$P,4,0)</f>
        <v>V16</v>
      </c>
      <c r="P1107" t="str">
        <f>VLOOKUP(L1107,'Voltage Vector Region'!$R:$S,2,0)</f>
        <v>OPP</v>
      </c>
      <c r="Q1107" t="str">
        <f>VLOOKUP(M1107,'Voltage Vector Region'!$R:$S,2,0)</f>
        <v>NOP</v>
      </c>
      <c r="R1107" t="str">
        <f>VLOOKUP(N1107,'Voltage Vector Region'!$R:$S,2,0)</f>
        <v>NPP</v>
      </c>
      <c r="S1107">
        <f t="shared" si="143"/>
        <v>11.04</v>
      </c>
      <c r="T1107" t="e">
        <f>VLOOKUP($K1107,#REF!,2,0)</f>
        <v>#REF!</v>
      </c>
      <c r="U1107" t="e">
        <f>VLOOKUP($K1107,#REF!,3,0)</f>
        <v>#REF!</v>
      </c>
      <c r="V1107" t="e">
        <f>VLOOKUP($K1107,#REF!,4,0)</f>
        <v>#REF!</v>
      </c>
    </row>
    <row r="1108" spans="3:22" x14ac:dyDescent="0.3">
      <c r="C1108" s="1">
        <v>1.1050000000000001E-2</v>
      </c>
      <c r="D1108" s="1">
        <f t="shared" si="144"/>
        <v>3.4714598822167217</v>
      </c>
      <c r="E1108" s="1" t="str">
        <f t="shared" si="145"/>
        <v>S4</v>
      </c>
      <c r="F1108" s="1">
        <f t="shared" si="142"/>
        <v>0.32986722862692863</v>
      </c>
      <c r="G1108" s="1">
        <f>$F$2*(((SQRT(3)*COS(Model!F1108))-SIN(Model!F1108))/2)</f>
        <v>0.52590019663527643</v>
      </c>
      <c r="H1108" s="1">
        <f t="shared" si="146"/>
        <v>0.2591339345585198</v>
      </c>
      <c r="I1108" s="1">
        <f t="shared" si="147"/>
        <v>0.78503413119379628</v>
      </c>
      <c r="J1108" s="1" t="str">
        <f t="shared" si="148"/>
        <v>R3</v>
      </c>
      <c r="K1108" t="str">
        <f t="shared" si="149"/>
        <v>S4R3</v>
      </c>
      <c r="L1108" t="str">
        <f>VLOOKUP(K1108,'Voltage Vector Region'!$M:$P,2,0)</f>
        <v>V4</v>
      </c>
      <c r="M1108" t="str">
        <f>VLOOKUP(K1108,'Voltage Vector Region'!$M:$P,3,0)</f>
        <v>V10</v>
      </c>
      <c r="N1108" t="str">
        <f>VLOOKUP(K1108,'Voltage Vector Region'!$M:$P,4,0)</f>
        <v>V16</v>
      </c>
      <c r="P1108" t="str">
        <f>VLOOKUP(L1108,'Voltage Vector Region'!$R:$S,2,0)</f>
        <v>OPP</v>
      </c>
      <c r="Q1108" t="str">
        <f>VLOOKUP(M1108,'Voltage Vector Region'!$R:$S,2,0)</f>
        <v>NOP</v>
      </c>
      <c r="R1108" t="str">
        <f>VLOOKUP(N1108,'Voltage Vector Region'!$R:$S,2,0)</f>
        <v>NPP</v>
      </c>
      <c r="S1108">
        <f t="shared" si="143"/>
        <v>11.05</v>
      </c>
      <c r="T1108" t="e">
        <f>VLOOKUP($K1108,#REF!,2,0)</f>
        <v>#REF!</v>
      </c>
      <c r="U1108" t="e">
        <f>VLOOKUP($K1108,#REF!,3,0)</f>
        <v>#REF!</v>
      </c>
      <c r="V1108" t="e">
        <f>VLOOKUP($K1108,#REF!,4,0)</f>
        <v>#REF!</v>
      </c>
    </row>
    <row r="1109" spans="3:22" x14ac:dyDescent="0.3">
      <c r="C1109" s="1">
        <v>1.106E-2</v>
      </c>
      <c r="D1109" s="1">
        <f t="shared" si="144"/>
        <v>3.4746014748703113</v>
      </c>
      <c r="E1109" s="1" t="str">
        <f t="shared" si="145"/>
        <v>S4</v>
      </c>
      <c r="F1109" s="1">
        <f t="shared" si="142"/>
        <v>0.33300882128051823</v>
      </c>
      <c r="G1109" s="1">
        <f>$F$2*(((SQRT(3)*COS(Model!F1109))-SIN(Model!F1109))/2)</f>
        <v>0.52400369316550599</v>
      </c>
      <c r="H1109" s="1">
        <f t="shared" si="146"/>
        <v>0.26151042372395411</v>
      </c>
      <c r="I1109" s="1">
        <f t="shared" si="147"/>
        <v>0.78551411688946016</v>
      </c>
      <c r="J1109" s="1" t="str">
        <f t="shared" si="148"/>
        <v>R3</v>
      </c>
      <c r="K1109" t="str">
        <f t="shared" si="149"/>
        <v>S4R3</v>
      </c>
      <c r="L1109" t="str">
        <f>VLOOKUP(K1109,'Voltage Vector Region'!$M:$P,2,0)</f>
        <v>V4</v>
      </c>
      <c r="M1109" t="str">
        <f>VLOOKUP(K1109,'Voltage Vector Region'!$M:$P,3,0)</f>
        <v>V10</v>
      </c>
      <c r="N1109" t="str">
        <f>VLOOKUP(K1109,'Voltage Vector Region'!$M:$P,4,0)</f>
        <v>V16</v>
      </c>
      <c r="P1109" t="str">
        <f>VLOOKUP(L1109,'Voltage Vector Region'!$R:$S,2,0)</f>
        <v>OPP</v>
      </c>
      <c r="Q1109" t="str">
        <f>VLOOKUP(M1109,'Voltage Vector Region'!$R:$S,2,0)</f>
        <v>NOP</v>
      </c>
      <c r="R1109" t="str">
        <f>VLOOKUP(N1109,'Voltage Vector Region'!$R:$S,2,0)</f>
        <v>NPP</v>
      </c>
      <c r="S1109">
        <f t="shared" si="143"/>
        <v>11.06</v>
      </c>
      <c r="T1109" t="e">
        <f>VLOOKUP($K1109,#REF!,2,0)</f>
        <v>#REF!</v>
      </c>
      <c r="U1109" t="e">
        <f>VLOOKUP($K1109,#REF!,3,0)</f>
        <v>#REF!</v>
      </c>
      <c r="V1109" t="e">
        <f>VLOOKUP($K1109,#REF!,4,0)</f>
        <v>#REF!</v>
      </c>
    </row>
    <row r="1110" spans="3:22" x14ac:dyDescent="0.3">
      <c r="C1110" s="1">
        <v>1.107E-2</v>
      </c>
      <c r="D1110" s="1">
        <f t="shared" si="144"/>
        <v>3.4777430675239009</v>
      </c>
      <c r="E1110" s="1" t="str">
        <f t="shared" si="145"/>
        <v>S4</v>
      </c>
      <c r="F1110" s="1">
        <f t="shared" si="142"/>
        <v>0.33615041393410783</v>
      </c>
      <c r="G1110" s="1">
        <f>$F$2*(((SQRT(3)*COS(Model!F1110))-SIN(Model!F1110))/2)</f>
        <v>0.52210201799083278</v>
      </c>
      <c r="H1110" s="1">
        <f t="shared" si="146"/>
        <v>0.26388433188708227</v>
      </c>
      <c r="I1110" s="1">
        <f t="shared" si="147"/>
        <v>0.78598634987791505</v>
      </c>
      <c r="J1110" s="1" t="str">
        <f t="shared" si="148"/>
        <v>R3</v>
      </c>
      <c r="K1110" t="str">
        <f t="shared" si="149"/>
        <v>S4R3</v>
      </c>
      <c r="L1110" t="str">
        <f>VLOOKUP(K1110,'Voltage Vector Region'!$M:$P,2,0)</f>
        <v>V4</v>
      </c>
      <c r="M1110" t="str">
        <f>VLOOKUP(K1110,'Voltage Vector Region'!$M:$P,3,0)</f>
        <v>V10</v>
      </c>
      <c r="N1110" t="str">
        <f>VLOOKUP(K1110,'Voltage Vector Region'!$M:$P,4,0)</f>
        <v>V16</v>
      </c>
      <c r="P1110" t="str">
        <f>VLOOKUP(L1110,'Voltage Vector Region'!$R:$S,2,0)</f>
        <v>OPP</v>
      </c>
      <c r="Q1110" t="str">
        <f>VLOOKUP(M1110,'Voltage Vector Region'!$R:$S,2,0)</f>
        <v>NOP</v>
      </c>
      <c r="R1110" t="str">
        <f>VLOOKUP(N1110,'Voltage Vector Region'!$R:$S,2,0)</f>
        <v>NPP</v>
      </c>
      <c r="S1110">
        <f t="shared" si="143"/>
        <v>11.07</v>
      </c>
      <c r="T1110" t="e">
        <f>VLOOKUP($K1110,#REF!,2,0)</f>
        <v>#REF!</v>
      </c>
      <c r="U1110" t="e">
        <f>VLOOKUP($K1110,#REF!,3,0)</f>
        <v>#REF!</v>
      </c>
      <c r="V1110" t="e">
        <f>VLOOKUP($K1110,#REF!,4,0)</f>
        <v>#REF!</v>
      </c>
    </row>
    <row r="1111" spans="3:22" x14ac:dyDescent="0.3">
      <c r="C1111" s="1">
        <v>1.108E-2</v>
      </c>
      <c r="D1111" s="1">
        <f t="shared" si="144"/>
        <v>3.480884660177491</v>
      </c>
      <c r="E1111" s="1" t="str">
        <f t="shared" si="145"/>
        <v>S4</v>
      </c>
      <c r="F1111" s="1">
        <f t="shared" si="142"/>
        <v>0.33929200658769787</v>
      </c>
      <c r="G1111" s="1">
        <f>$F$2*(((SQRT(3)*COS(Model!F1111))-SIN(Model!F1111))/2)</f>
        <v>0.52019518988002289</v>
      </c>
      <c r="H1111" s="1">
        <f t="shared" si="146"/>
        <v>0.2662556356183895</v>
      </c>
      <c r="I1111" s="1">
        <f t="shared" si="147"/>
        <v>0.78645082549841239</v>
      </c>
      <c r="J1111" s="1" t="str">
        <f t="shared" si="148"/>
        <v>R3</v>
      </c>
      <c r="K1111" t="str">
        <f t="shared" si="149"/>
        <v>S4R3</v>
      </c>
      <c r="L1111" t="str">
        <f>VLOOKUP(K1111,'Voltage Vector Region'!$M:$P,2,0)</f>
        <v>V4</v>
      </c>
      <c r="M1111" t="str">
        <f>VLOOKUP(K1111,'Voltage Vector Region'!$M:$P,3,0)</f>
        <v>V10</v>
      </c>
      <c r="N1111" t="str">
        <f>VLOOKUP(K1111,'Voltage Vector Region'!$M:$P,4,0)</f>
        <v>V16</v>
      </c>
      <c r="P1111" t="str">
        <f>VLOOKUP(L1111,'Voltage Vector Region'!$R:$S,2,0)</f>
        <v>OPP</v>
      </c>
      <c r="Q1111" t="str">
        <f>VLOOKUP(M1111,'Voltage Vector Region'!$R:$S,2,0)</f>
        <v>NOP</v>
      </c>
      <c r="R1111" t="str">
        <f>VLOOKUP(N1111,'Voltage Vector Region'!$R:$S,2,0)</f>
        <v>NPP</v>
      </c>
      <c r="S1111">
        <f t="shared" si="143"/>
        <v>11.08</v>
      </c>
      <c r="T1111" t="e">
        <f>VLOOKUP($K1111,#REF!,2,0)</f>
        <v>#REF!</v>
      </c>
      <c r="U1111" t="e">
        <f>VLOOKUP($K1111,#REF!,3,0)</f>
        <v>#REF!</v>
      </c>
      <c r="V1111" t="e">
        <f>VLOOKUP($K1111,#REF!,4,0)</f>
        <v>#REF!</v>
      </c>
    </row>
    <row r="1112" spans="3:22" x14ac:dyDescent="0.3">
      <c r="C1112" s="1">
        <v>1.1089999999999999E-2</v>
      </c>
      <c r="D1112" s="1">
        <f t="shared" si="144"/>
        <v>3.4840262528310806</v>
      </c>
      <c r="E1112" s="1" t="str">
        <f t="shared" si="145"/>
        <v>S4</v>
      </c>
      <c r="F1112" s="1">
        <f t="shared" si="142"/>
        <v>0.34243359924128747</v>
      </c>
      <c r="G1112" s="1">
        <f>$F$2*(((SQRT(3)*COS(Model!F1112))-SIN(Model!F1112))/2)</f>
        <v>0.51828322765270052</v>
      </c>
      <c r="H1112" s="1">
        <f t="shared" si="146"/>
        <v>0.26862431151406452</v>
      </c>
      <c r="I1112" s="1">
        <f t="shared" si="147"/>
        <v>0.78690753916676504</v>
      </c>
      <c r="J1112" s="1" t="str">
        <f t="shared" si="148"/>
        <v>R3</v>
      </c>
      <c r="K1112" t="str">
        <f t="shared" si="149"/>
        <v>S4R3</v>
      </c>
      <c r="L1112" t="str">
        <f>VLOOKUP(K1112,'Voltage Vector Region'!$M:$P,2,0)</f>
        <v>V4</v>
      </c>
      <c r="M1112" t="str">
        <f>VLOOKUP(K1112,'Voltage Vector Region'!$M:$P,3,0)</f>
        <v>V10</v>
      </c>
      <c r="N1112" t="str">
        <f>VLOOKUP(K1112,'Voltage Vector Region'!$M:$P,4,0)</f>
        <v>V16</v>
      </c>
      <c r="P1112" t="str">
        <f>VLOOKUP(L1112,'Voltage Vector Region'!$R:$S,2,0)</f>
        <v>OPP</v>
      </c>
      <c r="Q1112" t="str">
        <f>VLOOKUP(M1112,'Voltage Vector Region'!$R:$S,2,0)</f>
        <v>NOP</v>
      </c>
      <c r="R1112" t="str">
        <f>VLOOKUP(N1112,'Voltage Vector Region'!$R:$S,2,0)</f>
        <v>NPP</v>
      </c>
      <c r="S1112">
        <f t="shared" si="143"/>
        <v>11.089999999999998</v>
      </c>
      <c r="T1112" t="e">
        <f>VLOOKUP($K1112,#REF!,2,0)</f>
        <v>#REF!</v>
      </c>
      <c r="U1112" t="e">
        <f>VLOOKUP($K1112,#REF!,3,0)</f>
        <v>#REF!</v>
      </c>
      <c r="V1112" t="e">
        <f>VLOOKUP($K1112,#REF!,4,0)</f>
        <v>#REF!</v>
      </c>
    </row>
    <row r="1113" spans="3:22" x14ac:dyDescent="0.3">
      <c r="C1113" s="1">
        <v>1.11E-2</v>
      </c>
      <c r="D1113" s="1">
        <f t="shared" si="144"/>
        <v>3.4871678454846706</v>
      </c>
      <c r="E1113" s="1" t="str">
        <f t="shared" si="145"/>
        <v>S4</v>
      </c>
      <c r="F1113" s="1">
        <f t="shared" si="142"/>
        <v>0.34557519189487751</v>
      </c>
      <c r="G1113" s="1">
        <f>$F$2*(((SQRT(3)*COS(Model!F1113))-SIN(Model!F1113))/2)</f>
        <v>0.51636615017916021</v>
      </c>
      <c r="H1113" s="1">
        <f t="shared" si="146"/>
        <v>0.27099033619623331</v>
      </c>
      <c r="I1113" s="1">
        <f t="shared" si="147"/>
        <v>0.78735648637539346</v>
      </c>
      <c r="J1113" s="1" t="str">
        <f t="shared" si="148"/>
        <v>R3</v>
      </c>
      <c r="K1113" t="str">
        <f t="shared" si="149"/>
        <v>S4R3</v>
      </c>
      <c r="L1113" t="str">
        <f>VLOOKUP(K1113,'Voltage Vector Region'!$M:$P,2,0)</f>
        <v>V4</v>
      </c>
      <c r="M1113" t="str">
        <f>VLOOKUP(K1113,'Voltage Vector Region'!$M:$P,3,0)</f>
        <v>V10</v>
      </c>
      <c r="N1113" t="str">
        <f>VLOOKUP(K1113,'Voltage Vector Region'!$M:$P,4,0)</f>
        <v>V16</v>
      </c>
      <c r="P1113" t="str">
        <f>VLOOKUP(L1113,'Voltage Vector Region'!$R:$S,2,0)</f>
        <v>OPP</v>
      </c>
      <c r="Q1113" t="str">
        <f>VLOOKUP(M1113,'Voltage Vector Region'!$R:$S,2,0)</f>
        <v>NOP</v>
      </c>
      <c r="R1113" t="str">
        <f>VLOOKUP(N1113,'Voltage Vector Region'!$R:$S,2,0)</f>
        <v>NPP</v>
      </c>
      <c r="S1113">
        <f t="shared" si="143"/>
        <v>11.1</v>
      </c>
      <c r="T1113" t="e">
        <f>VLOOKUP($K1113,#REF!,2,0)</f>
        <v>#REF!</v>
      </c>
      <c r="U1113" t="e">
        <f>VLOOKUP($K1113,#REF!,3,0)</f>
        <v>#REF!</v>
      </c>
      <c r="V1113" t="e">
        <f>VLOOKUP($K1113,#REF!,4,0)</f>
        <v>#REF!</v>
      </c>
    </row>
    <row r="1114" spans="3:22" x14ac:dyDescent="0.3">
      <c r="C1114" s="1">
        <v>1.111E-2</v>
      </c>
      <c r="D1114" s="1">
        <f t="shared" si="144"/>
        <v>3.4903094381382602</v>
      </c>
      <c r="E1114" s="1" t="str">
        <f t="shared" si="145"/>
        <v>S4</v>
      </c>
      <c r="F1114" s="1">
        <f t="shared" si="142"/>
        <v>0.34871678454846711</v>
      </c>
      <c r="G1114" s="1">
        <f>$F$2*(((SQRT(3)*COS(Model!F1114))-SIN(Model!F1114))/2)</f>
        <v>0.51444397638018347</v>
      </c>
      <c r="H1114" s="1">
        <f t="shared" si="146"/>
        <v>0.27335368631318668</v>
      </c>
      <c r="I1114" s="1">
        <f t="shared" si="147"/>
        <v>0.78779766269337015</v>
      </c>
      <c r="J1114" s="1" t="str">
        <f t="shared" si="148"/>
        <v>R3</v>
      </c>
      <c r="K1114" t="str">
        <f t="shared" si="149"/>
        <v>S4R3</v>
      </c>
      <c r="L1114" t="str">
        <f>VLOOKUP(K1114,'Voltage Vector Region'!$M:$P,2,0)</f>
        <v>V4</v>
      </c>
      <c r="M1114" t="str">
        <f>VLOOKUP(K1114,'Voltage Vector Region'!$M:$P,3,0)</f>
        <v>V10</v>
      </c>
      <c r="N1114" t="str">
        <f>VLOOKUP(K1114,'Voltage Vector Region'!$M:$P,4,0)</f>
        <v>V16</v>
      </c>
      <c r="P1114" t="str">
        <f>VLOOKUP(L1114,'Voltage Vector Region'!$R:$S,2,0)</f>
        <v>OPP</v>
      </c>
      <c r="Q1114" t="str">
        <f>VLOOKUP(M1114,'Voltage Vector Region'!$R:$S,2,0)</f>
        <v>NOP</v>
      </c>
      <c r="R1114" t="str">
        <f>VLOOKUP(N1114,'Voltage Vector Region'!$R:$S,2,0)</f>
        <v>NPP</v>
      </c>
      <c r="S1114">
        <f t="shared" si="143"/>
        <v>11.11</v>
      </c>
      <c r="T1114" t="e">
        <f>VLOOKUP($K1114,#REF!,2,0)</f>
        <v>#REF!</v>
      </c>
      <c r="U1114" t="e">
        <f>VLOOKUP($K1114,#REF!,3,0)</f>
        <v>#REF!</v>
      </c>
      <c r="V1114" t="e">
        <f>VLOOKUP($K1114,#REF!,4,0)</f>
        <v>#REF!</v>
      </c>
    </row>
    <row r="1115" spans="3:22" x14ac:dyDescent="0.3">
      <c r="C1115" s="1">
        <v>1.112E-2</v>
      </c>
      <c r="D1115" s="1">
        <f t="shared" si="144"/>
        <v>3.4934510307918498</v>
      </c>
      <c r="E1115" s="1" t="str">
        <f t="shared" si="145"/>
        <v>S4</v>
      </c>
      <c r="F1115" s="1">
        <f t="shared" si="142"/>
        <v>0.3518583772020567</v>
      </c>
      <c r="G1115" s="1">
        <f>$F$2*(((SQRT(3)*COS(Model!F1115))-SIN(Model!F1115))/2)</f>
        <v>0.51251672522684932</v>
      </c>
      <c r="H1115" s="1">
        <f t="shared" si="146"/>
        <v>0.27571433853961358</v>
      </c>
      <c r="I1115" s="1">
        <f t="shared" si="147"/>
        <v>0.7882310637664629</v>
      </c>
      <c r="J1115" s="1" t="str">
        <f t="shared" si="148"/>
        <v>R3</v>
      </c>
      <c r="K1115" t="str">
        <f t="shared" si="149"/>
        <v>S4R3</v>
      </c>
      <c r="L1115" t="str">
        <f>VLOOKUP(K1115,'Voltage Vector Region'!$M:$P,2,0)</f>
        <v>V4</v>
      </c>
      <c r="M1115" t="str">
        <f>VLOOKUP(K1115,'Voltage Vector Region'!$M:$P,3,0)</f>
        <v>V10</v>
      </c>
      <c r="N1115" t="str">
        <f>VLOOKUP(K1115,'Voltage Vector Region'!$M:$P,4,0)</f>
        <v>V16</v>
      </c>
      <c r="P1115" t="str">
        <f>VLOOKUP(L1115,'Voltage Vector Region'!$R:$S,2,0)</f>
        <v>OPP</v>
      </c>
      <c r="Q1115" t="str">
        <f>VLOOKUP(M1115,'Voltage Vector Region'!$R:$S,2,0)</f>
        <v>NOP</v>
      </c>
      <c r="R1115" t="str">
        <f>VLOOKUP(N1115,'Voltage Vector Region'!$R:$S,2,0)</f>
        <v>NPP</v>
      </c>
      <c r="S1115">
        <f t="shared" si="143"/>
        <v>11.12</v>
      </c>
      <c r="T1115" t="e">
        <f>VLOOKUP($K1115,#REF!,2,0)</f>
        <v>#REF!</v>
      </c>
      <c r="U1115" t="e">
        <f>VLOOKUP($K1115,#REF!,3,0)</f>
        <v>#REF!</v>
      </c>
      <c r="V1115" t="e">
        <f>VLOOKUP($K1115,#REF!,4,0)</f>
        <v>#REF!</v>
      </c>
    </row>
    <row r="1116" spans="3:22" x14ac:dyDescent="0.3">
      <c r="C1116" s="1">
        <v>1.1129999999999999E-2</v>
      </c>
      <c r="D1116" s="1">
        <f t="shared" si="144"/>
        <v>3.4965926234454399</v>
      </c>
      <c r="E1116" s="1" t="str">
        <f t="shared" si="145"/>
        <v>S4</v>
      </c>
      <c r="F1116" s="1">
        <f t="shared" si="142"/>
        <v>0.35499996985564675</v>
      </c>
      <c r="G1116" s="1">
        <f>$F$2*(((SQRT(3)*COS(Model!F1116))-SIN(Model!F1116))/2)</f>
        <v>0.51058441574034819</v>
      </c>
      <c r="H1116" s="1">
        <f t="shared" si="146"/>
        <v>0.27807226957682973</v>
      </c>
      <c r="I1116" s="1">
        <f t="shared" si="147"/>
        <v>0.78865668531717792</v>
      </c>
      <c r="J1116" s="1" t="str">
        <f t="shared" si="148"/>
        <v>R3</v>
      </c>
      <c r="K1116" t="str">
        <f t="shared" si="149"/>
        <v>S4R3</v>
      </c>
      <c r="L1116" t="str">
        <f>VLOOKUP(K1116,'Voltage Vector Region'!$M:$P,2,0)</f>
        <v>V4</v>
      </c>
      <c r="M1116" t="str">
        <f>VLOOKUP(K1116,'Voltage Vector Region'!$M:$P,3,0)</f>
        <v>V10</v>
      </c>
      <c r="N1116" t="str">
        <f>VLOOKUP(K1116,'Voltage Vector Region'!$M:$P,4,0)</f>
        <v>V16</v>
      </c>
      <c r="P1116" t="str">
        <f>VLOOKUP(L1116,'Voltage Vector Region'!$R:$S,2,0)</f>
        <v>OPP</v>
      </c>
      <c r="Q1116" t="str">
        <f>VLOOKUP(M1116,'Voltage Vector Region'!$R:$S,2,0)</f>
        <v>NOP</v>
      </c>
      <c r="R1116" t="str">
        <f>VLOOKUP(N1116,'Voltage Vector Region'!$R:$S,2,0)</f>
        <v>NPP</v>
      </c>
      <c r="S1116">
        <f t="shared" si="143"/>
        <v>11.129999999999999</v>
      </c>
      <c r="T1116" t="e">
        <f>VLOOKUP($K1116,#REF!,2,0)</f>
        <v>#REF!</v>
      </c>
      <c r="U1116" t="e">
        <f>VLOOKUP($K1116,#REF!,3,0)</f>
        <v>#REF!</v>
      </c>
      <c r="V1116" t="e">
        <f>VLOOKUP($K1116,#REF!,4,0)</f>
        <v>#REF!</v>
      </c>
    </row>
    <row r="1117" spans="3:22" x14ac:dyDescent="0.3">
      <c r="C1117" s="1">
        <v>1.1140000000000001E-2</v>
      </c>
      <c r="D1117" s="1">
        <f t="shared" si="144"/>
        <v>3.4997342160990299</v>
      </c>
      <c r="E1117" s="1" t="str">
        <f t="shared" si="145"/>
        <v>S4</v>
      </c>
      <c r="F1117" s="1">
        <f t="shared" si="142"/>
        <v>0.35814156250923679</v>
      </c>
      <c r="G1117" s="1">
        <f>$F$2*(((SQRT(3)*COS(Model!F1117))-SIN(Model!F1117))/2)</f>
        <v>0.50864706699179496</v>
      </c>
      <c r="H1117" s="1">
        <f t="shared" si="146"/>
        <v>0.28042745615300751</v>
      </c>
      <c r="I1117" s="1">
        <f t="shared" si="147"/>
        <v>0.78907452314480242</v>
      </c>
      <c r="J1117" s="1" t="str">
        <f t="shared" si="148"/>
        <v>R3</v>
      </c>
      <c r="K1117" t="str">
        <f t="shared" si="149"/>
        <v>S4R3</v>
      </c>
      <c r="L1117" t="str">
        <f>VLOOKUP(K1117,'Voltage Vector Region'!$M:$P,2,0)</f>
        <v>V4</v>
      </c>
      <c r="M1117" t="str">
        <f>VLOOKUP(K1117,'Voltage Vector Region'!$M:$P,3,0)</f>
        <v>V10</v>
      </c>
      <c r="N1117" t="str">
        <f>VLOOKUP(K1117,'Voltage Vector Region'!$M:$P,4,0)</f>
        <v>V16</v>
      </c>
      <c r="P1117" t="str">
        <f>VLOOKUP(L1117,'Voltage Vector Region'!$R:$S,2,0)</f>
        <v>OPP</v>
      </c>
      <c r="Q1117" t="str">
        <f>VLOOKUP(M1117,'Voltage Vector Region'!$R:$S,2,0)</f>
        <v>NOP</v>
      </c>
      <c r="R1117" t="str">
        <f>VLOOKUP(N1117,'Voltage Vector Region'!$R:$S,2,0)</f>
        <v>NPP</v>
      </c>
      <c r="S1117">
        <f t="shared" si="143"/>
        <v>11.14</v>
      </c>
      <c r="T1117" t="e">
        <f>VLOOKUP($K1117,#REF!,2,0)</f>
        <v>#REF!</v>
      </c>
      <c r="U1117" t="e">
        <f>VLOOKUP($K1117,#REF!,3,0)</f>
        <v>#REF!</v>
      </c>
      <c r="V1117" t="e">
        <f>VLOOKUP($K1117,#REF!,4,0)</f>
        <v>#REF!</v>
      </c>
    </row>
    <row r="1118" spans="3:22" x14ac:dyDescent="0.3">
      <c r="C1118" s="1">
        <v>1.115E-2</v>
      </c>
      <c r="D1118" s="1">
        <f t="shared" si="144"/>
        <v>3.5028758087526195</v>
      </c>
      <c r="E1118" s="1" t="str">
        <f t="shared" si="145"/>
        <v>S4</v>
      </c>
      <c r="F1118" s="1">
        <f t="shared" si="142"/>
        <v>0.36128315516282639</v>
      </c>
      <c r="G1118" s="1">
        <f>$F$2*(((SQRT(3)*COS(Model!F1118))-SIN(Model!F1118))/2)</f>
        <v>0.50670469810204011</v>
      </c>
      <c r="H1118" s="1">
        <f t="shared" si="146"/>
        <v>0.28277987502340579</v>
      </c>
      <c r="I1118" s="1">
        <f t="shared" si="147"/>
        <v>0.78948457312544584</v>
      </c>
      <c r="J1118" s="1" t="str">
        <f t="shared" si="148"/>
        <v>R3</v>
      </c>
      <c r="K1118" t="str">
        <f t="shared" si="149"/>
        <v>S4R3</v>
      </c>
      <c r="L1118" t="str">
        <f>VLOOKUP(K1118,'Voltage Vector Region'!$M:$P,2,0)</f>
        <v>V4</v>
      </c>
      <c r="M1118" t="str">
        <f>VLOOKUP(K1118,'Voltage Vector Region'!$M:$P,3,0)</f>
        <v>V10</v>
      </c>
      <c r="N1118" t="str">
        <f>VLOOKUP(K1118,'Voltage Vector Region'!$M:$P,4,0)</f>
        <v>V16</v>
      </c>
      <c r="P1118" t="str">
        <f>VLOOKUP(L1118,'Voltage Vector Region'!$R:$S,2,0)</f>
        <v>OPP</v>
      </c>
      <c r="Q1118" t="str">
        <f>VLOOKUP(M1118,'Voltage Vector Region'!$R:$S,2,0)</f>
        <v>NOP</v>
      </c>
      <c r="R1118" t="str">
        <f>VLOOKUP(N1118,'Voltage Vector Region'!$R:$S,2,0)</f>
        <v>NPP</v>
      </c>
      <c r="S1118">
        <f t="shared" si="143"/>
        <v>11.15</v>
      </c>
      <c r="T1118" t="e">
        <f>VLOOKUP($K1118,#REF!,2,0)</f>
        <v>#REF!</v>
      </c>
      <c r="U1118" t="e">
        <f>VLOOKUP($K1118,#REF!,3,0)</f>
        <v>#REF!</v>
      </c>
      <c r="V1118" t="e">
        <f>VLOOKUP($K1118,#REF!,4,0)</f>
        <v>#REF!</v>
      </c>
    </row>
    <row r="1119" spans="3:22" x14ac:dyDescent="0.3">
      <c r="C1119" s="1">
        <v>1.116E-2</v>
      </c>
      <c r="D1119" s="1">
        <f t="shared" si="144"/>
        <v>3.5060174014062091</v>
      </c>
      <c r="E1119" s="1" t="str">
        <f t="shared" si="145"/>
        <v>S4</v>
      </c>
      <c r="F1119" s="1">
        <f t="shared" si="142"/>
        <v>0.36442474781641598</v>
      </c>
      <c r="G1119" s="1">
        <f>$F$2*(((SQRT(3)*COS(Model!F1119))-SIN(Model!F1119))/2)</f>
        <v>0.50475732824147979</v>
      </c>
      <c r="H1119" s="1">
        <f t="shared" si="146"/>
        <v>0.28512950297060058</v>
      </c>
      <c r="I1119" s="1">
        <f t="shared" si="147"/>
        <v>0.78988683121208036</v>
      </c>
      <c r="J1119" s="1" t="str">
        <f t="shared" si="148"/>
        <v>R3</v>
      </c>
      <c r="K1119" t="str">
        <f t="shared" si="149"/>
        <v>S4R3</v>
      </c>
      <c r="L1119" t="str">
        <f>VLOOKUP(K1119,'Voltage Vector Region'!$M:$P,2,0)</f>
        <v>V4</v>
      </c>
      <c r="M1119" t="str">
        <f>VLOOKUP(K1119,'Voltage Vector Region'!$M:$P,3,0)</f>
        <v>V10</v>
      </c>
      <c r="N1119" t="str">
        <f>VLOOKUP(K1119,'Voltage Vector Region'!$M:$P,4,0)</f>
        <v>V16</v>
      </c>
      <c r="P1119" t="str">
        <f>VLOOKUP(L1119,'Voltage Vector Region'!$R:$S,2,0)</f>
        <v>OPP</v>
      </c>
      <c r="Q1119" t="str">
        <f>VLOOKUP(M1119,'Voltage Vector Region'!$R:$S,2,0)</f>
        <v>NOP</v>
      </c>
      <c r="R1119" t="str">
        <f>VLOOKUP(N1119,'Voltage Vector Region'!$R:$S,2,0)</f>
        <v>NPP</v>
      </c>
      <c r="S1119">
        <f t="shared" si="143"/>
        <v>11.16</v>
      </c>
      <c r="T1119" t="e">
        <f>VLOOKUP($K1119,#REF!,2,0)</f>
        <v>#REF!</v>
      </c>
      <c r="U1119" t="e">
        <f>VLOOKUP($K1119,#REF!,3,0)</f>
        <v>#REF!</v>
      </c>
      <c r="V1119" t="e">
        <f>VLOOKUP($K1119,#REF!,4,0)</f>
        <v>#REF!</v>
      </c>
    </row>
    <row r="1120" spans="3:22" x14ac:dyDescent="0.3">
      <c r="C1120" s="1">
        <v>1.1169999999999999E-2</v>
      </c>
      <c r="D1120" s="1">
        <f t="shared" si="144"/>
        <v>3.5091589940597987</v>
      </c>
      <c r="E1120" s="1" t="str">
        <f t="shared" si="145"/>
        <v>S4</v>
      </c>
      <c r="F1120" s="1">
        <f t="shared" si="142"/>
        <v>0.36756634047000558</v>
      </c>
      <c r="G1120" s="1">
        <f>$F$2*(((SQRT(3)*COS(Model!F1120))-SIN(Model!F1120))/2)</f>
        <v>0.50280497662986834</v>
      </c>
      <c r="H1120" s="1">
        <f t="shared" si="146"/>
        <v>0.28747631680471242</v>
      </c>
      <c r="I1120" s="1">
        <f t="shared" si="147"/>
        <v>0.79028129343458076</v>
      </c>
      <c r="J1120" s="1" t="str">
        <f t="shared" si="148"/>
        <v>R3</v>
      </c>
      <c r="K1120" t="str">
        <f t="shared" si="149"/>
        <v>S4R3</v>
      </c>
      <c r="L1120" t="str">
        <f>VLOOKUP(K1120,'Voltage Vector Region'!$M:$P,2,0)</f>
        <v>V4</v>
      </c>
      <c r="M1120" t="str">
        <f>VLOOKUP(K1120,'Voltage Vector Region'!$M:$P,3,0)</f>
        <v>V10</v>
      </c>
      <c r="N1120" t="str">
        <f>VLOOKUP(K1120,'Voltage Vector Region'!$M:$P,4,0)</f>
        <v>V16</v>
      </c>
      <c r="P1120" t="str">
        <f>VLOOKUP(L1120,'Voltage Vector Region'!$R:$S,2,0)</f>
        <v>OPP</v>
      </c>
      <c r="Q1120" t="str">
        <f>VLOOKUP(M1120,'Voltage Vector Region'!$R:$S,2,0)</f>
        <v>NOP</v>
      </c>
      <c r="R1120" t="str">
        <f>VLOOKUP(N1120,'Voltage Vector Region'!$R:$S,2,0)</f>
        <v>NPP</v>
      </c>
      <c r="S1120">
        <f t="shared" si="143"/>
        <v>11.17</v>
      </c>
      <c r="T1120" t="e">
        <f>VLOOKUP($K1120,#REF!,2,0)</f>
        <v>#REF!</v>
      </c>
      <c r="U1120" t="e">
        <f>VLOOKUP($K1120,#REF!,3,0)</f>
        <v>#REF!</v>
      </c>
      <c r="V1120" t="e">
        <f>VLOOKUP($K1120,#REF!,4,0)</f>
        <v>#REF!</v>
      </c>
    </row>
    <row r="1121" spans="3:22" x14ac:dyDescent="0.3">
      <c r="C1121" s="1">
        <v>1.1180000000000001E-2</v>
      </c>
      <c r="D1121" s="1">
        <f t="shared" si="144"/>
        <v>3.5123005867133892</v>
      </c>
      <c r="E1121" s="1" t="str">
        <f t="shared" si="145"/>
        <v>S4</v>
      </c>
      <c r="F1121" s="1">
        <f t="shared" si="142"/>
        <v>0.37070793312359607</v>
      </c>
      <c r="G1121" s="1">
        <f>$F$2*(((SQRT(3)*COS(Model!F1121))-SIN(Model!F1121))/2)</f>
        <v>0.50084766253612789</v>
      </c>
      <c r="H1121" s="1">
        <f t="shared" si="146"/>
        <v>0.2898202933636369</v>
      </c>
      <c r="I1121" s="1">
        <f t="shared" si="147"/>
        <v>0.7906679558997648</v>
      </c>
      <c r="J1121" s="1" t="str">
        <f t="shared" si="148"/>
        <v>R3</v>
      </c>
      <c r="K1121" t="str">
        <f t="shared" si="149"/>
        <v>S4R3</v>
      </c>
      <c r="L1121" t="str">
        <f>VLOOKUP(K1121,'Voltage Vector Region'!$M:$P,2,0)</f>
        <v>V4</v>
      </c>
      <c r="M1121" t="str">
        <f>VLOOKUP(K1121,'Voltage Vector Region'!$M:$P,3,0)</f>
        <v>V10</v>
      </c>
      <c r="N1121" t="str">
        <f>VLOOKUP(K1121,'Voltage Vector Region'!$M:$P,4,0)</f>
        <v>V16</v>
      </c>
      <c r="P1121" t="str">
        <f>VLOOKUP(L1121,'Voltage Vector Region'!$R:$S,2,0)</f>
        <v>OPP</v>
      </c>
      <c r="Q1121" t="str">
        <f>VLOOKUP(M1121,'Voltage Vector Region'!$R:$S,2,0)</f>
        <v>NOP</v>
      </c>
      <c r="R1121" t="str">
        <f>VLOOKUP(N1121,'Voltage Vector Region'!$R:$S,2,0)</f>
        <v>NPP</v>
      </c>
      <c r="S1121">
        <f t="shared" si="143"/>
        <v>11.18</v>
      </c>
      <c r="T1121" t="e">
        <f>VLOOKUP($K1121,#REF!,2,0)</f>
        <v>#REF!</v>
      </c>
      <c r="U1121" t="e">
        <f>VLOOKUP($K1121,#REF!,3,0)</f>
        <v>#REF!</v>
      </c>
      <c r="V1121" t="e">
        <f>VLOOKUP($K1121,#REF!,4,0)</f>
        <v>#REF!</v>
      </c>
    </row>
    <row r="1122" spans="3:22" x14ac:dyDescent="0.3">
      <c r="C1122" s="1">
        <v>1.119E-2</v>
      </c>
      <c r="D1122" s="1">
        <f t="shared" si="144"/>
        <v>3.5154421793669788</v>
      </c>
      <c r="E1122" s="1" t="str">
        <f t="shared" si="145"/>
        <v>S4</v>
      </c>
      <c r="F1122" s="1">
        <f t="shared" si="142"/>
        <v>0.37384952577718567</v>
      </c>
      <c r="G1122" s="1">
        <f>$F$2*(((SQRT(3)*COS(Model!F1122))-SIN(Model!F1122))/2)</f>
        <v>0.49888540527815906</v>
      </c>
      <c r="H1122" s="1">
        <f t="shared" si="146"/>
        <v>0.29216140951327046</v>
      </c>
      <c r="I1122" s="1">
        <f t="shared" si="147"/>
        <v>0.79104681479142958</v>
      </c>
      <c r="J1122" s="1" t="str">
        <f t="shared" si="148"/>
        <v>R2</v>
      </c>
      <c r="K1122" t="str">
        <f t="shared" si="149"/>
        <v>S4R2</v>
      </c>
      <c r="L1122" t="str">
        <f>VLOOKUP(K1122,'Voltage Vector Region'!$M:$P,2,0)</f>
        <v>V4</v>
      </c>
      <c r="M1122" t="str">
        <f>VLOOKUP(K1122,'Voltage Vector Region'!$M:$P,3,0)</f>
        <v>V10</v>
      </c>
      <c r="N1122" t="str">
        <f>VLOOKUP(K1122,'Voltage Vector Region'!$M:$P,4,0)</f>
        <v>V5</v>
      </c>
      <c r="P1122" t="str">
        <f>VLOOKUP(L1122,'Voltage Vector Region'!$R:$S,2,0)</f>
        <v>OPP</v>
      </c>
      <c r="Q1122" t="str">
        <f>VLOOKUP(M1122,'Voltage Vector Region'!$R:$S,2,0)</f>
        <v>NOP</v>
      </c>
      <c r="R1122" t="str">
        <f>VLOOKUP(N1122,'Voltage Vector Region'!$R:$S,2,0)</f>
        <v>OOP</v>
      </c>
      <c r="S1122">
        <f t="shared" si="143"/>
        <v>11.19</v>
      </c>
      <c r="T1122" t="e">
        <f>VLOOKUP($K1122,#REF!,2,0)</f>
        <v>#REF!</v>
      </c>
      <c r="U1122" t="e">
        <f>VLOOKUP($K1122,#REF!,3,0)</f>
        <v>#REF!</v>
      </c>
      <c r="V1122" t="e">
        <f>VLOOKUP($K1122,#REF!,4,0)</f>
        <v>#REF!</v>
      </c>
    </row>
    <row r="1123" spans="3:22" x14ac:dyDescent="0.3">
      <c r="C1123" s="1">
        <v>1.12E-2</v>
      </c>
      <c r="D1123" s="1">
        <f t="shared" si="144"/>
        <v>3.5185837720205684</v>
      </c>
      <c r="E1123" s="1" t="str">
        <f t="shared" si="145"/>
        <v>S4</v>
      </c>
      <c r="F1123" s="1">
        <f t="shared" si="142"/>
        <v>0.37699111843077526</v>
      </c>
      <c r="G1123" s="1">
        <f>$F$2*(((SQRT(3)*COS(Model!F1123))-SIN(Model!F1123))/2)</f>
        <v>0.49691822422264825</v>
      </c>
      <c r="H1123" s="1">
        <f t="shared" si="146"/>
        <v>0.29449964214774244</v>
      </c>
      <c r="I1123" s="1">
        <f t="shared" si="147"/>
        <v>0.79141786637039069</v>
      </c>
      <c r="J1123" s="1" t="str">
        <f t="shared" si="148"/>
        <v>R2</v>
      </c>
      <c r="K1123" t="str">
        <f t="shared" si="149"/>
        <v>S4R2</v>
      </c>
      <c r="L1123" t="str">
        <f>VLOOKUP(K1123,'Voltage Vector Region'!$M:$P,2,0)</f>
        <v>V4</v>
      </c>
      <c r="M1123" t="str">
        <f>VLOOKUP(K1123,'Voltage Vector Region'!$M:$P,3,0)</f>
        <v>V10</v>
      </c>
      <c r="N1123" t="str">
        <f>VLOOKUP(K1123,'Voltage Vector Region'!$M:$P,4,0)</f>
        <v>V5</v>
      </c>
      <c r="P1123" t="str">
        <f>VLOOKUP(L1123,'Voltage Vector Region'!$R:$S,2,0)</f>
        <v>OPP</v>
      </c>
      <c r="Q1123" t="str">
        <f>VLOOKUP(M1123,'Voltage Vector Region'!$R:$S,2,0)</f>
        <v>NOP</v>
      </c>
      <c r="R1123" t="str">
        <f>VLOOKUP(N1123,'Voltage Vector Region'!$R:$S,2,0)</f>
        <v>OOP</v>
      </c>
      <c r="S1123">
        <f t="shared" si="143"/>
        <v>11.2</v>
      </c>
      <c r="T1123" t="e">
        <f>VLOOKUP($K1123,#REF!,2,0)</f>
        <v>#REF!</v>
      </c>
      <c r="U1123" t="e">
        <f>VLOOKUP($K1123,#REF!,3,0)</f>
        <v>#REF!</v>
      </c>
      <c r="V1123" t="e">
        <f>VLOOKUP($K1123,#REF!,4,0)</f>
        <v>#REF!</v>
      </c>
    </row>
    <row r="1124" spans="3:22" x14ac:dyDescent="0.3">
      <c r="C1124" s="1">
        <v>1.1209999999999999E-2</v>
      </c>
      <c r="D1124" s="1">
        <f t="shared" si="144"/>
        <v>3.521725364674158</v>
      </c>
      <c r="E1124" s="1" t="str">
        <f t="shared" si="145"/>
        <v>S4</v>
      </c>
      <c r="F1124" s="1">
        <f t="shared" si="142"/>
        <v>0.38013271108436486</v>
      </c>
      <c r="G1124" s="1">
        <f>$F$2*(((SQRT(3)*COS(Model!F1124))-SIN(Model!F1124))/2)</f>
        <v>0.49494613878487831</v>
      </c>
      <c r="H1124" s="1">
        <f t="shared" si="146"/>
        <v>0.29683496818964072</v>
      </c>
      <c r="I1124" s="1">
        <f t="shared" si="147"/>
        <v>0.79178110697451909</v>
      </c>
      <c r="J1124" s="1" t="str">
        <f t="shared" si="148"/>
        <v>R2</v>
      </c>
      <c r="K1124" t="str">
        <f t="shared" si="149"/>
        <v>S4R2</v>
      </c>
      <c r="L1124" t="str">
        <f>VLOOKUP(K1124,'Voltage Vector Region'!$M:$P,2,0)</f>
        <v>V4</v>
      </c>
      <c r="M1124" t="str">
        <f>VLOOKUP(K1124,'Voltage Vector Region'!$M:$P,3,0)</f>
        <v>V10</v>
      </c>
      <c r="N1124" t="str">
        <f>VLOOKUP(K1124,'Voltage Vector Region'!$M:$P,4,0)</f>
        <v>V5</v>
      </c>
      <c r="P1124" t="str">
        <f>VLOOKUP(L1124,'Voltage Vector Region'!$R:$S,2,0)</f>
        <v>OPP</v>
      </c>
      <c r="Q1124" t="str">
        <f>VLOOKUP(M1124,'Voltage Vector Region'!$R:$S,2,0)</f>
        <v>NOP</v>
      </c>
      <c r="R1124" t="str">
        <f>VLOOKUP(N1124,'Voltage Vector Region'!$R:$S,2,0)</f>
        <v>OOP</v>
      </c>
      <c r="S1124">
        <f t="shared" si="143"/>
        <v>11.209999999999999</v>
      </c>
      <c r="T1124" t="e">
        <f>VLOOKUP($K1124,#REF!,2,0)</f>
        <v>#REF!</v>
      </c>
      <c r="U1124" t="e">
        <f>VLOOKUP($K1124,#REF!,3,0)</f>
        <v>#REF!</v>
      </c>
      <c r="V1124" t="e">
        <f>VLOOKUP($K1124,#REF!,4,0)</f>
        <v>#REF!</v>
      </c>
    </row>
    <row r="1125" spans="3:22" x14ac:dyDescent="0.3">
      <c r="C1125" s="1">
        <v>1.1220000000000001E-2</v>
      </c>
      <c r="D1125" s="1">
        <f t="shared" si="144"/>
        <v>3.5248669573277485</v>
      </c>
      <c r="E1125" s="1" t="str">
        <f t="shared" si="145"/>
        <v>S4</v>
      </c>
      <c r="F1125" s="1">
        <f t="shared" si="142"/>
        <v>0.38327430373795535</v>
      </c>
      <c r="G1125" s="1">
        <f>$F$2*(((SQRT(3)*COS(Model!F1125))-SIN(Model!F1125))/2)</f>
        <v>0.492969168428536</v>
      </c>
      <c r="H1125" s="1">
        <f t="shared" si="146"/>
        <v>0.29916736459024079</v>
      </c>
      <c r="I1125" s="1">
        <f t="shared" si="147"/>
        <v>0.79213653301877684</v>
      </c>
      <c r="J1125" s="1" t="str">
        <f t="shared" si="148"/>
        <v>R2</v>
      </c>
      <c r="K1125" t="str">
        <f t="shared" si="149"/>
        <v>S4R2</v>
      </c>
      <c r="L1125" t="str">
        <f>VLOOKUP(K1125,'Voltage Vector Region'!$M:$P,2,0)</f>
        <v>V4</v>
      </c>
      <c r="M1125" t="str">
        <f>VLOOKUP(K1125,'Voltage Vector Region'!$M:$P,3,0)</f>
        <v>V10</v>
      </c>
      <c r="N1125" t="str">
        <f>VLOOKUP(K1125,'Voltage Vector Region'!$M:$P,4,0)</f>
        <v>V5</v>
      </c>
      <c r="P1125" t="str">
        <f>VLOOKUP(L1125,'Voltage Vector Region'!$R:$S,2,0)</f>
        <v>OPP</v>
      </c>
      <c r="Q1125" t="str">
        <f>VLOOKUP(M1125,'Voltage Vector Region'!$R:$S,2,0)</f>
        <v>NOP</v>
      </c>
      <c r="R1125" t="str">
        <f>VLOOKUP(N1125,'Voltage Vector Region'!$R:$S,2,0)</f>
        <v>OOP</v>
      </c>
      <c r="S1125">
        <f t="shared" si="143"/>
        <v>11.22</v>
      </c>
      <c r="T1125" t="e">
        <f>VLOOKUP($K1125,#REF!,2,0)</f>
        <v>#REF!</v>
      </c>
      <c r="U1125" t="e">
        <f>VLOOKUP($K1125,#REF!,3,0)</f>
        <v>#REF!</v>
      </c>
      <c r="V1125" t="e">
        <f>VLOOKUP($K1125,#REF!,4,0)</f>
        <v>#REF!</v>
      </c>
    </row>
    <row r="1126" spans="3:22" x14ac:dyDescent="0.3">
      <c r="C1126" s="1">
        <v>1.123E-2</v>
      </c>
      <c r="D1126" s="1">
        <f t="shared" si="144"/>
        <v>3.5280085499813381</v>
      </c>
      <c r="E1126" s="1" t="str">
        <f t="shared" si="145"/>
        <v>S4</v>
      </c>
      <c r="F1126" s="1">
        <f t="shared" si="142"/>
        <v>0.38641589639154494</v>
      </c>
      <c r="G1126" s="1">
        <f>$F$2*(((SQRT(3)*COS(Model!F1126))-SIN(Model!F1126))/2)</f>
        <v>0.49098733266552141</v>
      </c>
      <c r="H1126" s="1">
        <f t="shared" si="146"/>
        <v>0.30149680832973047</v>
      </c>
      <c r="I1126" s="1">
        <f t="shared" si="147"/>
        <v>0.79248414099525188</v>
      </c>
      <c r="J1126" s="1" t="str">
        <f t="shared" si="148"/>
        <v>R2</v>
      </c>
      <c r="K1126" t="str">
        <f t="shared" si="149"/>
        <v>S4R2</v>
      </c>
      <c r="L1126" t="str">
        <f>VLOOKUP(K1126,'Voltage Vector Region'!$M:$P,2,0)</f>
        <v>V4</v>
      </c>
      <c r="M1126" t="str">
        <f>VLOOKUP(K1126,'Voltage Vector Region'!$M:$P,3,0)</f>
        <v>V10</v>
      </c>
      <c r="N1126" t="str">
        <f>VLOOKUP(K1126,'Voltage Vector Region'!$M:$P,4,0)</f>
        <v>V5</v>
      </c>
      <c r="P1126" t="str">
        <f>VLOOKUP(L1126,'Voltage Vector Region'!$R:$S,2,0)</f>
        <v>OPP</v>
      </c>
      <c r="Q1126" t="str">
        <f>VLOOKUP(M1126,'Voltage Vector Region'!$R:$S,2,0)</f>
        <v>NOP</v>
      </c>
      <c r="R1126" t="str">
        <f>VLOOKUP(N1126,'Voltage Vector Region'!$R:$S,2,0)</f>
        <v>OOP</v>
      </c>
      <c r="S1126">
        <f t="shared" si="143"/>
        <v>11.23</v>
      </c>
      <c r="T1126" t="e">
        <f>VLOOKUP($K1126,#REF!,2,0)</f>
        <v>#REF!</v>
      </c>
      <c r="U1126" t="e">
        <f>VLOOKUP($K1126,#REF!,3,0)</f>
        <v>#REF!</v>
      </c>
      <c r="V1126" t="e">
        <f>VLOOKUP($K1126,#REF!,4,0)</f>
        <v>#REF!</v>
      </c>
    </row>
    <row r="1127" spans="3:22" x14ac:dyDescent="0.3">
      <c r="C1127" s="1">
        <v>1.124E-2</v>
      </c>
      <c r="D1127" s="1">
        <f t="shared" si="144"/>
        <v>3.5311501426349277</v>
      </c>
      <c r="E1127" s="1" t="str">
        <f t="shared" si="145"/>
        <v>S4</v>
      </c>
      <c r="F1127" s="1">
        <f t="shared" si="142"/>
        <v>0.38955748904513454</v>
      </c>
      <c r="G1127" s="1">
        <f>$F$2*(((SQRT(3)*COS(Model!F1127))-SIN(Model!F1127))/2)</f>
        <v>0.48900065105575319</v>
      </c>
      <c r="H1127" s="1">
        <f t="shared" si="146"/>
        <v>0.30382327641744106</v>
      </c>
      <c r="I1127" s="1">
        <f t="shared" si="147"/>
        <v>0.7928239274731943</v>
      </c>
      <c r="J1127" s="1" t="str">
        <f t="shared" si="148"/>
        <v>R2</v>
      </c>
      <c r="K1127" t="str">
        <f t="shared" si="149"/>
        <v>S4R2</v>
      </c>
      <c r="L1127" t="str">
        <f>VLOOKUP(K1127,'Voltage Vector Region'!$M:$P,2,0)</f>
        <v>V4</v>
      </c>
      <c r="M1127" t="str">
        <f>VLOOKUP(K1127,'Voltage Vector Region'!$M:$P,3,0)</f>
        <v>V10</v>
      </c>
      <c r="N1127" t="str">
        <f>VLOOKUP(K1127,'Voltage Vector Region'!$M:$P,4,0)</f>
        <v>V5</v>
      </c>
      <c r="P1127" t="str">
        <f>VLOOKUP(L1127,'Voltage Vector Region'!$R:$S,2,0)</f>
        <v>OPP</v>
      </c>
      <c r="Q1127" t="str">
        <f>VLOOKUP(M1127,'Voltage Vector Region'!$R:$S,2,0)</f>
        <v>NOP</v>
      </c>
      <c r="R1127" t="str">
        <f>VLOOKUP(N1127,'Voltage Vector Region'!$R:$S,2,0)</f>
        <v>OOP</v>
      </c>
      <c r="S1127">
        <f t="shared" si="143"/>
        <v>11.24</v>
      </c>
      <c r="T1127" t="e">
        <f>VLOOKUP($K1127,#REF!,2,0)</f>
        <v>#REF!</v>
      </c>
      <c r="U1127" t="e">
        <f>VLOOKUP($K1127,#REF!,3,0)</f>
        <v>#REF!</v>
      </c>
      <c r="V1127" t="e">
        <f>VLOOKUP($K1127,#REF!,4,0)</f>
        <v>#REF!</v>
      </c>
    </row>
    <row r="1128" spans="3:22" x14ac:dyDescent="0.3">
      <c r="C1128" s="1">
        <v>1.125E-2</v>
      </c>
      <c r="D1128" s="1">
        <f t="shared" si="144"/>
        <v>3.5342917352885173</v>
      </c>
      <c r="E1128" s="1" t="str">
        <f t="shared" si="145"/>
        <v>S4</v>
      </c>
      <c r="F1128" s="1">
        <f t="shared" si="142"/>
        <v>0.39269908169872414</v>
      </c>
      <c r="G1128" s="1">
        <f>$F$2*(((SQRT(3)*COS(Model!F1128))-SIN(Model!F1128))/2)</f>
        <v>0.48700914320697647</v>
      </c>
      <c r="H1128" s="1">
        <f t="shared" si="146"/>
        <v>0.30614674589207186</v>
      </c>
      <c r="I1128" s="1">
        <f t="shared" si="147"/>
        <v>0.79315588909904833</v>
      </c>
      <c r="J1128" s="1" t="str">
        <f t="shared" si="148"/>
        <v>R2</v>
      </c>
      <c r="K1128" t="str">
        <f t="shared" si="149"/>
        <v>S4R2</v>
      </c>
      <c r="L1128" t="str">
        <f>VLOOKUP(K1128,'Voltage Vector Region'!$M:$P,2,0)</f>
        <v>V4</v>
      </c>
      <c r="M1128" t="str">
        <f>VLOOKUP(K1128,'Voltage Vector Region'!$M:$P,3,0)</f>
        <v>V10</v>
      </c>
      <c r="N1128" t="str">
        <f>VLOOKUP(K1128,'Voltage Vector Region'!$M:$P,4,0)</f>
        <v>V5</v>
      </c>
      <c r="P1128" t="str">
        <f>VLOOKUP(L1128,'Voltage Vector Region'!$R:$S,2,0)</f>
        <v>OPP</v>
      </c>
      <c r="Q1128" t="str">
        <f>VLOOKUP(M1128,'Voltage Vector Region'!$R:$S,2,0)</f>
        <v>NOP</v>
      </c>
      <c r="R1128" t="str">
        <f>VLOOKUP(N1128,'Voltage Vector Region'!$R:$S,2,0)</f>
        <v>OOP</v>
      </c>
      <c r="S1128">
        <f t="shared" si="143"/>
        <v>11.25</v>
      </c>
      <c r="T1128" t="e">
        <f>VLOOKUP($K1128,#REF!,2,0)</f>
        <v>#REF!</v>
      </c>
      <c r="U1128" t="e">
        <f>VLOOKUP($K1128,#REF!,3,0)</f>
        <v>#REF!</v>
      </c>
      <c r="V1128" t="e">
        <f>VLOOKUP($K1128,#REF!,4,0)</f>
        <v>#REF!</v>
      </c>
    </row>
    <row r="1129" spans="3:22" x14ac:dyDescent="0.3">
      <c r="C1129" s="1">
        <v>1.1259999999999999E-2</v>
      </c>
      <c r="D1129" s="1">
        <f t="shared" si="144"/>
        <v>3.5374333279421069</v>
      </c>
      <c r="E1129" s="1" t="str">
        <f t="shared" si="145"/>
        <v>S4</v>
      </c>
      <c r="F1129" s="1">
        <f t="shared" si="142"/>
        <v>0.39584067435231374</v>
      </c>
      <c r="G1129" s="1">
        <f>$F$2*(((SQRT(3)*COS(Model!F1129))-SIN(Model!F1129))/2)</f>
        <v>0.48501282877456992</v>
      </c>
      <c r="H1129" s="1">
        <f t="shared" si="146"/>
        <v>0.30846719382191712</v>
      </c>
      <c r="I1129" s="1">
        <f t="shared" si="147"/>
        <v>0.79348002259648709</v>
      </c>
      <c r="J1129" s="1" t="str">
        <f t="shared" si="148"/>
        <v>R2</v>
      </c>
      <c r="K1129" t="str">
        <f t="shared" si="149"/>
        <v>S4R2</v>
      </c>
      <c r="L1129" t="str">
        <f>VLOOKUP(K1129,'Voltage Vector Region'!$M:$P,2,0)</f>
        <v>V4</v>
      </c>
      <c r="M1129" t="str">
        <f>VLOOKUP(K1129,'Voltage Vector Region'!$M:$P,3,0)</f>
        <v>V10</v>
      </c>
      <c r="N1129" t="str">
        <f>VLOOKUP(K1129,'Voltage Vector Region'!$M:$P,4,0)</f>
        <v>V5</v>
      </c>
      <c r="P1129" t="str">
        <f>VLOOKUP(L1129,'Voltage Vector Region'!$R:$S,2,0)</f>
        <v>OPP</v>
      </c>
      <c r="Q1129" t="str">
        <f>VLOOKUP(M1129,'Voltage Vector Region'!$R:$S,2,0)</f>
        <v>NOP</v>
      </c>
      <c r="R1129" t="str">
        <f>VLOOKUP(N1129,'Voltage Vector Region'!$R:$S,2,0)</f>
        <v>OOP</v>
      </c>
      <c r="S1129">
        <f t="shared" si="143"/>
        <v>11.26</v>
      </c>
      <c r="T1129" t="e">
        <f>VLOOKUP($K1129,#REF!,2,0)</f>
        <v>#REF!</v>
      </c>
      <c r="U1129" t="e">
        <f>VLOOKUP($K1129,#REF!,3,0)</f>
        <v>#REF!</v>
      </c>
      <c r="V1129" t="e">
        <f>VLOOKUP($K1129,#REF!,4,0)</f>
        <v>#REF!</v>
      </c>
    </row>
    <row r="1130" spans="3:22" x14ac:dyDescent="0.3">
      <c r="C1130" s="1">
        <v>1.1270000000000001E-2</v>
      </c>
      <c r="D1130" s="1">
        <f t="shared" si="144"/>
        <v>3.5405749205956973</v>
      </c>
      <c r="E1130" s="1" t="str">
        <f t="shared" si="145"/>
        <v>S4</v>
      </c>
      <c r="F1130" s="1">
        <f t="shared" si="142"/>
        <v>0.39898226700590422</v>
      </c>
      <c r="G1130" s="1">
        <f>$F$2*(((SQRT(3)*COS(Model!F1130))-SIN(Model!F1130))/2)</f>
        <v>0.48301172746135035</v>
      </c>
      <c r="H1130" s="1">
        <f t="shared" si="146"/>
        <v>0.31078459730509328</v>
      </c>
      <c r="I1130" s="1">
        <f t="shared" si="147"/>
        <v>0.79379632476644368</v>
      </c>
      <c r="J1130" s="1" t="str">
        <f t="shared" si="148"/>
        <v>R2</v>
      </c>
      <c r="K1130" t="str">
        <f t="shared" si="149"/>
        <v>S4R2</v>
      </c>
      <c r="L1130" t="str">
        <f>VLOOKUP(K1130,'Voltage Vector Region'!$M:$P,2,0)</f>
        <v>V4</v>
      </c>
      <c r="M1130" t="str">
        <f>VLOOKUP(K1130,'Voltage Vector Region'!$M:$P,3,0)</f>
        <v>V10</v>
      </c>
      <c r="N1130" t="str">
        <f>VLOOKUP(K1130,'Voltage Vector Region'!$M:$P,4,0)</f>
        <v>V5</v>
      </c>
      <c r="P1130" t="str">
        <f>VLOOKUP(L1130,'Voltage Vector Region'!$R:$S,2,0)</f>
        <v>OPP</v>
      </c>
      <c r="Q1130" t="str">
        <f>VLOOKUP(M1130,'Voltage Vector Region'!$R:$S,2,0)</f>
        <v>NOP</v>
      </c>
      <c r="R1130" t="str">
        <f>VLOOKUP(N1130,'Voltage Vector Region'!$R:$S,2,0)</f>
        <v>OOP</v>
      </c>
      <c r="S1130">
        <f t="shared" si="143"/>
        <v>11.27</v>
      </c>
      <c r="T1130" t="e">
        <f>VLOOKUP($K1130,#REF!,2,0)</f>
        <v>#REF!</v>
      </c>
      <c r="U1130" t="e">
        <f>VLOOKUP($K1130,#REF!,3,0)</f>
        <v>#REF!</v>
      </c>
      <c r="V1130" t="e">
        <f>VLOOKUP($K1130,#REF!,4,0)</f>
        <v>#REF!</v>
      </c>
    </row>
    <row r="1131" spans="3:22" x14ac:dyDescent="0.3">
      <c r="C1131" s="1">
        <v>1.128E-2</v>
      </c>
      <c r="D1131" s="1">
        <f t="shared" si="144"/>
        <v>3.5437165132492869</v>
      </c>
      <c r="E1131" s="1" t="str">
        <f t="shared" si="145"/>
        <v>S4</v>
      </c>
      <c r="F1131" s="1">
        <f t="shared" ref="F1131:F1194" si="150">IF(AND((D1131&lt;PI()/3),(D1131&gt;=0)),D1131,IF(AND((D1131&lt;2*PI()/3),(D1131&gt;=PI()/3)),D1131-PI()/3,IF(AND((D1131&lt;3*PI()/3),(D1131&gt;=2*PI()/3)),D1131-(2*PI()/3),IF(AND((D1131&lt;4*PI()/3),(D1131&gt;=PI())),D1131-PI(),IF(AND((D1131&lt;5*PI()/3),(D1131&gt;=4*PI()/3)),D1131-(4*PI()/3),IF(AND((D1131&lt;2*PI()),(D1131&gt;=5*PI()/3)),D1131-(5*PI()/3),0))))))</f>
        <v>0.40212385965949382</v>
      </c>
      <c r="G1131" s="1">
        <f>$F$2*(((SQRT(3)*COS(Model!F1131))-SIN(Model!F1131))/2)</f>
        <v>0.48100585901738102</v>
      </c>
      <c r="H1131" s="1">
        <f t="shared" si="146"/>
        <v>0.3130989334697622</v>
      </c>
      <c r="I1131" s="1">
        <f t="shared" si="147"/>
        <v>0.79410479248714316</v>
      </c>
      <c r="J1131" s="1" t="str">
        <f t="shared" si="148"/>
        <v>R2</v>
      </c>
      <c r="K1131" t="str">
        <f t="shared" si="149"/>
        <v>S4R2</v>
      </c>
      <c r="L1131" t="str">
        <f>VLOOKUP(K1131,'Voltage Vector Region'!$M:$P,2,0)</f>
        <v>V4</v>
      </c>
      <c r="M1131" t="str">
        <f>VLOOKUP(K1131,'Voltage Vector Region'!$M:$P,3,0)</f>
        <v>V10</v>
      </c>
      <c r="N1131" t="str">
        <f>VLOOKUP(K1131,'Voltage Vector Region'!$M:$P,4,0)</f>
        <v>V5</v>
      </c>
      <c r="P1131" t="str">
        <f>VLOOKUP(L1131,'Voltage Vector Region'!$R:$S,2,0)</f>
        <v>OPP</v>
      </c>
      <c r="Q1131" t="str">
        <f>VLOOKUP(M1131,'Voltage Vector Region'!$R:$S,2,0)</f>
        <v>NOP</v>
      </c>
      <c r="R1131" t="str">
        <f>VLOOKUP(N1131,'Voltage Vector Region'!$R:$S,2,0)</f>
        <v>OOP</v>
      </c>
      <c r="S1131">
        <f t="shared" si="143"/>
        <v>11.28</v>
      </c>
      <c r="T1131" t="e">
        <f>VLOOKUP($K1131,#REF!,2,0)</f>
        <v>#REF!</v>
      </c>
      <c r="U1131" t="e">
        <f>VLOOKUP($K1131,#REF!,3,0)</f>
        <v>#REF!</v>
      </c>
      <c r="V1131" t="e">
        <f>VLOOKUP($K1131,#REF!,4,0)</f>
        <v>#REF!</v>
      </c>
    </row>
    <row r="1132" spans="3:22" x14ac:dyDescent="0.3">
      <c r="C1132" s="1">
        <v>1.129E-2</v>
      </c>
      <c r="D1132" s="1">
        <f t="shared" si="144"/>
        <v>3.5468581059028765</v>
      </c>
      <c r="E1132" s="1" t="str">
        <f t="shared" si="145"/>
        <v>S4</v>
      </c>
      <c r="F1132" s="1">
        <f t="shared" si="150"/>
        <v>0.40526545231308342</v>
      </c>
      <c r="G1132" s="1">
        <f>$F$2*(((SQRT(3)*COS(Model!F1132))-SIN(Model!F1132))/2)</f>
        <v>0.47899524323977316</v>
      </c>
      <c r="H1132" s="1">
        <f t="shared" si="146"/>
        <v>0.3154101794743609</v>
      </c>
      <c r="I1132" s="1">
        <f t="shared" si="147"/>
        <v>0.79440542271413406</v>
      </c>
      <c r="J1132" s="1" t="str">
        <f t="shared" si="148"/>
        <v>R2</v>
      </c>
      <c r="K1132" t="str">
        <f t="shared" si="149"/>
        <v>S4R2</v>
      </c>
      <c r="L1132" t="str">
        <f>VLOOKUP(K1132,'Voltage Vector Region'!$M:$P,2,0)</f>
        <v>V4</v>
      </c>
      <c r="M1132" t="str">
        <f>VLOOKUP(K1132,'Voltage Vector Region'!$M:$P,3,0)</f>
        <v>V10</v>
      </c>
      <c r="N1132" t="str">
        <f>VLOOKUP(K1132,'Voltage Vector Region'!$M:$P,4,0)</f>
        <v>V5</v>
      </c>
      <c r="P1132" t="str">
        <f>VLOOKUP(L1132,'Voltage Vector Region'!$R:$S,2,0)</f>
        <v>OPP</v>
      </c>
      <c r="Q1132" t="str">
        <f>VLOOKUP(M1132,'Voltage Vector Region'!$R:$S,2,0)</f>
        <v>NOP</v>
      </c>
      <c r="R1132" t="str">
        <f>VLOOKUP(N1132,'Voltage Vector Region'!$R:$S,2,0)</f>
        <v>OOP</v>
      </c>
      <c r="S1132">
        <f t="shared" si="143"/>
        <v>11.29</v>
      </c>
      <c r="T1132" t="e">
        <f>VLOOKUP($K1132,#REF!,2,0)</f>
        <v>#REF!</v>
      </c>
      <c r="U1132" t="e">
        <f>VLOOKUP($K1132,#REF!,3,0)</f>
        <v>#REF!</v>
      </c>
      <c r="V1132" t="e">
        <f>VLOOKUP($K1132,#REF!,4,0)</f>
        <v>#REF!</v>
      </c>
    </row>
    <row r="1133" spans="3:22" x14ac:dyDescent="0.3">
      <c r="C1133" s="1">
        <v>1.1299999999999999E-2</v>
      </c>
      <c r="D1133" s="1">
        <f t="shared" si="144"/>
        <v>3.5499996985564661</v>
      </c>
      <c r="E1133" s="1" t="str">
        <f t="shared" si="145"/>
        <v>S4</v>
      </c>
      <c r="F1133" s="1">
        <f t="shared" si="150"/>
        <v>0.40840704496667302</v>
      </c>
      <c r="G1133" s="1">
        <f>$F$2*(((SQRT(3)*COS(Model!F1133))-SIN(Model!F1133))/2)</f>
        <v>0.47697989997249268</v>
      </c>
      <c r="H1133" s="1">
        <f t="shared" si="146"/>
        <v>0.31771831250782445</v>
      </c>
      <c r="I1133" s="1">
        <f t="shared" si="147"/>
        <v>0.79469821248031713</v>
      </c>
      <c r="J1133" s="1" t="str">
        <f t="shared" si="148"/>
        <v>R2</v>
      </c>
      <c r="K1133" t="str">
        <f t="shared" si="149"/>
        <v>S4R2</v>
      </c>
      <c r="L1133" t="str">
        <f>VLOOKUP(K1133,'Voltage Vector Region'!$M:$P,2,0)</f>
        <v>V4</v>
      </c>
      <c r="M1133" t="str">
        <f>VLOOKUP(K1133,'Voltage Vector Region'!$M:$P,3,0)</f>
        <v>V10</v>
      </c>
      <c r="N1133" t="str">
        <f>VLOOKUP(K1133,'Voltage Vector Region'!$M:$P,4,0)</f>
        <v>V5</v>
      </c>
      <c r="P1133" t="str">
        <f>VLOOKUP(L1133,'Voltage Vector Region'!$R:$S,2,0)</f>
        <v>OPP</v>
      </c>
      <c r="Q1133" t="str">
        <f>VLOOKUP(M1133,'Voltage Vector Region'!$R:$S,2,0)</f>
        <v>NOP</v>
      </c>
      <c r="R1133" t="str">
        <f>VLOOKUP(N1133,'Voltage Vector Region'!$R:$S,2,0)</f>
        <v>OOP</v>
      </c>
      <c r="S1133">
        <f t="shared" si="143"/>
        <v>11.299999999999999</v>
      </c>
      <c r="T1133" t="e">
        <f>VLOOKUP($K1133,#REF!,2,0)</f>
        <v>#REF!</v>
      </c>
      <c r="U1133" t="e">
        <f>VLOOKUP($K1133,#REF!,3,0)</f>
        <v>#REF!</v>
      </c>
      <c r="V1133" t="e">
        <f>VLOOKUP($K1133,#REF!,4,0)</f>
        <v>#REF!</v>
      </c>
    </row>
    <row r="1134" spans="3:22" x14ac:dyDescent="0.3">
      <c r="C1134" s="1">
        <v>1.1310000000000001E-2</v>
      </c>
      <c r="D1134" s="1">
        <f t="shared" si="144"/>
        <v>3.5531412912100562</v>
      </c>
      <c r="E1134" s="1" t="str">
        <f t="shared" si="145"/>
        <v>S4</v>
      </c>
      <c r="F1134" s="1">
        <f t="shared" si="150"/>
        <v>0.41154863762026306</v>
      </c>
      <c r="G1134" s="1">
        <f>$F$2*(((SQRT(3)*COS(Model!F1134))-SIN(Model!F1134))/2)</f>
        <v>0.47495984910616385</v>
      </c>
      <c r="H1134" s="1">
        <f t="shared" si="146"/>
        <v>0.32002330978981197</v>
      </c>
      <c r="I1134" s="1">
        <f t="shared" si="147"/>
        <v>0.79498315889597582</v>
      </c>
      <c r="J1134" s="1" t="str">
        <f t="shared" si="148"/>
        <v>R2</v>
      </c>
      <c r="K1134" t="str">
        <f t="shared" si="149"/>
        <v>S4R2</v>
      </c>
      <c r="L1134" t="str">
        <f>VLOOKUP(K1134,'Voltage Vector Region'!$M:$P,2,0)</f>
        <v>V4</v>
      </c>
      <c r="M1134" t="str">
        <f>VLOOKUP(K1134,'Voltage Vector Region'!$M:$P,3,0)</f>
        <v>V10</v>
      </c>
      <c r="N1134" t="str">
        <f>VLOOKUP(K1134,'Voltage Vector Region'!$M:$P,4,0)</f>
        <v>V5</v>
      </c>
      <c r="P1134" t="str">
        <f>VLOOKUP(L1134,'Voltage Vector Region'!$R:$S,2,0)</f>
        <v>OPP</v>
      </c>
      <c r="Q1134" t="str">
        <f>VLOOKUP(M1134,'Voltage Vector Region'!$R:$S,2,0)</f>
        <v>NOP</v>
      </c>
      <c r="R1134" t="str">
        <f>VLOOKUP(N1134,'Voltage Vector Region'!$R:$S,2,0)</f>
        <v>OOP</v>
      </c>
      <c r="S1134">
        <f t="shared" si="143"/>
        <v>11.31</v>
      </c>
      <c r="T1134" t="e">
        <f>VLOOKUP($K1134,#REF!,2,0)</f>
        <v>#REF!</v>
      </c>
      <c r="U1134" t="e">
        <f>VLOOKUP($K1134,#REF!,3,0)</f>
        <v>#REF!</v>
      </c>
      <c r="V1134" t="e">
        <f>VLOOKUP($K1134,#REF!,4,0)</f>
        <v>#REF!</v>
      </c>
    </row>
    <row r="1135" spans="3:22" x14ac:dyDescent="0.3">
      <c r="C1135" s="1">
        <v>1.132E-2</v>
      </c>
      <c r="D1135" s="1">
        <f t="shared" si="144"/>
        <v>3.5562828838636462</v>
      </c>
      <c r="E1135" s="1" t="str">
        <f t="shared" si="145"/>
        <v>S4</v>
      </c>
      <c r="F1135" s="1">
        <f t="shared" si="150"/>
        <v>0.4146902302738531</v>
      </c>
      <c r="G1135" s="1">
        <f>$F$2*(((SQRT(3)*COS(Model!F1135))-SIN(Model!F1135))/2)</f>
        <v>0.4729351105778733</v>
      </c>
      <c r="H1135" s="1">
        <f t="shared" si="146"/>
        <v>0.32232514857093042</v>
      </c>
      <c r="I1135" s="1">
        <f t="shared" si="147"/>
        <v>0.79526025914880372</v>
      </c>
      <c r="J1135" s="1" t="str">
        <f t="shared" si="148"/>
        <v>R2</v>
      </c>
      <c r="K1135" t="str">
        <f t="shared" si="149"/>
        <v>S4R2</v>
      </c>
      <c r="L1135" t="str">
        <f>VLOOKUP(K1135,'Voltage Vector Region'!$M:$P,2,0)</f>
        <v>V4</v>
      </c>
      <c r="M1135" t="str">
        <f>VLOOKUP(K1135,'Voltage Vector Region'!$M:$P,3,0)</f>
        <v>V10</v>
      </c>
      <c r="N1135" t="str">
        <f>VLOOKUP(K1135,'Voltage Vector Region'!$M:$P,4,0)</f>
        <v>V5</v>
      </c>
      <c r="P1135" t="str">
        <f>VLOOKUP(L1135,'Voltage Vector Region'!$R:$S,2,0)</f>
        <v>OPP</v>
      </c>
      <c r="Q1135" t="str">
        <f>VLOOKUP(M1135,'Voltage Vector Region'!$R:$S,2,0)</f>
        <v>NOP</v>
      </c>
      <c r="R1135" t="str">
        <f>VLOOKUP(N1135,'Voltage Vector Region'!$R:$S,2,0)</f>
        <v>OOP</v>
      </c>
      <c r="S1135">
        <f t="shared" si="143"/>
        <v>11.32</v>
      </c>
      <c r="T1135" t="e">
        <f>VLOOKUP($K1135,#REF!,2,0)</f>
        <v>#REF!</v>
      </c>
      <c r="U1135" t="e">
        <f>VLOOKUP($K1135,#REF!,3,0)</f>
        <v>#REF!</v>
      </c>
      <c r="V1135" t="e">
        <f>VLOOKUP($K1135,#REF!,4,0)</f>
        <v>#REF!</v>
      </c>
    </row>
    <row r="1136" spans="3:22" x14ac:dyDescent="0.3">
      <c r="C1136" s="1">
        <v>1.133E-2</v>
      </c>
      <c r="D1136" s="1">
        <f t="shared" si="144"/>
        <v>3.5594244765172358</v>
      </c>
      <c r="E1136" s="1" t="str">
        <f t="shared" si="145"/>
        <v>S4</v>
      </c>
      <c r="F1136" s="1">
        <f t="shared" si="150"/>
        <v>0.4178318229274427</v>
      </c>
      <c r="G1136" s="1">
        <f>$F$2*(((SQRT(3)*COS(Model!F1136))-SIN(Model!F1136))/2)</f>
        <v>0.47090570437097323</v>
      </c>
      <c r="H1136" s="1">
        <f t="shared" si="146"/>
        <v>0.32462380613296016</v>
      </c>
      <c r="I1136" s="1">
        <f t="shared" si="147"/>
        <v>0.79552951050393339</v>
      </c>
      <c r="J1136" s="1" t="str">
        <f t="shared" si="148"/>
        <v>R2</v>
      </c>
      <c r="K1136" t="str">
        <f t="shared" si="149"/>
        <v>S4R2</v>
      </c>
      <c r="L1136" t="str">
        <f>VLOOKUP(K1136,'Voltage Vector Region'!$M:$P,2,0)</f>
        <v>V4</v>
      </c>
      <c r="M1136" t="str">
        <f>VLOOKUP(K1136,'Voltage Vector Region'!$M:$P,3,0)</f>
        <v>V10</v>
      </c>
      <c r="N1136" t="str">
        <f>VLOOKUP(K1136,'Voltage Vector Region'!$M:$P,4,0)</f>
        <v>V5</v>
      </c>
      <c r="P1136" t="str">
        <f>VLOOKUP(L1136,'Voltage Vector Region'!$R:$S,2,0)</f>
        <v>OPP</v>
      </c>
      <c r="Q1136" t="str">
        <f>VLOOKUP(M1136,'Voltage Vector Region'!$R:$S,2,0)</f>
        <v>NOP</v>
      </c>
      <c r="R1136" t="str">
        <f>VLOOKUP(N1136,'Voltage Vector Region'!$R:$S,2,0)</f>
        <v>OOP</v>
      </c>
      <c r="S1136">
        <f t="shared" si="143"/>
        <v>11.33</v>
      </c>
      <c r="T1136" t="e">
        <f>VLOOKUP($K1136,#REF!,2,0)</f>
        <v>#REF!</v>
      </c>
      <c r="U1136" t="e">
        <f>VLOOKUP($K1136,#REF!,3,0)</f>
        <v>#REF!</v>
      </c>
      <c r="V1136" t="e">
        <f>VLOOKUP($K1136,#REF!,4,0)</f>
        <v>#REF!</v>
      </c>
    </row>
    <row r="1137" spans="3:22" x14ac:dyDescent="0.3">
      <c r="C1137" s="1">
        <v>1.1339999999999999E-2</v>
      </c>
      <c r="D1137" s="1">
        <f t="shared" si="144"/>
        <v>3.5625660691708254</v>
      </c>
      <c r="E1137" s="1" t="str">
        <f t="shared" si="145"/>
        <v>S4</v>
      </c>
      <c r="F1137" s="1">
        <f t="shared" si="150"/>
        <v>0.4209734155810323</v>
      </c>
      <c r="G1137" s="1">
        <f>$F$2*(((SQRT(3)*COS(Model!F1137))-SIN(Model!F1137))/2)</f>
        <v>0.46887165051488344</v>
      </c>
      <c r="H1137" s="1">
        <f t="shared" si="146"/>
        <v>0.32691925978907926</v>
      </c>
      <c r="I1137" s="1">
        <f t="shared" si="147"/>
        <v>0.79579091030396265</v>
      </c>
      <c r="J1137" s="1" t="str">
        <f t="shared" si="148"/>
        <v>R2</v>
      </c>
      <c r="K1137" t="str">
        <f t="shared" si="149"/>
        <v>S4R2</v>
      </c>
      <c r="L1137" t="str">
        <f>VLOOKUP(K1137,'Voltage Vector Region'!$M:$P,2,0)</f>
        <v>V4</v>
      </c>
      <c r="M1137" t="str">
        <f>VLOOKUP(K1137,'Voltage Vector Region'!$M:$P,3,0)</f>
        <v>V10</v>
      </c>
      <c r="N1137" t="str">
        <f>VLOOKUP(K1137,'Voltage Vector Region'!$M:$P,4,0)</f>
        <v>V5</v>
      </c>
      <c r="P1137" t="str">
        <f>VLOOKUP(L1137,'Voltage Vector Region'!$R:$S,2,0)</f>
        <v>OPP</v>
      </c>
      <c r="Q1137" t="str">
        <f>VLOOKUP(M1137,'Voltage Vector Region'!$R:$S,2,0)</f>
        <v>NOP</v>
      </c>
      <c r="R1137" t="str">
        <f>VLOOKUP(N1137,'Voltage Vector Region'!$R:$S,2,0)</f>
        <v>OOP</v>
      </c>
      <c r="S1137">
        <f t="shared" si="143"/>
        <v>11.34</v>
      </c>
      <c r="T1137" t="e">
        <f>VLOOKUP($K1137,#REF!,2,0)</f>
        <v>#REF!</v>
      </c>
      <c r="U1137" t="e">
        <f>VLOOKUP($K1137,#REF!,3,0)</f>
        <v>#REF!</v>
      </c>
      <c r="V1137" t="e">
        <f>VLOOKUP($K1137,#REF!,4,0)</f>
        <v>#REF!</v>
      </c>
    </row>
    <row r="1138" spans="3:22" x14ac:dyDescent="0.3">
      <c r="C1138" s="1">
        <v>1.1350000000000001E-2</v>
      </c>
      <c r="D1138" s="1">
        <f t="shared" si="144"/>
        <v>3.5657076618244155</v>
      </c>
      <c r="E1138" s="1" t="str">
        <f t="shared" si="145"/>
        <v>S4</v>
      </c>
      <c r="F1138" s="1">
        <f t="shared" si="150"/>
        <v>0.42411500823462234</v>
      </c>
      <c r="G1138" s="1">
        <f>$F$2*(((SQRT(3)*COS(Model!F1138))-SIN(Model!F1138))/2)</f>
        <v>0.46683296908489391</v>
      </c>
      <c r="H1138" s="1">
        <f t="shared" si="146"/>
        <v>0.32921148688408719</v>
      </c>
      <c r="I1138" s="1">
        <f t="shared" si="147"/>
        <v>0.7960444559689811</v>
      </c>
      <c r="J1138" s="1" t="str">
        <f t="shared" si="148"/>
        <v>R2</v>
      </c>
      <c r="K1138" t="str">
        <f t="shared" si="149"/>
        <v>S4R2</v>
      </c>
      <c r="L1138" t="str">
        <f>VLOOKUP(K1138,'Voltage Vector Region'!$M:$P,2,0)</f>
        <v>V4</v>
      </c>
      <c r="M1138" t="str">
        <f>VLOOKUP(K1138,'Voltage Vector Region'!$M:$P,3,0)</f>
        <v>V10</v>
      </c>
      <c r="N1138" t="str">
        <f>VLOOKUP(K1138,'Voltage Vector Region'!$M:$P,4,0)</f>
        <v>V5</v>
      </c>
      <c r="P1138" t="str">
        <f>VLOOKUP(L1138,'Voltage Vector Region'!$R:$S,2,0)</f>
        <v>OPP</v>
      </c>
      <c r="Q1138" t="str">
        <f>VLOOKUP(M1138,'Voltage Vector Region'!$R:$S,2,0)</f>
        <v>NOP</v>
      </c>
      <c r="R1138" t="str">
        <f>VLOOKUP(N1138,'Voltage Vector Region'!$R:$S,2,0)</f>
        <v>OOP</v>
      </c>
      <c r="S1138">
        <f t="shared" si="143"/>
        <v>11.35</v>
      </c>
      <c r="T1138" t="e">
        <f>VLOOKUP($K1138,#REF!,2,0)</f>
        <v>#REF!</v>
      </c>
      <c r="U1138" t="e">
        <f>VLOOKUP($K1138,#REF!,3,0)</f>
        <v>#REF!</v>
      </c>
      <c r="V1138" t="e">
        <f>VLOOKUP($K1138,#REF!,4,0)</f>
        <v>#REF!</v>
      </c>
    </row>
    <row r="1139" spans="3:22" x14ac:dyDescent="0.3">
      <c r="C1139" s="1">
        <v>1.136E-2</v>
      </c>
      <c r="D1139" s="1">
        <f t="shared" si="144"/>
        <v>3.5688492544780051</v>
      </c>
      <c r="E1139" s="1" t="str">
        <f t="shared" si="145"/>
        <v>S4</v>
      </c>
      <c r="F1139" s="1">
        <f t="shared" si="150"/>
        <v>0.42725660088821193</v>
      </c>
      <c r="G1139" s="1">
        <f>$F$2*(((SQRT(3)*COS(Model!F1139))-SIN(Model!F1139))/2)</f>
        <v>0.46478968020196787</v>
      </c>
      <c r="H1139" s="1">
        <f t="shared" si="146"/>
        <v>0.33150046479462736</v>
      </c>
      <c r="I1139" s="1">
        <f t="shared" si="147"/>
        <v>0.79629014499659523</v>
      </c>
      <c r="J1139" s="1" t="str">
        <f t="shared" si="148"/>
        <v>R2</v>
      </c>
      <c r="K1139" t="str">
        <f t="shared" si="149"/>
        <v>S4R2</v>
      </c>
      <c r="L1139" t="str">
        <f>VLOOKUP(K1139,'Voltage Vector Region'!$M:$P,2,0)</f>
        <v>V4</v>
      </c>
      <c r="M1139" t="str">
        <f>VLOOKUP(K1139,'Voltage Vector Region'!$M:$P,3,0)</f>
        <v>V10</v>
      </c>
      <c r="N1139" t="str">
        <f>VLOOKUP(K1139,'Voltage Vector Region'!$M:$P,4,0)</f>
        <v>V5</v>
      </c>
      <c r="P1139" t="str">
        <f>VLOOKUP(L1139,'Voltage Vector Region'!$R:$S,2,0)</f>
        <v>OPP</v>
      </c>
      <c r="Q1139" t="str">
        <f>VLOOKUP(M1139,'Voltage Vector Region'!$R:$S,2,0)</f>
        <v>NOP</v>
      </c>
      <c r="R1139" t="str">
        <f>VLOOKUP(N1139,'Voltage Vector Region'!$R:$S,2,0)</f>
        <v>OOP</v>
      </c>
      <c r="S1139">
        <f t="shared" si="143"/>
        <v>11.36</v>
      </c>
      <c r="T1139" t="e">
        <f>VLOOKUP($K1139,#REF!,2,0)</f>
        <v>#REF!</v>
      </c>
      <c r="U1139" t="e">
        <f>VLOOKUP($K1139,#REF!,3,0)</f>
        <v>#REF!</v>
      </c>
      <c r="V1139" t="e">
        <f>VLOOKUP($K1139,#REF!,4,0)</f>
        <v>#REF!</v>
      </c>
    </row>
    <row r="1140" spans="3:22" x14ac:dyDescent="0.3">
      <c r="C1140" s="1">
        <v>1.137E-2</v>
      </c>
      <c r="D1140" s="1">
        <f t="shared" si="144"/>
        <v>3.5719908471315951</v>
      </c>
      <c r="E1140" s="1" t="str">
        <f t="shared" si="145"/>
        <v>S4</v>
      </c>
      <c r="F1140" s="1">
        <f t="shared" si="150"/>
        <v>0.43039819354180198</v>
      </c>
      <c r="G1140" s="1">
        <f>$F$2*(((SQRT(3)*COS(Model!F1140))-SIN(Model!F1140))/2)</f>
        <v>0.46274180403254106</v>
      </c>
      <c r="H1140" s="1">
        <f t="shared" si="146"/>
        <v>0.33378617092941248</v>
      </c>
      <c r="I1140" s="1">
        <f t="shared" si="147"/>
        <v>0.7965279749619536</v>
      </c>
      <c r="J1140" s="1" t="str">
        <f t="shared" si="148"/>
        <v>R2</v>
      </c>
      <c r="K1140" t="str">
        <f t="shared" si="149"/>
        <v>S4R2</v>
      </c>
      <c r="L1140" t="str">
        <f>VLOOKUP(K1140,'Voltage Vector Region'!$M:$P,2,0)</f>
        <v>V4</v>
      </c>
      <c r="M1140" t="str">
        <f>VLOOKUP(K1140,'Voltage Vector Region'!$M:$P,3,0)</f>
        <v>V10</v>
      </c>
      <c r="N1140" t="str">
        <f>VLOOKUP(K1140,'Voltage Vector Region'!$M:$P,4,0)</f>
        <v>V5</v>
      </c>
      <c r="P1140" t="str">
        <f>VLOOKUP(L1140,'Voltage Vector Region'!$R:$S,2,0)</f>
        <v>OPP</v>
      </c>
      <c r="Q1140" t="str">
        <f>VLOOKUP(M1140,'Voltage Vector Region'!$R:$S,2,0)</f>
        <v>NOP</v>
      </c>
      <c r="R1140" t="str">
        <f>VLOOKUP(N1140,'Voltage Vector Region'!$R:$S,2,0)</f>
        <v>OOP</v>
      </c>
      <c r="S1140">
        <f t="shared" si="143"/>
        <v>11.37</v>
      </c>
      <c r="T1140" t="e">
        <f>VLOOKUP($K1140,#REF!,2,0)</f>
        <v>#REF!</v>
      </c>
      <c r="U1140" t="e">
        <f>VLOOKUP($K1140,#REF!,3,0)</f>
        <v>#REF!</v>
      </c>
      <c r="V1140" t="e">
        <f>VLOOKUP($K1140,#REF!,4,0)</f>
        <v>#REF!</v>
      </c>
    </row>
    <row r="1141" spans="3:22" x14ac:dyDescent="0.3">
      <c r="C1141" s="1">
        <v>1.1379999999999999E-2</v>
      </c>
      <c r="D1141" s="1">
        <f t="shared" si="144"/>
        <v>3.5751324397851847</v>
      </c>
      <c r="E1141" s="1" t="str">
        <f t="shared" si="145"/>
        <v>S4</v>
      </c>
      <c r="F1141" s="1">
        <f t="shared" si="150"/>
        <v>0.43353978619539157</v>
      </c>
      <c r="G1141" s="1">
        <f>$F$2*(((SQRT(3)*COS(Model!F1141))-SIN(Model!F1141))/2)</f>
        <v>0.46068936078832529</v>
      </c>
      <c r="H1141" s="1">
        <f t="shared" si="146"/>
        <v>0.33606858272944512</v>
      </c>
      <c r="I1141" s="1">
        <f t="shared" si="147"/>
        <v>0.79675794351777041</v>
      </c>
      <c r="J1141" s="1" t="str">
        <f t="shared" si="148"/>
        <v>R2</v>
      </c>
      <c r="K1141" t="str">
        <f t="shared" si="149"/>
        <v>S4R2</v>
      </c>
      <c r="L1141" t="str">
        <f>VLOOKUP(K1141,'Voltage Vector Region'!$M:$P,2,0)</f>
        <v>V4</v>
      </c>
      <c r="M1141" t="str">
        <f>VLOOKUP(K1141,'Voltage Vector Region'!$M:$P,3,0)</f>
        <v>V10</v>
      </c>
      <c r="N1141" t="str">
        <f>VLOOKUP(K1141,'Voltage Vector Region'!$M:$P,4,0)</f>
        <v>V5</v>
      </c>
      <c r="P1141" t="str">
        <f>VLOOKUP(L1141,'Voltage Vector Region'!$R:$S,2,0)</f>
        <v>OPP</v>
      </c>
      <c r="Q1141" t="str">
        <f>VLOOKUP(M1141,'Voltage Vector Region'!$R:$S,2,0)</f>
        <v>NOP</v>
      </c>
      <c r="R1141" t="str">
        <f>VLOOKUP(N1141,'Voltage Vector Region'!$R:$S,2,0)</f>
        <v>OOP</v>
      </c>
      <c r="S1141">
        <f t="shared" si="143"/>
        <v>11.379999999999999</v>
      </c>
      <c r="T1141" t="e">
        <f>VLOOKUP($K1141,#REF!,2,0)</f>
        <v>#REF!</v>
      </c>
      <c r="U1141" t="e">
        <f>VLOOKUP($K1141,#REF!,3,0)</f>
        <v>#REF!</v>
      </c>
      <c r="V1141" t="e">
        <f>VLOOKUP($K1141,#REF!,4,0)</f>
        <v>#REF!</v>
      </c>
    </row>
    <row r="1142" spans="3:22" x14ac:dyDescent="0.3">
      <c r="C1142" s="1">
        <v>1.1390000000000001E-2</v>
      </c>
      <c r="D1142" s="1">
        <f t="shared" si="144"/>
        <v>3.5782740324387747</v>
      </c>
      <c r="E1142" s="1" t="str">
        <f t="shared" si="145"/>
        <v>S4</v>
      </c>
      <c r="F1142" s="1">
        <f t="shared" si="150"/>
        <v>0.43668137884898162</v>
      </c>
      <c r="G1142" s="1">
        <f>$F$2*(((SQRT(3)*COS(Model!F1142))-SIN(Model!F1142))/2)</f>
        <v>0.45863237072610591</v>
      </c>
      <c r="H1142" s="1">
        <f t="shared" si="146"/>
        <v>0.33834767766824286</v>
      </c>
      <c r="I1142" s="1">
        <f t="shared" si="147"/>
        <v>0.79698004839434877</v>
      </c>
      <c r="J1142" s="1" t="str">
        <f t="shared" si="148"/>
        <v>R2</v>
      </c>
      <c r="K1142" t="str">
        <f t="shared" si="149"/>
        <v>S4R2</v>
      </c>
      <c r="L1142" t="str">
        <f>VLOOKUP(K1142,'Voltage Vector Region'!$M:$P,2,0)</f>
        <v>V4</v>
      </c>
      <c r="M1142" t="str">
        <f>VLOOKUP(K1142,'Voltage Vector Region'!$M:$P,3,0)</f>
        <v>V10</v>
      </c>
      <c r="N1142" t="str">
        <f>VLOOKUP(K1142,'Voltage Vector Region'!$M:$P,4,0)</f>
        <v>V5</v>
      </c>
      <c r="P1142" t="str">
        <f>VLOOKUP(L1142,'Voltage Vector Region'!$R:$S,2,0)</f>
        <v>OPP</v>
      </c>
      <c r="Q1142" t="str">
        <f>VLOOKUP(M1142,'Voltage Vector Region'!$R:$S,2,0)</f>
        <v>NOP</v>
      </c>
      <c r="R1142" t="str">
        <f>VLOOKUP(N1142,'Voltage Vector Region'!$R:$S,2,0)</f>
        <v>OOP</v>
      </c>
      <c r="S1142">
        <f t="shared" si="143"/>
        <v>11.39</v>
      </c>
      <c r="T1142" t="e">
        <f>VLOOKUP($K1142,#REF!,2,0)</f>
        <v>#REF!</v>
      </c>
      <c r="U1142" t="e">
        <f>VLOOKUP($K1142,#REF!,3,0)</f>
        <v>#REF!</v>
      </c>
      <c r="V1142" t="e">
        <f>VLOOKUP($K1142,#REF!,4,0)</f>
        <v>#REF!</v>
      </c>
    </row>
    <row r="1143" spans="3:22" x14ac:dyDescent="0.3">
      <c r="C1143" s="1">
        <v>1.14E-2</v>
      </c>
      <c r="D1143" s="1">
        <f t="shared" si="144"/>
        <v>3.5814156250923643</v>
      </c>
      <c r="E1143" s="1" t="str">
        <f t="shared" si="145"/>
        <v>S4</v>
      </c>
      <c r="F1143" s="1">
        <f t="shared" si="150"/>
        <v>0.43982297150257121</v>
      </c>
      <c r="G1143" s="1">
        <f>$F$2*(((SQRT(3)*COS(Model!F1143))-SIN(Model!F1143))/2)</f>
        <v>0.45657085414754522</v>
      </c>
      <c r="H1143" s="1">
        <f t="shared" si="146"/>
        <v>0.34062343325205824</v>
      </c>
      <c r="I1143" s="1">
        <f t="shared" si="147"/>
        <v>0.79719428739960341</v>
      </c>
      <c r="J1143" s="1" t="str">
        <f t="shared" si="148"/>
        <v>R2</v>
      </c>
      <c r="K1143" t="str">
        <f t="shared" si="149"/>
        <v>S4R2</v>
      </c>
      <c r="L1143" t="str">
        <f>VLOOKUP(K1143,'Voltage Vector Region'!$M:$P,2,0)</f>
        <v>V4</v>
      </c>
      <c r="M1143" t="str">
        <f>VLOOKUP(K1143,'Voltage Vector Region'!$M:$P,3,0)</f>
        <v>V10</v>
      </c>
      <c r="N1143" t="str">
        <f>VLOOKUP(K1143,'Voltage Vector Region'!$M:$P,4,0)</f>
        <v>V5</v>
      </c>
      <c r="P1143" t="str">
        <f>VLOOKUP(L1143,'Voltage Vector Region'!$R:$S,2,0)</f>
        <v>OPP</v>
      </c>
      <c r="Q1143" t="str">
        <f>VLOOKUP(M1143,'Voltage Vector Region'!$R:$S,2,0)</f>
        <v>NOP</v>
      </c>
      <c r="R1143" t="str">
        <f>VLOOKUP(N1143,'Voltage Vector Region'!$R:$S,2,0)</f>
        <v>OOP</v>
      </c>
      <c r="S1143">
        <f t="shared" si="143"/>
        <v>11.4</v>
      </c>
      <c r="T1143" t="e">
        <f>VLOOKUP($K1143,#REF!,2,0)</f>
        <v>#REF!</v>
      </c>
      <c r="U1143" t="e">
        <f>VLOOKUP($K1143,#REF!,3,0)</f>
        <v>#REF!</v>
      </c>
      <c r="V1143" t="e">
        <f>VLOOKUP($K1143,#REF!,4,0)</f>
        <v>#REF!</v>
      </c>
    </row>
    <row r="1144" spans="3:22" x14ac:dyDescent="0.3">
      <c r="C1144" s="1">
        <v>1.141E-2</v>
      </c>
      <c r="D1144" s="1">
        <f t="shared" si="144"/>
        <v>3.5845572177459539</v>
      </c>
      <c r="E1144" s="1" t="str">
        <f t="shared" si="145"/>
        <v>S4</v>
      </c>
      <c r="F1144" s="1">
        <f t="shared" si="150"/>
        <v>0.44296456415616081</v>
      </c>
      <c r="G1144" s="1">
        <f>$F$2*(((SQRT(3)*COS(Model!F1144))-SIN(Model!F1144))/2)</f>
        <v>0.45450483139897924</v>
      </c>
      <c r="H1144" s="1">
        <f t="shared" si="146"/>
        <v>0.34289582702010268</v>
      </c>
      <c r="I1144" s="1">
        <f t="shared" si="147"/>
        <v>0.79740065841908192</v>
      </c>
      <c r="J1144" s="1" t="str">
        <f t="shared" si="148"/>
        <v>R2</v>
      </c>
      <c r="K1144" t="str">
        <f t="shared" si="149"/>
        <v>S4R2</v>
      </c>
      <c r="L1144" t="str">
        <f>VLOOKUP(K1144,'Voltage Vector Region'!$M:$P,2,0)</f>
        <v>V4</v>
      </c>
      <c r="M1144" t="str">
        <f>VLOOKUP(K1144,'Voltage Vector Region'!$M:$P,3,0)</f>
        <v>V10</v>
      </c>
      <c r="N1144" t="str">
        <f>VLOOKUP(K1144,'Voltage Vector Region'!$M:$P,4,0)</f>
        <v>V5</v>
      </c>
      <c r="P1144" t="str">
        <f>VLOOKUP(L1144,'Voltage Vector Region'!$R:$S,2,0)</f>
        <v>OPP</v>
      </c>
      <c r="Q1144" t="str">
        <f>VLOOKUP(M1144,'Voltage Vector Region'!$R:$S,2,0)</f>
        <v>NOP</v>
      </c>
      <c r="R1144" t="str">
        <f>VLOOKUP(N1144,'Voltage Vector Region'!$R:$S,2,0)</f>
        <v>OOP</v>
      </c>
      <c r="S1144">
        <f t="shared" si="143"/>
        <v>11.41</v>
      </c>
      <c r="T1144" t="e">
        <f>VLOOKUP($K1144,#REF!,2,0)</f>
        <v>#REF!</v>
      </c>
      <c r="U1144" t="e">
        <f>VLOOKUP($K1144,#REF!,3,0)</f>
        <v>#REF!</v>
      </c>
      <c r="V1144" t="e">
        <f>VLOOKUP($K1144,#REF!,4,0)</f>
        <v>#REF!</v>
      </c>
    </row>
    <row r="1145" spans="3:22" x14ac:dyDescent="0.3">
      <c r="C1145" s="1">
        <v>1.142E-2</v>
      </c>
      <c r="D1145" s="1">
        <f t="shared" si="144"/>
        <v>3.587698810399544</v>
      </c>
      <c r="E1145" s="1" t="str">
        <f t="shared" si="145"/>
        <v>S4</v>
      </c>
      <c r="F1145" s="1">
        <f t="shared" si="150"/>
        <v>0.44610615680975085</v>
      </c>
      <c r="G1145" s="1">
        <f>$F$2*(((SQRT(3)*COS(Model!F1145))-SIN(Model!F1145))/2)</f>
        <v>0.45243432287121799</v>
      </c>
      <c r="H1145" s="1">
        <f t="shared" si="146"/>
        <v>0.34516483654476737</v>
      </c>
      <c r="I1145" s="1">
        <f t="shared" si="147"/>
        <v>0.79759915941598536</v>
      </c>
      <c r="J1145" s="1" t="str">
        <f t="shared" si="148"/>
        <v>R2</v>
      </c>
      <c r="K1145" t="str">
        <f t="shared" si="149"/>
        <v>S4R2</v>
      </c>
      <c r="L1145" t="str">
        <f>VLOOKUP(K1145,'Voltage Vector Region'!$M:$P,2,0)</f>
        <v>V4</v>
      </c>
      <c r="M1145" t="str">
        <f>VLOOKUP(K1145,'Voltage Vector Region'!$M:$P,3,0)</f>
        <v>V10</v>
      </c>
      <c r="N1145" t="str">
        <f>VLOOKUP(K1145,'Voltage Vector Region'!$M:$P,4,0)</f>
        <v>V5</v>
      </c>
      <c r="P1145" t="str">
        <f>VLOOKUP(L1145,'Voltage Vector Region'!$R:$S,2,0)</f>
        <v>OPP</v>
      </c>
      <c r="Q1145" t="str">
        <f>VLOOKUP(M1145,'Voltage Vector Region'!$R:$S,2,0)</f>
        <v>NOP</v>
      </c>
      <c r="R1145" t="str">
        <f>VLOOKUP(N1145,'Voltage Vector Region'!$R:$S,2,0)</f>
        <v>OOP</v>
      </c>
      <c r="S1145">
        <f t="shared" si="143"/>
        <v>11.42</v>
      </c>
      <c r="T1145" t="e">
        <f>VLOOKUP($K1145,#REF!,2,0)</f>
        <v>#REF!</v>
      </c>
      <c r="U1145" t="e">
        <f>VLOOKUP($K1145,#REF!,3,0)</f>
        <v>#REF!</v>
      </c>
      <c r="V1145" t="e">
        <f>VLOOKUP($K1145,#REF!,4,0)</f>
        <v>#REF!</v>
      </c>
    </row>
    <row r="1146" spans="3:22" x14ac:dyDescent="0.3">
      <c r="C1146" s="1">
        <v>1.1429999999999999E-2</v>
      </c>
      <c r="D1146" s="1">
        <f t="shared" si="144"/>
        <v>3.5908404030531336</v>
      </c>
      <c r="E1146" s="1" t="str">
        <f t="shared" si="145"/>
        <v>S4</v>
      </c>
      <c r="F1146" s="1">
        <f t="shared" si="150"/>
        <v>0.44924774946334045</v>
      </c>
      <c r="G1146" s="1">
        <f>$F$2*(((SQRT(3)*COS(Model!F1146))-SIN(Model!F1146))/2)</f>
        <v>0.45035934899934554</v>
      </c>
      <c r="H1146" s="1">
        <f t="shared" si="146"/>
        <v>0.34743043943184371</v>
      </c>
      <c r="I1146" s="1">
        <f t="shared" si="147"/>
        <v>0.79778978843118931</v>
      </c>
      <c r="J1146" s="1" t="str">
        <f t="shared" si="148"/>
        <v>R2</v>
      </c>
      <c r="K1146" t="str">
        <f t="shared" si="149"/>
        <v>S4R2</v>
      </c>
      <c r="L1146" t="str">
        <f>VLOOKUP(K1146,'Voltage Vector Region'!$M:$P,2,0)</f>
        <v>V4</v>
      </c>
      <c r="M1146" t="str">
        <f>VLOOKUP(K1146,'Voltage Vector Region'!$M:$P,3,0)</f>
        <v>V10</v>
      </c>
      <c r="N1146" t="str">
        <f>VLOOKUP(K1146,'Voltage Vector Region'!$M:$P,4,0)</f>
        <v>V5</v>
      </c>
      <c r="P1146" t="str">
        <f>VLOOKUP(L1146,'Voltage Vector Region'!$R:$S,2,0)</f>
        <v>OPP</v>
      </c>
      <c r="Q1146" t="str">
        <f>VLOOKUP(M1146,'Voltage Vector Region'!$R:$S,2,0)</f>
        <v>NOP</v>
      </c>
      <c r="R1146" t="str">
        <f>VLOOKUP(N1146,'Voltage Vector Region'!$R:$S,2,0)</f>
        <v>OOP</v>
      </c>
      <c r="S1146">
        <f t="shared" si="143"/>
        <v>11.43</v>
      </c>
      <c r="T1146" t="e">
        <f>VLOOKUP($K1146,#REF!,2,0)</f>
        <v>#REF!</v>
      </c>
      <c r="U1146" t="e">
        <f>VLOOKUP($K1146,#REF!,3,0)</f>
        <v>#REF!</v>
      </c>
      <c r="V1146" t="e">
        <f>VLOOKUP($K1146,#REF!,4,0)</f>
        <v>#REF!</v>
      </c>
    </row>
    <row r="1147" spans="3:22" x14ac:dyDescent="0.3">
      <c r="C1147" s="1">
        <v>1.1440000000000001E-2</v>
      </c>
      <c r="D1147" s="1">
        <f t="shared" si="144"/>
        <v>3.5939819957067236</v>
      </c>
      <c r="E1147" s="1" t="str">
        <f t="shared" si="145"/>
        <v>S4</v>
      </c>
      <c r="F1147" s="1">
        <f t="shared" si="150"/>
        <v>0.45238934211693049</v>
      </c>
      <c r="G1147" s="1">
        <f>$F$2*(((SQRT(3)*COS(Model!F1147))-SIN(Model!F1147))/2)</f>
        <v>0.44827993026251556</v>
      </c>
      <c r="H1147" s="1">
        <f t="shared" si="146"/>
        <v>0.34969261332074653</v>
      </c>
      <c r="I1147" s="1">
        <f t="shared" si="147"/>
        <v>0.79797254358326208</v>
      </c>
      <c r="J1147" s="1" t="str">
        <f t="shared" si="148"/>
        <v>R2</v>
      </c>
      <c r="K1147" t="str">
        <f t="shared" si="149"/>
        <v>S4R2</v>
      </c>
      <c r="L1147" t="str">
        <f>VLOOKUP(K1147,'Voltage Vector Region'!$M:$P,2,0)</f>
        <v>V4</v>
      </c>
      <c r="M1147" t="str">
        <f>VLOOKUP(K1147,'Voltage Vector Region'!$M:$P,3,0)</f>
        <v>V10</v>
      </c>
      <c r="N1147" t="str">
        <f>VLOOKUP(K1147,'Voltage Vector Region'!$M:$P,4,0)</f>
        <v>V5</v>
      </c>
      <c r="P1147" t="str">
        <f>VLOOKUP(L1147,'Voltage Vector Region'!$R:$S,2,0)</f>
        <v>OPP</v>
      </c>
      <c r="Q1147" t="str">
        <f>VLOOKUP(M1147,'Voltage Vector Region'!$R:$S,2,0)</f>
        <v>NOP</v>
      </c>
      <c r="R1147" t="str">
        <f>VLOOKUP(N1147,'Voltage Vector Region'!$R:$S,2,0)</f>
        <v>OOP</v>
      </c>
      <c r="S1147">
        <f t="shared" si="143"/>
        <v>11.44</v>
      </c>
      <c r="T1147" t="e">
        <f>VLOOKUP($K1147,#REF!,2,0)</f>
        <v>#REF!</v>
      </c>
      <c r="U1147" t="e">
        <f>VLOOKUP($K1147,#REF!,3,0)</f>
        <v>#REF!</v>
      </c>
      <c r="V1147" t="e">
        <f>VLOOKUP($K1147,#REF!,4,0)</f>
        <v>#REF!</v>
      </c>
    </row>
    <row r="1148" spans="3:22" x14ac:dyDescent="0.3">
      <c r="C1148" s="1">
        <v>1.145E-2</v>
      </c>
      <c r="D1148" s="1">
        <f t="shared" si="144"/>
        <v>3.5971235883603132</v>
      </c>
      <c r="E1148" s="1" t="str">
        <f t="shared" si="145"/>
        <v>S4</v>
      </c>
      <c r="F1148" s="1">
        <f t="shared" si="150"/>
        <v>0.45553093477052009</v>
      </c>
      <c r="G1148" s="1">
        <f>$F$2*(((SQRT(3)*COS(Model!F1148))-SIN(Model!F1148))/2)</f>
        <v>0.44619608718375209</v>
      </c>
      <c r="H1148" s="1">
        <f t="shared" si="146"/>
        <v>0.35195133588473215</v>
      </c>
      <c r="I1148" s="1">
        <f t="shared" si="147"/>
        <v>0.79814742306848419</v>
      </c>
      <c r="J1148" s="1" t="str">
        <f t="shared" si="148"/>
        <v>R2</v>
      </c>
      <c r="K1148" t="str">
        <f t="shared" si="149"/>
        <v>S4R2</v>
      </c>
      <c r="L1148" t="str">
        <f>VLOOKUP(K1148,'Voltage Vector Region'!$M:$P,2,0)</f>
        <v>V4</v>
      </c>
      <c r="M1148" t="str">
        <f>VLOOKUP(K1148,'Voltage Vector Region'!$M:$P,3,0)</f>
        <v>V10</v>
      </c>
      <c r="N1148" t="str">
        <f>VLOOKUP(K1148,'Voltage Vector Region'!$M:$P,4,0)</f>
        <v>V5</v>
      </c>
      <c r="P1148" t="str">
        <f>VLOOKUP(L1148,'Voltage Vector Region'!$R:$S,2,0)</f>
        <v>OPP</v>
      </c>
      <c r="Q1148" t="str">
        <f>VLOOKUP(M1148,'Voltage Vector Region'!$R:$S,2,0)</f>
        <v>NOP</v>
      </c>
      <c r="R1148" t="str">
        <f>VLOOKUP(N1148,'Voltage Vector Region'!$R:$S,2,0)</f>
        <v>OOP</v>
      </c>
      <c r="S1148">
        <f t="shared" si="143"/>
        <v>11.45</v>
      </c>
      <c r="T1148" t="e">
        <f>VLOOKUP($K1148,#REF!,2,0)</f>
        <v>#REF!</v>
      </c>
      <c r="U1148" t="e">
        <f>VLOOKUP($K1148,#REF!,3,0)</f>
        <v>#REF!</v>
      </c>
      <c r="V1148" t="e">
        <f>VLOOKUP($K1148,#REF!,4,0)</f>
        <v>#REF!</v>
      </c>
    </row>
    <row r="1149" spans="3:22" x14ac:dyDescent="0.3">
      <c r="C1149" s="1">
        <v>1.146E-2</v>
      </c>
      <c r="D1149" s="1">
        <f t="shared" si="144"/>
        <v>3.6002651810139028</v>
      </c>
      <c r="E1149" s="1" t="str">
        <f t="shared" si="145"/>
        <v>S4</v>
      </c>
      <c r="F1149" s="1">
        <f t="shared" si="150"/>
        <v>0.45867252742410969</v>
      </c>
      <c r="G1149" s="1">
        <f>$F$2*(((SQRT(3)*COS(Model!F1149))-SIN(Model!F1149))/2)</f>
        <v>0.44410784032974465</v>
      </c>
      <c r="H1149" s="1">
        <f t="shared" si="146"/>
        <v>0.35420658483112116</v>
      </c>
      <c r="I1149" s="1">
        <f t="shared" si="147"/>
        <v>0.79831442516086581</v>
      </c>
      <c r="J1149" s="1" t="str">
        <f t="shared" si="148"/>
        <v>R2</v>
      </c>
      <c r="K1149" t="str">
        <f t="shared" si="149"/>
        <v>S4R2</v>
      </c>
      <c r="L1149" t="str">
        <f>VLOOKUP(K1149,'Voltage Vector Region'!$M:$P,2,0)</f>
        <v>V4</v>
      </c>
      <c r="M1149" t="str">
        <f>VLOOKUP(K1149,'Voltage Vector Region'!$M:$P,3,0)</f>
        <v>V10</v>
      </c>
      <c r="N1149" t="str">
        <f>VLOOKUP(K1149,'Voltage Vector Region'!$M:$P,4,0)</f>
        <v>V5</v>
      </c>
      <c r="P1149" t="str">
        <f>VLOOKUP(L1149,'Voltage Vector Region'!$R:$S,2,0)</f>
        <v>OPP</v>
      </c>
      <c r="Q1149" t="str">
        <f>VLOOKUP(M1149,'Voltage Vector Region'!$R:$S,2,0)</f>
        <v>NOP</v>
      </c>
      <c r="R1149" t="str">
        <f>VLOOKUP(N1149,'Voltage Vector Region'!$R:$S,2,0)</f>
        <v>OOP</v>
      </c>
      <c r="S1149">
        <f t="shared" si="143"/>
        <v>11.459999999999999</v>
      </c>
      <c r="T1149" t="e">
        <f>VLOOKUP($K1149,#REF!,2,0)</f>
        <v>#REF!</v>
      </c>
      <c r="U1149" t="e">
        <f>VLOOKUP($K1149,#REF!,3,0)</f>
        <v>#REF!</v>
      </c>
      <c r="V1149" t="e">
        <f>VLOOKUP($K1149,#REF!,4,0)</f>
        <v>#REF!</v>
      </c>
    </row>
    <row r="1150" spans="3:22" x14ac:dyDescent="0.3">
      <c r="C1150" s="1">
        <v>1.1469999999999999E-2</v>
      </c>
      <c r="D1150" s="1">
        <f t="shared" si="144"/>
        <v>3.6034067736674928</v>
      </c>
      <c r="E1150" s="1" t="str">
        <f t="shared" si="145"/>
        <v>S4</v>
      </c>
      <c r="F1150" s="1">
        <f t="shared" si="150"/>
        <v>0.46181412007769973</v>
      </c>
      <c r="G1150" s="1">
        <f>$F$2*(((SQRT(3)*COS(Model!F1150))-SIN(Model!F1150))/2)</f>
        <v>0.44201521031064656</v>
      </c>
      <c r="H1150" s="1">
        <f t="shared" si="146"/>
        <v>0.35645833790151715</v>
      </c>
      <c r="I1150" s="1">
        <f t="shared" si="147"/>
        <v>0.79847354821216365</v>
      </c>
      <c r="J1150" s="1" t="str">
        <f t="shared" si="148"/>
        <v>R2</v>
      </c>
      <c r="K1150" t="str">
        <f t="shared" si="149"/>
        <v>S4R2</v>
      </c>
      <c r="L1150" t="str">
        <f>VLOOKUP(K1150,'Voltage Vector Region'!$M:$P,2,0)</f>
        <v>V4</v>
      </c>
      <c r="M1150" t="str">
        <f>VLOOKUP(K1150,'Voltage Vector Region'!$M:$P,3,0)</f>
        <v>V10</v>
      </c>
      <c r="N1150" t="str">
        <f>VLOOKUP(K1150,'Voltage Vector Region'!$M:$P,4,0)</f>
        <v>V5</v>
      </c>
      <c r="P1150" t="str">
        <f>VLOOKUP(L1150,'Voltage Vector Region'!$R:$S,2,0)</f>
        <v>OPP</v>
      </c>
      <c r="Q1150" t="str">
        <f>VLOOKUP(M1150,'Voltage Vector Region'!$R:$S,2,0)</f>
        <v>NOP</v>
      </c>
      <c r="R1150" t="str">
        <f>VLOOKUP(N1150,'Voltage Vector Region'!$R:$S,2,0)</f>
        <v>OOP</v>
      </c>
      <c r="S1150">
        <f t="shared" si="143"/>
        <v>11.469999999999999</v>
      </c>
      <c r="T1150" t="e">
        <f>VLOOKUP($K1150,#REF!,2,0)</f>
        <v>#REF!</v>
      </c>
      <c r="U1150" t="e">
        <f>VLOOKUP($K1150,#REF!,3,0)</f>
        <v>#REF!</v>
      </c>
      <c r="V1150" t="e">
        <f>VLOOKUP($K1150,#REF!,4,0)</f>
        <v>#REF!</v>
      </c>
    </row>
    <row r="1151" spans="3:22" x14ac:dyDescent="0.3">
      <c r="C1151" s="1">
        <v>1.1480000000000001E-2</v>
      </c>
      <c r="D1151" s="1">
        <f t="shared" si="144"/>
        <v>3.6065483663210829</v>
      </c>
      <c r="E1151" s="1" t="str">
        <f t="shared" si="145"/>
        <v>S4</v>
      </c>
      <c r="F1151" s="1">
        <f t="shared" si="150"/>
        <v>0.46495571273128977</v>
      </c>
      <c r="G1151" s="1">
        <f>$F$2*(((SQRT(3)*COS(Model!F1151))-SIN(Model!F1151))/2)</f>
        <v>0.43991821777987161</v>
      </c>
      <c r="H1151" s="1">
        <f t="shared" si="146"/>
        <v>0.35870657287202606</v>
      </c>
      <c r="I1151" s="1">
        <f t="shared" si="147"/>
        <v>0.79862479065189773</v>
      </c>
      <c r="J1151" s="1" t="str">
        <f t="shared" si="148"/>
        <v>R2</v>
      </c>
      <c r="K1151" t="str">
        <f t="shared" si="149"/>
        <v>S4R2</v>
      </c>
      <c r="L1151" t="str">
        <f>VLOOKUP(K1151,'Voltage Vector Region'!$M:$P,2,0)</f>
        <v>V4</v>
      </c>
      <c r="M1151" t="str">
        <f>VLOOKUP(K1151,'Voltage Vector Region'!$M:$P,3,0)</f>
        <v>V10</v>
      </c>
      <c r="N1151" t="str">
        <f>VLOOKUP(K1151,'Voltage Vector Region'!$M:$P,4,0)</f>
        <v>V5</v>
      </c>
      <c r="P1151" t="str">
        <f>VLOOKUP(L1151,'Voltage Vector Region'!$R:$S,2,0)</f>
        <v>OPP</v>
      </c>
      <c r="Q1151" t="str">
        <f>VLOOKUP(M1151,'Voltage Vector Region'!$R:$S,2,0)</f>
        <v>NOP</v>
      </c>
      <c r="R1151" t="str">
        <f>VLOOKUP(N1151,'Voltage Vector Region'!$R:$S,2,0)</f>
        <v>OOP</v>
      </c>
      <c r="S1151">
        <f t="shared" si="143"/>
        <v>11.48</v>
      </c>
      <c r="T1151" t="e">
        <f>VLOOKUP($K1151,#REF!,2,0)</f>
        <v>#REF!</v>
      </c>
      <c r="U1151" t="e">
        <f>VLOOKUP($K1151,#REF!,3,0)</f>
        <v>#REF!</v>
      </c>
      <c r="V1151" t="e">
        <f>VLOOKUP($K1151,#REF!,4,0)</f>
        <v>#REF!</v>
      </c>
    </row>
    <row r="1152" spans="3:22" x14ac:dyDescent="0.3">
      <c r="C1152" s="1">
        <v>1.149E-2</v>
      </c>
      <c r="D1152" s="1">
        <f t="shared" si="144"/>
        <v>3.6096899589746725</v>
      </c>
      <c r="E1152" s="1" t="str">
        <f t="shared" si="145"/>
        <v>S4</v>
      </c>
      <c r="F1152" s="1">
        <f t="shared" si="150"/>
        <v>0.46809730538487937</v>
      </c>
      <c r="G1152" s="1">
        <f>$F$2*(((SQRT(3)*COS(Model!F1152))-SIN(Model!F1152))/2)</f>
        <v>0.43781688343388947</v>
      </c>
      <c r="H1152" s="1">
        <f t="shared" si="146"/>
        <v>0.36095126755347617</v>
      </c>
      <c r="I1152" s="1">
        <f t="shared" si="147"/>
        <v>0.79876815098736564</v>
      </c>
      <c r="J1152" s="1" t="str">
        <f t="shared" si="148"/>
        <v>R2</v>
      </c>
      <c r="K1152" t="str">
        <f t="shared" si="149"/>
        <v>S4R2</v>
      </c>
      <c r="L1152" t="str">
        <f>VLOOKUP(K1152,'Voltage Vector Region'!$M:$P,2,0)</f>
        <v>V4</v>
      </c>
      <c r="M1152" t="str">
        <f>VLOOKUP(K1152,'Voltage Vector Region'!$M:$P,3,0)</f>
        <v>V10</v>
      </c>
      <c r="N1152" t="str">
        <f>VLOOKUP(K1152,'Voltage Vector Region'!$M:$P,4,0)</f>
        <v>V5</v>
      </c>
      <c r="P1152" t="str">
        <f>VLOOKUP(L1152,'Voltage Vector Region'!$R:$S,2,0)</f>
        <v>OPP</v>
      </c>
      <c r="Q1152" t="str">
        <f>VLOOKUP(M1152,'Voltage Vector Region'!$R:$S,2,0)</f>
        <v>NOP</v>
      </c>
      <c r="R1152" t="str">
        <f>VLOOKUP(N1152,'Voltage Vector Region'!$R:$S,2,0)</f>
        <v>OOP</v>
      </c>
      <c r="S1152">
        <f t="shared" si="143"/>
        <v>11.49</v>
      </c>
      <c r="T1152" t="e">
        <f>VLOOKUP($K1152,#REF!,2,0)</f>
        <v>#REF!</v>
      </c>
      <c r="U1152" t="e">
        <f>VLOOKUP($K1152,#REF!,3,0)</f>
        <v>#REF!</v>
      </c>
      <c r="V1152" t="e">
        <f>VLOOKUP($K1152,#REF!,4,0)</f>
        <v>#REF!</v>
      </c>
    </row>
    <row r="1153" spans="3:22" x14ac:dyDescent="0.3">
      <c r="C1153" s="1">
        <v>1.15E-2</v>
      </c>
      <c r="D1153" s="1">
        <f t="shared" si="144"/>
        <v>3.6128315516282621</v>
      </c>
      <c r="E1153" s="1" t="str">
        <f t="shared" si="145"/>
        <v>S4</v>
      </c>
      <c r="F1153" s="1">
        <f t="shared" si="150"/>
        <v>0.47123889803846897</v>
      </c>
      <c r="G1153" s="1">
        <f>$F$2*(((SQRT(3)*COS(Model!F1153))-SIN(Model!F1153))/2)</f>
        <v>0.43571122801202167</v>
      </c>
      <c r="H1153" s="1">
        <f t="shared" si="146"/>
        <v>0.36319239979163742</v>
      </c>
      <c r="I1153" s="1">
        <f t="shared" si="147"/>
        <v>0.79890362780365909</v>
      </c>
      <c r="J1153" s="1" t="str">
        <f t="shared" si="148"/>
        <v>R2</v>
      </c>
      <c r="K1153" t="str">
        <f t="shared" si="149"/>
        <v>S4R2</v>
      </c>
      <c r="L1153" t="str">
        <f>VLOOKUP(K1153,'Voltage Vector Region'!$M:$P,2,0)</f>
        <v>V4</v>
      </c>
      <c r="M1153" t="str">
        <f>VLOOKUP(K1153,'Voltage Vector Region'!$M:$P,3,0)</f>
        <v>V10</v>
      </c>
      <c r="N1153" t="str">
        <f>VLOOKUP(K1153,'Voltage Vector Region'!$M:$P,4,0)</f>
        <v>V5</v>
      </c>
      <c r="P1153" t="str">
        <f>VLOOKUP(L1153,'Voltage Vector Region'!$R:$S,2,0)</f>
        <v>OPP</v>
      </c>
      <c r="Q1153" t="str">
        <f>VLOOKUP(M1153,'Voltage Vector Region'!$R:$S,2,0)</f>
        <v>NOP</v>
      </c>
      <c r="R1153" t="str">
        <f>VLOOKUP(N1153,'Voltage Vector Region'!$R:$S,2,0)</f>
        <v>OOP</v>
      </c>
      <c r="S1153">
        <f t="shared" si="143"/>
        <v>11.5</v>
      </c>
      <c r="T1153" t="e">
        <f>VLOOKUP($K1153,#REF!,2,0)</f>
        <v>#REF!</v>
      </c>
      <c r="U1153" t="e">
        <f>VLOOKUP($K1153,#REF!,3,0)</f>
        <v>#REF!</v>
      </c>
      <c r="V1153" t="e">
        <f>VLOOKUP($K1153,#REF!,4,0)</f>
        <v>#REF!</v>
      </c>
    </row>
    <row r="1154" spans="3:22" x14ac:dyDescent="0.3">
      <c r="C1154" s="1">
        <v>1.1509999999999999E-2</v>
      </c>
      <c r="D1154" s="1">
        <f t="shared" si="144"/>
        <v>3.6159731442818517</v>
      </c>
      <c r="E1154" s="1" t="str">
        <f t="shared" si="145"/>
        <v>S4</v>
      </c>
      <c r="F1154" s="1">
        <f t="shared" si="150"/>
        <v>0.47438049069205857</v>
      </c>
      <c r="G1154" s="1">
        <f>$F$2*(((SQRT(3)*COS(Model!F1154))-SIN(Model!F1154))/2)</f>
        <v>0.43360127229623713</v>
      </c>
      <c r="H1154" s="1">
        <f t="shared" si="146"/>
        <v>0.36542994746743945</v>
      </c>
      <c r="I1154" s="1">
        <f t="shared" si="147"/>
        <v>0.79903121976367664</v>
      </c>
      <c r="J1154" s="1" t="str">
        <f t="shared" si="148"/>
        <v>R2</v>
      </c>
      <c r="K1154" t="str">
        <f t="shared" si="149"/>
        <v>S4R2</v>
      </c>
      <c r="L1154" t="str">
        <f>VLOOKUP(K1154,'Voltage Vector Region'!$M:$P,2,0)</f>
        <v>V4</v>
      </c>
      <c r="M1154" t="str">
        <f>VLOOKUP(K1154,'Voltage Vector Region'!$M:$P,3,0)</f>
        <v>V10</v>
      </c>
      <c r="N1154" t="str">
        <f>VLOOKUP(K1154,'Voltage Vector Region'!$M:$P,4,0)</f>
        <v>V5</v>
      </c>
      <c r="P1154" t="str">
        <f>VLOOKUP(L1154,'Voltage Vector Region'!$R:$S,2,0)</f>
        <v>OPP</v>
      </c>
      <c r="Q1154" t="str">
        <f>VLOOKUP(M1154,'Voltage Vector Region'!$R:$S,2,0)</f>
        <v>NOP</v>
      </c>
      <c r="R1154" t="str">
        <f>VLOOKUP(N1154,'Voltage Vector Region'!$R:$S,2,0)</f>
        <v>OOP</v>
      </c>
      <c r="S1154">
        <f t="shared" si="143"/>
        <v>11.51</v>
      </c>
      <c r="T1154" t="e">
        <f>VLOOKUP($K1154,#REF!,2,0)</f>
        <v>#REF!</v>
      </c>
      <c r="U1154" t="e">
        <f>VLOOKUP($K1154,#REF!,3,0)</f>
        <v>#REF!</v>
      </c>
      <c r="V1154" t="e">
        <f>VLOOKUP($K1154,#REF!,4,0)</f>
        <v>#REF!</v>
      </c>
    </row>
    <row r="1155" spans="3:22" x14ac:dyDescent="0.3">
      <c r="C1155" s="1">
        <v>1.1520000000000001E-2</v>
      </c>
      <c r="D1155" s="1">
        <f t="shared" si="144"/>
        <v>3.6191147369354422</v>
      </c>
      <c r="E1155" s="1" t="str">
        <f t="shared" si="145"/>
        <v>S4</v>
      </c>
      <c r="F1155" s="1">
        <f t="shared" si="150"/>
        <v>0.47752208334564905</v>
      </c>
      <c r="G1155" s="1">
        <f>$F$2*(((SQRT(3)*COS(Model!F1155))-SIN(Model!F1155))/2)</f>
        <v>0.43148703711094633</v>
      </c>
      <c r="H1155" s="1">
        <f t="shared" si="146"/>
        <v>0.36766388849719062</v>
      </c>
      <c r="I1155" s="1">
        <f t="shared" si="147"/>
        <v>0.79915092560813694</v>
      </c>
      <c r="J1155" s="1" t="str">
        <f t="shared" si="148"/>
        <v>R2</v>
      </c>
      <c r="K1155" t="str">
        <f t="shared" si="149"/>
        <v>S4R2</v>
      </c>
      <c r="L1155" t="str">
        <f>VLOOKUP(K1155,'Voltage Vector Region'!$M:$P,2,0)</f>
        <v>V4</v>
      </c>
      <c r="M1155" t="str">
        <f>VLOOKUP(K1155,'Voltage Vector Region'!$M:$P,3,0)</f>
        <v>V10</v>
      </c>
      <c r="N1155" t="str">
        <f>VLOOKUP(K1155,'Voltage Vector Region'!$M:$P,4,0)</f>
        <v>V5</v>
      </c>
      <c r="P1155" t="str">
        <f>VLOOKUP(L1155,'Voltage Vector Region'!$R:$S,2,0)</f>
        <v>OPP</v>
      </c>
      <c r="Q1155" t="str">
        <f>VLOOKUP(M1155,'Voltage Vector Region'!$R:$S,2,0)</f>
        <v>NOP</v>
      </c>
      <c r="R1155" t="str">
        <f>VLOOKUP(N1155,'Voltage Vector Region'!$R:$S,2,0)</f>
        <v>OOP</v>
      </c>
      <c r="S1155">
        <f t="shared" ref="S1155:S1218" si="151">C1155/$S$1</f>
        <v>11.520000000000001</v>
      </c>
      <c r="T1155" t="e">
        <f>VLOOKUP($K1155,#REF!,2,0)</f>
        <v>#REF!</v>
      </c>
      <c r="U1155" t="e">
        <f>VLOOKUP($K1155,#REF!,3,0)</f>
        <v>#REF!</v>
      </c>
      <c r="V1155" t="e">
        <f>VLOOKUP($K1155,#REF!,4,0)</f>
        <v>#REF!</v>
      </c>
    </row>
    <row r="1156" spans="3:22" x14ac:dyDescent="0.3">
      <c r="C1156" s="1">
        <v>1.153E-2</v>
      </c>
      <c r="D1156" s="1">
        <f t="shared" ref="D1156:D1219" si="152">C1156*$B$3</f>
        <v>3.6222563295890318</v>
      </c>
      <c r="E1156" s="1" t="str">
        <f t="shared" ref="E1156:E1219" si="153">IF(AND((D1156&lt;PI()/3),(D1156&gt;=0)),"S1",IF(AND((D1156&lt;2*PI()/3),(D1156&gt;=PI()/3)),"S2",IF(AND((D1156&lt;3*PI()/3),(D1156&gt;=2*PI()/3)),"S3",IF(AND((D1156&lt;4*PI()/3),(D1156&gt;=PI())),"S4",IF(AND((D1156&lt;5*PI()/3),(D1156&gt;=4*PI()/3)),"S5",IF(AND((D1156&lt;2*PI()),(D1156&gt;=5*PI()/3)),"S6",0))))))</f>
        <v>S4</v>
      </c>
      <c r="F1156" s="1">
        <f t="shared" si="150"/>
        <v>0.48066367599923865</v>
      </c>
      <c r="G1156" s="1">
        <f>$F$2*(((SQRT(3)*COS(Model!F1156))-SIN(Model!F1156))/2)</f>
        <v>0.42936854332279828</v>
      </c>
      <c r="H1156" s="1">
        <f t="shared" si="146"/>
        <v>0.36989420083279367</v>
      </c>
      <c r="I1156" s="1">
        <f t="shared" si="147"/>
        <v>0.79926274415559195</v>
      </c>
      <c r="J1156" s="1" t="str">
        <f t="shared" si="148"/>
        <v>R2</v>
      </c>
      <c r="K1156" t="str">
        <f t="shared" si="149"/>
        <v>S4R2</v>
      </c>
      <c r="L1156" t="str">
        <f>VLOOKUP(K1156,'Voltage Vector Region'!$M:$P,2,0)</f>
        <v>V4</v>
      </c>
      <c r="M1156" t="str">
        <f>VLOOKUP(K1156,'Voltage Vector Region'!$M:$P,3,0)</f>
        <v>V10</v>
      </c>
      <c r="N1156" t="str">
        <f>VLOOKUP(K1156,'Voltage Vector Region'!$M:$P,4,0)</f>
        <v>V5</v>
      </c>
      <c r="P1156" t="str">
        <f>VLOOKUP(L1156,'Voltage Vector Region'!$R:$S,2,0)</f>
        <v>OPP</v>
      </c>
      <c r="Q1156" t="str">
        <f>VLOOKUP(M1156,'Voltage Vector Region'!$R:$S,2,0)</f>
        <v>NOP</v>
      </c>
      <c r="R1156" t="str">
        <f>VLOOKUP(N1156,'Voltage Vector Region'!$R:$S,2,0)</f>
        <v>OOP</v>
      </c>
      <c r="S1156">
        <f t="shared" si="151"/>
        <v>11.53</v>
      </c>
      <c r="T1156" t="e">
        <f>VLOOKUP($K1156,#REF!,2,0)</f>
        <v>#REF!</v>
      </c>
      <c r="U1156" t="e">
        <f>VLOOKUP($K1156,#REF!,3,0)</f>
        <v>#REF!</v>
      </c>
      <c r="V1156" t="e">
        <f>VLOOKUP($K1156,#REF!,4,0)</f>
        <v>#REF!</v>
      </c>
    </row>
    <row r="1157" spans="3:22" x14ac:dyDescent="0.3">
      <c r="C1157" s="1">
        <v>1.154E-2</v>
      </c>
      <c r="D1157" s="1">
        <f t="shared" si="152"/>
        <v>3.6253979222426214</v>
      </c>
      <c r="E1157" s="1" t="str">
        <f t="shared" si="153"/>
        <v>S4</v>
      </c>
      <c r="F1157" s="1">
        <f t="shared" si="150"/>
        <v>0.48380526865282825</v>
      </c>
      <c r="G1157" s="1">
        <f>$F$2*(((SQRT(3)*COS(Model!F1157))-SIN(Model!F1157))/2)</f>
        <v>0.42724581184047072</v>
      </c>
      <c r="H1157" s="1">
        <f t="shared" si="146"/>
        <v>0.37212086246196674</v>
      </c>
      <c r="I1157" s="1">
        <f t="shared" si="147"/>
        <v>0.79936667430243746</v>
      </c>
      <c r="J1157" s="1" t="str">
        <f t="shared" si="148"/>
        <v>R2</v>
      </c>
      <c r="K1157" t="str">
        <f t="shared" si="149"/>
        <v>S4R2</v>
      </c>
      <c r="L1157" t="str">
        <f>VLOOKUP(K1157,'Voltage Vector Region'!$M:$P,2,0)</f>
        <v>V4</v>
      </c>
      <c r="M1157" t="str">
        <f>VLOOKUP(K1157,'Voltage Vector Region'!$M:$P,3,0)</f>
        <v>V10</v>
      </c>
      <c r="N1157" t="str">
        <f>VLOOKUP(K1157,'Voltage Vector Region'!$M:$P,4,0)</f>
        <v>V5</v>
      </c>
      <c r="P1157" t="str">
        <f>VLOOKUP(L1157,'Voltage Vector Region'!$R:$S,2,0)</f>
        <v>OPP</v>
      </c>
      <c r="Q1157" t="str">
        <f>VLOOKUP(M1157,'Voltage Vector Region'!$R:$S,2,0)</f>
        <v>NOP</v>
      </c>
      <c r="R1157" t="str">
        <f>VLOOKUP(N1157,'Voltage Vector Region'!$R:$S,2,0)</f>
        <v>OOP</v>
      </c>
      <c r="S1157">
        <f t="shared" si="151"/>
        <v>11.54</v>
      </c>
      <c r="T1157" t="e">
        <f>VLOOKUP($K1157,#REF!,2,0)</f>
        <v>#REF!</v>
      </c>
      <c r="U1157" t="e">
        <f>VLOOKUP($K1157,#REF!,3,0)</f>
        <v>#REF!</v>
      </c>
      <c r="V1157" t="e">
        <f>VLOOKUP($K1157,#REF!,4,0)</f>
        <v>#REF!</v>
      </c>
    </row>
    <row r="1158" spans="3:22" x14ac:dyDescent="0.3">
      <c r="C1158" s="1">
        <v>1.155E-2</v>
      </c>
      <c r="D1158" s="1">
        <f t="shared" si="152"/>
        <v>3.628539514896211</v>
      </c>
      <c r="E1158" s="1" t="str">
        <f t="shared" si="153"/>
        <v>S4</v>
      </c>
      <c r="F1158" s="1">
        <f t="shared" si="150"/>
        <v>0.48694686130641784</v>
      </c>
      <c r="G1158" s="1">
        <f>$F$2*(((SQRT(3)*COS(Model!F1158))-SIN(Model!F1158))/2)</f>
        <v>0.42511886361446632</v>
      </c>
      <c r="H1158" s="1">
        <f t="shared" si="146"/>
        <v>0.37434385140845866</v>
      </c>
      <c r="I1158" s="1">
        <f t="shared" si="147"/>
        <v>0.79946271502292499</v>
      </c>
      <c r="J1158" s="1" t="str">
        <f t="shared" si="148"/>
        <v>R2</v>
      </c>
      <c r="K1158" t="str">
        <f t="shared" si="149"/>
        <v>S4R2</v>
      </c>
      <c r="L1158" t="str">
        <f>VLOOKUP(K1158,'Voltage Vector Region'!$M:$P,2,0)</f>
        <v>V4</v>
      </c>
      <c r="M1158" t="str">
        <f>VLOOKUP(K1158,'Voltage Vector Region'!$M:$P,3,0)</f>
        <v>V10</v>
      </c>
      <c r="N1158" t="str">
        <f>VLOOKUP(K1158,'Voltage Vector Region'!$M:$P,4,0)</f>
        <v>V5</v>
      </c>
      <c r="P1158" t="str">
        <f>VLOOKUP(L1158,'Voltage Vector Region'!$R:$S,2,0)</f>
        <v>OPP</v>
      </c>
      <c r="Q1158" t="str">
        <f>VLOOKUP(M1158,'Voltage Vector Region'!$R:$S,2,0)</f>
        <v>NOP</v>
      </c>
      <c r="R1158" t="str">
        <f>VLOOKUP(N1158,'Voltage Vector Region'!$R:$S,2,0)</f>
        <v>OOP</v>
      </c>
      <c r="S1158">
        <f t="shared" si="151"/>
        <v>11.549999999999999</v>
      </c>
      <c r="T1158" t="e">
        <f>VLOOKUP($K1158,#REF!,2,0)</f>
        <v>#REF!</v>
      </c>
      <c r="U1158" t="e">
        <f>VLOOKUP($K1158,#REF!,3,0)</f>
        <v>#REF!</v>
      </c>
      <c r="V1158" t="e">
        <f>VLOOKUP($K1158,#REF!,4,0)</f>
        <v>#REF!</v>
      </c>
    </row>
    <row r="1159" spans="3:22" x14ac:dyDescent="0.3">
      <c r="C1159" s="1">
        <v>1.1560000000000001E-2</v>
      </c>
      <c r="D1159" s="1">
        <f t="shared" si="152"/>
        <v>3.6316811075498014</v>
      </c>
      <c r="E1159" s="1" t="str">
        <f t="shared" si="153"/>
        <v>S4</v>
      </c>
      <c r="F1159" s="1">
        <f t="shared" si="150"/>
        <v>0.49008845396000833</v>
      </c>
      <c r="G1159" s="1">
        <f>$F$2*(((SQRT(3)*COS(Model!F1159))-SIN(Model!F1159))/2)</f>
        <v>0.42298771963690501</v>
      </c>
      <c r="H1159" s="1">
        <f t="shared" si="146"/>
        <v>0.37656314573226646</v>
      </c>
      <c r="I1159" s="1">
        <f t="shared" si="147"/>
        <v>0.79955086536917142</v>
      </c>
      <c r="J1159" s="1" t="str">
        <f t="shared" si="148"/>
        <v>R2</v>
      </c>
      <c r="K1159" t="str">
        <f t="shared" si="149"/>
        <v>S4R2</v>
      </c>
      <c r="L1159" t="str">
        <f>VLOOKUP(K1159,'Voltage Vector Region'!$M:$P,2,0)</f>
        <v>V4</v>
      </c>
      <c r="M1159" t="str">
        <f>VLOOKUP(K1159,'Voltage Vector Region'!$M:$P,3,0)</f>
        <v>V10</v>
      </c>
      <c r="N1159" t="str">
        <f>VLOOKUP(K1159,'Voltage Vector Region'!$M:$P,4,0)</f>
        <v>V5</v>
      </c>
      <c r="P1159" t="str">
        <f>VLOOKUP(L1159,'Voltage Vector Region'!$R:$S,2,0)</f>
        <v>OPP</v>
      </c>
      <c r="Q1159" t="str">
        <f>VLOOKUP(M1159,'Voltage Vector Region'!$R:$S,2,0)</f>
        <v>NOP</v>
      </c>
      <c r="R1159" t="str">
        <f>VLOOKUP(N1159,'Voltage Vector Region'!$R:$S,2,0)</f>
        <v>OOP</v>
      </c>
      <c r="S1159">
        <f t="shared" si="151"/>
        <v>11.56</v>
      </c>
      <c r="T1159" t="e">
        <f>VLOOKUP($K1159,#REF!,2,0)</f>
        <v>#REF!</v>
      </c>
      <c r="U1159" t="e">
        <f>VLOOKUP($K1159,#REF!,3,0)</f>
        <v>#REF!</v>
      </c>
      <c r="V1159" t="e">
        <f>VLOOKUP($K1159,#REF!,4,0)</f>
        <v>#REF!</v>
      </c>
    </row>
    <row r="1160" spans="3:22" x14ac:dyDescent="0.3">
      <c r="C1160" s="1">
        <v>1.157E-2</v>
      </c>
      <c r="D1160" s="1">
        <f t="shared" si="152"/>
        <v>3.634822700203391</v>
      </c>
      <c r="E1160" s="1" t="str">
        <f t="shared" si="153"/>
        <v>S4</v>
      </c>
      <c r="F1160" s="1">
        <f t="shared" si="150"/>
        <v>0.49323004661359793</v>
      </c>
      <c r="G1160" s="1">
        <f>$F$2*(((SQRT(3)*COS(Model!F1160))-SIN(Model!F1160))/2)</f>
        <v>0.42085240094131837</v>
      </c>
      <c r="H1160" s="1">
        <f t="shared" si="146"/>
        <v>0.37877872352985004</v>
      </c>
      <c r="I1160" s="1">
        <f t="shared" si="147"/>
        <v>0.79963112447116846</v>
      </c>
      <c r="J1160" s="1" t="str">
        <f t="shared" si="148"/>
        <v>R2</v>
      </c>
      <c r="K1160" t="str">
        <f t="shared" si="149"/>
        <v>S4R2</v>
      </c>
      <c r="L1160" t="str">
        <f>VLOOKUP(K1160,'Voltage Vector Region'!$M:$P,2,0)</f>
        <v>V4</v>
      </c>
      <c r="M1160" t="str">
        <f>VLOOKUP(K1160,'Voltage Vector Region'!$M:$P,3,0)</f>
        <v>V10</v>
      </c>
      <c r="N1160" t="str">
        <f>VLOOKUP(K1160,'Voltage Vector Region'!$M:$P,4,0)</f>
        <v>V5</v>
      </c>
      <c r="P1160" t="str">
        <f>VLOOKUP(L1160,'Voltage Vector Region'!$R:$S,2,0)</f>
        <v>OPP</v>
      </c>
      <c r="Q1160" t="str">
        <f>VLOOKUP(M1160,'Voltage Vector Region'!$R:$S,2,0)</f>
        <v>NOP</v>
      </c>
      <c r="R1160" t="str">
        <f>VLOOKUP(N1160,'Voltage Vector Region'!$R:$S,2,0)</f>
        <v>OOP</v>
      </c>
      <c r="S1160">
        <f t="shared" si="151"/>
        <v>11.57</v>
      </c>
      <c r="T1160" t="e">
        <f>VLOOKUP($K1160,#REF!,2,0)</f>
        <v>#REF!</v>
      </c>
      <c r="U1160" t="e">
        <f>VLOOKUP($K1160,#REF!,3,0)</f>
        <v>#REF!</v>
      </c>
      <c r="V1160" t="e">
        <f>VLOOKUP($K1160,#REF!,4,0)</f>
        <v>#REF!</v>
      </c>
    </row>
    <row r="1161" spans="3:22" x14ac:dyDescent="0.3">
      <c r="C1161" s="1">
        <v>1.158E-2</v>
      </c>
      <c r="D1161" s="1">
        <f t="shared" si="152"/>
        <v>3.6379642928569806</v>
      </c>
      <c r="E1161" s="1" t="str">
        <f t="shared" si="153"/>
        <v>S4</v>
      </c>
      <c r="F1161" s="1">
        <f t="shared" si="150"/>
        <v>0.49637163926718753</v>
      </c>
      <c r="G1161" s="1">
        <f>$F$2*(((SQRT(3)*COS(Model!F1161))-SIN(Model!F1161))/2)</f>
        <v>0.41871292860243953</v>
      </c>
      <c r="H1161" s="1">
        <f t="shared" si="146"/>
        <v>0.38099056293435146</v>
      </c>
      <c r="I1161" s="1">
        <f t="shared" si="147"/>
        <v>0.79970349153679099</v>
      </c>
      <c r="J1161" s="1" t="str">
        <f t="shared" si="148"/>
        <v>R2</v>
      </c>
      <c r="K1161" t="str">
        <f t="shared" si="149"/>
        <v>S4R2</v>
      </c>
      <c r="L1161" t="str">
        <f>VLOOKUP(K1161,'Voltage Vector Region'!$M:$P,2,0)</f>
        <v>V4</v>
      </c>
      <c r="M1161" t="str">
        <f>VLOOKUP(K1161,'Voltage Vector Region'!$M:$P,3,0)</f>
        <v>V10</v>
      </c>
      <c r="N1161" t="str">
        <f>VLOOKUP(K1161,'Voltage Vector Region'!$M:$P,4,0)</f>
        <v>V5</v>
      </c>
      <c r="P1161" t="str">
        <f>VLOOKUP(L1161,'Voltage Vector Region'!$R:$S,2,0)</f>
        <v>OPP</v>
      </c>
      <c r="Q1161" t="str">
        <f>VLOOKUP(M1161,'Voltage Vector Region'!$R:$S,2,0)</f>
        <v>NOP</v>
      </c>
      <c r="R1161" t="str">
        <f>VLOOKUP(N1161,'Voltage Vector Region'!$R:$S,2,0)</f>
        <v>OOP</v>
      </c>
      <c r="S1161">
        <f t="shared" si="151"/>
        <v>11.58</v>
      </c>
      <c r="T1161" t="e">
        <f>VLOOKUP($K1161,#REF!,2,0)</f>
        <v>#REF!</v>
      </c>
      <c r="U1161" t="e">
        <f>VLOOKUP($K1161,#REF!,3,0)</f>
        <v>#REF!</v>
      </c>
      <c r="V1161" t="e">
        <f>VLOOKUP($K1161,#REF!,4,0)</f>
        <v>#REF!</v>
      </c>
    </row>
    <row r="1162" spans="3:22" x14ac:dyDescent="0.3">
      <c r="C1162" s="1">
        <v>1.159E-2</v>
      </c>
      <c r="D1162" s="1">
        <f t="shared" si="152"/>
        <v>3.6411058855105702</v>
      </c>
      <c r="E1162" s="1" t="str">
        <f t="shared" si="153"/>
        <v>S4</v>
      </c>
      <c r="F1162" s="1">
        <f t="shared" si="150"/>
        <v>0.49951323192077712</v>
      </c>
      <c r="G1162" s="1">
        <f>$F$2*(((SQRT(3)*COS(Model!F1162))-SIN(Model!F1162))/2)</f>
        <v>0.41656932373599664</v>
      </c>
      <c r="H1162" s="1">
        <f t="shared" si="146"/>
        <v>0.38319864211580884</v>
      </c>
      <c r="I1162" s="1">
        <f t="shared" si="147"/>
        <v>0.79976796585180554</v>
      </c>
      <c r="J1162" s="1" t="str">
        <f t="shared" si="148"/>
        <v>R2</v>
      </c>
      <c r="K1162" t="str">
        <f t="shared" si="149"/>
        <v>S4R2</v>
      </c>
      <c r="L1162" t="str">
        <f>VLOOKUP(K1162,'Voltage Vector Region'!$M:$P,2,0)</f>
        <v>V4</v>
      </c>
      <c r="M1162" t="str">
        <f>VLOOKUP(K1162,'Voltage Vector Region'!$M:$P,3,0)</f>
        <v>V10</v>
      </c>
      <c r="N1162" t="str">
        <f>VLOOKUP(K1162,'Voltage Vector Region'!$M:$P,4,0)</f>
        <v>V5</v>
      </c>
      <c r="P1162" t="str">
        <f>VLOOKUP(L1162,'Voltage Vector Region'!$R:$S,2,0)</f>
        <v>OPP</v>
      </c>
      <c r="Q1162" t="str">
        <f>VLOOKUP(M1162,'Voltage Vector Region'!$R:$S,2,0)</f>
        <v>NOP</v>
      </c>
      <c r="R1162" t="str">
        <f>VLOOKUP(N1162,'Voltage Vector Region'!$R:$S,2,0)</f>
        <v>OOP</v>
      </c>
      <c r="S1162">
        <f t="shared" si="151"/>
        <v>11.59</v>
      </c>
      <c r="T1162" t="e">
        <f>VLOOKUP($K1162,#REF!,2,0)</f>
        <v>#REF!</v>
      </c>
      <c r="U1162" t="e">
        <f>VLOOKUP($K1162,#REF!,3,0)</f>
        <v>#REF!</v>
      </c>
      <c r="V1162" t="e">
        <f>VLOOKUP($K1162,#REF!,4,0)</f>
        <v>#REF!</v>
      </c>
    </row>
    <row r="1163" spans="3:22" x14ac:dyDescent="0.3">
      <c r="C1163" s="1">
        <v>1.1599999999999999E-2</v>
      </c>
      <c r="D1163" s="1">
        <f t="shared" si="152"/>
        <v>3.6442474781641598</v>
      </c>
      <c r="E1163" s="1" t="str">
        <f t="shared" si="153"/>
        <v>S4</v>
      </c>
      <c r="F1163" s="1">
        <f t="shared" si="150"/>
        <v>0.50265482457436672</v>
      </c>
      <c r="G1163" s="1">
        <f>$F$2*(((SQRT(3)*COS(Model!F1163))-SIN(Model!F1163))/2)</f>
        <v>0.41442160749850426</v>
      </c>
      <c r="H1163" s="1">
        <f t="shared" si="146"/>
        <v>0.38540293928137209</v>
      </c>
      <c r="I1163" s="1">
        <f t="shared" si="147"/>
        <v>0.79982454677987636</v>
      </c>
      <c r="J1163" s="1" t="str">
        <f t="shared" si="148"/>
        <v>R2</v>
      </c>
      <c r="K1163" t="str">
        <f t="shared" si="149"/>
        <v>S4R2</v>
      </c>
      <c r="L1163" t="str">
        <f>VLOOKUP(K1163,'Voltage Vector Region'!$M:$P,2,0)</f>
        <v>V4</v>
      </c>
      <c r="M1163" t="str">
        <f>VLOOKUP(K1163,'Voltage Vector Region'!$M:$P,3,0)</f>
        <v>V10</v>
      </c>
      <c r="N1163" t="str">
        <f>VLOOKUP(K1163,'Voltage Vector Region'!$M:$P,4,0)</f>
        <v>V5</v>
      </c>
      <c r="P1163" t="str">
        <f>VLOOKUP(L1163,'Voltage Vector Region'!$R:$S,2,0)</f>
        <v>OPP</v>
      </c>
      <c r="Q1163" t="str">
        <f>VLOOKUP(M1163,'Voltage Vector Region'!$R:$S,2,0)</f>
        <v>NOP</v>
      </c>
      <c r="R1163" t="str">
        <f>VLOOKUP(N1163,'Voltage Vector Region'!$R:$S,2,0)</f>
        <v>OOP</v>
      </c>
      <c r="S1163">
        <f t="shared" si="151"/>
        <v>11.6</v>
      </c>
      <c r="T1163" t="e">
        <f>VLOOKUP($K1163,#REF!,2,0)</f>
        <v>#REF!</v>
      </c>
      <c r="U1163" t="e">
        <f>VLOOKUP($K1163,#REF!,3,0)</f>
        <v>#REF!</v>
      </c>
      <c r="V1163" t="e">
        <f>VLOOKUP($K1163,#REF!,4,0)</f>
        <v>#REF!</v>
      </c>
    </row>
    <row r="1164" spans="3:22" x14ac:dyDescent="0.3">
      <c r="C1164" s="1">
        <v>1.1610000000000001E-2</v>
      </c>
      <c r="D1164" s="1">
        <f t="shared" si="152"/>
        <v>3.6473890708177503</v>
      </c>
      <c r="E1164" s="1" t="str">
        <f t="shared" si="153"/>
        <v>S4</v>
      </c>
      <c r="F1164" s="1">
        <f t="shared" si="150"/>
        <v>0.50579641722795721</v>
      </c>
      <c r="G1164" s="1">
        <f>$F$2*(((SQRT(3)*COS(Model!F1164))-SIN(Model!F1164))/2)</f>
        <v>0.41226980108705408</v>
      </c>
      <c r="H1164" s="1">
        <f t="shared" ref="H1164:H1227" si="154">$F$2*SIN(F1164)</f>
        <v>0.38760343267551872</v>
      </c>
      <c r="I1164" s="1">
        <f t="shared" ref="I1164:I1227" si="155">G1164+H1164</f>
        <v>0.7998732337625728</v>
      </c>
      <c r="J1164" s="1" t="str">
        <f t="shared" ref="J1164:J1227" si="156">IF(G1164&gt;0.5,"R3",IF(H1164&gt;0.5,"R4",IF(I1164&lt;0.5,"R1","R2")))</f>
        <v>R2</v>
      </c>
      <c r="K1164" t="str">
        <f t="shared" ref="K1164:K1227" si="157">E1164&amp;J1164</f>
        <v>S4R2</v>
      </c>
      <c r="L1164" t="str">
        <f>VLOOKUP(K1164,'Voltage Vector Region'!$M:$P,2,0)</f>
        <v>V4</v>
      </c>
      <c r="M1164" t="str">
        <f>VLOOKUP(K1164,'Voltage Vector Region'!$M:$P,3,0)</f>
        <v>V10</v>
      </c>
      <c r="N1164" t="str">
        <f>VLOOKUP(K1164,'Voltage Vector Region'!$M:$P,4,0)</f>
        <v>V5</v>
      </c>
      <c r="P1164" t="str">
        <f>VLOOKUP(L1164,'Voltage Vector Region'!$R:$S,2,0)</f>
        <v>OPP</v>
      </c>
      <c r="Q1164" t="str">
        <f>VLOOKUP(M1164,'Voltage Vector Region'!$R:$S,2,0)</f>
        <v>NOP</v>
      </c>
      <c r="R1164" t="str">
        <f>VLOOKUP(N1164,'Voltage Vector Region'!$R:$S,2,0)</f>
        <v>OOP</v>
      </c>
      <c r="S1164">
        <f t="shared" si="151"/>
        <v>11.61</v>
      </c>
      <c r="T1164" t="e">
        <f>VLOOKUP($K1164,#REF!,2,0)</f>
        <v>#REF!</v>
      </c>
      <c r="U1164" t="e">
        <f>VLOOKUP($K1164,#REF!,3,0)</f>
        <v>#REF!</v>
      </c>
      <c r="V1164" t="e">
        <f>VLOOKUP($K1164,#REF!,4,0)</f>
        <v>#REF!</v>
      </c>
    </row>
    <row r="1165" spans="3:22" x14ac:dyDescent="0.3">
      <c r="C1165" s="1">
        <v>1.162E-2</v>
      </c>
      <c r="D1165" s="1">
        <f t="shared" si="152"/>
        <v>3.6505306634713399</v>
      </c>
      <c r="E1165" s="1" t="str">
        <f t="shared" si="153"/>
        <v>S4</v>
      </c>
      <c r="F1165" s="1">
        <f t="shared" si="150"/>
        <v>0.5089380098815468</v>
      </c>
      <c r="G1165" s="1">
        <f>$F$2*(((SQRT(3)*COS(Model!F1165))-SIN(Model!F1165))/2)</f>
        <v>0.41011392573910782</v>
      </c>
      <c r="H1165" s="1">
        <f t="shared" si="154"/>
        <v>0.38980010058026604</v>
      </c>
      <c r="I1165" s="1">
        <f t="shared" si="155"/>
        <v>0.79991402631937381</v>
      </c>
      <c r="J1165" s="1" t="str">
        <f t="shared" si="156"/>
        <v>R2</v>
      </c>
      <c r="K1165" t="str">
        <f t="shared" si="157"/>
        <v>S4R2</v>
      </c>
      <c r="L1165" t="str">
        <f>VLOOKUP(K1165,'Voltage Vector Region'!$M:$P,2,0)</f>
        <v>V4</v>
      </c>
      <c r="M1165" t="str">
        <f>VLOOKUP(K1165,'Voltage Vector Region'!$M:$P,3,0)</f>
        <v>V10</v>
      </c>
      <c r="N1165" t="str">
        <f>VLOOKUP(K1165,'Voltage Vector Region'!$M:$P,4,0)</f>
        <v>V5</v>
      </c>
      <c r="P1165" t="str">
        <f>VLOOKUP(L1165,'Voltage Vector Region'!$R:$S,2,0)</f>
        <v>OPP</v>
      </c>
      <c r="Q1165" t="str">
        <f>VLOOKUP(M1165,'Voltage Vector Region'!$R:$S,2,0)</f>
        <v>NOP</v>
      </c>
      <c r="R1165" t="str">
        <f>VLOOKUP(N1165,'Voltage Vector Region'!$R:$S,2,0)</f>
        <v>OOP</v>
      </c>
      <c r="S1165">
        <f t="shared" si="151"/>
        <v>11.62</v>
      </c>
      <c r="T1165" t="e">
        <f>VLOOKUP($K1165,#REF!,2,0)</f>
        <v>#REF!</v>
      </c>
      <c r="U1165" t="e">
        <f>VLOOKUP($K1165,#REF!,3,0)</f>
        <v>#REF!</v>
      </c>
      <c r="V1165" t="e">
        <f>VLOOKUP($K1165,#REF!,4,0)</f>
        <v>#REF!</v>
      </c>
    </row>
    <row r="1166" spans="3:22" x14ac:dyDescent="0.3">
      <c r="C1166" s="1">
        <v>1.163E-2</v>
      </c>
      <c r="D1166" s="1">
        <f t="shared" si="152"/>
        <v>3.6536722561249295</v>
      </c>
      <c r="E1166" s="1" t="str">
        <f t="shared" si="153"/>
        <v>S4</v>
      </c>
      <c r="F1166" s="1">
        <f t="shared" si="150"/>
        <v>0.5120796025351364</v>
      </c>
      <c r="G1166" s="1">
        <f>$F$2*(((SQRT(3)*COS(Model!F1166))-SIN(Model!F1166))/2)</f>
        <v>0.40795400273228427</v>
      </c>
      <c r="H1166" s="1">
        <f t="shared" si="154"/>
        <v>0.39199292131538938</v>
      </c>
      <c r="I1166" s="1">
        <f t="shared" si="155"/>
        <v>0.79994692404767365</v>
      </c>
      <c r="J1166" s="1" t="str">
        <f t="shared" si="156"/>
        <v>R2</v>
      </c>
      <c r="K1166" t="str">
        <f t="shared" si="157"/>
        <v>S4R2</v>
      </c>
      <c r="L1166" t="str">
        <f>VLOOKUP(K1166,'Voltage Vector Region'!$M:$P,2,0)</f>
        <v>V4</v>
      </c>
      <c r="M1166" t="str">
        <f>VLOOKUP(K1166,'Voltage Vector Region'!$M:$P,3,0)</f>
        <v>V10</v>
      </c>
      <c r="N1166" t="str">
        <f>VLOOKUP(K1166,'Voltage Vector Region'!$M:$P,4,0)</f>
        <v>V5</v>
      </c>
      <c r="P1166" t="str">
        <f>VLOOKUP(L1166,'Voltage Vector Region'!$R:$S,2,0)</f>
        <v>OPP</v>
      </c>
      <c r="Q1166" t="str">
        <f>VLOOKUP(M1166,'Voltage Vector Region'!$R:$S,2,0)</f>
        <v>NOP</v>
      </c>
      <c r="R1166" t="str">
        <f>VLOOKUP(N1166,'Voltage Vector Region'!$R:$S,2,0)</f>
        <v>OOP</v>
      </c>
      <c r="S1166">
        <f t="shared" si="151"/>
        <v>11.629999999999999</v>
      </c>
      <c r="T1166" t="e">
        <f>VLOOKUP($K1166,#REF!,2,0)</f>
        <v>#REF!</v>
      </c>
      <c r="U1166" t="e">
        <f>VLOOKUP($K1166,#REF!,3,0)</f>
        <v>#REF!</v>
      </c>
      <c r="V1166" t="e">
        <f>VLOOKUP($K1166,#REF!,4,0)</f>
        <v>#REF!</v>
      </c>
    </row>
    <row r="1167" spans="3:22" x14ac:dyDescent="0.3">
      <c r="C1167" s="1">
        <v>1.1639999999999999E-2</v>
      </c>
      <c r="D1167" s="1">
        <f t="shared" si="152"/>
        <v>3.6568138487785191</v>
      </c>
      <c r="E1167" s="1" t="str">
        <f t="shared" si="153"/>
        <v>S4</v>
      </c>
      <c r="F1167" s="1">
        <f t="shared" si="150"/>
        <v>0.515221195188726</v>
      </c>
      <c r="G1167" s="1">
        <f>$F$2*(((SQRT(3)*COS(Model!F1167))-SIN(Model!F1167))/2)</f>
        <v>0.40579005338415125</v>
      </c>
      <c r="H1167" s="1">
        <f t="shared" si="154"/>
        <v>0.39418187323863324</v>
      </c>
      <c r="I1167" s="1">
        <f t="shared" si="155"/>
        <v>0.79997192662278449</v>
      </c>
      <c r="J1167" s="1" t="str">
        <f t="shared" si="156"/>
        <v>R2</v>
      </c>
      <c r="K1167" t="str">
        <f t="shared" si="157"/>
        <v>S4R2</v>
      </c>
      <c r="L1167" t="str">
        <f>VLOOKUP(K1167,'Voltage Vector Region'!$M:$P,2,0)</f>
        <v>V4</v>
      </c>
      <c r="M1167" t="str">
        <f>VLOOKUP(K1167,'Voltage Vector Region'!$M:$P,3,0)</f>
        <v>V10</v>
      </c>
      <c r="N1167" t="str">
        <f>VLOOKUP(K1167,'Voltage Vector Region'!$M:$P,4,0)</f>
        <v>V5</v>
      </c>
      <c r="P1167" t="str">
        <f>VLOOKUP(L1167,'Voltage Vector Region'!$R:$S,2,0)</f>
        <v>OPP</v>
      </c>
      <c r="Q1167" t="str">
        <f>VLOOKUP(M1167,'Voltage Vector Region'!$R:$S,2,0)</f>
        <v>NOP</v>
      </c>
      <c r="R1167" t="str">
        <f>VLOOKUP(N1167,'Voltage Vector Region'!$R:$S,2,0)</f>
        <v>OOP</v>
      </c>
      <c r="S1167">
        <f t="shared" si="151"/>
        <v>11.639999999999999</v>
      </c>
      <c r="T1167" t="e">
        <f>VLOOKUP($K1167,#REF!,2,0)</f>
        <v>#REF!</v>
      </c>
      <c r="U1167" t="e">
        <f>VLOOKUP($K1167,#REF!,3,0)</f>
        <v>#REF!</v>
      </c>
      <c r="V1167" t="e">
        <f>VLOOKUP($K1167,#REF!,4,0)</f>
        <v>#REF!</v>
      </c>
    </row>
    <row r="1168" spans="3:22" x14ac:dyDescent="0.3">
      <c r="C1168" s="1">
        <v>1.1650000000000001E-2</v>
      </c>
      <c r="D1168" s="1">
        <f t="shared" si="152"/>
        <v>3.6599554414321092</v>
      </c>
      <c r="E1168" s="1" t="str">
        <f t="shared" si="153"/>
        <v>S4</v>
      </c>
      <c r="F1168" s="1">
        <f t="shared" si="150"/>
        <v>0.51836278784231604</v>
      </c>
      <c r="G1168" s="1">
        <f>$F$2*(((SQRT(3)*COS(Model!F1168))-SIN(Model!F1168))/2)</f>
        <v>0.40362209905201535</v>
      </c>
      <c r="H1168" s="1">
        <f t="shared" si="154"/>
        <v>0.39636693474592616</v>
      </c>
      <c r="I1168" s="1">
        <f t="shared" si="155"/>
        <v>0.79998903379794151</v>
      </c>
      <c r="J1168" s="1" t="str">
        <f t="shared" si="156"/>
        <v>R2</v>
      </c>
      <c r="K1168" t="str">
        <f t="shared" si="157"/>
        <v>S4R2</v>
      </c>
      <c r="L1168" t="str">
        <f>VLOOKUP(K1168,'Voltage Vector Region'!$M:$P,2,0)</f>
        <v>V4</v>
      </c>
      <c r="M1168" t="str">
        <f>VLOOKUP(K1168,'Voltage Vector Region'!$M:$P,3,0)</f>
        <v>V10</v>
      </c>
      <c r="N1168" t="str">
        <f>VLOOKUP(K1168,'Voltage Vector Region'!$M:$P,4,0)</f>
        <v>V5</v>
      </c>
      <c r="P1168" t="str">
        <f>VLOOKUP(L1168,'Voltage Vector Region'!$R:$S,2,0)</f>
        <v>OPP</v>
      </c>
      <c r="Q1168" t="str">
        <f>VLOOKUP(M1168,'Voltage Vector Region'!$R:$S,2,0)</f>
        <v>NOP</v>
      </c>
      <c r="R1168" t="str">
        <f>VLOOKUP(N1168,'Voltage Vector Region'!$R:$S,2,0)</f>
        <v>OOP</v>
      </c>
      <c r="S1168">
        <f t="shared" si="151"/>
        <v>11.65</v>
      </c>
      <c r="T1168" t="e">
        <f>VLOOKUP($K1168,#REF!,2,0)</f>
        <v>#REF!</v>
      </c>
      <c r="U1168" t="e">
        <f>VLOOKUP($K1168,#REF!,3,0)</f>
        <v>#REF!</v>
      </c>
      <c r="V1168" t="e">
        <f>VLOOKUP($K1168,#REF!,4,0)</f>
        <v>#REF!</v>
      </c>
    </row>
    <row r="1169" spans="3:22" x14ac:dyDescent="0.3">
      <c r="C1169" s="1">
        <v>1.166E-2</v>
      </c>
      <c r="D1169" s="1">
        <f t="shared" si="152"/>
        <v>3.6630970340856992</v>
      </c>
      <c r="E1169" s="1" t="str">
        <f t="shared" si="153"/>
        <v>S4</v>
      </c>
      <c r="F1169" s="1">
        <f t="shared" si="150"/>
        <v>0.52150438049590608</v>
      </c>
      <c r="G1169" s="1">
        <f>$F$2*(((SQRT(3)*COS(Model!F1169))-SIN(Model!F1169))/2)</f>
        <v>0.40145016113271037</v>
      </c>
      <c r="H1169" s="1">
        <f t="shared" si="154"/>
        <v>0.39854808427159294</v>
      </c>
      <c r="I1169" s="1">
        <f t="shared" si="155"/>
        <v>0.79999824540430331</v>
      </c>
      <c r="J1169" s="1" t="str">
        <f t="shared" si="156"/>
        <v>R2</v>
      </c>
      <c r="K1169" t="str">
        <f t="shared" si="157"/>
        <v>S4R2</v>
      </c>
      <c r="L1169" t="str">
        <f>VLOOKUP(K1169,'Voltage Vector Region'!$M:$P,2,0)</f>
        <v>V4</v>
      </c>
      <c r="M1169" t="str">
        <f>VLOOKUP(K1169,'Voltage Vector Region'!$M:$P,3,0)</f>
        <v>V10</v>
      </c>
      <c r="N1169" t="str">
        <f>VLOOKUP(K1169,'Voltage Vector Region'!$M:$P,4,0)</f>
        <v>V5</v>
      </c>
      <c r="P1169" t="str">
        <f>VLOOKUP(L1169,'Voltage Vector Region'!$R:$S,2,0)</f>
        <v>OPP</v>
      </c>
      <c r="Q1169" t="str">
        <f>VLOOKUP(M1169,'Voltage Vector Region'!$R:$S,2,0)</f>
        <v>NOP</v>
      </c>
      <c r="R1169" t="str">
        <f>VLOOKUP(N1169,'Voltage Vector Region'!$R:$S,2,0)</f>
        <v>OOP</v>
      </c>
      <c r="S1169">
        <f t="shared" si="151"/>
        <v>11.66</v>
      </c>
      <c r="T1169" t="e">
        <f>VLOOKUP($K1169,#REF!,2,0)</f>
        <v>#REF!</v>
      </c>
      <c r="U1169" t="e">
        <f>VLOOKUP($K1169,#REF!,3,0)</f>
        <v>#REF!</v>
      </c>
      <c r="V1169" t="e">
        <f>VLOOKUP($K1169,#REF!,4,0)</f>
        <v>#REF!</v>
      </c>
    </row>
    <row r="1170" spans="3:22" x14ac:dyDescent="0.3">
      <c r="C1170" s="1">
        <v>1.167E-2</v>
      </c>
      <c r="D1170" s="1">
        <f t="shared" si="152"/>
        <v>3.6662386267392888</v>
      </c>
      <c r="E1170" s="1" t="str">
        <f t="shared" si="153"/>
        <v>S4</v>
      </c>
      <c r="F1170" s="1">
        <f t="shared" si="150"/>
        <v>0.52464597314949568</v>
      </c>
      <c r="G1170" s="1">
        <f>$F$2*(((SQRT(3)*COS(Model!F1170))-SIN(Model!F1170))/2)</f>
        <v>0.39927426106238756</v>
      </c>
      <c r="H1170" s="1">
        <f t="shared" si="154"/>
        <v>0.40072530028856806</v>
      </c>
      <c r="I1170" s="1">
        <f t="shared" si="155"/>
        <v>0.79999956135095562</v>
      </c>
      <c r="J1170" s="1" t="str">
        <f t="shared" si="156"/>
        <v>R2</v>
      </c>
      <c r="K1170" t="str">
        <f t="shared" si="157"/>
        <v>S4R2</v>
      </c>
      <c r="L1170" t="str">
        <f>VLOOKUP(K1170,'Voltage Vector Region'!$M:$P,2,0)</f>
        <v>V4</v>
      </c>
      <c r="M1170" t="str">
        <f>VLOOKUP(K1170,'Voltage Vector Region'!$M:$P,3,0)</f>
        <v>V10</v>
      </c>
      <c r="N1170" t="str">
        <f>VLOOKUP(K1170,'Voltage Vector Region'!$M:$P,4,0)</f>
        <v>V5</v>
      </c>
      <c r="P1170" t="str">
        <f>VLOOKUP(L1170,'Voltage Vector Region'!$R:$S,2,0)</f>
        <v>OPP</v>
      </c>
      <c r="Q1170" t="str">
        <f>VLOOKUP(M1170,'Voltage Vector Region'!$R:$S,2,0)</f>
        <v>NOP</v>
      </c>
      <c r="R1170" t="str">
        <f>VLOOKUP(N1170,'Voltage Vector Region'!$R:$S,2,0)</f>
        <v>OOP</v>
      </c>
      <c r="S1170">
        <f t="shared" si="151"/>
        <v>11.67</v>
      </c>
      <c r="T1170" t="e">
        <f>VLOOKUP($K1170,#REF!,2,0)</f>
        <v>#REF!</v>
      </c>
      <c r="U1170" t="e">
        <f>VLOOKUP($K1170,#REF!,3,0)</f>
        <v>#REF!</v>
      </c>
      <c r="V1170" t="e">
        <f>VLOOKUP($K1170,#REF!,4,0)</f>
        <v>#REF!</v>
      </c>
    </row>
    <row r="1171" spans="3:22" x14ac:dyDescent="0.3">
      <c r="C1171" s="1">
        <v>1.1679999999999999E-2</v>
      </c>
      <c r="D1171" s="1">
        <f t="shared" si="152"/>
        <v>3.6693802193928784</v>
      </c>
      <c r="E1171" s="1" t="str">
        <f t="shared" si="153"/>
        <v>S4</v>
      </c>
      <c r="F1171" s="1">
        <f t="shared" si="150"/>
        <v>0.52778756580308528</v>
      </c>
      <c r="G1171" s="1">
        <f>$F$2*(((SQRT(3)*COS(Model!F1171))-SIN(Model!F1171))/2)</f>
        <v>0.39709442031630143</v>
      </c>
      <c r="H1171" s="1">
        <f t="shared" si="154"/>
        <v>0.40289856130860868</v>
      </c>
      <c r="I1171" s="1">
        <f t="shared" si="155"/>
        <v>0.79999298162491006</v>
      </c>
      <c r="J1171" s="1" t="str">
        <f t="shared" si="156"/>
        <v>R2</v>
      </c>
      <c r="K1171" t="str">
        <f t="shared" si="157"/>
        <v>S4R2</v>
      </c>
      <c r="L1171" t="str">
        <f>VLOOKUP(K1171,'Voltage Vector Region'!$M:$P,2,0)</f>
        <v>V4</v>
      </c>
      <c r="M1171" t="str">
        <f>VLOOKUP(K1171,'Voltage Vector Region'!$M:$P,3,0)</f>
        <v>V10</v>
      </c>
      <c r="N1171" t="str">
        <f>VLOOKUP(K1171,'Voltage Vector Region'!$M:$P,4,0)</f>
        <v>V5</v>
      </c>
      <c r="P1171" t="str">
        <f>VLOOKUP(L1171,'Voltage Vector Region'!$R:$S,2,0)</f>
        <v>OPP</v>
      </c>
      <c r="Q1171" t="str">
        <f>VLOOKUP(M1171,'Voltage Vector Region'!$R:$S,2,0)</f>
        <v>NOP</v>
      </c>
      <c r="R1171" t="str">
        <f>VLOOKUP(N1171,'Voltage Vector Region'!$R:$S,2,0)</f>
        <v>OOP</v>
      </c>
      <c r="S1171">
        <f t="shared" si="151"/>
        <v>11.68</v>
      </c>
      <c r="T1171" t="e">
        <f>VLOOKUP($K1171,#REF!,2,0)</f>
        <v>#REF!</v>
      </c>
      <c r="U1171" t="e">
        <f>VLOOKUP($K1171,#REF!,3,0)</f>
        <v>#REF!</v>
      </c>
      <c r="V1171" t="e">
        <f>VLOOKUP($K1171,#REF!,4,0)</f>
        <v>#REF!</v>
      </c>
    </row>
    <row r="1172" spans="3:22" x14ac:dyDescent="0.3">
      <c r="C1172" s="1">
        <v>1.1690000000000001E-2</v>
      </c>
      <c r="D1172" s="1">
        <f t="shared" si="152"/>
        <v>3.6725218120464684</v>
      </c>
      <c r="E1172" s="1" t="str">
        <f t="shared" si="153"/>
        <v>S4</v>
      </c>
      <c r="F1172" s="1">
        <f t="shared" si="150"/>
        <v>0.53092915845667532</v>
      </c>
      <c r="G1172" s="1">
        <f>$F$2*(((SQRT(3)*COS(Model!F1172))-SIN(Model!F1172))/2)</f>
        <v>0.39491066040860012</v>
      </c>
      <c r="H1172" s="1">
        <f t="shared" si="154"/>
        <v>0.40506784588250622</v>
      </c>
      <c r="I1172" s="1">
        <f t="shared" si="155"/>
        <v>0.79997850629110634</v>
      </c>
      <c r="J1172" s="1" t="str">
        <f t="shared" si="156"/>
        <v>R2</v>
      </c>
      <c r="K1172" t="str">
        <f t="shared" si="157"/>
        <v>S4R2</v>
      </c>
      <c r="L1172" t="str">
        <f>VLOOKUP(K1172,'Voltage Vector Region'!$M:$P,2,0)</f>
        <v>V4</v>
      </c>
      <c r="M1172" t="str">
        <f>VLOOKUP(K1172,'Voltage Vector Region'!$M:$P,3,0)</f>
        <v>V10</v>
      </c>
      <c r="N1172" t="str">
        <f>VLOOKUP(K1172,'Voltage Vector Region'!$M:$P,4,0)</f>
        <v>V5</v>
      </c>
      <c r="P1172" t="str">
        <f>VLOOKUP(L1172,'Voltage Vector Region'!$R:$S,2,0)</f>
        <v>OPP</v>
      </c>
      <c r="Q1172" t="str">
        <f>VLOOKUP(M1172,'Voltage Vector Region'!$R:$S,2,0)</f>
        <v>NOP</v>
      </c>
      <c r="R1172" t="str">
        <f>VLOOKUP(N1172,'Voltage Vector Region'!$R:$S,2,0)</f>
        <v>OOP</v>
      </c>
      <c r="S1172">
        <f t="shared" si="151"/>
        <v>11.690000000000001</v>
      </c>
      <c r="T1172" t="e">
        <f>VLOOKUP($K1172,#REF!,2,0)</f>
        <v>#REF!</v>
      </c>
      <c r="U1172" t="e">
        <f>VLOOKUP($K1172,#REF!,3,0)</f>
        <v>#REF!</v>
      </c>
      <c r="V1172" t="e">
        <f>VLOOKUP($K1172,#REF!,4,0)</f>
        <v>#REF!</v>
      </c>
    </row>
    <row r="1173" spans="3:22" x14ac:dyDescent="0.3">
      <c r="C1173" s="1">
        <v>1.17E-2</v>
      </c>
      <c r="D1173" s="1">
        <f t="shared" si="152"/>
        <v>3.675663404700058</v>
      </c>
      <c r="E1173" s="1" t="str">
        <f t="shared" si="153"/>
        <v>S4</v>
      </c>
      <c r="F1173" s="1">
        <f t="shared" si="150"/>
        <v>0.53407075111026492</v>
      </c>
      <c r="G1173" s="1">
        <f>$F$2*(((SQRT(3)*COS(Model!F1173))-SIN(Model!F1173))/2)</f>
        <v>0.3927230028921127</v>
      </c>
      <c r="H1173" s="1">
        <f t="shared" si="154"/>
        <v>0.40723313260029709</v>
      </c>
      <c r="I1173" s="1">
        <f t="shared" si="155"/>
        <v>0.79995613549240985</v>
      </c>
      <c r="J1173" s="1" t="str">
        <f t="shared" si="156"/>
        <v>R2</v>
      </c>
      <c r="K1173" t="str">
        <f t="shared" si="157"/>
        <v>S4R2</v>
      </c>
      <c r="L1173" t="str">
        <f>VLOOKUP(K1173,'Voltage Vector Region'!$M:$P,2,0)</f>
        <v>V4</v>
      </c>
      <c r="M1173" t="str">
        <f>VLOOKUP(K1173,'Voltage Vector Region'!$M:$P,3,0)</f>
        <v>V10</v>
      </c>
      <c r="N1173" t="str">
        <f>VLOOKUP(K1173,'Voltage Vector Region'!$M:$P,4,0)</f>
        <v>V5</v>
      </c>
      <c r="P1173" t="str">
        <f>VLOOKUP(L1173,'Voltage Vector Region'!$R:$S,2,0)</f>
        <v>OPP</v>
      </c>
      <c r="Q1173" t="str">
        <f>VLOOKUP(M1173,'Voltage Vector Region'!$R:$S,2,0)</f>
        <v>NOP</v>
      </c>
      <c r="R1173" t="str">
        <f>VLOOKUP(N1173,'Voltage Vector Region'!$R:$S,2,0)</f>
        <v>OOP</v>
      </c>
      <c r="S1173">
        <f t="shared" si="151"/>
        <v>11.7</v>
      </c>
      <c r="T1173" t="e">
        <f>VLOOKUP($K1173,#REF!,2,0)</f>
        <v>#REF!</v>
      </c>
      <c r="U1173" t="e">
        <f>VLOOKUP($K1173,#REF!,3,0)</f>
        <v>#REF!</v>
      </c>
      <c r="V1173" t="e">
        <f>VLOOKUP($K1173,#REF!,4,0)</f>
        <v>#REF!</v>
      </c>
    </row>
    <row r="1174" spans="3:22" x14ac:dyDescent="0.3">
      <c r="C1174" s="1">
        <v>1.171E-2</v>
      </c>
      <c r="D1174" s="1">
        <f t="shared" si="152"/>
        <v>3.6788049973536481</v>
      </c>
      <c r="E1174" s="1" t="str">
        <f t="shared" si="153"/>
        <v>S4</v>
      </c>
      <c r="F1174" s="1">
        <f t="shared" si="150"/>
        <v>0.53721234376385496</v>
      </c>
      <c r="G1174" s="1">
        <f>$F$2*(((SQRT(3)*COS(Model!F1174))-SIN(Model!F1174))/2)</f>
        <v>0.39053146935813499</v>
      </c>
      <c r="H1174" s="1">
        <f t="shared" si="154"/>
        <v>0.40939440009147621</v>
      </c>
      <c r="I1174" s="1">
        <f t="shared" si="155"/>
        <v>0.79992586944961119</v>
      </c>
      <c r="J1174" s="1" t="str">
        <f t="shared" si="156"/>
        <v>R2</v>
      </c>
      <c r="K1174" t="str">
        <f t="shared" si="157"/>
        <v>S4R2</v>
      </c>
      <c r="L1174" t="str">
        <f>VLOOKUP(K1174,'Voltage Vector Region'!$M:$P,2,0)</f>
        <v>V4</v>
      </c>
      <c r="M1174" t="str">
        <f>VLOOKUP(K1174,'Voltage Vector Region'!$M:$P,3,0)</f>
        <v>V10</v>
      </c>
      <c r="N1174" t="str">
        <f>VLOOKUP(K1174,'Voltage Vector Region'!$M:$P,4,0)</f>
        <v>V5</v>
      </c>
      <c r="P1174" t="str">
        <f>VLOOKUP(L1174,'Voltage Vector Region'!$R:$S,2,0)</f>
        <v>OPP</v>
      </c>
      <c r="Q1174" t="str">
        <f>VLOOKUP(M1174,'Voltage Vector Region'!$R:$S,2,0)</f>
        <v>NOP</v>
      </c>
      <c r="R1174" t="str">
        <f>VLOOKUP(N1174,'Voltage Vector Region'!$R:$S,2,0)</f>
        <v>OOP</v>
      </c>
      <c r="S1174">
        <f t="shared" si="151"/>
        <v>11.709999999999999</v>
      </c>
      <c r="T1174" t="e">
        <f>VLOOKUP($K1174,#REF!,2,0)</f>
        <v>#REF!</v>
      </c>
      <c r="U1174" t="e">
        <f>VLOOKUP($K1174,#REF!,3,0)</f>
        <v>#REF!</v>
      </c>
      <c r="V1174" t="e">
        <f>VLOOKUP($K1174,#REF!,4,0)</f>
        <v>#REF!</v>
      </c>
    </row>
    <row r="1175" spans="3:22" x14ac:dyDescent="0.3">
      <c r="C1175" s="1">
        <v>1.172E-2</v>
      </c>
      <c r="D1175" s="1">
        <f t="shared" si="152"/>
        <v>3.6819465900072377</v>
      </c>
      <c r="E1175" s="1" t="str">
        <f t="shared" si="153"/>
        <v>S4</v>
      </c>
      <c r="F1175" s="1">
        <f t="shared" si="150"/>
        <v>0.54035393641744456</v>
      </c>
      <c r="G1175" s="1">
        <f>$F$2*(((SQRT(3)*COS(Model!F1175))-SIN(Model!F1175))/2)</f>
        <v>0.38833608143621906</v>
      </c>
      <c r="H1175" s="1">
        <f t="shared" si="154"/>
        <v>0.41155162702520526</v>
      </c>
      <c r="I1175" s="1">
        <f t="shared" si="155"/>
        <v>0.79988770846142432</v>
      </c>
      <c r="J1175" s="1" t="str">
        <f t="shared" si="156"/>
        <v>R2</v>
      </c>
      <c r="K1175" t="str">
        <f t="shared" si="157"/>
        <v>S4R2</v>
      </c>
      <c r="L1175" t="str">
        <f>VLOOKUP(K1175,'Voltage Vector Region'!$M:$P,2,0)</f>
        <v>V4</v>
      </c>
      <c r="M1175" t="str">
        <f>VLOOKUP(K1175,'Voltage Vector Region'!$M:$P,3,0)</f>
        <v>V10</v>
      </c>
      <c r="N1175" t="str">
        <f>VLOOKUP(K1175,'Voltage Vector Region'!$M:$P,4,0)</f>
        <v>V5</v>
      </c>
      <c r="P1175" t="str">
        <f>VLOOKUP(L1175,'Voltage Vector Region'!$R:$S,2,0)</f>
        <v>OPP</v>
      </c>
      <c r="Q1175" t="str">
        <f>VLOOKUP(M1175,'Voltage Vector Region'!$R:$S,2,0)</f>
        <v>NOP</v>
      </c>
      <c r="R1175" t="str">
        <f>VLOOKUP(N1175,'Voltage Vector Region'!$R:$S,2,0)</f>
        <v>OOP</v>
      </c>
      <c r="S1175">
        <f t="shared" si="151"/>
        <v>11.719999999999999</v>
      </c>
      <c r="T1175" t="e">
        <f>VLOOKUP($K1175,#REF!,2,0)</f>
        <v>#REF!</v>
      </c>
      <c r="U1175" t="e">
        <f>VLOOKUP($K1175,#REF!,3,0)</f>
        <v>#REF!</v>
      </c>
      <c r="V1175" t="e">
        <f>VLOOKUP($K1175,#REF!,4,0)</f>
        <v>#REF!</v>
      </c>
    </row>
    <row r="1176" spans="3:22" x14ac:dyDescent="0.3">
      <c r="C1176" s="1">
        <v>1.1730000000000001E-2</v>
      </c>
      <c r="D1176" s="1">
        <f t="shared" si="152"/>
        <v>3.6850881826608277</v>
      </c>
      <c r="E1176" s="1" t="str">
        <f t="shared" si="153"/>
        <v>S4</v>
      </c>
      <c r="F1176" s="1">
        <f t="shared" si="150"/>
        <v>0.5434955290710346</v>
      </c>
      <c r="G1176" s="1">
        <f>$F$2*(((SQRT(3)*COS(Model!F1176))-SIN(Model!F1176))/2)</f>
        <v>0.38613686079395659</v>
      </c>
      <c r="H1176" s="1">
        <f t="shared" si="154"/>
        <v>0.41370479211052608</v>
      </c>
      <c r="I1176" s="1">
        <f t="shared" si="155"/>
        <v>0.79984165290448273</v>
      </c>
      <c r="J1176" s="1" t="str">
        <f t="shared" si="156"/>
        <v>R2</v>
      </c>
      <c r="K1176" t="str">
        <f t="shared" si="157"/>
        <v>S4R2</v>
      </c>
      <c r="L1176" t="str">
        <f>VLOOKUP(K1176,'Voltage Vector Region'!$M:$P,2,0)</f>
        <v>V4</v>
      </c>
      <c r="M1176" t="str">
        <f>VLOOKUP(K1176,'Voltage Vector Region'!$M:$P,3,0)</f>
        <v>V10</v>
      </c>
      <c r="N1176" t="str">
        <f>VLOOKUP(K1176,'Voltage Vector Region'!$M:$P,4,0)</f>
        <v>V5</v>
      </c>
      <c r="P1176" t="str">
        <f>VLOOKUP(L1176,'Voltage Vector Region'!$R:$S,2,0)</f>
        <v>OPP</v>
      </c>
      <c r="Q1176" t="str">
        <f>VLOOKUP(M1176,'Voltage Vector Region'!$R:$S,2,0)</f>
        <v>NOP</v>
      </c>
      <c r="R1176" t="str">
        <f>VLOOKUP(N1176,'Voltage Vector Region'!$R:$S,2,0)</f>
        <v>OOP</v>
      </c>
      <c r="S1176">
        <f t="shared" si="151"/>
        <v>11.73</v>
      </c>
      <c r="T1176" t="e">
        <f>VLOOKUP($K1176,#REF!,2,0)</f>
        <v>#REF!</v>
      </c>
      <c r="U1176" t="e">
        <f>VLOOKUP($K1176,#REF!,3,0)</f>
        <v>#REF!</v>
      </c>
      <c r="V1176" t="e">
        <f>VLOOKUP($K1176,#REF!,4,0)</f>
        <v>#REF!</v>
      </c>
    </row>
    <row r="1177" spans="3:22" x14ac:dyDescent="0.3">
      <c r="C1177" s="1">
        <v>1.174E-2</v>
      </c>
      <c r="D1177" s="1">
        <f t="shared" si="152"/>
        <v>3.6882297753144173</v>
      </c>
      <c r="E1177" s="1" t="str">
        <f t="shared" si="153"/>
        <v>S4</v>
      </c>
      <c r="F1177" s="1">
        <f t="shared" si="150"/>
        <v>0.5466371217246242</v>
      </c>
      <c r="G1177" s="1">
        <f>$F$2*(((SQRT(3)*COS(Model!F1177))-SIN(Model!F1177))/2)</f>
        <v>0.38393382913676821</v>
      </c>
      <c r="H1177" s="1">
        <f t="shared" si="154"/>
        <v>0.41585387409656777</v>
      </c>
      <c r="I1177" s="1">
        <f t="shared" si="155"/>
        <v>0.79978770323333603</v>
      </c>
      <c r="J1177" s="1" t="str">
        <f t="shared" si="156"/>
        <v>R2</v>
      </c>
      <c r="K1177" t="str">
        <f t="shared" si="157"/>
        <v>S4R2</v>
      </c>
      <c r="L1177" t="str">
        <f>VLOOKUP(K1177,'Voltage Vector Region'!$M:$P,2,0)</f>
        <v>V4</v>
      </c>
      <c r="M1177" t="str">
        <f>VLOOKUP(K1177,'Voltage Vector Region'!$M:$P,3,0)</f>
        <v>V10</v>
      </c>
      <c r="N1177" t="str">
        <f>VLOOKUP(K1177,'Voltage Vector Region'!$M:$P,4,0)</f>
        <v>V5</v>
      </c>
      <c r="P1177" t="str">
        <f>VLOOKUP(L1177,'Voltage Vector Region'!$R:$S,2,0)</f>
        <v>OPP</v>
      </c>
      <c r="Q1177" t="str">
        <f>VLOOKUP(M1177,'Voltage Vector Region'!$R:$S,2,0)</f>
        <v>NOP</v>
      </c>
      <c r="R1177" t="str">
        <f>VLOOKUP(N1177,'Voltage Vector Region'!$R:$S,2,0)</f>
        <v>OOP</v>
      </c>
      <c r="S1177">
        <f t="shared" si="151"/>
        <v>11.74</v>
      </c>
      <c r="T1177" t="e">
        <f>VLOOKUP($K1177,#REF!,2,0)</f>
        <v>#REF!</v>
      </c>
      <c r="U1177" t="e">
        <f>VLOOKUP($K1177,#REF!,3,0)</f>
        <v>#REF!</v>
      </c>
      <c r="V1177" t="e">
        <f>VLOOKUP($K1177,#REF!,4,0)</f>
        <v>#REF!</v>
      </c>
    </row>
    <row r="1178" spans="3:22" x14ac:dyDescent="0.3">
      <c r="C1178" s="1">
        <v>1.175E-2</v>
      </c>
      <c r="D1178" s="1">
        <f t="shared" si="152"/>
        <v>3.6913713679680069</v>
      </c>
      <c r="E1178" s="1" t="str">
        <f t="shared" si="153"/>
        <v>S4</v>
      </c>
      <c r="F1178" s="1">
        <f t="shared" si="150"/>
        <v>0.5497787143782138</v>
      </c>
      <c r="G1178" s="1">
        <f>$F$2*(((SQRT(3)*COS(Model!F1178))-SIN(Model!F1178))/2)</f>
        <v>0.38172700820768668</v>
      </c>
      <c r="H1178" s="1">
        <f t="shared" si="154"/>
        <v>0.41799885177275908</v>
      </c>
      <c r="I1178" s="1">
        <f t="shared" si="155"/>
        <v>0.79972585998044576</v>
      </c>
      <c r="J1178" s="1" t="str">
        <f t="shared" si="156"/>
        <v>R2</v>
      </c>
      <c r="K1178" t="str">
        <f t="shared" si="157"/>
        <v>S4R2</v>
      </c>
      <c r="L1178" t="str">
        <f>VLOOKUP(K1178,'Voltage Vector Region'!$M:$P,2,0)</f>
        <v>V4</v>
      </c>
      <c r="M1178" t="str">
        <f>VLOOKUP(K1178,'Voltage Vector Region'!$M:$P,3,0)</f>
        <v>V10</v>
      </c>
      <c r="N1178" t="str">
        <f>VLOOKUP(K1178,'Voltage Vector Region'!$M:$P,4,0)</f>
        <v>V5</v>
      </c>
      <c r="P1178" t="str">
        <f>VLOOKUP(L1178,'Voltage Vector Region'!$R:$S,2,0)</f>
        <v>OPP</v>
      </c>
      <c r="Q1178" t="str">
        <f>VLOOKUP(M1178,'Voltage Vector Region'!$R:$S,2,0)</f>
        <v>NOP</v>
      </c>
      <c r="R1178" t="str">
        <f>VLOOKUP(N1178,'Voltage Vector Region'!$R:$S,2,0)</f>
        <v>OOP</v>
      </c>
      <c r="S1178">
        <f t="shared" si="151"/>
        <v>11.75</v>
      </c>
      <c r="T1178" t="e">
        <f>VLOOKUP($K1178,#REF!,2,0)</f>
        <v>#REF!</v>
      </c>
      <c r="U1178" t="e">
        <f>VLOOKUP($K1178,#REF!,3,0)</f>
        <v>#REF!</v>
      </c>
      <c r="V1178" t="e">
        <f>VLOOKUP($K1178,#REF!,4,0)</f>
        <v>#REF!</v>
      </c>
    </row>
    <row r="1179" spans="3:22" x14ac:dyDescent="0.3">
      <c r="C1179" s="1">
        <v>1.176E-2</v>
      </c>
      <c r="D1179" s="1">
        <f t="shared" si="152"/>
        <v>3.694512960621597</v>
      </c>
      <c r="E1179" s="1" t="str">
        <f t="shared" si="153"/>
        <v>S4</v>
      </c>
      <c r="F1179" s="1">
        <f t="shared" si="150"/>
        <v>0.55292030703180384</v>
      </c>
      <c r="G1179" s="1">
        <f>$F$2*(((SQRT(3)*COS(Model!F1179))-SIN(Model!F1179))/2)</f>
        <v>0.37951641978714323</v>
      </c>
      <c r="H1179" s="1">
        <f t="shared" si="154"/>
        <v>0.42013970396903677</v>
      </c>
      <c r="I1179" s="1">
        <f t="shared" si="155"/>
        <v>0.79965612375618</v>
      </c>
      <c r="J1179" s="1" t="str">
        <f t="shared" si="156"/>
        <v>R2</v>
      </c>
      <c r="K1179" t="str">
        <f t="shared" si="157"/>
        <v>S4R2</v>
      </c>
      <c r="L1179" t="str">
        <f>VLOOKUP(K1179,'Voltage Vector Region'!$M:$P,2,0)</f>
        <v>V4</v>
      </c>
      <c r="M1179" t="str">
        <f>VLOOKUP(K1179,'Voltage Vector Region'!$M:$P,3,0)</f>
        <v>V10</v>
      </c>
      <c r="N1179" t="str">
        <f>VLOOKUP(K1179,'Voltage Vector Region'!$M:$P,4,0)</f>
        <v>V5</v>
      </c>
      <c r="P1179" t="str">
        <f>VLOOKUP(L1179,'Voltage Vector Region'!$R:$S,2,0)</f>
        <v>OPP</v>
      </c>
      <c r="Q1179" t="str">
        <f>VLOOKUP(M1179,'Voltage Vector Region'!$R:$S,2,0)</f>
        <v>NOP</v>
      </c>
      <c r="R1179" t="str">
        <f>VLOOKUP(N1179,'Voltage Vector Region'!$R:$S,2,0)</f>
        <v>OOP</v>
      </c>
      <c r="S1179">
        <f t="shared" si="151"/>
        <v>11.76</v>
      </c>
      <c r="T1179" t="e">
        <f>VLOOKUP($K1179,#REF!,2,0)</f>
        <v>#REF!</v>
      </c>
      <c r="U1179" t="e">
        <f>VLOOKUP($K1179,#REF!,3,0)</f>
        <v>#REF!</v>
      </c>
      <c r="V1179" t="e">
        <f>VLOOKUP($K1179,#REF!,4,0)</f>
        <v>#REF!</v>
      </c>
    </row>
    <row r="1180" spans="3:22" x14ac:dyDescent="0.3">
      <c r="C1180" s="1">
        <v>1.1769999999999999E-2</v>
      </c>
      <c r="D1180" s="1">
        <f t="shared" si="152"/>
        <v>3.6976545532751866</v>
      </c>
      <c r="E1180" s="1" t="str">
        <f t="shared" si="153"/>
        <v>S4</v>
      </c>
      <c r="F1180" s="1">
        <f t="shared" si="150"/>
        <v>0.55606189968539343</v>
      </c>
      <c r="G1180" s="1">
        <f>$F$2*(((SQRT(3)*COS(Model!F1180))-SIN(Model!F1180))/2)</f>
        <v>0.37730208569275381</v>
      </c>
      <c r="H1180" s="1">
        <f t="shared" si="154"/>
        <v>0.42227640955605317</v>
      </c>
      <c r="I1180" s="1">
        <f t="shared" si="155"/>
        <v>0.79957849524880698</v>
      </c>
      <c r="J1180" s="1" t="str">
        <f t="shared" si="156"/>
        <v>R2</v>
      </c>
      <c r="K1180" t="str">
        <f t="shared" si="157"/>
        <v>S4R2</v>
      </c>
      <c r="L1180" t="str">
        <f>VLOOKUP(K1180,'Voltage Vector Region'!$M:$P,2,0)</f>
        <v>V4</v>
      </c>
      <c r="M1180" t="str">
        <f>VLOOKUP(K1180,'Voltage Vector Region'!$M:$P,3,0)</f>
        <v>V10</v>
      </c>
      <c r="N1180" t="str">
        <f>VLOOKUP(K1180,'Voltage Vector Region'!$M:$P,4,0)</f>
        <v>V5</v>
      </c>
      <c r="P1180" t="str">
        <f>VLOOKUP(L1180,'Voltage Vector Region'!$R:$S,2,0)</f>
        <v>OPP</v>
      </c>
      <c r="Q1180" t="str">
        <f>VLOOKUP(M1180,'Voltage Vector Region'!$R:$S,2,0)</f>
        <v>NOP</v>
      </c>
      <c r="R1180" t="str">
        <f>VLOOKUP(N1180,'Voltage Vector Region'!$R:$S,2,0)</f>
        <v>OOP</v>
      </c>
      <c r="S1180">
        <f t="shared" si="151"/>
        <v>11.77</v>
      </c>
      <c r="T1180" t="e">
        <f>VLOOKUP($K1180,#REF!,2,0)</f>
        <v>#REF!</v>
      </c>
      <c r="U1180" t="e">
        <f>VLOOKUP($K1180,#REF!,3,0)</f>
        <v>#REF!</v>
      </c>
      <c r="V1180" t="e">
        <f>VLOOKUP($K1180,#REF!,4,0)</f>
        <v>#REF!</v>
      </c>
    </row>
    <row r="1181" spans="3:22" x14ac:dyDescent="0.3">
      <c r="C1181" s="1">
        <v>1.1780000000000001E-2</v>
      </c>
      <c r="D1181" s="1">
        <f t="shared" si="152"/>
        <v>3.7007961459287766</v>
      </c>
      <c r="E1181" s="1" t="str">
        <f t="shared" si="153"/>
        <v>S4</v>
      </c>
      <c r="F1181" s="1">
        <f t="shared" si="150"/>
        <v>0.55920349233898348</v>
      </c>
      <c r="G1181" s="1">
        <f>$F$2*(((SQRT(3)*COS(Model!F1181))-SIN(Model!F1181))/2)</f>
        <v>0.37508402777910121</v>
      </c>
      <c r="H1181" s="1">
        <f t="shared" si="154"/>
        <v>0.42440894744538743</v>
      </c>
      <c r="I1181" s="1">
        <f t="shared" si="155"/>
        <v>0.79949297522448859</v>
      </c>
      <c r="J1181" s="1" t="str">
        <f t="shared" si="156"/>
        <v>R2</v>
      </c>
      <c r="K1181" t="str">
        <f t="shared" si="157"/>
        <v>S4R2</v>
      </c>
      <c r="L1181" t="str">
        <f>VLOOKUP(K1181,'Voltage Vector Region'!$M:$P,2,0)</f>
        <v>V4</v>
      </c>
      <c r="M1181" t="str">
        <f>VLOOKUP(K1181,'Voltage Vector Region'!$M:$P,3,0)</f>
        <v>V10</v>
      </c>
      <c r="N1181" t="str">
        <f>VLOOKUP(K1181,'Voltage Vector Region'!$M:$P,4,0)</f>
        <v>V5</v>
      </c>
      <c r="P1181" t="str">
        <f>VLOOKUP(L1181,'Voltage Vector Region'!$R:$S,2,0)</f>
        <v>OPP</v>
      </c>
      <c r="Q1181" t="str">
        <f>VLOOKUP(M1181,'Voltage Vector Region'!$R:$S,2,0)</f>
        <v>NOP</v>
      </c>
      <c r="R1181" t="str">
        <f>VLOOKUP(N1181,'Voltage Vector Region'!$R:$S,2,0)</f>
        <v>OOP</v>
      </c>
      <c r="S1181">
        <f t="shared" si="151"/>
        <v>11.780000000000001</v>
      </c>
      <c r="T1181" t="e">
        <f>VLOOKUP($K1181,#REF!,2,0)</f>
        <v>#REF!</v>
      </c>
      <c r="U1181" t="e">
        <f>VLOOKUP($K1181,#REF!,3,0)</f>
        <v>#REF!</v>
      </c>
      <c r="V1181" t="e">
        <f>VLOOKUP($K1181,#REF!,4,0)</f>
        <v>#REF!</v>
      </c>
    </row>
    <row r="1182" spans="3:22" x14ac:dyDescent="0.3">
      <c r="C1182" s="1">
        <v>1.179E-2</v>
      </c>
      <c r="D1182" s="1">
        <f t="shared" si="152"/>
        <v>3.7039377385823662</v>
      </c>
      <c r="E1182" s="1" t="str">
        <f t="shared" si="153"/>
        <v>S4</v>
      </c>
      <c r="F1182" s="1">
        <f t="shared" si="150"/>
        <v>0.56234508499257307</v>
      </c>
      <c r="G1182" s="1">
        <f>$F$2*(((SQRT(3)*COS(Model!F1182))-SIN(Model!F1182))/2)</f>
        <v>0.37286226793752231</v>
      </c>
      <c r="H1182" s="1">
        <f t="shared" si="154"/>
        <v>0.42653729658975098</v>
      </c>
      <c r="I1182" s="1">
        <f t="shared" si="155"/>
        <v>0.79939956452727334</v>
      </c>
      <c r="J1182" s="1" t="str">
        <f t="shared" si="156"/>
        <v>R2</v>
      </c>
      <c r="K1182" t="str">
        <f t="shared" si="157"/>
        <v>S4R2</v>
      </c>
      <c r="L1182" t="str">
        <f>VLOOKUP(K1182,'Voltage Vector Region'!$M:$P,2,0)</f>
        <v>V4</v>
      </c>
      <c r="M1182" t="str">
        <f>VLOOKUP(K1182,'Voltage Vector Region'!$M:$P,3,0)</f>
        <v>V10</v>
      </c>
      <c r="N1182" t="str">
        <f>VLOOKUP(K1182,'Voltage Vector Region'!$M:$P,4,0)</f>
        <v>V5</v>
      </c>
      <c r="P1182" t="str">
        <f>VLOOKUP(L1182,'Voltage Vector Region'!$R:$S,2,0)</f>
        <v>OPP</v>
      </c>
      <c r="Q1182" t="str">
        <f>VLOOKUP(M1182,'Voltage Vector Region'!$R:$S,2,0)</f>
        <v>NOP</v>
      </c>
      <c r="R1182" t="str">
        <f>VLOOKUP(N1182,'Voltage Vector Region'!$R:$S,2,0)</f>
        <v>OOP</v>
      </c>
      <c r="S1182">
        <f t="shared" si="151"/>
        <v>11.79</v>
      </c>
      <c r="T1182" t="e">
        <f>VLOOKUP($K1182,#REF!,2,0)</f>
        <v>#REF!</v>
      </c>
      <c r="U1182" t="e">
        <f>VLOOKUP($K1182,#REF!,3,0)</f>
        <v>#REF!</v>
      </c>
      <c r="V1182" t="e">
        <f>VLOOKUP($K1182,#REF!,4,0)</f>
        <v>#REF!</v>
      </c>
    </row>
    <row r="1183" spans="3:22" x14ac:dyDescent="0.3">
      <c r="C1183" s="1">
        <v>1.18E-2</v>
      </c>
      <c r="D1183" s="1">
        <f t="shared" si="152"/>
        <v>3.7070793312359558</v>
      </c>
      <c r="E1183" s="1" t="str">
        <f t="shared" si="153"/>
        <v>S4</v>
      </c>
      <c r="F1183" s="1">
        <f t="shared" si="150"/>
        <v>0.56548667764616267</v>
      </c>
      <c r="G1183" s="1">
        <f>$F$2*(((SQRT(3)*COS(Model!F1183))-SIN(Model!F1183))/2)</f>
        <v>0.37063682809588949</v>
      </c>
      <c r="H1183" s="1">
        <f t="shared" si="154"/>
        <v>0.42866143598319728</v>
      </c>
      <c r="I1183" s="1">
        <f t="shared" si="155"/>
        <v>0.79929826407908677</v>
      </c>
      <c r="J1183" s="1" t="str">
        <f t="shared" si="156"/>
        <v>R2</v>
      </c>
      <c r="K1183" t="str">
        <f t="shared" si="157"/>
        <v>S4R2</v>
      </c>
      <c r="L1183" t="str">
        <f>VLOOKUP(K1183,'Voltage Vector Region'!$M:$P,2,0)</f>
        <v>V4</v>
      </c>
      <c r="M1183" t="str">
        <f>VLOOKUP(K1183,'Voltage Vector Region'!$M:$P,3,0)</f>
        <v>V10</v>
      </c>
      <c r="N1183" t="str">
        <f>VLOOKUP(K1183,'Voltage Vector Region'!$M:$P,4,0)</f>
        <v>V5</v>
      </c>
      <c r="P1183" t="str">
        <f>VLOOKUP(L1183,'Voltage Vector Region'!$R:$S,2,0)</f>
        <v>OPP</v>
      </c>
      <c r="Q1183" t="str">
        <f>VLOOKUP(M1183,'Voltage Vector Region'!$R:$S,2,0)</f>
        <v>NOP</v>
      </c>
      <c r="R1183" t="str">
        <f>VLOOKUP(N1183,'Voltage Vector Region'!$R:$S,2,0)</f>
        <v>OOP</v>
      </c>
      <c r="S1183">
        <f t="shared" si="151"/>
        <v>11.799999999999999</v>
      </c>
      <c r="T1183" t="e">
        <f>VLOOKUP($K1183,#REF!,2,0)</f>
        <v>#REF!</v>
      </c>
      <c r="U1183" t="e">
        <f>VLOOKUP($K1183,#REF!,3,0)</f>
        <v>#REF!</v>
      </c>
      <c r="V1183" t="e">
        <f>VLOOKUP($K1183,#REF!,4,0)</f>
        <v>#REF!</v>
      </c>
    </row>
    <row r="1184" spans="3:22" x14ac:dyDescent="0.3">
      <c r="C1184" s="1">
        <v>1.1809999999999999E-2</v>
      </c>
      <c r="D1184" s="1">
        <f t="shared" si="152"/>
        <v>3.7102209238895458</v>
      </c>
      <c r="E1184" s="1" t="str">
        <f t="shared" si="153"/>
        <v>S4</v>
      </c>
      <c r="F1184" s="1">
        <f t="shared" si="150"/>
        <v>0.56862827029975271</v>
      </c>
      <c r="G1184" s="1">
        <f>$F$2*(((SQRT(3)*COS(Model!F1184))-SIN(Model!F1184))/2)</f>
        <v>0.36840773021839512</v>
      </c>
      <c r="H1184" s="1">
        <f t="shared" si="154"/>
        <v>0.43078134466132828</v>
      </c>
      <c r="I1184" s="1">
        <f t="shared" si="155"/>
        <v>0.79918907487972346</v>
      </c>
      <c r="J1184" s="1" t="str">
        <f t="shared" si="156"/>
        <v>R2</v>
      </c>
      <c r="K1184" t="str">
        <f t="shared" si="157"/>
        <v>S4R2</v>
      </c>
      <c r="L1184" t="str">
        <f>VLOOKUP(K1184,'Voltage Vector Region'!$M:$P,2,0)</f>
        <v>V4</v>
      </c>
      <c r="M1184" t="str">
        <f>VLOOKUP(K1184,'Voltage Vector Region'!$M:$P,3,0)</f>
        <v>V10</v>
      </c>
      <c r="N1184" t="str">
        <f>VLOOKUP(K1184,'Voltage Vector Region'!$M:$P,4,0)</f>
        <v>V5</v>
      </c>
      <c r="P1184" t="str">
        <f>VLOOKUP(L1184,'Voltage Vector Region'!$R:$S,2,0)</f>
        <v>OPP</v>
      </c>
      <c r="Q1184" t="str">
        <f>VLOOKUP(M1184,'Voltage Vector Region'!$R:$S,2,0)</f>
        <v>NOP</v>
      </c>
      <c r="R1184" t="str">
        <f>VLOOKUP(N1184,'Voltage Vector Region'!$R:$S,2,0)</f>
        <v>OOP</v>
      </c>
      <c r="S1184">
        <f t="shared" si="151"/>
        <v>11.809999999999999</v>
      </c>
      <c r="T1184" t="e">
        <f>VLOOKUP($K1184,#REF!,2,0)</f>
        <v>#REF!</v>
      </c>
      <c r="U1184" t="e">
        <f>VLOOKUP($K1184,#REF!,3,0)</f>
        <v>#REF!</v>
      </c>
      <c r="V1184" t="e">
        <f>VLOOKUP($K1184,#REF!,4,0)</f>
        <v>#REF!</v>
      </c>
    </row>
    <row r="1185" spans="3:22" x14ac:dyDescent="0.3">
      <c r="C1185" s="1">
        <v>1.1820000000000001E-2</v>
      </c>
      <c r="D1185" s="1">
        <f t="shared" si="152"/>
        <v>3.7133625165431359</v>
      </c>
      <c r="E1185" s="1" t="str">
        <f t="shared" si="153"/>
        <v>S4</v>
      </c>
      <c r="F1185" s="1">
        <f t="shared" si="150"/>
        <v>0.57176986295334276</v>
      </c>
      <c r="G1185" s="1">
        <f>$F$2*(((SQRT(3)*COS(Model!F1185))-SIN(Model!F1185))/2)</f>
        <v>0.36617499630533573</v>
      </c>
      <c r="H1185" s="1">
        <f t="shared" si="154"/>
        <v>0.43289700170150092</v>
      </c>
      <c r="I1185" s="1">
        <f t="shared" si="155"/>
        <v>0.79907199800683659</v>
      </c>
      <c r="J1185" s="1" t="str">
        <f t="shared" si="156"/>
        <v>R2</v>
      </c>
      <c r="K1185" t="str">
        <f t="shared" si="157"/>
        <v>S4R2</v>
      </c>
      <c r="L1185" t="str">
        <f>VLOOKUP(K1185,'Voltage Vector Region'!$M:$P,2,0)</f>
        <v>V4</v>
      </c>
      <c r="M1185" t="str">
        <f>VLOOKUP(K1185,'Voltage Vector Region'!$M:$P,3,0)</f>
        <v>V10</v>
      </c>
      <c r="N1185" t="str">
        <f>VLOOKUP(K1185,'Voltage Vector Region'!$M:$P,4,0)</f>
        <v>V5</v>
      </c>
      <c r="P1185" t="str">
        <f>VLOOKUP(L1185,'Voltage Vector Region'!$R:$S,2,0)</f>
        <v>OPP</v>
      </c>
      <c r="Q1185" t="str">
        <f>VLOOKUP(M1185,'Voltage Vector Region'!$R:$S,2,0)</f>
        <v>NOP</v>
      </c>
      <c r="R1185" t="str">
        <f>VLOOKUP(N1185,'Voltage Vector Region'!$R:$S,2,0)</f>
        <v>OOP</v>
      </c>
      <c r="S1185">
        <f t="shared" si="151"/>
        <v>11.82</v>
      </c>
      <c r="T1185" t="e">
        <f>VLOOKUP($K1185,#REF!,2,0)</f>
        <v>#REF!</v>
      </c>
      <c r="U1185" t="e">
        <f>VLOOKUP($K1185,#REF!,3,0)</f>
        <v>#REF!</v>
      </c>
      <c r="V1185" t="e">
        <f>VLOOKUP($K1185,#REF!,4,0)</f>
        <v>#REF!</v>
      </c>
    </row>
    <row r="1186" spans="3:22" x14ac:dyDescent="0.3">
      <c r="C1186" s="1">
        <v>1.183E-2</v>
      </c>
      <c r="D1186" s="1">
        <f t="shared" si="152"/>
        <v>3.7165041091967255</v>
      </c>
      <c r="E1186" s="1" t="str">
        <f t="shared" si="153"/>
        <v>S4</v>
      </c>
      <c r="F1186" s="1">
        <f t="shared" si="150"/>
        <v>0.57491145560693235</v>
      </c>
      <c r="G1186" s="1">
        <f>$F$2*(((SQRT(3)*COS(Model!F1186))-SIN(Model!F1186))/2)</f>
        <v>0.36393864839289403</v>
      </c>
      <c r="H1186" s="1">
        <f t="shared" si="154"/>
        <v>0.43500838622303412</v>
      </c>
      <c r="I1186" s="1">
        <f t="shared" si="155"/>
        <v>0.7989470346159282</v>
      </c>
      <c r="J1186" s="1" t="str">
        <f t="shared" si="156"/>
        <v>R2</v>
      </c>
      <c r="K1186" t="str">
        <f t="shared" si="157"/>
        <v>S4R2</v>
      </c>
      <c r="L1186" t="str">
        <f>VLOOKUP(K1186,'Voltage Vector Region'!$M:$P,2,0)</f>
        <v>V4</v>
      </c>
      <c r="M1186" t="str">
        <f>VLOOKUP(K1186,'Voltage Vector Region'!$M:$P,3,0)</f>
        <v>V10</v>
      </c>
      <c r="N1186" t="str">
        <f>VLOOKUP(K1186,'Voltage Vector Region'!$M:$P,4,0)</f>
        <v>V5</v>
      </c>
      <c r="P1186" t="str">
        <f>VLOOKUP(L1186,'Voltage Vector Region'!$R:$S,2,0)</f>
        <v>OPP</v>
      </c>
      <c r="Q1186" t="str">
        <f>VLOOKUP(M1186,'Voltage Vector Region'!$R:$S,2,0)</f>
        <v>NOP</v>
      </c>
      <c r="R1186" t="str">
        <f>VLOOKUP(N1186,'Voltage Vector Region'!$R:$S,2,0)</f>
        <v>OOP</v>
      </c>
      <c r="S1186">
        <f t="shared" si="151"/>
        <v>11.83</v>
      </c>
      <c r="T1186" t="e">
        <f>VLOOKUP($K1186,#REF!,2,0)</f>
        <v>#REF!</v>
      </c>
      <c r="U1186" t="e">
        <f>VLOOKUP($K1186,#REF!,3,0)</f>
        <v>#REF!</v>
      </c>
      <c r="V1186" t="e">
        <f>VLOOKUP($K1186,#REF!,4,0)</f>
        <v>#REF!</v>
      </c>
    </row>
    <row r="1187" spans="3:22" x14ac:dyDescent="0.3">
      <c r="C1187" s="1">
        <v>1.184E-2</v>
      </c>
      <c r="D1187" s="1">
        <f t="shared" si="152"/>
        <v>3.7196457018503151</v>
      </c>
      <c r="E1187" s="1" t="str">
        <f t="shared" si="153"/>
        <v>S4</v>
      </c>
      <c r="F1187" s="1">
        <f t="shared" si="150"/>
        <v>0.57805304826052195</v>
      </c>
      <c r="G1187" s="1">
        <f>$F$2*(((SQRT(3)*COS(Model!F1187))-SIN(Model!F1187))/2)</f>
        <v>0.36169870855292063</v>
      </c>
      <c r="H1187" s="1">
        <f t="shared" si="154"/>
        <v>0.4371154773874153</v>
      </c>
      <c r="I1187" s="1">
        <f t="shared" si="155"/>
        <v>0.79881418594033593</v>
      </c>
      <c r="J1187" s="1" t="str">
        <f t="shared" si="156"/>
        <v>R2</v>
      </c>
      <c r="K1187" t="str">
        <f t="shared" si="157"/>
        <v>S4R2</v>
      </c>
      <c r="L1187" t="str">
        <f>VLOOKUP(K1187,'Voltage Vector Region'!$M:$P,2,0)</f>
        <v>V4</v>
      </c>
      <c r="M1187" t="str">
        <f>VLOOKUP(K1187,'Voltage Vector Region'!$M:$P,3,0)</f>
        <v>V10</v>
      </c>
      <c r="N1187" t="str">
        <f>VLOOKUP(K1187,'Voltage Vector Region'!$M:$P,4,0)</f>
        <v>V5</v>
      </c>
      <c r="P1187" t="str">
        <f>VLOOKUP(L1187,'Voltage Vector Region'!$R:$S,2,0)</f>
        <v>OPP</v>
      </c>
      <c r="Q1187" t="str">
        <f>VLOOKUP(M1187,'Voltage Vector Region'!$R:$S,2,0)</f>
        <v>NOP</v>
      </c>
      <c r="R1187" t="str">
        <f>VLOOKUP(N1187,'Voltage Vector Region'!$R:$S,2,0)</f>
        <v>OOP</v>
      </c>
      <c r="S1187">
        <f t="shared" si="151"/>
        <v>11.84</v>
      </c>
      <c r="T1187" t="e">
        <f>VLOOKUP($K1187,#REF!,2,0)</f>
        <v>#REF!</v>
      </c>
      <c r="U1187" t="e">
        <f>VLOOKUP($K1187,#REF!,3,0)</f>
        <v>#REF!</v>
      </c>
      <c r="V1187" t="e">
        <f>VLOOKUP($K1187,#REF!,4,0)</f>
        <v>#REF!</v>
      </c>
    </row>
    <row r="1188" spans="3:22" x14ac:dyDescent="0.3">
      <c r="C1188" s="1">
        <v>1.1849999999999999E-2</v>
      </c>
      <c r="D1188" s="1">
        <f t="shared" si="152"/>
        <v>3.7227872945039047</v>
      </c>
      <c r="E1188" s="1" t="str">
        <f t="shared" si="153"/>
        <v>S4</v>
      </c>
      <c r="F1188" s="1">
        <f t="shared" si="150"/>
        <v>0.58119464091411155</v>
      </c>
      <c r="G1188" s="1">
        <f>$F$2*(((SQRT(3)*COS(Model!F1188))-SIN(Model!F1188))/2)</f>
        <v>0.35945519889271743</v>
      </c>
      <c r="H1188" s="1">
        <f t="shared" si="154"/>
        <v>0.43921825439850526</v>
      </c>
      <c r="I1188" s="1">
        <f t="shared" si="155"/>
        <v>0.79867345329122275</v>
      </c>
      <c r="J1188" s="1" t="str">
        <f t="shared" si="156"/>
        <v>R2</v>
      </c>
      <c r="K1188" t="str">
        <f t="shared" si="157"/>
        <v>S4R2</v>
      </c>
      <c r="L1188" t="str">
        <f>VLOOKUP(K1188,'Voltage Vector Region'!$M:$P,2,0)</f>
        <v>V4</v>
      </c>
      <c r="M1188" t="str">
        <f>VLOOKUP(K1188,'Voltage Vector Region'!$M:$P,3,0)</f>
        <v>V10</v>
      </c>
      <c r="N1188" t="str">
        <f>VLOOKUP(K1188,'Voltage Vector Region'!$M:$P,4,0)</f>
        <v>V5</v>
      </c>
      <c r="P1188" t="str">
        <f>VLOOKUP(L1188,'Voltage Vector Region'!$R:$S,2,0)</f>
        <v>OPP</v>
      </c>
      <c r="Q1188" t="str">
        <f>VLOOKUP(M1188,'Voltage Vector Region'!$R:$S,2,0)</f>
        <v>NOP</v>
      </c>
      <c r="R1188" t="str">
        <f>VLOOKUP(N1188,'Voltage Vector Region'!$R:$S,2,0)</f>
        <v>OOP</v>
      </c>
      <c r="S1188">
        <f t="shared" si="151"/>
        <v>11.85</v>
      </c>
      <c r="T1188" t="e">
        <f>VLOOKUP($K1188,#REF!,2,0)</f>
        <v>#REF!</v>
      </c>
      <c r="U1188" t="e">
        <f>VLOOKUP($K1188,#REF!,3,0)</f>
        <v>#REF!</v>
      </c>
      <c r="V1188" t="e">
        <f>VLOOKUP($K1188,#REF!,4,0)</f>
        <v>#REF!</v>
      </c>
    </row>
    <row r="1189" spans="3:22" x14ac:dyDescent="0.3">
      <c r="C1189" s="1">
        <v>1.1860000000000001E-2</v>
      </c>
      <c r="D1189" s="1">
        <f t="shared" si="152"/>
        <v>3.7259288871574952</v>
      </c>
      <c r="E1189" s="1" t="str">
        <f t="shared" si="153"/>
        <v>S4</v>
      </c>
      <c r="F1189" s="1">
        <f t="shared" si="150"/>
        <v>0.58433623356770203</v>
      </c>
      <c r="G1189" s="1">
        <f>$F$2*(((SQRT(3)*COS(Model!F1189))-SIN(Model!F1189))/2)</f>
        <v>0.3572081415548185</v>
      </c>
      <c r="H1189" s="1">
        <f t="shared" si="154"/>
        <v>0.44131669650274452</v>
      </c>
      <c r="I1189" s="1">
        <f t="shared" si="155"/>
        <v>0.79852483805756302</v>
      </c>
      <c r="J1189" s="1" t="str">
        <f t="shared" si="156"/>
        <v>R2</v>
      </c>
      <c r="K1189" t="str">
        <f t="shared" si="157"/>
        <v>S4R2</v>
      </c>
      <c r="L1189" t="str">
        <f>VLOOKUP(K1189,'Voltage Vector Region'!$M:$P,2,0)</f>
        <v>V4</v>
      </c>
      <c r="M1189" t="str">
        <f>VLOOKUP(K1189,'Voltage Vector Region'!$M:$P,3,0)</f>
        <v>V10</v>
      </c>
      <c r="N1189" t="str">
        <f>VLOOKUP(K1189,'Voltage Vector Region'!$M:$P,4,0)</f>
        <v>V5</v>
      </c>
      <c r="P1189" t="str">
        <f>VLOOKUP(L1189,'Voltage Vector Region'!$R:$S,2,0)</f>
        <v>OPP</v>
      </c>
      <c r="Q1189" t="str">
        <f>VLOOKUP(M1189,'Voltage Vector Region'!$R:$S,2,0)</f>
        <v>NOP</v>
      </c>
      <c r="R1189" t="str">
        <f>VLOOKUP(N1189,'Voltage Vector Region'!$R:$S,2,0)</f>
        <v>OOP</v>
      </c>
      <c r="S1189">
        <f t="shared" si="151"/>
        <v>11.860000000000001</v>
      </c>
      <c r="T1189" t="e">
        <f>VLOOKUP($K1189,#REF!,2,0)</f>
        <v>#REF!</v>
      </c>
      <c r="U1189" t="e">
        <f>VLOOKUP($K1189,#REF!,3,0)</f>
        <v>#REF!</v>
      </c>
      <c r="V1189" t="e">
        <f>VLOOKUP($K1189,#REF!,4,0)</f>
        <v>#REF!</v>
      </c>
    </row>
    <row r="1190" spans="3:22" x14ac:dyDescent="0.3">
      <c r="C1190" s="1">
        <v>1.187E-2</v>
      </c>
      <c r="D1190" s="1">
        <f t="shared" si="152"/>
        <v>3.7290704798110847</v>
      </c>
      <c r="E1190" s="1" t="str">
        <f t="shared" si="153"/>
        <v>S4</v>
      </c>
      <c r="F1190" s="1">
        <f t="shared" si="150"/>
        <v>0.58747782622129163</v>
      </c>
      <c r="G1190" s="1">
        <f>$F$2*(((SQRT(3)*COS(Model!F1190))-SIN(Model!F1190))/2)</f>
        <v>0.35495755871677381</v>
      </c>
      <c r="H1190" s="1">
        <f t="shared" si="154"/>
        <v>0.44341078298935549</v>
      </c>
      <c r="I1190" s="1">
        <f t="shared" si="155"/>
        <v>0.79836834170612936</v>
      </c>
      <c r="J1190" s="1" t="str">
        <f t="shared" si="156"/>
        <v>R2</v>
      </c>
      <c r="K1190" t="str">
        <f t="shared" si="157"/>
        <v>S4R2</v>
      </c>
      <c r="L1190" t="str">
        <f>VLOOKUP(K1190,'Voltage Vector Region'!$M:$P,2,0)</f>
        <v>V4</v>
      </c>
      <c r="M1190" t="str">
        <f>VLOOKUP(K1190,'Voltage Vector Region'!$M:$P,3,0)</f>
        <v>V10</v>
      </c>
      <c r="N1190" t="str">
        <f>VLOOKUP(K1190,'Voltage Vector Region'!$M:$P,4,0)</f>
        <v>V5</v>
      </c>
      <c r="P1190" t="str">
        <f>VLOOKUP(L1190,'Voltage Vector Region'!$R:$S,2,0)</f>
        <v>OPP</v>
      </c>
      <c r="Q1190" t="str">
        <f>VLOOKUP(M1190,'Voltage Vector Region'!$R:$S,2,0)</f>
        <v>NOP</v>
      </c>
      <c r="R1190" t="str">
        <f>VLOOKUP(N1190,'Voltage Vector Region'!$R:$S,2,0)</f>
        <v>OOP</v>
      </c>
      <c r="S1190">
        <f t="shared" si="151"/>
        <v>11.87</v>
      </c>
      <c r="T1190" t="e">
        <f>VLOOKUP($K1190,#REF!,2,0)</f>
        <v>#REF!</v>
      </c>
      <c r="U1190" t="e">
        <f>VLOOKUP($K1190,#REF!,3,0)</f>
        <v>#REF!</v>
      </c>
      <c r="V1190" t="e">
        <f>VLOOKUP($K1190,#REF!,4,0)</f>
        <v>#REF!</v>
      </c>
    </row>
    <row r="1191" spans="3:22" x14ac:dyDescent="0.3">
      <c r="C1191" s="1">
        <v>1.188E-2</v>
      </c>
      <c r="D1191" s="1">
        <f t="shared" si="152"/>
        <v>3.7322120724646743</v>
      </c>
      <c r="E1191" s="1" t="str">
        <f t="shared" si="153"/>
        <v>S4</v>
      </c>
      <c r="F1191" s="1">
        <f t="shared" si="150"/>
        <v>0.59061941887488123</v>
      </c>
      <c r="G1191" s="1">
        <f>$F$2*(((SQRT(3)*COS(Model!F1191))-SIN(Model!F1191))/2)</f>
        <v>0.35270347259092677</v>
      </c>
      <c r="H1191" s="1">
        <f t="shared" si="154"/>
        <v>0.44550049319055046</v>
      </c>
      <c r="I1191" s="1">
        <f t="shared" si="155"/>
        <v>0.79820396578147723</v>
      </c>
      <c r="J1191" s="1" t="str">
        <f t="shared" si="156"/>
        <v>R2</v>
      </c>
      <c r="K1191" t="str">
        <f t="shared" si="157"/>
        <v>S4R2</v>
      </c>
      <c r="L1191" t="str">
        <f>VLOOKUP(K1191,'Voltage Vector Region'!$M:$P,2,0)</f>
        <v>V4</v>
      </c>
      <c r="M1191" t="str">
        <f>VLOOKUP(K1191,'Voltage Vector Region'!$M:$P,3,0)</f>
        <v>V10</v>
      </c>
      <c r="N1191" t="str">
        <f>VLOOKUP(K1191,'Voltage Vector Region'!$M:$P,4,0)</f>
        <v>V5</v>
      </c>
      <c r="P1191" t="str">
        <f>VLOOKUP(L1191,'Voltage Vector Region'!$R:$S,2,0)</f>
        <v>OPP</v>
      </c>
      <c r="Q1191" t="str">
        <f>VLOOKUP(M1191,'Voltage Vector Region'!$R:$S,2,0)</f>
        <v>NOP</v>
      </c>
      <c r="R1191" t="str">
        <f>VLOOKUP(N1191,'Voltage Vector Region'!$R:$S,2,0)</f>
        <v>OOP</v>
      </c>
      <c r="S1191">
        <f t="shared" si="151"/>
        <v>11.879999999999999</v>
      </c>
      <c r="T1191" t="e">
        <f>VLOOKUP($K1191,#REF!,2,0)</f>
        <v>#REF!</v>
      </c>
      <c r="U1191" t="e">
        <f>VLOOKUP($K1191,#REF!,3,0)</f>
        <v>#REF!</v>
      </c>
      <c r="V1191" t="e">
        <f>VLOOKUP($K1191,#REF!,4,0)</f>
        <v>#REF!</v>
      </c>
    </row>
    <row r="1192" spans="3:22" x14ac:dyDescent="0.3">
      <c r="C1192" s="1">
        <v>1.189E-2</v>
      </c>
      <c r="D1192" s="1">
        <f t="shared" si="152"/>
        <v>3.7353536651182639</v>
      </c>
      <c r="E1192" s="1" t="str">
        <f t="shared" si="153"/>
        <v>S4</v>
      </c>
      <c r="F1192" s="1">
        <f t="shared" si="150"/>
        <v>0.59376101152847083</v>
      </c>
      <c r="G1192" s="1">
        <f>$F$2*(((SQRT(3)*COS(Model!F1192))-SIN(Model!F1192))/2)</f>
        <v>0.3504459054241974</v>
      </c>
      <c r="H1192" s="1">
        <f t="shared" si="154"/>
        <v>0.44758580648173352</v>
      </c>
      <c r="I1192" s="1">
        <f t="shared" si="155"/>
        <v>0.79803171190593092</v>
      </c>
      <c r="J1192" s="1" t="str">
        <f t="shared" si="156"/>
        <v>R2</v>
      </c>
      <c r="K1192" t="str">
        <f t="shared" si="157"/>
        <v>S4R2</v>
      </c>
      <c r="L1192" t="str">
        <f>VLOOKUP(K1192,'Voltage Vector Region'!$M:$P,2,0)</f>
        <v>V4</v>
      </c>
      <c r="M1192" t="str">
        <f>VLOOKUP(K1192,'Voltage Vector Region'!$M:$P,3,0)</f>
        <v>V10</v>
      </c>
      <c r="N1192" t="str">
        <f>VLOOKUP(K1192,'Voltage Vector Region'!$M:$P,4,0)</f>
        <v>V5</v>
      </c>
      <c r="P1192" t="str">
        <f>VLOOKUP(L1192,'Voltage Vector Region'!$R:$S,2,0)</f>
        <v>OPP</v>
      </c>
      <c r="Q1192" t="str">
        <f>VLOOKUP(M1192,'Voltage Vector Region'!$R:$S,2,0)</f>
        <v>NOP</v>
      </c>
      <c r="R1192" t="str">
        <f>VLOOKUP(N1192,'Voltage Vector Region'!$R:$S,2,0)</f>
        <v>OOP</v>
      </c>
      <c r="S1192">
        <f t="shared" si="151"/>
        <v>11.889999999999999</v>
      </c>
      <c r="T1192" t="e">
        <f>VLOOKUP($K1192,#REF!,2,0)</f>
        <v>#REF!</v>
      </c>
      <c r="U1192" t="e">
        <f>VLOOKUP($K1192,#REF!,3,0)</f>
        <v>#REF!</v>
      </c>
      <c r="V1192" t="e">
        <f>VLOOKUP($K1192,#REF!,4,0)</f>
        <v>#REF!</v>
      </c>
    </row>
    <row r="1193" spans="3:22" x14ac:dyDescent="0.3">
      <c r="C1193" s="1">
        <v>1.1900000000000001E-2</v>
      </c>
      <c r="D1193" s="1">
        <f t="shared" si="152"/>
        <v>3.7384952577718544</v>
      </c>
      <c r="E1193" s="1" t="str">
        <f t="shared" si="153"/>
        <v>S4</v>
      </c>
      <c r="F1193" s="1">
        <f t="shared" si="150"/>
        <v>0.59690260418206131</v>
      </c>
      <c r="G1193" s="1">
        <f>$F$2*(((SQRT(3)*COS(Model!F1193))-SIN(Model!F1193))/2)</f>
        <v>0.34818487949786153</v>
      </c>
      <c r="H1193" s="1">
        <f t="shared" si="154"/>
        <v>0.44966670228170491</v>
      </c>
      <c r="I1193" s="1">
        <f t="shared" si="155"/>
        <v>0.79785158177956639</v>
      </c>
      <c r="J1193" s="1" t="str">
        <f t="shared" si="156"/>
        <v>R2</v>
      </c>
      <c r="K1193" t="str">
        <f t="shared" si="157"/>
        <v>S4R2</v>
      </c>
      <c r="L1193" t="str">
        <f>VLOOKUP(K1193,'Voltage Vector Region'!$M:$P,2,0)</f>
        <v>V4</v>
      </c>
      <c r="M1193" t="str">
        <f>VLOOKUP(K1193,'Voltage Vector Region'!$M:$P,3,0)</f>
        <v>V10</v>
      </c>
      <c r="N1193" t="str">
        <f>VLOOKUP(K1193,'Voltage Vector Region'!$M:$P,4,0)</f>
        <v>V5</v>
      </c>
      <c r="P1193" t="str">
        <f>VLOOKUP(L1193,'Voltage Vector Region'!$R:$S,2,0)</f>
        <v>OPP</v>
      </c>
      <c r="Q1193" t="str">
        <f>VLOOKUP(M1193,'Voltage Vector Region'!$R:$S,2,0)</f>
        <v>NOP</v>
      </c>
      <c r="R1193" t="str">
        <f>VLOOKUP(N1193,'Voltage Vector Region'!$R:$S,2,0)</f>
        <v>OOP</v>
      </c>
      <c r="S1193">
        <f t="shared" si="151"/>
        <v>11.9</v>
      </c>
      <c r="T1193" t="e">
        <f>VLOOKUP($K1193,#REF!,2,0)</f>
        <v>#REF!</v>
      </c>
      <c r="U1193" t="e">
        <f>VLOOKUP($K1193,#REF!,3,0)</f>
        <v>#REF!</v>
      </c>
      <c r="V1193" t="e">
        <f>VLOOKUP($K1193,#REF!,4,0)</f>
        <v>#REF!</v>
      </c>
    </row>
    <row r="1194" spans="3:22" x14ac:dyDescent="0.3">
      <c r="C1194" s="1">
        <v>1.191E-2</v>
      </c>
      <c r="D1194" s="1">
        <f t="shared" si="152"/>
        <v>3.741636850425444</v>
      </c>
      <c r="E1194" s="1" t="str">
        <f t="shared" si="153"/>
        <v>S4</v>
      </c>
      <c r="F1194" s="1">
        <f t="shared" si="150"/>
        <v>0.60004419683565091</v>
      </c>
      <c r="G1194" s="1">
        <f>$F$2*(((SQRT(3)*COS(Model!F1194))-SIN(Model!F1194))/2)</f>
        <v>0.34592041712733368</v>
      </c>
      <c r="H1194" s="1">
        <f t="shared" si="154"/>
        <v>0.45174316005286191</v>
      </c>
      <c r="I1194" s="1">
        <f t="shared" si="155"/>
        <v>0.79766357718019565</v>
      </c>
      <c r="J1194" s="1" t="str">
        <f t="shared" si="156"/>
        <v>R2</v>
      </c>
      <c r="K1194" t="str">
        <f t="shared" si="157"/>
        <v>S4R2</v>
      </c>
      <c r="L1194" t="str">
        <f>VLOOKUP(K1194,'Voltage Vector Region'!$M:$P,2,0)</f>
        <v>V4</v>
      </c>
      <c r="M1194" t="str">
        <f>VLOOKUP(K1194,'Voltage Vector Region'!$M:$P,3,0)</f>
        <v>V10</v>
      </c>
      <c r="N1194" t="str">
        <f>VLOOKUP(K1194,'Voltage Vector Region'!$M:$P,4,0)</f>
        <v>V5</v>
      </c>
      <c r="P1194" t="str">
        <f>VLOOKUP(L1194,'Voltage Vector Region'!$R:$S,2,0)</f>
        <v>OPP</v>
      </c>
      <c r="Q1194" t="str">
        <f>VLOOKUP(M1194,'Voltage Vector Region'!$R:$S,2,0)</f>
        <v>NOP</v>
      </c>
      <c r="R1194" t="str">
        <f>VLOOKUP(N1194,'Voltage Vector Region'!$R:$S,2,0)</f>
        <v>OOP</v>
      </c>
      <c r="S1194">
        <f t="shared" si="151"/>
        <v>11.91</v>
      </c>
      <c r="T1194" t="e">
        <f>VLOOKUP($K1194,#REF!,2,0)</f>
        <v>#REF!</v>
      </c>
      <c r="U1194" t="e">
        <f>VLOOKUP($K1194,#REF!,3,0)</f>
        <v>#REF!</v>
      </c>
      <c r="V1194" t="e">
        <f>VLOOKUP($K1194,#REF!,4,0)</f>
        <v>#REF!</v>
      </c>
    </row>
    <row r="1195" spans="3:22" x14ac:dyDescent="0.3">
      <c r="C1195" s="1">
        <v>1.192E-2</v>
      </c>
      <c r="D1195" s="1">
        <f t="shared" si="152"/>
        <v>3.7447784430790336</v>
      </c>
      <c r="E1195" s="1" t="str">
        <f t="shared" si="153"/>
        <v>S4</v>
      </c>
      <c r="F1195" s="1">
        <f t="shared" ref="F1195:F1258" si="158">IF(AND((D1195&lt;PI()/3),(D1195&gt;=0)),D1195,IF(AND((D1195&lt;2*PI()/3),(D1195&gt;=PI()/3)),D1195-PI()/3,IF(AND((D1195&lt;3*PI()/3),(D1195&gt;=2*PI()/3)),D1195-(2*PI()/3),IF(AND((D1195&lt;4*PI()/3),(D1195&gt;=PI())),D1195-PI(),IF(AND((D1195&lt;5*PI()/3),(D1195&gt;=4*PI()/3)),D1195-(4*PI()/3),IF(AND((D1195&lt;2*PI()),(D1195&gt;=5*PI()/3)),D1195-(5*PI()/3),0))))))</f>
        <v>0.60318578948924051</v>
      </c>
      <c r="G1195" s="1">
        <f>$F$2*(((SQRT(3)*COS(Model!F1195))-SIN(Model!F1195))/2)</f>
        <v>0.34365254066194251</v>
      </c>
      <c r="H1195" s="1">
        <f t="shared" si="154"/>
        <v>0.45381515930140531</v>
      </c>
      <c r="I1195" s="1">
        <f t="shared" si="155"/>
        <v>0.79746769996334788</v>
      </c>
      <c r="J1195" s="1" t="str">
        <f t="shared" si="156"/>
        <v>R2</v>
      </c>
      <c r="K1195" t="str">
        <f t="shared" si="157"/>
        <v>S4R2</v>
      </c>
      <c r="L1195" t="str">
        <f>VLOOKUP(K1195,'Voltage Vector Region'!$M:$P,2,0)</f>
        <v>V4</v>
      </c>
      <c r="M1195" t="str">
        <f>VLOOKUP(K1195,'Voltage Vector Region'!$M:$P,3,0)</f>
        <v>V10</v>
      </c>
      <c r="N1195" t="str">
        <f>VLOOKUP(K1195,'Voltage Vector Region'!$M:$P,4,0)</f>
        <v>V5</v>
      </c>
      <c r="P1195" t="str">
        <f>VLOOKUP(L1195,'Voltage Vector Region'!$R:$S,2,0)</f>
        <v>OPP</v>
      </c>
      <c r="Q1195" t="str">
        <f>VLOOKUP(M1195,'Voltage Vector Region'!$R:$S,2,0)</f>
        <v>NOP</v>
      </c>
      <c r="R1195" t="str">
        <f>VLOOKUP(N1195,'Voltage Vector Region'!$R:$S,2,0)</f>
        <v>OOP</v>
      </c>
      <c r="S1195">
        <f t="shared" si="151"/>
        <v>11.92</v>
      </c>
      <c r="T1195" t="e">
        <f>VLOOKUP($K1195,#REF!,2,0)</f>
        <v>#REF!</v>
      </c>
      <c r="U1195" t="e">
        <f>VLOOKUP($K1195,#REF!,3,0)</f>
        <v>#REF!</v>
      </c>
      <c r="V1195" t="e">
        <f>VLOOKUP($K1195,#REF!,4,0)</f>
        <v>#REF!</v>
      </c>
    </row>
    <row r="1196" spans="3:22" x14ac:dyDescent="0.3">
      <c r="C1196" s="1">
        <v>1.193E-2</v>
      </c>
      <c r="D1196" s="1">
        <f t="shared" si="152"/>
        <v>3.7479200357326232</v>
      </c>
      <c r="E1196" s="1" t="str">
        <f t="shared" si="153"/>
        <v>S4</v>
      </c>
      <c r="F1196" s="1">
        <f t="shared" si="158"/>
        <v>0.60632738214283011</v>
      </c>
      <c r="G1196" s="1">
        <f>$F$2*(((SQRT(3)*COS(Model!F1196))-SIN(Model!F1196))/2)</f>
        <v>0.34138127248471301</v>
      </c>
      <c r="H1196" s="1">
        <f t="shared" si="154"/>
        <v>0.45588267957753903</v>
      </c>
      <c r="I1196" s="1">
        <f t="shared" si="155"/>
        <v>0.79726395206225198</v>
      </c>
      <c r="J1196" s="1" t="str">
        <f t="shared" si="156"/>
        <v>R2</v>
      </c>
      <c r="K1196" t="str">
        <f t="shared" si="157"/>
        <v>S4R2</v>
      </c>
      <c r="L1196" t="str">
        <f>VLOOKUP(K1196,'Voltage Vector Region'!$M:$P,2,0)</f>
        <v>V4</v>
      </c>
      <c r="M1196" t="str">
        <f>VLOOKUP(K1196,'Voltage Vector Region'!$M:$P,3,0)</f>
        <v>V10</v>
      </c>
      <c r="N1196" t="str">
        <f>VLOOKUP(K1196,'Voltage Vector Region'!$M:$P,4,0)</f>
        <v>V5</v>
      </c>
      <c r="P1196" t="str">
        <f>VLOOKUP(L1196,'Voltage Vector Region'!$R:$S,2,0)</f>
        <v>OPP</v>
      </c>
      <c r="Q1196" t="str">
        <f>VLOOKUP(M1196,'Voltage Vector Region'!$R:$S,2,0)</f>
        <v>NOP</v>
      </c>
      <c r="R1196" t="str">
        <f>VLOOKUP(N1196,'Voltage Vector Region'!$R:$S,2,0)</f>
        <v>OOP</v>
      </c>
      <c r="S1196">
        <f t="shared" si="151"/>
        <v>11.93</v>
      </c>
      <c r="T1196" t="e">
        <f>VLOOKUP($K1196,#REF!,2,0)</f>
        <v>#REF!</v>
      </c>
      <c r="U1196" t="e">
        <f>VLOOKUP($K1196,#REF!,3,0)</f>
        <v>#REF!</v>
      </c>
      <c r="V1196" t="e">
        <f>VLOOKUP($K1196,#REF!,4,0)</f>
        <v>#REF!</v>
      </c>
    </row>
    <row r="1197" spans="3:22" x14ac:dyDescent="0.3">
      <c r="C1197" s="1">
        <v>1.1939999999999999E-2</v>
      </c>
      <c r="D1197" s="1">
        <f t="shared" si="152"/>
        <v>3.7510616283862128</v>
      </c>
      <c r="E1197" s="1" t="str">
        <f t="shared" si="153"/>
        <v>S4</v>
      </c>
      <c r="F1197" s="1">
        <f t="shared" si="158"/>
        <v>0.6094689747964197</v>
      </c>
      <c r="G1197" s="1">
        <f>$F$2*(((SQRT(3)*COS(Model!F1197))-SIN(Model!F1197))/2)</f>
        <v>0.33910663501214544</v>
      </c>
      <c r="H1197" s="1">
        <f t="shared" si="154"/>
        <v>0.45794570047567262</v>
      </c>
      <c r="I1197" s="1">
        <f t="shared" si="155"/>
        <v>0.79705233548781806</v>
      </c>
      <c r="J1197" s="1" t="str">
        <f t="shared" si="156"/>
        <v>R2</v>
      </c>
      <c r="K1197" t="str">
        <f t="shared" si="157"/>
        <v>S4R2</v>
      </c>
      <c r="L1197" t="str">
        <f>VLOOKUP(K1197,'Voltage Vector Region'!$M:$P,2,0)</f>
        <v>V4</v>
      </c>
      <c r="M1197" t="str">
        <f>VLOOKUP(K1197,'Voltage Vector Region'!$M:$P,3,0)</f>
        <v>V10</v>
      </c>
      <c r="N1197" t="str">
        <f>VLOOKUP(K1197,'Voltage Vector Region'!$M:$P,4,0)</f>
        <v>V5</v>
      </c>
      <c r="P1197" t="str">
        <f>VLOOKUP(L1197,'Voltage Vector Region'!$R:$S,2,0)</f>
        <v>OPP</v>
      </c>
      <c r="Q1197" t="str">
        <f>VLOOKUP(M1197,'Voltage Vector Region'!$R:$S,2,0)</f>
        <v>NOP</v>
      </c>
      <c r="R1197" t="str">
        <f>VLOOKUP(N1197,'Voltage Vector Region'!$R:$S,2,0)</f>
        <v>OOP</v>
      </c>
      <c r="S1197">
        <f t="shared" si="151"/>
        <v>11.94</v>
      </c>
      <c r="T1197" t="e">
        <f>VLOOKUP($K1197,#REF!,2,0)</f>
        <v>#REF!</v>
      </c>
      <c r="U1197" t="e">
        <f>VLOOKUP($K1197,#REF!,3,0)</f>
        <v>#REF!</v>
      </c>
      <c r="V1197" t="e">
        <f>VLOOKUP($K1197,#REF!,4,0)</f>
        <v>#REF!</v>
      </c>
    </row>
    <row r="1198" spans="3:22" x14ac:dyDescent="0.3">
      <c r="C1198" s="1">
        <v>1.1950000000000001E-2</v>
      </c>
      <c r="D1198" s="1">
        <f t="shared" si="152"/>
        <v>3.7542032210398033</v>
      </c>
      <c r="E1198" s="1" t="str">
        <f t="shared" si="153"/>
        <v>S4</v>
      </c>
      <c r="F1198" s="1">
        <f t="shared" si="158"/>
        <v>0.61261056745001019</v>
      </c>
      <c r="G1198" s="1">
        <f>$F$2*(((SQRT(3)*COS(Model!F1198))-SIN(Model!F1198))/2)</f>
        <v>0.33682865069399248</v>
      </c>
      <c r="H1198" s="1">
        <f t="shared" si="154"/>
        <v>0.46000420163462324</v>
      </c>
      <c r="I1198" s="1">
        <f t="shared" si="155"/>
        <v>0.79683285232861567</v>
      </c>
      <c r="J1198" s="1" t="str">
        <f t="shared" si="156"/>
        <v>R2</v>
      </c>
      <c r="K1198" t="str">
        <f t="shared" si="157"/>
        <v>S4R2</v>
      </c>
      <c r="L1198" t="str">
        <f>VLOOKUP(K1198,'Voltage Vector Region'!$M:$P,2,0)</f>
        <v>V4</v>
      </c>
      <c r="M1198" t="str">
        <f>VLOOKUP(K1198,'Voltage Vector Region'!$M:$P,3,0)</f>
        <v>V10</v>
      </c>
      <c r="N1198" t="str">
        <f>VLOOKUP(K1198,'Voltage Vector Region'!$M:$P,4,0)</f>
        <v>V5</v>
      </c>
      <c r="P1198" t="str">
        <f>VLOOKUP(L1198,'Voltage Vector Region'!$R:$S,2,0)</f>
        <v>OPP</v>
      </c>
      <c r="Q1198" t="str">
        <f>VLOOKUP(M1198,'Voltage Vector Region'!$R:$S,2,0)</f>
        <v>NOP</v>
      </c>
      <c r="R1198" t="str">
        <f>VLOOKUP(N1198,'Voltage Vector Region'!$R:$S,2,0)</f>
        <v>OOP</v>
      </c>
      <c r="S1198">
        <f t="shared" si="151"/>
        <v>11.950000000000001</v>
      </c>
      <c r="T1198" t="e">
        <f>VLOOKUP($K1198,#REF!,2,0)</f>
        <v>#REF!</v>
      </c>
      <c r="U1198" t="e">
        <f>VLOOKUP($K1198,#REF!,3,0)</f>
        <v>#REF!</v>
      </c>
      <c r="V1198" t="e">
        <f>VLOOKUP($K1198,#REF!,4,0)</f>
        <v>#REF!</v>
      </c>
    </row>
    <row r="1199" spans="3:22" x14ac:dyDescent="0.3">
      <c r="C1199" s="1">
        <v>1.196E-2</v>
      </c>
      <c r="D1199" s="1">
        <f t="shared" si="152"/>
        <v>3.7573448136933929</v>
      </c>
      <c r="E1199" s="1" t="str">
        <f t="shared" si="153"/>
        <v>S4</v>
      </c>
      <c r="F1199" s="1">
        <f t="shared" si="158"/>
        <v>0.61575216010359979</v>
      </c>
      <c r="G1199" s="1">
        <f>$F$2*(((SQRT(3)*COS(Model!F1199))-SIN(Model!F1199))/2)</f>
        <v>0.33454734201304093</v>
      </c>
      <c r="H1199" s="1">
        <f t="shared" si="154"/>
        <v>0.4620581627378143</v>
      </c>
      <c r="I1199" s="1">
        <f t="shared" si="155"/>
        <v>0.79660550475085523</v>
      </c>
      <c r="J1199" s="1" t="str">
        <f t="shared" si="156"/>
        <v>R2</v>
      </c>
      <c r="K1199" t="str">
        <f t="shared" si="157"/>
        <v>S4R2</v>
      </c>
      <c r="L1199" t="str">
        <f>VLOOKUP(K1199,'Voltage Vector Region'!$M:$P,2,0)</f>
        <v>V4</v>
      </c>
      <c r="M1199" t="str">
        <f>VLOOKUP(K1199,'Voltage Vector Region'!$M:$P,3,0)</f>
        <v>V10</v>
      </c>
      <c r="N1199" t="str">
        <f>VLOOKUP(K1199,'Voltage Vector Region'!$M:$P,4,0)</f>
        <v>V5</v>
      </c>
      <c r="P1199" t="str">
        <f>VLOOKUP(L1199,'Voltage Vector Region'!$R:$S,2,0)</f>
        <v>OPP</v>
      </c>
      <c r="Q1199" t="str">
        <f>VLOOKUP(M1199,'Voltage Vector Region'!$R:$S,2,0)</f>
        <v>NOP</v>
      </c>
      <c r="R1199" t="str">
        <f>VLOOKUP(N1199,'Voltage Vector Region'!$R:$S,2,0)</f>
        <v>OOP</v>
      </c>
      <c r="S1199">
        <f t="shared" si="151"/>
        <v>11.959999999999999</v>
      </c>
      <c r="T1199" t="e">
        <f>VLOOKUP($K1199,#REF!,2,0)</f>
        <v>#REF!</v>
      </c>
      <c r="U1199" t="e">
        <f>VLOOKUP($K1199,#REF!,3,0)</f>
        <v>#REF!</v>
      </c>
      <c r="V1199" t="e">
        <f>VLOOKUP($K1199,#REF!,4,0)</f>
        <v>#REF!</v>
      </c>
    </row>
    <row r="1200" spans="3:22" x14ac:dyDescent="0.3">
      <c r="C1200" s="1">
        <v>1.197E-2</v>
      </c>
      <c r="D1200" s="1">
        <f t="shared" si="152"/>
        <v>3.7604864063469825</v>
      </c>
      <c r="E1200" s="1" t="str">
        <f t="shared" si="153"/>
        <v>S4</v>
      </c>
      <c r="F1200" s="1">
        <f t="shared" si="158"/>
        <v>0.61889375275718939</v>
      </c>
      <c r="G1200" s="1">
        <f>$F$2*(((SQRT(3)*COS(Model!F1200))-SIN(Model!F1200))/2)</f>
        <v>0.33226273148488605</v>
      </c>
      <c r="H1200" s="1">
        <f t="shared" si="154"/>
        <v>0.46410756351347965</v>
      </c>
      <c r="I1200" s="1">
        <f t="shared" si="155"/>
        <v>0.79637029499836576</v>
      </c>
      <c r="J1200" s="1" t="str">
        <f t="shared" si="156"/>
        <v>R2</v>
      </c>
      <c r="K1200" t="str">
        <f t="shared" si="157"/>
        <v>S4R2</v>
      </c>
      <c r="L1200" t="str">
        <f>VLOOKUP(K1200,'Voltage Vector Region'!$M:$P,2,0)</f>
        <v>V4</v>
      </c>
      <c r="M1200" t="str">
        <f>VLOOKUP(K1200,'Voltage Vector Region'!$M:$P,3,0)</f>
        <v>V10</v>
      </c>
      <c r="N1200" t="str">
        <f>VLOOKUP(K1200,'Voltage Vector Region'!$M:$P,4,0)</f>
        <v>V5</v>
      </c>
      <c r="P1200" t="str">
        <f>VLOOKUP(L1200,'Voltage Vector Region'!$R:$S,2,0)</f>
        <v>OPP</v>
      </c>
      <c r="Q1200" t="str">
        <f>VLOOKUP(M1200,'Voltage Vector Region'!$R:$S,2,0)</f>
        <v>NOP</v>
      </c>
      <c r="R1200" t="str">
        <f>VLOOKUP(N1200,'Voltage Vector Region'!$R:$S,2,0)</f>
        <v>OOP</v>
      </c>
      <c r="S1200">
        <f t="shared" si="151"/>
        <v>11.969999999999999</v>
      </c>
      <c r="T1200" t="e">
        <f>VLOOKUP($K1200,#REF!,2,0)</f>
        <v>#REF!</v>
      </c>
      <c r="U1200" t="e">
        <f>VLOOKUP($K1200,#REF!,3,0)</f>
        <v>#REF!</v>
      </c>
      <c r="V1200" t="e">
        <f>VLOOKUP($K1200,#REF!,4,0)</f>
        <v>#REF!</v>
      </c>
    </row>
    <row r="1201" spans="3:22" x14ac:dyDescent="0.3">
      <c r="C1201" s="1">
        <v>1.1979999999999999E-2</v>
      </c>
      <c r="D1201" s="1">
        <f t="shared" si="152"/>
        <v>3.7636279990005721</v>
      </c>
      <c r="E1201" s="1" t="str">
        <f t="shared" si="153"/>
        <v>S4</v>
      </c>
      <c r="F1201" s="1">
        <f t="shared" si="158"/>
        <v>0.62203534541077898</v>
      </c>
      <c r="G1201" s="1">
        <f>$F$2*(((SQRT(3)*COS(Model!F1201))-SIN(Model!F1201))/2)</f>
        <v>0.32997484165771129</v>
      </c>
      <c r="H1201" s="1">
        <f t="shared" si="154"/>
        <v>0.46615238373486084</v>
      </c>
      <c r="I1201" s="1">
        <f t="shared" si="155"/>
        <v>0.79612722539257219</v>
      </c>
      <c r="J1201" s="1" t="str">
        <f t="shared" si="156"/>
        <v>R2</v>
      </c>
      <c r="K1201" t="str">
        <f t="shared" si="157"/>
        <v>S4R2</v>
      </c>
      <c r="L1201" t="str">
        <f>VLOOKUP(K1201,'Voltage Vector Region'!$M:$P,2,0)</f>
        <v>V4</v>
      </c>
      <c r="M1201" t="str">
        <f>VLOOKUP(K1201,'Voltage Vector Region'!$M:$P,3,0)</f>
        <v>V10</v>
      </c>
      <c r="N1201" t="str">
        <f>VLOOKUP(K1201,'Voltage Vector Region'!$M:$P,4,0)</f>
        <v>V5</v>
      </c>
      <c r="P1201" t="str">
        <f>VLOOKUP(L1201,'Voltage Vector Region'!$R:$S,2,0)</f>
        <v>OPP</v>
      </c>
      <c r="Q1201" t="str">
        <f>VLOOKUP(M1201,'Voltage Vector Region'!$R:$S,2,0)</f>
        <v>NOP</v>
      </c>
      <c r="R1201" t="str">
        <f>VLOOKUP(N1201,'Voltage Vector Region'!$R:$S,2,0)</f>
        <v>OOP</v>
      </c>
      <c r="S1201">
        <f t="shared" si="151"/>
        <v>11.979999999999999</v>
      </c>
      <c r="T1201" t="e">
        <f>VLOOKUP($K1201,#REF!,2,0)</f>
        <v>#REF!</v>
      </c>
      <c r="U1201" t="e">
        <f>VLOOKUP($K1201,#REF!,3,0)</f>
        <v>#REF!</v>
      </c>
      <c r="V1201" t="e">
        <f>VLOOKUP($K1201,#REF!,4,0)</f>
        <v>#REF!</v>
      </c>
    </row>
    <row r="1202" spans="3:22" x14ac:dyDescent="0.3">
      <c r="C1202" s="1">
        <v>1.1990000000000001E-2</v>
      </c>
      <c r="D1202" s="1">
        <f t="shared" si="152"/>
        <v>3.7667695916541621</v>
      </c>
      <c r="E1202" s="1" t="str">
        <f t="shared" si="153"/>
        <v>S4</v>
      </c>
      <c r="F1202" s="1">
        <f t="shared" si="158"/>
        <v>0.62517693806436903</v>
      </c>
      <c r="G1202" s="1">
        <f>$F$2*(((SQRT(3)*COS(Model!F1202))-SIN(Model!F1202))/2)</f>
        <v>0.32768369511206541</v>
      </c>
      <c r="H1202" s="1">
        <f t="shared" si="154"/>
        <v>0.46819260322040823</v>
      </c>
      <c r="I1202" s="1">
        <f t="shared" si="155"/>
        <v>0.79587629833247364</v>
      </c>
      <c r="J1202" s="1" t="str">
        <f t="shared" si="156"/>
        <v>R2</v>
      </c>
      <c r="K1202" t="str">
        <f t="shared" si="157"/>
        <v>S4R2</v>
      </c>
      <c r="L1202" t="str">
        <f>VLOOKUP(K1202,'Voltage Vector Region'!$M:$P,2,0)</f>
        <v>V4</v>
      </c>
      <c r="M1202" t="str">
        <f>VLOOKUP(K1202,'Voltage Vector Region'!$M:$P,3,0)</f>
        <v>V10</v>
      </c>
      <c r="N1202" t="str">
        <f>VLOOKUP(K1202,'Voltage Vector Region'!$M:$P,4,0)</f>
        <v>V5</v>
      </c>
      <c r="P1202" t="str">
        <f>VLOOKUP(L1202,'Voltage Vector Region'!$R:$S,2,0)</f>
        <v>OPP</v>
      </c>
      <c r="Q1202" t="str">
        <f>VLOOKUP(M1202,'Voltage Vector Region'!$R:$S,2,0)</f>
        <v>NOP</v>
      </c>
      <c r="R1202" t="str">
        <f>VLOOKUP(N1202,'Voltage Vector Region'!$R:$S,2,0)</f>
        <v>OOP</v>
      </c>
      <c r="S1202">
        <f t="shared" si="151"/>
        <v>11.99</v>
      </c>
      <c r="T1202" t="e">
        <f>VLOOKUP($K1202,#REF!,2,0)</f>
        <v>#REF!</v>
      </c>
      <c r="U1202" t="e">
        <f>VLOOKUP($K1202,#REF!,3,0)</f>
        <v>#REF!</v>
      </c>
      <c r="V1202" t="e">
        <f>VLOOKUP($K1202,#REF!,4,0)</f>
        <v>#REF!</v>
      </c>
    </row>
    <row r="1203" spans="3:22" x14ac:dyDescent="0.3">
      <c r="C1203" s="28">
        <v>1.2E-2</v>
      </c>
      <c r="D1203" s="28">
        <f t="shared" si="152"/>
        <v>3.7699111843077522</v>
      </c>
      <c r="E1203" s="28" t="str">
        <f t="shared" si="153"/>
        <v>S4</v>
      </c>
      <c r="F1203" s="28">
        <f t="shared" si="158"/>
        <v>0.62831853071795907</v>
      </c>
      <c r="G1203" s="28">
        <f>$F$2*(((SQRT(3)*COS(Model!F1203))-SIN(Model!F1203))/2)</f>
        <v>0.3253893144606399</v>
      </c>
      <c r="H1203" s="28">
        <f t="shared" si="154"/>
        <v>0.47022820183397879</v>
      </c>
      <c r="I1203" s="28">
        <f t="shared" si="155"/>
        <v>0.79561751629461863</v>
      </c>
      <c r="J1203" s="28" t="str">
        <f t="shared" si="156"/>
        <v>R2</v>
      </c>
      <c r="K1203" s="29" t="str">
        <f t="shared" si="157"/>
        <v>S4R2</v>
      </c>
      <c r="L1203" s="29" t="str">
        <f>VLOOKUP(K1203,'Voltage Vector Region'!$M:$P,2,0)</f>
        <v>V4</v>
      </c>
      <c r="M1203" s="29" t="str">
        <f>VLOOKUP(K1203,'Voltage Vector Region'!$M:$P,3,0)</f>
        <v>V10</v>
      </c>
      <c r="N1203" s="29" t="str">
        <f>VLOOKUP(K1203,'Voltage Vector Region'!$M:$P,4,0)</f>
        <v>V5</v>
      </c>
      <c r="O1203" s="29"/>
      <c r="P1203" s="29" t="str">
        <f>VLOOKUP(L1203,'Voltage Vector Region'!$R:$S,2,0)</f>
        <v>OPP</v>
      </c>
      <c r="Q1203" s="29" t="str">
        <f>VLOOKUP(M1203,'Voltage Vector Region'!$R:$S,2,0)</f>
        <v>NOP</v>
      </c>
      <c r="R1203" s="29" t="str">
        <f>VLOOKUP(N1203,'Voltage Vector Region'!$R:$S,2,0)</f>
        <v>OOP</v>
      </c>
      <c r="S1203" s="29">
        <f t="shared" si="151"/>
        <v>12</v>
      </c>
      <c r="T1203" t="e">
        <f>VLOOKUP($K1203,#REF!,2,0)</f>
        <v>#REF!</v>
      </c>
      <c r="U1203" t="e">
        <f>VLOOKUP($K1203,#REF!,3,0)</f>
        <v>#REF!</v>
      </c>
      <c r="V1203" t="e">
        <f>VLOOKUP($K1203,#REF!,4,0)</f>
        <v>#REF!</v>
      </c>
    </row>
    <row r="1204" spans="3:22" x14ac:dyDescent="0.3">
      <c r="C1204" s="1">
        <v>1.201E-2</v>
      </c>
      <c r="D1204" s="1">
        <f t="shared" si="152"/>
        <v>3.7730527769613418</v>
      </c>
      <c r="E1204" s="1" t="str">
        <f t="shared" si="153"/>
        <v>S4</v>
      </c>
      <c r="F1204" s="1">
        <f t="shared" si="158"/>
        <v>0.63146012337154867</v>
      </c>
      <c r="G1204" s="1">
        <f>$F$2*(((SQRT(3)*COS(Model!F1204))-SIN(Model!F1204))/2)</f>
        <v>0.32309172234804584</v>
      </c>
      <c r="H1204" s="1">
        <f t="shared" si="154"/>
        <v>0.47225915948503583</v>
      </c>
      <c r="I1204" s="1">
        <f t="shared" si="155"/>
        <v>0.79535088183308167</v>
      </c>
      <c r="J1204" s="1" t="str">
        <f t="shared" si="156"/>
        <v>R2</v>
      </c>
      <c r="K1204" t="str">
        <f t="shared" si="157"/>
        <v>S4R2</v>
      </c>
      <c r="L1204" t="str">
        <f>VLOOKUP(K1204,'Voltage Vector Region'!$M:$P,2,0)</f>
        <v>V4</v>
      </c>
      <c r="M1204" t="str">
        <f>VLOOKUP(K1204,'Voltage Vector Region'!$M:$P,3,0)</f>
        <v>V10</v>
      </c>
      <c r="N1204" t="str">
        <f>VLOOKUP(K1204,'Voltage Vector Region'!$M:$P,4,0)</f>
        <v>V5</v>
      </c>
      <c r="P1204" t="str">
        <f>VLOOKUP(L1204,'Voltage Vector Region'!$R:$S,2,0)</f>
        <v>OPP</v>
      </c>
      <c r="Q1204" t="str">
        <f>VLOOKUP(M1204,'Voltage Vector Region'!$R:$S,2,0)</f>
        <v>NOP</v>
      </c>
      <c r="R1204" t="str">
        <f>VLOOKUP(N1204,'Voltage Vector Region'!$R:$S,2,0)</f>
        <v>OOP</v>
      </c>
      <c r="S1204">
        <f t="shared" si="151"/>
        <v>12.01</v>
      </c>
      <c r="T1204" t="e">
        <f>VLOOKUP($K1204,#REF!,2,0)</f>
        <v>#REF!</v>
      </c>
      <c r="U1204" t="e">
        <f>VLOOKUP($K1204,#REF!,3,0)</f>
        <v>#REF!</v>
      </c>
      <c r="V1204" t="e">
        <f>VLOOKUP($K1204,#REF!,4,0)</f>
        <v>#REF!</v>
      </c>
    </row>
    <row r="1205" spans="3:22" x14ac:dyDescent="0.3">
      <c r="C1205" s="1">
        <v>1.2019999999999999E-2</v>
      </c>
      <c r="D1205" s="1">
        <f t="shared" si="152"/>
        <v>3.7761943696149314</v>
      </c>
      <c r="E1205" s="1" t="str">
        <f t="shared" si="153"/>
        <v>S4</v>
      </c>
      <c r="F1205" s="1">
        <f t="shared" si="158"/>
        <v>0.63460171602513826</v>
      </c>
      <c r="G1205" s="1">
        <f>$F$2*(((SQRT(3)*COS(Model!F1205))-SIN(Model!F1205))/2)</f>
        <v>0.32079094145058984</v>
      </c>
      <c r="H1205" s="1">
        <f t="shared" si="154"/>
        <v>0.47428545612884743</v>
      </c>
      <c r="I1205" s="1">
        <f t="shared" si="155"/>
        <v>0.79507639757943727</v>
      </c>
      <c r="J1205" s="1" t="str">
        <f t="shared" si="156"/>
        <v>R2</v>
      </c>
      <c r="K1205" t="str">
        <f t="shared" si="157"/>
        <v>S4R2</v>
      </c>
      <c r="L1205" t="str">
        <f>VLOOKUP(K1205,'Voltage Vector Region'!$M:$P,2,0)</f>
        <v>V4</v>
      </c>
      <c r="M1205" t="str">
        <f>VLOOKUP(K1205,'Voltage Vector Region'!$M:$P,3,0)</f>
        <v>V10</v>
      </c>
      <c r="N1205" t="str">
        <f>VLOOKUP(K1205,'Voltage Vector Region'!$M:$P,4,0)</f>
        <v>V5</v>
      </c>
      <c r="P1205" t="str">
        <f>VLOOKUP(L1205,'Voltage Vector Region'!$R:$S,2,0)</f>
        <v>OPP</v>
      </c>
      <c r="Q1205" t="str">
        <f>VLOOKUP(M1205,'Voltage Vector Region'!$R:$S,2,0)</f>
        <v>NOP</v>
      </c>
      <c r="R1205" t="str">
        <f>VLOOKUP(N1205,'Voltage Vector Region'!$R:$S,2,0)</f>
        <v>OOP</v>
      </c>
      <c r="S1205">
        <f t="shared" si="151"/>
        <v>12.02</v>
      </c>
      <c r="T1205" t="e">
        <f>VLOOKUP($K1205,#REF!,2,0)</f>
        <v>#REF!</v>
      </c>
      <c r="U1205" t="e">
        <f>VLOOKUP($K1205,#REF!,3,0)</f>
        <v>#REF!</v>
      </c>
      <c r="V1205" t="e">
        <f>VLOOKUP($K1205,#REF!,4,0)</f>
        <v>#REF!</v>
      </c>
    </row>
    <row r="1206" spans="3:22" x14ac:dyDescent="0.3">
      <c r="C1206" s="1">
        <v>1.2030000000000001E-2</v>
      </c>
      <c r="D1206" s="1">
        <f t="shared" si="152"/>
        <v>3.7793359622685214</v>
      </c>
      <c r="E1206" s="1" t="str">
        <f t="shared" si="153"/>
        <v>S4</v>
      </c>
      <c r="F1206" s="1">
        <f t="shared" si="158"/>
        <v>0.6377433086787283</v>
      </c>
      <c r="G1206" s="1">
        <f>$F$2*(((SQRT(3)*COS(Model!F1206))-SIN(Model!F1206))/2)</f>
        <v>0.31848699447604978</v>
      </c>
      <c r="H1206" s="1">
        <f t="shared" si="154"/>
        <v>0.47630707176668419</v>
      </c>
      <c r="I1206" s="1">
        <f t="shared" si="155"/>
        <v>0.79479406624273397</v>
      </c>
      <c r="J1206" s="1" t="str">
        <f t="shared" si="156"/>
        <v>R2</v>
      </c>
      <c r="K1206" t="str">
        <f t="shared" si="157"/>
        <v>S4R2</v>
      </c>
      <c r="L1206" t="str">
        <f>VLOOKUP(K1206,'Voltage Vector Region'!$M:$P,2,0)</f>
        <v>V4</v>
      </c>
      <c r="M1206" t="str">
        <f>VLOOKUP(K1206,'Voltage Vector Region'!$M:$P,3,0)</f>
        <v>V10</v>
      </c>
      <c r="N1206" t="str">
        <f>VLOOKUP(K1206,'Voltage Vector Region'!$M:$P,4,0)</f>
        <v>V5</v>
      </c>
      <c r="P1206" t="str">
        <f>VLOOKUP(L1206,'Voltage Vector Region'!$R:$S,2,0)</f>
        <v>OPP</v>
      </c>
      <c r="Q1206" t="str">
        <f>VLOOKUP(M1206,'Voltage Vector Region'!$R:$S,2,0)</f>
        <v>NOP</v>
      </c>
      <c r="R1206" t="str">
        <f>VLOOKUP(N1206,'Voltage Vector Region'!$R:$S,2,0)</f>
        <v>OOP</v>
      </c>
      <c r="S1206">
        <f t="shared" si="151"/>
        <v>12.030000000000001</v>
      </c>
      <c r="T1206" t="e">
        <f>VLOOKUP($K1206,#REF!,2,0)</f>
        <v>#REF!</v>
      </c>
      <c r="U1206" t="e">
        <f>VLOOKUP($K1206,#REF!,3,0)</f>
        <v>#REF!</v>
      </c>
      <c r="V1206" t="e">
        <f>VLOOKUP($K1206,#REF!,4,0)</f>
        <v>#REF!</v>
      </c>
    </row>
    <row r="1207" spans="3:22" x14ac:dyDescent="0.3">
      <c r="C1207" s="1">
        <v>1.204E-2</v>
      </c>
      <c r="D1207" s="1">
        <f t="shared" si="152"/>
        <v>3.782477554922111</v>
      </c>
      <c r="E1207" s="1" t="str">
        <f t="shared" si="153"/>
        <v>S4</v>
      </c>
      <c r="F1207" s="1">
        <f t="shared" si="158"/>
        <v>0.6408849013323179</v>
      </c>
      <c r="G1207" s="1">
        <f>$F$2*(((SQRT(3)*COS(Model!F1207))-SIN(Model!F1207))/2)</f>
        <v>0.3161799041634531</v>
      </c>
      <c r="H1207" s="1">
        <f t="shared" si="154"/>
        <v>0.47832398644601515</v>
      </c>
      <c r="I1207" s="1">
        <f t="shared" si="155"/>
        <v>0.79450389060946824</v>
      </c>
      <c r="J1207" s="1" t="str">
        <f t="shared" si="156"/>
        <v>R2</v>
      </c>
      <c r="K1207" t="str">
        <f t="shared" si="157"/>
        <v>S4R2</v>
      </c>
      <c r="L1207" t="str">
        <f>VLOOKUP(K1207,'Voltage Vector Region'!$M:$P,2,0)</f>
        <v>V4</v>
      </c>
      <c r="M1207" t="str">
        <f>VLOOKUP(K1207,'Voltage Vector Region'!$M:$P,3,0)</f>
        <v>V10</v>
      </c>
      <c r="N1207" t="str">
        <f>VLOOKUP(K1207,'Voltage Vector Region'!$M:$P,4,0)</f>
        <v>V5</v>
      </c>
      <c r="P1207" t="str">
        <f>VLOOKUP(L1207,'Voltage Vector Region'!$R:$S,2,0)</f>
        <v>OPP</v>
      </c>
      <c r="Q1207" t="str">
        <f>VLOOKUP(M1207,'Voltage Vector Region'!$R:$S,2,0)</f>
        <v>NOP</v>
      </c>
      <c r="R1207" t="str">
        <f>VLOOKUP(N1207,'Voltage Vector Region'!$R:$S,2,0)</f>
        <v>OOP</v>
      </c>
      <c r="S1207">
        <f t="shared" si="151"/>
        <v>12.040000000000001</v>
      </c>
      <c r="T1207" t="e">
        <f>VLOOKUP($K1207,#REF!,2,0)</f>
        <v>#REF!</v>
      </c>
      <c r="U1207" t="e">
        <f>VLOOKUP($K1207,#REF!,3,0)</f>
        <v>#REF!</v>
      </c>
      <c r="V1207" t="e">
        <f>VLOOKUP($K1207,#REF!,4,0)</f>
        <v>#REF!</v>
      </c>
    </row>
    <row r="1208" spans="3:22" x14ac:dyDescent="0.3">
      <c r="C1208" s="1">
        <v>1.205E-2</v>
      </c>
      <c r="D1208" s="1">
        <f t="shared" si="152"/>
        <v>3.7856191475757011</v>
      </c>
      <c r="E1208" s="1" t="str">
        <f t="shared" si="153"/>
        <v>S4</v>
      </c>
      <c r="F1208" s="1">
        <f t="shared" si="158"/>
        <v>0.64402649398590794</v>
      </c>
      <c r="G1208" s="1">
        <f>$F$2*(((SQRT(3)*COS(Model!F1208))-SIN(Model!F1208))/2)</f>
        <v>0.31386969328284897</v>
      </c>
      <c r="H1208" s="1">
        <f t="shared" si="154"/>
        <v>0.48033618026070751</v>
      </c>
      <c r="I1208" s="1">
        <f t="shared" si="155"/>
        <v>0.79420587354355643</v>
      </c>
      <c r="J1208" s="1" t="str">
        <f t="shared" si="156"/>
        <v>R2</v>
      </c>
      <c r="K1208" t="str">
        <f t="shared" si="157"/>
        <v>S4R2</v>
      </c>
      <c r="L1208" t="str">
        <f>VLOOKUP(K1208,'Voltage Vector Region'!$M:$P,2,0)</f>
        <v>V4</v>
      </c>
      <c r="M1208" t="str">
        <f>VLOOKUP(K1208,'Voltage Vector Region'!$M:$P,3,0)</f>
        <v>V10</v>
      </c>
      <c r="N1208" t="str">
        <f>VLOOKUP(K1208,'Voltage Vector Region'!$M:$P,4,0)</f>
        <v>V5</v>
      </c>
      <c r="P1208" t="str">
        <f>VLOOKUP(L1208,'Voltage Vector Region'!$R:$S,2,0)</f>
        <v>OPP</v>
      </c>
      <c r="Q1208" t="str">
        <f>VLOOKUP(M1208,'Voltage Vector Region'!$R:$S,2,0)</f>
        <v>NOP</v>
      </c>
      <c r="R1208" t="str">
        <f>VLOOKUP(N1208,'Voltage Vector Region'!$R:$S,2,0)</f>
        <v>OOP</v>
      </c>
      <c r="S1208">
        <f t="shared" si="151"/>
        <v>12.049999999999999</v>
      </c>
      <c r="T1208" t="e">
        <f>VLOOKUP($K1208,#REF!,2,0)</f>
        <v>#REF!</v>
      </c>
      <c r="U1208" t="e">
        <f>VLOOKUP($K1208,#REF!,3,0)</f>
        <v>#REF!</v>
      </c>
      <c r="V1208" t="e">
        <f>VLOOKUP($K1208,#REF!,4,0)</f>
        <v>#REF!</v>
      </c>
    </row>
    <row r="1209" spans="3:22" x14ac:dyDescent="0.3">
      <c r="C1209" s="1">
        <v>1.206E-2</v>
      </c>
      <c r="D1209" s="1">
        <f t="shared" si="152"/>
        <v>3.7887607402292907</v>
      </c>
      <c r="E1209" s="1" t="str">
        <f t="shared" si="153"/>
        <v>S4</v>
      </c>
      <c r="F1209" s="1">
        <f t="shared" si="158"/>
        <v>0.64716808663949754</v>
      </c>
      <c r="G1209" s="1">
        <f>$F$2*(((SQRT(3)*COS(Model!F1209))-SIN(Model!F1209))/2)</f>
        <v>0.31155638463508667</v>
      </c>
      <c r="H1209" s="1">
        <f t="shared" si="154"/>
        <v>0.48234363335121988</v>
      </c>
      <c r="I1209" s="1">
        <f t="shared" si="155"/>
        <v>0.79390001798630649</v>
      </c>
      <c r="J1209" s="1" t="str">
        <f t="shared" si="156"/>
        <v>R2</v>
      </c>
      <c r="K1209" t="str">
        <f t="shared" si="157"/>
        <v>S4R2</v>
      </c>
      <c r="L1209" t="str">
        <f>VLOOKUP(K1209,'Voltage Vector Region'!$M:$P,2,0)</f>
        <v>V4</v>
      </c>
      <c r="M1209" t="str">
        <f>VLOOKUP(K1209,'Voltage Vector Region'!$M:$P,3,0)</f>
        <v>V10</v>
      </c>
      <c r="N1209" t="str">
        <f>VLOOKUP(K1209,'Voltage Vector Region'!$M:$P,4,0)</f>
        <v>V5</v>
      </c>
      <c r="P1209" t="str">
        <f>VLOOKUP(L1209,'Voltage Vector Region'!$R:$S,2,0)</f>
        <v>OPP</v>
      </c>
      <c r="Q1209" t="str">
        <f>VLOOKUP(M1209,'Voltage Vector Region'!$R:$S,2,0)</f>
        <v>NOP</v>
      </c>
      <c r="R1209" t="str">
        <f>VLOOKUP(N1209,'Voltage Vector Region'!$R:$S,2,0)</f>
        <v>OOP</v>
      </c>
      <c r="S1209">
        <f t="shared" si="151"/>
        <v>12.059999999999999</v>
      </c>
      <c r="T1209" t="e">
        <f>VLOOKUP($K1209,#REF!,2,0)</f>
        <v>#REF!</v>
      </c>
      <c r="U1209" t="e">
        <f>VLOOKUP($K1209,#REF!,3,0)</f>
        <v>#REF!</v>
      </c>
      <c r="V1209" t="e">
        <f>VLOOKUP($K1209,#REF!,4,0)</f>
        <v>#REF!</v>
      </c>
    </row>
    <row r="1210" spans="3:22" x14ac:dyDescent="0.3">
      <c r="C1210" s="1">
        <v>1.2070000000000001E-2</v>
      </c>
      <c r="D1210" s="1">
        <f t="shared" si="152"/>
        <v>3.7919023328828807</v>
      </c>
      <c r="E1210" s="1" t="str">
        <f t="shared" si="153"/>
        <v>S4</v>
      </c>
      <c r="F1210" s="1">
        <f t="shared" si="158"/>
        <v>0.65030967929308758</v>
      </c>
      <c r="G1210" s="1">
        <f>$F$2*(((SQRT(3)*COS(Model!F1210))-SIN(Model!F1210))/2)</f>
        <v>0.30924000105158816</v>
      </c>
      <c r="H1210" s="1">
        <f t="shared" si="154"/>
        <v>0.48434632590480142</v>
      </c>
      <c r="I1210" s="1">
        <f t="shared" si="155"/>
        <v>0.79358632695638964</v>
      </c>
      <c r="J1210" s="1" t="str">
        <f t="shared" si="156"/>
        <v>R2</v>
      </c>
      <c r="K1210" t="str">
        <f t="shared" si="157"/>
        <v>S4R2</v>
      </c>
      <c r="L1210" t="str">
        <f>VLOOKUP(K1210,'Voltage Vector Region'!$M:$P,2,0)</f>
        <v>V4</v>
      </c>
      <c r="M1210" t="str">
        <f>VLOOKUP(K1210,'Voltage Vector Region'!$M:$P,3,0)</f>
        <v>V10</v>
      </c>
      <c r="N1210" t="str">
        <f>VLOOKUP(K1210,'Voltage Vector Region'!$M:$P,4,0)</f>
        <v>V5</v>
      </c>
      <c r="P1210" t="str">
        <f>VLOOKUP(L1210,'Voltage Vector Region'!$R:$S,2,0)</f>
        <v>OPP</v>
      </c>
      <c r="Q1210" t="str">
        <f>VLOOKUP(M1210,'Voltage Vector Region'!$R:$S,2,0)</f>
        <v>NOP</v>
      </c>
      <c r="R1210" t="str">
        <f>VLOOKUP(N1210,'Voltage Vector Region'!$R:$S,2,0)</f>
        <v>OOP</v>
      </c>
      <c r="S1210">
        <f t="shared" si="151"/>
        <v>12.07</v>
      </c>
      <c r="T1210" t="e">
        <f>VLOOKUP($K1210,#REF!,2,0)</f>
        <v>#REF!</v>
      </c>
      <c r="U1210" t="e">
        <f>VLOOKUP($K1210,#REF!,3,0)</f>
        <v>#REF!</v>
      </c>
      <c r="V1210" t="e">
        <f>VLOOKUP($K1210,#REF!,4,0)</f>
        <v>#REF!</v>
      </c>
    </row>
    <row r="1211" spans="3:22" x14ac:dyDescent="0.3">
      <c r="C1211" s="1">
        <v>1.208E-2</v>
      </c>
      <c r="D1211" s="1">
        <f t="shared" si="152"/>
        <v>3.7950439255364703</v>
      </c>
      <c r="E1211" s="1" t="str">
        <f t="shared" si="153"/>
        <v>S4</v>
      </c>
      <c r="F1211" s="1">
        <f t="shared" si="158"/>
        <v>0.65345127194667718</v>
      </c>
      <c r="G1211" s="1">
        <f>$F$2*(((SQRT(3)*COS(Model!F1211))-SIN(Model!F1211))/2)</f>
        <v>0.30692056539412493</v>
      </c>
      <c r="H1211" s="1">
        <f t="shared" si="154"/>
        <v>0.48634423815568439</v>
      </c>
      <c r="I1211" s="1">
        <f t="shared" si="155"/>
        <v>0.79326480354980933</v>
      </c>
      <c r="J1211" s="1" t="str">
        <f t="shared" si="156"/>
        <v>R2</v>
      </c>
      <c r="K1211" t="str">
        <f t="shared" si="157"/>
        <v>S4R2</v>
      </c>
      <c r="L1211" t="str">
        <f>VLOOKUP(K1211,'Voltage Vector Region'!$M:$P,2,0)</f>
        <v>V4</v>
      </c>
      <c r="M1211" t="str">
        <f>VLOOKUP(K1211,'Voltage Vector Region'!$M:$P,3,0)</f>
        <v>V10</v>
      </c>
      <c r="N1211" t="str">
        <f>VLOOKUP(K1211,'Voltage Vector Region'!$M:$P,4,0)</f>
        <v>V5</v>
      </c>
      <c r="P1211" t="str">
        <f>VLOOKUP(L1211,'Voltage Vector Region'!$R:$S,2,0)</f>
        <v>OPP</v>
      </c>
      <c r="Q1211" t="str">
        <f>VLOOKUP(M1211,'Voltage Vector Region'!$R:$S,2,0)</f>
        <v>NOP</v>
      </c>
      <c r="R1211" t="str">
        <f>VLOOKUP(N1211,'Voltage Vector Region'!$R:$S,2,0)</f>
        <v>OOP</v>
      </c>
      <c r="S1211">
        <f t="shared" si="151"/>
        <v>12.08</v>
      </c>
      <c r="T1211" t="e">
        <f>VLOOKUP($K1211,#REF!,2,0)</f>
        <v>#REF!</v>
      </c>
      <c r="U1211" t="e">
        <f>VLOOKUP($K1211,#REF!,3,0)</f>
        <v>#REF!</v>
      </c>
      <c r="V1211" t="e">
        <f>VLOOKUP($K1211,#REF!,4,0)</f>
        <v>#REF!</v>
      </c>
    </row>
    <row r="1212" spans="3:22" x14ac:dyDescent="0.3">
      <c r="C1212" s="1">
        <v>1.209E-2</v>
      </c>
      <c r="D1212" s="1">
        <f t="shared" si="152"/>
        <v>3.7981855181900599</v>
      </c>
      <c r="E1212" s="1" t="str">
        <f t="shared" si="153"/>
        <v>S4</v>
      </c>
      <c r="F1212" s="1">
        <f t="shared" si="158"/>
        <v>0.65659286460026678</v>
      </c>
      <c r="G1212" s="1">
        <f>$F$2*(((SQRT(3)*COS(Model!F1212))-SIN(Model!F1212))/2)</f>
        <v>0.30459810055458997</v>
      </c>
      <c r="H1212" s="1">
        <f t="shared" si="154"/>
        <v>0.48833735038528209</v>
      </c>
      <c r="I1212" s="1">
        <f t="shared" si="155"/>
        <v>0.79293545093987206</v>
      </c>
      <c r="J1212" s="1" t="str">
        <f t="shared" si="156"/>
        <v>R2</v>
      </c>
      <c r="K1212" t="str">
        <f t="shared" si="157"/>
        <v>S4R2</v>
      </c>
      <c r="L1212" t="str">
        <f>VLOOKUP(K1212,'Voltage Vector Region'!$M:$P,2,0)</f>
        <v>V4</v>
      </c>
      <c r="M1212" t="str">
        <f>VLOOKUP(K1212,'Voltage Vector Region'!$M:$P,3,0)</f>
        <v>V10</v>
      </c>
      <c r="N1212" t="str">
        <f>VLOOKUP(K1212,'Voltage Vector Region'!$M:$P,4,0)</f>
        <v>V5</v>
      </c>
      <c r="P1212" t="str">
        <f>VLOOKUP(L1212,'Voltage Vector Region'!$R:$S,2,0)</f>
        <v>OPP</v>
      </c>
      <c r="Q1212" t="str">
        <f>VLOOKUP(M1212,'Voltage Vector Region'!$R:$S,2,0)</f>
        <v>NOP</v>
      </c>
      <c r="R1212" t="str">
        <f>VLOOKUP(N1212,'Voltage Vector Region'!$R:$S,2,0)</f>
        <v>OOP</v>
      </c>
      <c r="S1212">
        <f t="shared" si="151"/>
        <v>12.09</v>
      </c>
      <c r="T1212" t="e">
        <f>VLOOKUP($K1212,#REF!,2,0)</f>
        <v>#REF!</v>
      </c>
      <c r="U1212" t="e">
        <f>VLOOKUP($K1212,#REF!,3,0)</f>
        <v>#REF!</v>
      </c>
      <c r="V1212" t="e">
        <f>VLOOKUP($K1212,#REF!,4,0)</f>
        <v>#REF!</v>
      </c>
    </row>
    <row r="1213" spans="3:22" x14ac:dyDescent="0.3">
      <c r="C1213" s="1">
        <v>1.21E-2</v>
      </c>
      <c r="D1213" s="1">
        <f t="shared" si="152"/>
        <v>3.8013271108436499</v>
      </c>
      <c r="E1213" s="1" t="str">
        <f t="shared" si="153"/>
        <v>S4</v>
      </c>
      <c r="F1213" s="1">
        <f t="shared" si="158"/>
        <v>0.65973445725385682</v>
      </c>
      <c r="G1213" s="1">
        <f>$F$2*(((SQRT(3)*COS(Model!F1213))-SIN(Model!F1213))/2)</f>
        <v>0.30227262945477351</v>
      </c>
      <c r="H1213" s="1">
        <f t="shared" si="154"/>
        <v>0.4903256429223814</v>
      </c>
      <c r="I1213" s="1">
        <f t="shared" si="155"/>
        <v>0.79259827237715497</v>
      </c>
      <c r="J1213" s="1" t="str">
        <f t="shared" si="156"/>
        <v>R2</v>
      </c>
      <c r="K1213" t="str">
        <f t="shared" si="157"/>
        <v>S4R2</v>
      </c>
      <c r="L1213" t="str">
        <f>VLOOKUP(K1213,'Voltage Vector Region'!$M:$P,2,0)</f>
        <v>V4</v>
      </c>
      <c r="M1213" t="str">
        <f>VLOOKUP(K1213,'Voltage Vector Region'!$M:$P,3,0)</f>
        <v>V10</v>
      </c>
      <c r="N1213" t="str">
        <f>VLOOKUP(K1213,'Voltage Vector Region'!$M:$P,4,0)</f>
        <v>V5</v>
      </c>
      <c r="P1213" t="str">
        <f>VLOOKUP(L1213,'Voltage Vector Region'!$R:$S,2,0)</f>
        <v>OPP</v>
      </c>
      <c r="Q1213" t="str">
        <f>VLOOKUP(M1213,'Voltage Vector Region'!$R:$S,2,0)</f>
        <v>NOP</v>
      </c>
      <c r="R1213" t="str">
        <f>VLOOKUP(N1213,'Voltage Vector Region'!$R:$S,2,0)</f>
        <v>OOP</v>
      </c>
      <c r="S1213">
        <f t="shared" si="151"/>
        <v>12.1</v>
      </c>
      <c r="T1213" t="e">
        <f>VLOOKUP($K1213,#REF!,2,0)</f>
        <v>#REF!</v>
      </c>
      <c r="U1213" t="e">
        <f>VLOOKUP($K1213,#REF!,3,0)</f>
        <v>#REF!</v>
      </c>
      <c r="V1213" t="e">
        <f>VLOOKUP($K1213,#REF!,4,0)</f>
        <v>#REF!</v>
      </c>
    </row>
    <row r="1214" spans="3:22" x14ac:dyDescent="0.3">
      <c r="C1214" s="1">
        <v>1.2109999999999999E-2</v>
      </c>
      <c r="D1214" s="1">
        <f t="shared" si="152"/>
        <v>3.8044687034972395</v>
      </c>
      <c r="E1214" s="1" t="str">
        <f t="shared" si="153"/>
        <v>S4</v>
      </c>
      <c r="F1214" s="1">
        <f t="shared" si="158"/>
        <v>0.66287604990744642</v>
      </c>
      <c r="G1214" s="1">
        <f>$F$2*(((SQRT(3)*COS(Model!F1214))-SIN(Model!F1214))/2)</f>
        <v>0.29994417504613696</v>
      </c>
      <c r="H1214" s="1">
        <f t="shared" si="154"/>
        <v>0.49230909614333723</v>
      </c>
      <c r="I1214" s="1">
        <f t="shared" si="155"/>
        <v>0.7922532711894742</v>
      </c>
      <c r="J1214" s="1" t="str">
        <f t="shared" si="156"/>
        <v>R2</v>
      </c>
      <c r="K1214" t="str">
        <f t="shared" si="157"/>
        <v>S4R2</v>
      </c>
      <c r="L1214" t="str">
        <f>VLOOKUP(K1214,'Voltage Vector Region'!$M:$P,2,0)</f>
        <v>V4</v>
      </c>
      <c r="M1214" t="str">
        <f>VLOOKUP(K1214,'Voltage Vector Region'!$M:$P,3,0)</f>
        <v>V10</v>
      </c>
      <c r="N1214" t="str">
        <f>VLOOKUP(K1214,'Voltage Vector Region'!$M:$P,4,0)</f>
        <v>V5</v>
      </c>
      <c r="P1214" t="str">
        <f>VLOOKUP(L1214,'Voltage Vector Region'!$R:$S,2,0)</f>
        <v>OPP</v>
      </c>
      <c r="Q1214" t="str">
        <f>VLOOKUP(M1214,'Voltage Vector Region'!$R:$S,2,0)</f>
        <v>NOP</v>
      </c>
      <c r="R1214" t="str">
        <f>VLOOKUP(N1214,'Voltage Vector Region'!$R:$S,2,0)</f>
        <v>OOP</v>
      </c>
      <c r="S1214">
        <f t="shared" si="151"/>
        <v>12.11</v>
      </c>
      <c r="T1214" t="e">
        <f>VLOOKUP($K1214,#REF!,2,0)</f>
        <v>#REF!</v>
      </c>
      <c r="U1214" t="e">
        <f>VLOOKUP($K1214,#REF!,3,0)</f>
        <v>#REF!</v>
      </c>
      <c r="V1214" t="e">
        <f>VLOOKUP($K1214,#REF!,4,0)</f>
        <v>#REF!</v>
      </c>
    </row>
    <row r="1215" spans="3:22" x14ac:dyDescent="0.3">
      <c r="C1215" s="1">
        <v>1.2120000000000001E-2</v>
      </c>
      <c r="D1215" s="1">
        <f t="shared" si="152"/>
        <v>3.8076102961508296</v>
      </c>
      <c r="E1215" s="1" t="str">
        <f t="shared" si="153"/>
        <v>S4</v>
      </c>
      <c r="F1215" s="1">
        <f t="shared" si="158"/>
        <v>0.66601764256103646</v>
      </c>
      <c r="G1215" s="1">
        <f>$F$2*(((SQRT(3)*COS(Model!F1215))-SIN(Model!F1215))/2)</f>
        <v>0.29761276030958483</v>
      </c>
      <c r="H1215" s="1">
        <f t="shared" si="154"/>
        <v>0.49428769047226767</v>
      </c>
      <c r="I1215" s="1">
        <f t="shared" si="155"/>
        <v>0.79190045078185256</v>
      </c>
      <c r="J1215" s="1" t="str">
        <f t="shared" si="156"/>
        <v>R2</v>
      </c>
      <c r="K1215" t="str">
        <f t="shared" si="157"/>
        <v>S4R2</v>
      </c>
      <c r="L1215" t="str">
        <f>VLOOKUP(K1215,'Voltage Vector Region'!$M:$P,2,0)</f>
        <v>V4</v>
      </c>
      <c r="M1215" t="str">
        <f>VLOOKUP(K1215,'Voltage Vector Region'!$M:$P,3,0)</f>
        <v>V10</v>
      </c>
      <c r="N1215" t="str">
        <f>VLOOKUP(K1215,'Voltage Vector Region'!$M:$P,4,0)</f>
        <v>V5</v>
      </c>
      <c r="P1215" t="str">
        <f>VLOOKUP(L1215,'Voltage Vector Region'!$R:$S,2,0)</f>
        <v>OPP</v>
      </c>
      <c r="Q1215" t="str">
        <f>VLOOKUP(M1215,'Voltage Vector Region'!$R:$S,2,0)</f>
        <v>NOP</v>
      </c>
      <c r="R1215" t="str">
        <f>VLOOKUP(N1215,'Voltage Vector Region'!$R:$S,2,0)</f>
        <v>OOP</v>
      </c>
      <c r="S1215">
        <f t="shared" si="151"/>
        <v>12.120000000000001</v>
      </c>
      <c r="T1215" t="e">
        <f>VLOOKUP($K1215,#REF!,2,0)</f>
        <v>#REF!</v>
      </c>
      <c r="U1215" t="e">
        <f>VLOOKUP($K1215,#REF!,3,0)</f>
        <v>#REF!</v>
      </c>
      <c r="V1215" t="e">
        <f>VLOOKUP($K1215,#REF!,4,0)</f>
        <v>#REF!</v>
      </c>
    </row>
    <row r="1216" spans="3:22" x14ac:dyDescent="0.3">
      <c r="C1216" s="1">
        <v>1.213E-2</v>
      </c>
      <c r="D1216" s="1">
        <f t="shared" si="152"/>
        <v>3.8107518888044192</v>
      </c>
      <c r="E1216" s="1" t="str">
        <f t="shared" si="153"/>
        <v>S4</v>
      </c>
      <c r="F1216" s="1">
        <f t="shared" si="158"/>
        <v>0.66915923521462606</v>
      </c>
      <c r="G1216" s="1">
        <f>$F$2*(((SQRT(3)*COS(Model!F1216))-SIN(Model!F1216))/2)</f>
        <v>0.29527840825523993</v>
      </c>
      <c r="H1216" s="1">
        <f t="shared" si="154"/>
        <v>0.49626140638124494</v>
      </c>
      <c r="I1216" s="1">
        <f t="shared" si="155"/>
        <v>0.79153981463648493</v>
      </c>
      <c r="J1216" s="1" t="str">
        <f t="shared" si="156"/>
        <v>R2</v>
      </c>
      <c r="K1216" t="str">
        <f t="shared" si="157"/>
        <v>S4R2</v>
      </c>
      <c r="L1216" t="str">
        <f>VLOOKUP(K1216,'Voltage Vector Region'!$M:$P,2,0)</f>
        <v>V4</v>
      </c>
      <c r="M1216" t="str">
        <f>VLOOKUP(K1216,'Voltage Vector Region'!$M:$P,3,0)</f>
        <v>V10</v>
      </c>
      <c r="N1216" t="str">
        <f>VLOOKUP(K1216,'Voltage Vector Region'!$M:$P,4,0)</f>
        <v>V5</v>
      </c>
      <c r="P1216" t="str">
        <f>VLOOKUP(L1216,'Voltage Vector Region'!$R:$S,2,0)</f>
        <v>OPP</v>
      </c>
      <c r="Q1216" t="str">
        <f>VLOOKUP(M1216,'Voltage Vector Region'!$R:$S,2,0)</f>
        <v>NOP</v>
      </c>
      <c r="R1216" t="str">
        <f>VLOOKUP(N1216,'Voltage Vector Region'!$R:$S,2,0)</f>
        <v>OOP</v>
      </c>
      <c r="S1216">
        <f t="shared" si="151"/>
        <v>12.13</v>
      </c>
      <c r="T1216" t="e">
        <f>VLOOKUP($K1216,#REF!,2,0)</f>
        <v>#REF!</v>
      </c>
      <c r="U1216" t="e">
        <f>VLOOKUP($K1216,#REF!,3,0)</f>
        <v>#REF!</v>
      </c>
      <c r="V1216" t="e">
        <f>VLOOKUP($K1216,#REF!,4,0)</f>
        <v>#REF!</v>
      </c>
    </row>
    <row r="1217" spans="3:22" x14ac:dyDescent="0.3">
      <c r="C1217" s="1">
        <v>1.214E-2</v>
      </c>
      <c r="D1217" s="1">
        <f t="shared" si="152"/>
        <v>3.8138934814580088</v>
      </c>
      <c r="E1217" s="1" t="str">
        <f t="shared" si="153"/>
        <v>S4</v>
      </c>
      <c r="F1217" s="1">
        <f t="shared" si="158"/>
        <v>0.67230082786821566</v>
      </c>
      <c r="G1217" s="1">
        <f>$F$2*(((SQRT(3)*COS(Model!F1217))-SIN(Model!F1217))/2)</f>
        <v>0.29294114192221427</v>
      </c>
      <c r="H1217" s="1">
        <f t="shared" si="154"/>
        <v>0.49823022439048997</v>
      </c>
      <c r="I1217" s="1">
        <f t="shared" si="155"/>
        <v>0.79117136631270424</v>
      </c>
      <c r="J1217" s="1" t="str">
        <f t="shared" si="156"/>
        <v>R2</v>
      </c>
      <c r="K1217" t="str">
        <f t="shared" si="157"/>
        <v>S4R2</v>
      </c>
      <c r="L1217" t="str">
        <f>VLOOKUP(K1217,'Voltage Vector Region'!$M:$P,2,0)</f>
        <v>V4</v>
      </c>
      <c r="M1217" t="str">
        <f>VLOOKUP(K1217,'Voltage Vector Region'!$M:$P,3,0)</f>
        <v>V10</v>
      </c>
      <c r="N1217" t="str">
        <f>VLOOKUP(K1217,'Voltage Vector Region'!$M:$P,4,0)</f>
        <v>V5</v>
      </c>
      <c r="P1217" t="str">
        <f>VLOOKUP(L1217,'Voltage Vector Region'!$R:$S,2,0)</f>
        <v>OPP</v>
      </c>
      <c r="Q1217" t="str">
        <f>VLOOKUP(M1217,'Voltage Vector Region'!$R:$S,2,0)</f>
        <v>NOP</v>
      </c>
      <c r="R1217" t="str">
        <f>VLOOKUP(N1217,'Voltage Vector Region'!$R:$S,2,0)</f>
        <v>OOP</v>
      </c>
      <c r="S1217">
        <f t="shared" si="151"/>
        <v>12.139999999999999</v>
      </c>
      <c r="T1217" t="e">
        <f>VLOOKUP($K1217,#REF!,2,0)</f>
        <v>#REF!</v>
      </c>
      <c r="U1217" t="e">
        <f>VLOOKUP($K1217,#REF!,3,0)</f>
        <v>#REF!</v>
      </c>
      <c r="V1217" t="e">
        <f>VLOOKUP($K1217,#REF!,4,0)</f>
        <v>#REF!</v>
      </c>
    </row>
    <row r="1218" spans="3:22" x14ac:dyDescent="0.3">
      <c r="C1218" s="1">
        <v>1.2149999999999999E-2</v>
      </c>
      <c r="D1218" s="1">
        <f t="shared" si="152"/>
        <v>3.8170350741115988</v>
      </c>
      <c r="E1218" s="1" t="str">
        <f t="shared" si="153"/>
        <v>S4</v>
      </c>
      <c r="F1218" s="1">
        <f t="shared" si="158"/>
        <v>0.6754424205218057</v>
      </c>
      <c r="G1218" s="1">
        <f>$F$2*(((SQRT(3)*COS(Model!F1218))-SIN(Model!F1218))/2)</f>
        <v>0.29060098437838255</v>
      </c>
      <c r="H1218" s="1">
        <f t="shared" si="154"/>
        <v>0.50019412506856431</v>
      </c>
      <c r="I1218" s="1">
        <f t="shared" si="155"/>
        <v>0.79079510944694686</v>
      </c>
      <c r="J1218" s="1" t="str">
        <f t="shared" si="156"/>
        <v>R4</v>
      </c>
      <c r="K1218" t="str">
        <f t="shared" si="157"/>
        <v>S4R4</v>
      </c>
      <c r="L1218" t="str">
        <f>VLOOKUP(K1218,'Voltage Vector Region'!$M:$P,2,0)</f>
        <v>V17</v>
      </c>
      <c r="M1218" t="str">
        <f>VLOOKUP(K1218,'Voltage Vector Region'!$M:$P,3,0)</f>
        <v>V10</v>
      </c>
      <c r="N1218" t="str">
        <f>VLOOKUP(K1218,'Voltage Vector Region'!$M:$P,4,0)</f>
        <v>V5</v>
      </c>
      <c r="P1218" t="str">
        <f>VLOOKUP(L1218,'Voltage Vector Region'!$R:$S,2,0)</f>
        <v>NNP</v>
      </c>
      <c r="Q1218" t="str">
        <f>VLOOKUP(M1218,'Voltage Vector Region'!$R:$S,2,0)</f>
        <v>NOP</v>
      </c>
      <c r="R1218" t="str">
        <f>VLOOKUP(N1218,'Voltage Vector Region'!$R:$S,2,0)</f>
        <v>OOP</v>
      </c>
      <c r="S1218">
        <f t="shared" si="151"/>
        <v>12.149999999999999</v>
      </c>
      <c r="T1218" t="e">
        <f>VLOOKUP($K1218,#REF!,2,0)</f>
        <v>#REF!</v>
      </c>
      <c r="U1218" t="e">
        <f>VLOOKUP($K1218,#REF!,3,0)</f>
        <v>#REF!</v>
      </c>
      <c r="V1218" t="e">
        <f>VLOOKUP($K1218,#REF!,4,0)</f>
        <v>#REF!</v>
      </c>
    </row>
    <row r="1219" spans="3:22" x14ac:dyDescent="0.3">
      <c r="C1219" s="1">
        <v>1.2160000000000001E-2</v>
      </c>
      <c r="D1219" s="1">
        <f t="shared" si="152"/>
        <v>3.8201766667651889</v>
      </c>
      <c r="E1219" s="1" t="str">
        <f t="shared" si="153"/>
        <v>S4</v>
      </c>
      <c r="F1219" s="1">
        <f t="shared" si="158"/>
        <v>0.67858401317539574</v>
      </c>
      <c r="G1219" s="1">
        <f>$F$2*(((SQRT(3)*COS(Model!F1219))-SIN(Model!F1219))/2)</f>
        <v>0.28825795872015536</v>
      </c>
      <c r="H1219" s="1">
        <f t="shared" si="154"/>
        <v>0.50215308903256062</v>
      </c>
      <c r="I1219" s="1">
        <f t="shared" si="155"/>
        <v>0.79041104775271598</v>
      </c>
      <c r="J1219" s="1" t="str">
        <f t="shared" si="156"/>
        <v>R4</v>
      </c>
      <c r="K1219" t="str">
        <f t="shared" si="157"/>
        <v>S4R4</v>
      </c>
      <c r="L1219" t="str">
        <f>VLOOKUP(K1219,'Voltage Vector Region'!$M:$P,2,0)</f>
        <v>V17</v>
      </c>
      <c r="M1219" t="str">
        <f>VLOOKUP(K1219,'Voltage Vector Region'!$M:$P,3,0)</f>
        <v>V10</v>
      </c>
      <c r="N1219" t="str">
        <f>VLOOKUP(K1219,'Voltage Vector Region'!$M:$P,4,0)</f>
        <v>V5</v>
      </c>
      <c r="P1219" t="str">
        <f>VLOOKUP(L1219,'Voltage Vector Region'!$R:$S,2,0)</f>
        <v>NNP</v>
      </c>
      <c r="Q1219" t="str">
        <f>VLOOKUP(M1219,'Voltage Vector Region'!$R:$S,2,0)</f>
        <v>NOP</v>
      </c>
      <c r="R1219" t="str">
        <f>VLOOKUP(N1219,'Voltage Vector Region'!$R:$S,2,0)</f>
        <v>OOP</v>
      </c>
      <c r="S1219">
        <f t="shared" ref="S1219:S1282" si="159">C1219/$S$1</f>
        <v>12.16</v>
      </c>
      <c r="T1219" t="e">
        <f>VLOOKUP($K1219,#REF!,2,0)</f>
        <v>#REF!</v>
      </c>
      <c r="U1219" t="e">
        <f>VLOOKUP($K1219,#REF!,3,0)</f>
        <v>#REF!</v>
      </c>
      <c r="V1219" t="e">
        <f>VLOOKUP($K1219,#REF!,4,0)</f>
        <v>#REF!</v>
      </c>
    </row>
    <row r="1220" spans="3:22" x14ac:dyDescent="0.3">
      <c r="C1220" s="1">
        <v>1.217E-2</v>
      </c>
      <c r="D1220" s="1">
        <f t="shared" ref="D1220:D1283" si="160">C1220*$B$3</f>
        <v>3.8233182594187785</v>
      </c>
      <c r="E1220" s="1" t="str">
        <f t="shared" ref="E1220:E1283" si="161">IF(AND((D1220&lt;PI()/3),(D1220&gt;=0)),"S1",IF(AND((D1220&lt;2*PI()/3),(D1220&gt;=PI()/3)),"S2",IF(AND((D1220&lt;3*PI()/3),(D1220&gt;=2*PI()/3)),"S3",IF(AND((D1220&lt;4*PI()/3),(D1220&gt;=PI())),"S4",IF(AND((D1220&lt;5*PI()/3),(D1220&gt;=4*PI()/3)),"S5",IF(AND((D1220&lt;2*PI()),(D1220&gt;=5*PI()/3)),"S6",0))))))</f>
        <v>S4</v>
      </c>
      <c r="F1220" s="1">
        <f t="shared" si="158"/>
        <v>0.68172560582898534</v>
      </c>
      <c r="G1220" s="1">
        <f>$F$2*(((SQRT(3)*COS(Model!F1220))-SIN(Model!F1220))/2)</f>
        <v>0.28591208807225049</v>
      </c>
      <c r="H1220" s="1">
        <f t="shared" si="154"/>
        <v>0.50410709694829536</v>
      </c>
      <c r="I1220" s="1">
        <f t="shared" si="155"/>
        <v>0.7900191850205458</v>
      </c>
      <c r="J1220" s="1" t="str">
        <f t="shared" si="156"/>
        <v>R4</v>
      </c>
      <c r="K1220" t="str">
        <f t="shared" si="157"/>
        <v>S4R4</v>
      </c>
      <c r="L1220" t="str">
        <f>VLOOKUP(K1220,'Voltage Vector Region'!$M:$P,2,0)</f>
        <v>V17</v>
      </c>
      <c r="M1220" t="str">
        <f>VLOOKUP(K1220,'Voltage Vector Region'!$M:$P,3,0)</f>
        <v>V10</v>
      </c>
      <c r="N1220" t="str">
        <f>VLOOKUP(K1220,'Voltage Vector Region'!$M:$P,4,0)</f>
        <v>V5</v>
      </c>
      <c r="P1220" t="str">
        <f>VLOOKUP(L1220,'Voltage Vector Region'!$R:$S,2,0)</f>
        <v>NNP</v>
      </c>
      <c r="Q1220" t="str">
        <f>VLOOKUP(M1220,'Voltage Vector Region'!$R:$S,2,0)</f>
        <v>NOP</v>
      </c>
      <c r="R1220" t="str">
        <f>VLOOKUP(N1220,'Voltage Vector Region'!$R:$S,2,0)</f>
        <v>OOP</v>
      </c>
      <c r="S1220">
        <f t="shared" si="159"/>
        <v>12.17</v>
      </c>
      <c r="T1220" t="e">
        <f>VLOOKUP($K1220,#REF!,2,0)</f>
        <v>#REF!</v>
      </c>
      <c r="U1220" t="e">
        <f>VLOOKUP($K1220,#REF!,3,0)</f>
        <v>#REF!</v>
      </c>
      <c r="V1220" t="e">
        <f>VLOOKUP($K1220,#REF!,4,0)</f>
        <v>#REF!</v>
      </c>
    </row>
    <row r="1221" spans="3:22" x14ac:dyDescent="0.3">
      <c r="C1221" s="1">
        <v>1.218E-2</v>
      </c>
      <c r="D1221" s="1">
        <f t="shared" si="160"/>
        <v>3.8264598520723681</v>
      </c>
      <c r="E1221" s="1" t="str">
        <f t="shared" si="161"/>
        <v>S4</v>
      </c>
      <c r="F1221" s="1">
        <f t="shared" si="158"/>
        <v>0.68486719848257493</v>
      </c>
      <c r="G1221" s="1">
        <f>$F$2*(((SQRT(3)*COS(Model!F1221))-SIN(Model!F1221))/2)</f>
        <v>0.28356339558746363</v>
      </c>
      <c r="H1221" s="1">
        <f t="shared" si="154"/>
        <v>0.50605612953049961</v>
      </c>
      <c r="I1221" s="1">
        <f t="shared" si="155"/>
        <v>0.78961952511796318</v>
      </c>
      <c r="J1221" s="1" t="str">
        <f t="shared" si="156"/>
        <v>R4</v>
      </c>
      <c r="K1221" t="str">
        <f t="shared" si="157"/>
        <v>S4R4</v>
      </c>
      <c r="L1221" t="str">
        <f>VLOOKUP(K1221,'Voltage Vector Region'!$M:$P,2,0)</f>
        <v>V17</v>
      </c>
      <c r="M1221" t="str">
        <f>VLOOKUP(K1221,'Voltage Vector Region'!$M:$P,3,0)</f>
        <v>V10</v>
      </c>
      <c r="N1221" t="str">
        <f>VLOOKUP(K1221,'Voltage Vector Region'!$M:$P,4,0)</f>
        <v>V5</v>
      </c>
      <c r="P1221" t="str">
        <f>VLOOKUP(L1221,'Voltage Vector Region'!$R:$S,2,0)</f>
        <v>NNP</v>
      </c>
      <c r="Q1221" t="str">
        <f>VLOOKUP(M1221,'Voltage Vector Region'!$R:$S,2,0)</f>
        <v>NOP</v>
      </c>
      <c r="R1221" t="str">
        <f>VLOOKUP(N1221,'Voltage Vector Region'!$R:$S,2,0)</f>
        <v>OOP</v>
      </c>
      <c r="S1221">
        <f t="shared" si="159"/>
        <v>12.18</v>
      </c>
      <c r="T1221" t="e">
        <f>VLOOKUP($K1221,#REF!,2,0)</f>
        <v>#REF!</v>
      </c>
      <c r="U1221" t="e">
        <f>VLOOKUP($K1221,#REF!,3,0)</f>
        <v>#REF!</v>
      </c>
      <c r="V1221" t="e">
        <f>VLOOKUP($K1221,#REF!,4,0)</f>
        <v>#REF!</v>
      </c>
    </row>
    <row r="1222" spans="3:22" x14ac:dyDescent="0.3">
      <c r="C1222" s="1">
        <v>1.2189999999999999E-2</v>
      </c>
      <c r="D1222" s="1">
        <f t="shared" si="160"/>
        <v>3.8296014447259576</v>
      </c>
      <c r="E1222" s="1" t="str">
        <f t="shared" si="161"/>
        <v>S4</v>
      </c>
      <c r="F1222" s="1">
        <f t="shared" si="158"/>
        <v>0.68800879113616453</v>
      </c>
      <c r="G1222" s="1">
        <f>$F$2*(((SQRT(3)*COS(Model!F1222))-SIN(Model!F1222))/2)</f>
        <v>0.28121190444644156</v>
      </c>
      <c r="H1222" s="1">
        <f t="shared" si="154"/>
        <v>0.50800016754300836</v>
      </c>
      <c r="I1222" s="1">
        <f t="shared" si="155"/>
        <v>0.78921207198944998</v>
      </c>
      <c r="J1222" s="1" t="str">
        <f t="shared" si="156"/>
        <v>R4</v>
      </c>
      <c r="K1222" t="str">
        <f t="shared" si="157"/>
        <v>S4R4</v>
      </c>
      <c r="L1222" t="str">
        <f>VLOOKUP(K1222,'Voltage Vector Region'!$M:$P,2,0)</f>
        <v>V17</v>
      </c>
      <c r="M1222" t="str">
        <f>VLOOKUP(K1222,'Voltage Vector Region'!$M:$P,3,0)</f>
        <v>V10</v>
      </c>
      <c r="N1222" t="str">
        <f>VLOOKUP(K1222,'Voltage Vector Region'!$M:$P,4,0)</f>
        <v>V5</v>
      </c>
      <c r="P1222" t="str">
        <f>VLOOKUP(L1222,'Voltage Vector Region'!$R:$S,2,0)</f>
        <v>NNP</v>
      </c>
      <c r="Q1222" t="str">
        <f>VLOOKUP(M1222,'Voltage Vector Region'!$R:$S,2,0)</f>
        <v>NOP</v>
      </c>
      <c r="R1222" t="str">
        <f>VLOOKUP(N1222,'Voltage Vector Region'!$R:$S,2,0)</f>
        <v>OOP</v>
      </c>
      <c r="S1222">
        <f t="shared" si="159"/>
        <v>12.19</v>
      </c>
      <c r="T1222" t="e">
        <f>VLOOKUP($K1222,#REF!,2,0)</f>
        <v>#REF!</v>
      </c>
      <c r="U1222" t="e">
        <f>VLOOKUP($K1222,#REF!,3,0)</f>
        <v>#REF!</v>
      </c>
      <c r="V1222" t="e">
        <f>VLOOKUP($K1222,#REF!,4,0)</f>
        <v>#REF!</v>
      </c>
    </row>
    <row r="1223" spans="3:22" x14ac:dyDescent="0.3">
      <c r="C1223" s="1">
        <v>1.2200000000000001E-2</v>
      </c>
      <c r="D1223" s="1">
        <f t="shared" si="160"/>
        <v>3.8327430373795481</v>
      </c>
      <c r="E1223" s="1" t="str">
        <f t="shared" si="161"/>
        <v>S4</v>
      </c>
      <c r="F1223" s="1">
        <f t="shared" si="158"/>
        <v>0.69115038378975502</v>
      </c>
      <c r="G1223" s="1">
        <f>$F$2*(((SQRT(3)*COS(Model!F1223))-SIN(Model!F1223))/2)</f>
        <v>0.27885763785745182</v>
      </c>
      <c r="H1223" s="1">
        <f t="shared" si="154"/>
        <v>0.50993919179895209</v>
      </c>
      <c r="I1223" s="1">
        <f t="shared" si="155"/>
        <v>0.78879682965640385</v>
      </c>
      <c r="J1223" s="1" t="str">
        <f t="shared" si="156"/>
        <v>R4</v>
      </c>
      <c r="K1223" t="str">
        <f t="shared" si="157"/>
        <v>S4R4</v>
      </c>
      <c r="L1223" t="str">
        <f>VLOOKUP(K1223,'Voltage Vector Region'!$M:$P,2,0)</f>
        <v>V17</v>
      </c>
      <c r="M1223" t="str">
        <f>VLOOKUP(K1223,'Voltage Vector Region'!$M:$P,3,0)</f>
        <v>V10</v>
      </c>
      <c r="N1223" t="str">
        <f>VLOOKUP(K1223,'Voltage Vector Region'!$M:$P,4,0)</f>
        <v>V5</v>
      </c>
      <c r="P1223" t="str">
        <f>VLOOKUP(L1223,'Voltage Vector Region'!$R:$S,2,0)</f>
        <v>NNP</v>
      </c>
      <c r="Q1223" t="str">
        <f>VLOOKUP(M1223,'Voltage Vector Region'!$R:$S,2,0)</f>
        <v>NOP</v>
      </c>
      <c r="R1223" t="str">
        <f>VLOOKUP(N1223,'Voltage Vector Region'!$R:$S,2,0)</f>
        <v>OOP</v>
      </c>
      <c r="S1223">
        <f t="shared" si="159"/>
        <v>12.200000000000001</v>
      </c>
      <c r="T1223" t="e">
        <f>VLOOKUP($K1223,#REF!,2,0)</f>
        <v>#REF!</v>
      </c>
      <c r="U1223" t="e">
        <f>VLOOKUP($K1223,#REF!,3,0)</f>
        <v>#REF!</v>
      </c>
      <c r="V1223" t="e">
        <f>VLOOKUP($K1223,#REF!,4,0)</f>
        <v>#REF!</v>
      </c>
    </row>
    <row r="1224" spans="3:22" x14ac:dyDescent="0.3">
      <c r="C1224" s="1">
        <v>1.221E-2</v>
      </c>
      <c r="D1224" s="1">
        <f t="shared" si="160"/>
        <v>3.8358846300331377</v>
      </c>
      <c r="E1224" s="1" t="str">
        <f t="shared" si="161"/>
        <v>S4</v>
      </c>
      <c r="F1224" s="1">
        <f t="shared" si="158"/>
        <v>0.69429197644334462</v>
      </c>
      <c r="G1224" s="1">
        <f>$F$2*(((SQRT(3)*COS(Model!F1224))-SIN(Model!F1224))/2)</f>
        <v>0.2765006190561563</v>
      </c>
      <c r="H1224" s="1">
        <f t="shared" si="154"/>
        <v>0.51187318316094299</v>
      </c>
      <c r="I1224" s="1">
        <f t="shared" si="155"/>
        <v>0.7883738022170993</v>
      </c>
      <c r="J1224" s="1" t="str">
        <f t="shared" si="156"/>
        <v>R4</v>
      </c>
      <c r="K1224" t="str">
        <f t="shared" si="157"/>
        <v>S4R4</v>
      </c>
      <c r="L1224" t="str">
        <f>VLOOKUP(K1224,'Voltage Vector Region'!$M:$P,2,0)</f>
        <v>V17</v>
      </c>
      <c r="M1224" t="str">
        <f>VLOOKUP(K1224,'Voltage Vector Region'!$M:$P,3,0)</f>
        <v>V10</v>
      </c>
      <c r="N1224" t="str">
        <f>VLOOKUP(K1224,'Voltage Vector Region'!$M:$P,4,0)</f>
        <v>V5</v>
      </c>
      <c r="P1224" t="str">
        <f>VLOOKUP(L1224,'Voltage Vector Region'!$R:$S,2,0)</f>
        <v>NNP</v>
      </c>
      <c r="Q1224" t="str">
        <f>VLOOKUP(M1224,'Voltage Vector Region'!$R:$S,2,0)</f>
        <v>NOP</v>
      </c>
      <c r="R1224" t="str">
        <f>VLOOKUP(N1224,'Voltage Vector Region'!$R:$S,2,0)</f>
        <v>OOP</v>
      </c>
      <c r="S1224">
        <f t="shared" si="159"/>
        <v>12.21</v>
      </c>
      <c r="T1224" t="e">
        <f>VLOOKUP($K1224,#REF!,2,0)</f>
        <v>#REF!</v>
      </c>
      <c r="U1224" t="e">
        <f>VLOOKUP($K1224,#REF!,3,0)</f>
        <v>#REF!</v>
      </c>
      <c r="V1224" t="e">
        <f>VLOOKUP($K1224,#REF!,4,0)</f>
        <v>#REF!</v>
      </c>
    </row>
    <row r="1225" spans="3:22" x14ac:dyDescent="0.3">
      <c r="C1225" s="1">
        <v>1.222E-2</v>
      </c>
      <c r="D1225" s="1">
        <f t="shared" si="160"/>
        <v>3.8390262226867273</v>
      </c>
      <c r="E1225" s="1" t="str">
        <f t="shared" si="161"/>
        <v>S4</v>
      </c>
      <c r="F1225" s="1">
        <f t="shared" si="158"/>
        <v>0.69743356909693421</v>
      </c>
      <c r="G1225" s="1">
        <f>$F$2*(((SQRT(3)*COS(Model!F1225))-SIN(Model!F1225))/2)</f>
        <v>0.27414087130537867</v>
      </c>
      <c r="H1225" s="1">
        <f t="shared" si="154"/>
        <v>0.51380212254126756</v>
      </c>
      <c r="I1225" s="1">
        <f t="shared" si="155"/>
        <v>0.78794299384664623</v>
      </c>
      <c r="J1225" s="1" t="str">
        <f t="shared" si="156"/>
        <v>R4</v>
      </c>
      <c r="K1225" t="str">
        <f t="shared" si="157"/>
        <v>S4R4</v>
      </c>
      <c r="L1225" t="str">
        <f>VLOOKUP(K1225,'Voltage Vector Region'!$M:$P,2,0)</f>
        <v>V17</v>
      </c>
      <c r="M1225" t="str">
        <f>VLOOKUP(K1225,'Voltage Vector Region'!$M:$P,3,0)</f>
        <v>V10</v>
      </c>
      <c r="N1225" t="str">
        <f>VLOOKUP(K1225,'Voltage Vector Region'!$M:$P,4,0)</f>
        <v>V5</v>
      </c>
      <c r="P1225" t="str">
        <f>VLOOKUP(L1225,'Voltage Vector Region'!$R:$S,2,0)</f>
        <v>NNP</v>
      </c>
      <c r="Q1225" t="str">
        <f>VLOOKUP(M1225,'Voltage Vector Region'!$R:$S,2,0)</f>
        <v>NOP</v>
      </c>
      <c r="R1225" t="str">
        <f>VLOOKUP(N1225,'Voltage Vector Region'!$R:$S,2,0)</f>
        <v>OOP</v>
      </c>
      <c r="S1225">
        <f t="shared" si="159"/>
        <v>12.219999999999999</v>
      </c>
      <c r="T1225" t="e">
        <f>VLOOKUP($K1225,#REF!,2,0)</f>
        <v>#REF!</v>
      </c>
      <c r="U1225" t="e">
        <f>VLOOKUP($K1225,#REF!,3,0)</f>
        <v>#REF!</v>
      </c>
      <c r="V1225" t="e">
        <f>VLOOKUP($K1225,#REF!,4,0)</f>
        <v>#REF!</v>
      </c>
    </row>
    <row r="1226" spans="3:22" x14ac:dyDescent="0.3">
      <c r="C1226" s="1">
        <v>1.223E-2</v>
      </c>
      <c r="D1226" s="1">
        <f t="shared" si="160"/>
        <v>3.8421678153403169</v>
      </c>
      <c r="E1226" s="1" t="str">
        <f t="shared" si="161"/>
        <v>S4</v>
      </c>
      <c r="F1226" s="1">
        <f t="shared" si="158"/>
        <v>0.70057516175052381</v>
      </c>
      <c r="G1226" s="1">
        <f>$F$2*(((SQRT(3)*COS(Model!F1226))-SIN(Model!F1226))/2)</f>
        <v>0.27177841789487633</v>
      </c>
      <c r="H1226" s="1">
        <f t="shared" si="154"/>
        <v>0.51572599090207305</v>
      </c>
      <c r="I1226" s="1">
        <f t="shared" si="155"/>
        <v>0.78750440879694938</v>
      </c>
      <c r="J1226" s="1" t="str">
        <f t="shared" si="156"/>
        <v>R4</v>
      </c>
      <c r="K1226" t="str">
        <f t="shared" si="157"/>
        <v>S4R4</v>
      </c>
      <c r="L1226" t="str">
        <f>VLOOKUP(K1226,'Voltage Vector Region'!$M:$P,2,0)</f>
        <v>V17</v>
      </c>
      <c r="M1226" t="str">
        <f>VLOOKUP(K1226,'Voltage Vector Region'!$M:$P,3,0)</f>
        <v>V10</v>
      </c>
      <c r="N1226" t="str">
        <f>VLOOKUP(K1226,'Voltage Vector Region'!$M:$P,4,0)</f>
        <v>V5</v>
      </c>
      <c r="P1226" t="str">
        <f>VLOOKUP(L1226,'Voltage Vector Region'!$R:$S,2,0)</f>
        <v>NNP</v>
      </c>
      <c r="Q1226" t="str">
        <f>VLOOKUP(M1226,'Voltage Vector Region'!$R:$S,2,0)</f>
        <v>NOP</v>
      </c>
      <c r="R1226" t="str">
        <f>VLOOKUP(N1226,'Voltage Vector Region'!$R:$S,2,0)</f>
        <v>OOP</v>
      </c>
      <c r="S1226">
        <f t="shared" si="159"/>
        <v>12.229999999999999</v>
      </c>
      <c r="T1226" t="e">
        <f>VLOOKUP($K1226,#REF!,2,0)</f>
        <v>#REF!</v>
      </c>
      <c r="U1226" t="e">
        <f>VLOOKUP($K1226,#REF!,3,0)</f>
        <v>#REF!</v>
      </c>
      <c r="V1226" t="e">
        <f>VLOOKUP($K1226,#REF!,4,0)</f>
        <v>#REF!</v>
      </c>
    </row>
    <row r="1227" spans="3:22" x14ac:dyDescent="0.3">
      <c r="C1227" s="1">
        <v>1.2239999999999999E-2</v>
      </c>
      <c r="D1227" s="1">
        <f t="shared" si="160"/>
        <v>3.8453094079939065</v>
      </c>
      <c r="E1227" s="1" t="str">
        <f t="shared" si="161"/>
        <v>S4</v>
      </c>
      <c r="F1227" s="1">
        <f t="shared" si="158"/>
        <v>0.70371675440411341</v>
      </c>
      <c r="G1227" s="1">
        <f>$F$2*(((SQRT(3)*COS(Model!F1227))-SIN(Model!F1227))/2)</f>
        <v>0.26941328214111077</v>
      </c>
      <c r="H1227" s="1">
        <f t="shared" si="154"/>
        <v>0.51764476925555536</v>
      </c>
      <c r="I1227" s="1">
        <f t="shared" si="155"/>
        <v>0.78705805139666607</v>
      </c>
      <c r="J1227" s="1" t="str">
        <f t="shared" si="156"/>
        <v>R4</v>
      </c>
      <c r="K1227" t="str">
        <f t="shared" si="157"/>
        <v>S4R4</v>
      </c>
      <c r="L1227" t="str">
        <f>VLOOKUP(K1227,'Voltage Vector Region'!$M:$P,2,0)</f>
        <v>V17</v>
      </c>
      <c r="M1227" t="str">
        <f>VLOOKUP(K1227,'Voltage Vector Region'!$M:$P,3,0)</f>
        <v>V10</v>
      </c>
      <c r="N1227" t="str">
        <f>VLOOKUP(K1227,'Voltage Vector Region'!$M:$P,4,0)</f>
        <v>V5</v>
      </c>
      <c r="P1227" t="str">
        <f>VLOOKUP(L1227,'Voltage Vector Region'!$R:$S,2,0)</f>
        <v>NNP</v>
      </c>
      <c r="Q1227" t="str">
        <f>VLOOKUP(M1227,'Voltage Vector Region'!$R:$S,2,0)</f>
        <v>NOP</v>
      </c>
      <c r="R1227" t="str">
        <f>VLOOKUP(N1227,'Voltage Vector Region'!$R:$S,2,0)</f>
        <v>OOP</v>
      </c>
      <c r="S1227">
        <f t="shared" si="159"/>
        <v>12.239999999999998</v>
      </c>
      <c r="T1227" t="e">
        <f>VLOOKUP($K1227,#REF!,2,0)</f>
        <v>#REF!</v>
      </c>
      <c r="U1227" t="e">
        <f>VLOOKUP($K1227,#REF!,3,0)</f>
        <v>#REF!</v>
      </c>
      <c r="V1227" t="e">
        <f>VLOOKUP($K1227,#REF!,4,0)</f>
        <v>#REF!</v>
      </c>
    </row>
    <row r="1228" spans="3:22" x14ac:dyDescent="0.3">
      <c r="C1228" s="1">
        <v>1.225E-2</v>
      </c>
      <c r="D1228" s="1">
        <f t="shared" si="160"/>
        <v>3.848451000647497</v>
      </c>
      <c r="E1228" s="1" t="str">
        <f t="shared" si="161"/>
        <v>S4</v>
      </c>
      <c r="F1228" s="1">
        <f t="shared" si="158"/>
        <v>0.7068583470577039</v>
      </c>
      <c r="G1228" s="1">
        <f>$F$2*(((SQRT(3)*COS(Model!F1228))-SIN(Model!F1228))/2)</f>
        <v>0.26704548738701644</v>
      </c>
      <c r="H1228" s="1">
        <f t="shared" ref="H1228:H1291" si="162">$F$2*SIN(F1228)</f>
        <v>0.51955843866414719</v>
      </c>
      <c r="I1228" s="1">
        <f t="shared" ref="I1228:I1291" si="163">G1228+H1228</f>
        <v>0.78660392605116369</v>
      </c>
      <c r="J1228" s="1" t="str">
        <f t="shared" ref="J1228:J1291" si="164">IF(G1228&gt;0.5,"R3",IF(H1228&gt;0.5,"R4",IF(I1228&lt;0.5,"R1","R2")))</f>
        <v>R4</v>
      </c>
      <c r="K1228" t="str">
        <f t="shared" ref="K1228:K1291" si="165">E1228&amp;J1228</f>
        <v>S4R4</v>
      </c>
      <c r="L1228" t="str">
        <f>VLOOKUP(K1228,'Voltage Vector Region'!$M:$P,2,0)</f>
        <v>V17</v>
      </c>
      <c r="M1228" t="str">
        <f>VLOOKUP(K1228,'Voltage Vector Region'!$M:$P,3,0)</f>
        <v>V10</v>
      </c>
      <c r="N1228" t="str">
        <f>VLOOKUP(K1228,'Voltage Vector Region'!$M:$P,4,0)</f>
        <v>V5</v>
      </c>
      <c r="P1228" t="str">
        <f>VLOOKUP(L1228,'Voltage Vector Region'!$R:$S,2,0)</f>
        <v>NNP</v>
      </c>
      <c r="Q1228" t="str">
        <f>VLOOKUP(M1228,'Voltage Vector Region'!$R:$S,2,0)</f>
        <v>NOP</v>
      </c>
      <c r="R1228" t="str">
        <f>VLOOKUP(N1228,'Voltage Vector Region'!$R:$S,2,0)</f>
        <v>OOP</v>
      </c>
      <c r="S1228">
        <f t="shared" si="159"/>
        <v>12.25</v>
      </c>
      <c r="T1228" t="e">
        <f>VLOOKUP($K1228,#REF!,2,0)</f>
        <v>#REF!</v>
      </c>
      <c r="U1228" t="e">
        <f>VLOOKUP($K1228,#REF!,3,0)</f>
        <v>#REF!</v>
      </c>
      <c r="V1228" t="e">
        <f>VLOOKUP($K1228,#REF!,4,0)</f>
        <v>#REF!</v>
      </c>
    </row>
    <row r="1229" spans="3:22" x14ac:dyDescent="0.3">
      <c r="C1229" s="1">
        <v>1.226E-2</v>
      </c>
      <c r="D1229" s="1">
        <f t="shared" si="160"/>
        <v>3.8515925933010866</v>
      </c>
      <c r="E1229" s="1" t="str">
        <f t="shared" si="161"/>
        <v>S4</v>
      </c>
      <c r="F1229" s="1">
        <f t="shared" si="158"/>
        <v>0.70999993971129349</v>
      </c>
      <c r="G1229" s="1">
        <f>$F$2*(((SQRT(3)*COS(Model!F1229))-SIN(Model!F1229))/2)</f>
        <v>0.2646750570017728</v>
      </c>
      <c r="H1229" s="1">
        <f t="shared" si="162"/>
        <v>0.52146698024070315</v>
      </c>
      <c r="I1229" s="1">
        <f t="shared" si="163"/>
        <v>0.78614203724247589</v>
      </c>
      <c r="J1229" s="1" t="str">
        <f t="shared" si="164"/>
        <v>R4</v>
      </c>
      <c r="K1229" t="str">
        <f t="shared" si="165"/>
        <v>S4R4</v>
      </c>
      <c r="L1229" t="str">
        <f>VLOOKUP(K1229,'Voltage Vector Region'!$M:$P,2,0)</f>
        <v>V17</v>
      </c>
      <c r="M1229" t="str">
        <f>VLOOKUP(K1229,'Voltage Vector Region'!$M:$P,3,0)</f>
        <v>V10</v>
      </c>
      <c r="N1229" t="str">
        <f>VLOOKUP(K1229,'Voltage Vector Region'!$M:$P,4,0)</f>
        <v>V5</v>
      </c>
      <c r="P1229" t="str">
        <f>VLOOKUP(L1229,'Voltage Vector Region'!$R:$S,2,0)</f>
        <v>NNP</v>
      </c>
      <c r="Q1229" t="str">
        <f>VLOOKUP(M1229,'Voltage Vector Region'!$R:$S,2,0)</f>
        <v>NOP</v>
      </c>
      <c r="R1229" t="str">
        <f>VLOOKUP(N1229,'Voltage Vector Region'!$R:$S,2,0)</f>
        <v>OOP</v>
      </c>
      <c r="S1229">
        <f t="shared" si="159"/>
        <v>12.26</v>
      </c>
      <c r="T1229" t="e">
        <f>VLOOKUP($K1229,#REF!,2,0)</f>
        <v>#REF!</v>
      </c>
      <c r="U1229" t="e">
        <f>VLOOKUP($K1229,#REF!,3,0)</f>
        <v>#REF!</v>
      </c>
      <c r="V1229" t="e">
        <f>VLOOKUP($K1229,#REF!,4,0)</f>
        <v>#REF!</v>
      </c>
    </row>
    <row r="1230" spans="3:22" x14ac:dyDescent="0.3">
      <c r="C1230" s="1">
        <v>1.227E-2</v>
      </c>
      <c r="D1230" s="1">
        <f t="shared" si="160"/>
        <v>3.8547341859546762</v>
      </c>
      <c r="E1230" s="1" t="str">
        <f t="shared" si="161"/>
        <v>S4</v>
      </c>
      <c r="F1230" s="1">
        <f t="shared" si="158"/>
        <v>0.71314153236488309</v>
      </c>
      <c r="G1230" s="1">
        <f>$F$2*(((SQRT(3)*COS(Model!F1230))-SIN(Model!F1230))/2)</f>
        <v>0.26230201438057021</v>
      </c>
      <c r="H1230" s="1">
        <f t="shared" si="162"/>
        <v>0.52337037514868889</v>
      </c>
      <c r="I1230" s="1">
        <f t="shared" si="163"/>
        <v>0.78567238952925911</v>
      </c>
      <c r="J1230" s="1" t="str">
        <f t="shared" si="164"/>
        <v>R4</v>
      </c>
      <c r="K1230" t="str">
        <f t="shared" si="165"/>
        <v>S4R4</v>
      </c>
      <c r="L1230" t="str">
        <f>VLOOKUP(K1230,'Voltage Vector Region'!$M:$P,2,0)</f>
        <v>V17</v>
      </c>
      <c r="M1230" t="str">
        <f>VLOOKUP(K1230,'Voltage Vector Region'!$M:$P,3,0)</f>
        <v>V10</v>
      </c>
      <c r="N1230" t="str">
        <f>VLOOKUP(K1230,'Voltage Vector Region'!$M:$P,4,0)</f>
        <v>V5</v>
      </c>
      <c r="P1230" t="str">
        <f>VLOOKUP(L1230,'Voltage Vector Region'!$R:$S,2,0)</f>
        <v>NNP</v>
      </c>
      <c r="Q1230" t="str">
        <f>VLOOKUP(M1230,'Voltage Vector Region'!$R:$S,2,0)</f>
        <v>NOP</v>
      </c>
      <c r="R1230" t="str">
        <f>VLOOKUP(N1230,'Voltage Vector Region'!$R:$S,2,0)</f>
        <v>OOP</v>
      </c>
      <c r="S1230">
        <f t="shared" si="159"/>
        <v>12.27</v>
      </c>
      <c r="T1230" t="e">
        <f>VLOOKUP($K1230,#REF!,2,0)</f>
        <v>#REF!</v>
      </c>
      <c r="U1230" t="e">
        <f>VLOOKUP($K1230,#REF!,3,0)</f>
        <v>#REF!</v>
      </c>
      <c r="V1230" t="e">
        <f>VLOOKUP($K1230,#REF!,4,0)</f>
        <v>#REF!</v>
      </c>
    </row>
    <row r="1231" spans="3:22" x14ac:dyDescent="0.3">
      <c r="C1231" s="1">
        <v>1.2279999999999999E-2</v>
      </c>
      <c r="D1231" s="1">
        <f t="shared" si="160"/>
        <v>3.8578757786082658</v>
      </c>
      <c r="E1231" s="1" t="str">
        <f t="shared" si="161"/>
        <v>S4</v>
      </c>
      <c r="F1231" s="1">
        <f t="shared" si="158"/>
        <v>0.71628312501847269</v>
      </c>
      <c r="G1231" s="1">
        <f>$F$2*(((SQRT(3)*COS(Model!F1231))-SIN(Model!F1231))/2)</f>
        <v>0.25992638294438125</v>
      </c>
      <c r="H1231" s="1">
        <f t="shared" si="162"/>
        <v>0.52526860460236502</v>
      </c>
      <c r="I1231" s="1">
        <f t="shared" si="163"/>
        <v>0.78519498754674633</v>
      </c>
      <c r="J1231" s="1" t="str">
        <f t="shared" si="164"/>
        <v>R4</v>
      </c>
      <c r="K1231" t="str">
        <f t="shared" si="165"/>
        <v>S4R4</v>
      </c>
      <c r="L1231" t="str">
        <f>VLOOKUP(K1231,'Voltage Vector Region'!$M:$P,2,0)</f>
        <v>V17</v>
      </c>
      <c r="M1231" t="str">
        <f>VLOOKUP(K1231,'Voltage Vector Region'!$M:$P,3,0)</f>
        <v>V10</v>
      </c>
      <c r="N1231" t="str">
        <f>VLOOKUP(K1231,'Voltage Vector Region'!$M:$P,4,0)</f>
        <v>V5</v>
      </c>
      <c r="P1231" t="str">
        <f>VLOOKUP(L1231,'Voltage Vector Region'!$R:$S,2,0)</f>
        <v>NNP</v>
      </c>
      <c r="Q1231" t="str">
        <f>VLOOKUP(M1231,'Voltage Vector Region'!$R:$S,2,0)</f>
        <v>NOP</v>
      </c>
      <c r="R1231" t="str">
        <f>VLOOKUP(N1231,'Voltage Vector Region'!$R:$S,2,0)</f>
        <v>OOP</v>
      </c>
      <c r="S1231">
        <f t="shared" si="159"/>
        <v>12.28</v>
      </c>
      <c r="T1231" t="e">
        <f>VLOOKUP($K1231,#REF!,2,0)</f>
        <v>#REF!</v>
      </c>
      <c r="U1231" t="e">
        <f>VLOOKUP($K1231,#REF!,3,0)</f>
        <v>#REF!</v>
      </c>
      <c r="V1231" t="e">
        <f>VLOOKUP($K1231,#REF!,4,0)</f>
        <v>#REF!</v>
      </c>
    </row>
    <row r="1232" spans="3:22" x14ac:dyDescent="0.3">
      <c r="C1232" s="1">
        <v>1.2290000000000001E-2</v>
      </c>
      <c r="D1232" s="1">
        <f t="shared" si="160"/>
        <v>3.8610173712618563</v>
      </c>
      <c r="E1232" s="1" t="str">
        <f t="shared" si="161"/>
        <v>S4</v>
      </c>
      <c r="F1232" s="1">
        <f t="shared" si="158"/>
        <v>0.71942471767206317</v>
      </c>
      <c r="G1232" s="1">
        <f>$F$2*(((SQRT(3)*COS(Model!F1232))-SIN(Model!F1232))/2)</f>
        <v>0.25754818613972852</v>
      </c>
      <c r="H1232" s="1">
        <f t="shared" si="162"/>
        <v>0.52716164986697389</v>
      </c>
      <c r="I1232" s="1">
        <f t="shared" si="163"/>
        <v>0.78470983600670241</v>
      </c>
      <c r="J1232" s="1" t="str">
        <f t="shared" si="164"/>
        <v>R4</v>
      </c>
      <c r="K1232" t="str">
        <f t="shared" si="165"/>
        <v>S4R4</v>
      </c>
      <c r="L1232" t="str">
        <f>VLOOKUP(K1232,'Voltage Vector Region'!$M:$P,2,0)</f>
        <v>V17</v>
      </c>
      <c r="M1232" t="str">
        <f>VLOOKUP(K1232,'Voltage Vector Region'!$M:$P,3,0)</f>
        <v>V10</v>
      </c>
      <c r="N1232" t="str">
        <f>VLOOKUP(K1232,'Voltage Vector Region'!$M:$P,4,0)</f>
        <v>V5</v>
      </c>
      <c r="P1232" t="str">
        <f>VLOOKUP(L1232,'Voltage Vector Region'!$R:$S,2,0)</f>
        <v>NNP</v>
      </c>
      <c r="Q1232" t="str">
        <f>VLOOKUP(M1232,'Voltage Vector Region'!$R:$S,2,0)</f>
        <v>NOP</v>
      </c>
      <c r="R1232" t="str">
        <f>VLOOKUP(N1232,'Voltage Vector Region'!$R:$S,2,0)</f>
        <v>OOP</v>
      </c>
      <c r="S1232">
        <f t="shared" si="159"/>
        <v>12.290000000000001</v>
      </c>
      <c r="T1232" t="e">
        <f>VLOOKUP($K1232,#REF!,2,0)</f>
        <v>#REF!</v>
      </c>
      <c r="U1232" t="e">
        <f>VLOOKUP($K1232,#REF!,3,0)</f>
        <v>#REF!</v>
      </c>
      <c r="V1232" t="e">
        <f>VLOOKUP($K1232,#REF!,4,0)</f>
        <v>#REF!</v>
      </c>
    </row>
    <row r="1233" spans="3:22" x14ac:dyDescent="0.3">
      <c r="C1233" s="1">
        <v>1.23E-2</v>
      </c>
      <c r="D1233" s="1">
        <f t="shared" si="160"/>
        <v>3.8641589639154459</v>
      </c>
      <c r="E1233" s="1" t="str">
        <f t="shared" si="161"/>
        <v>S4</v>
      </c>
      <c r="F1233" s="1">
        <f t="shared" si="158"/>
        <v>0.72256631032565277</v>
      </c>
      <c r="G1233" s="1">
        <f>$F$2*(((SQRT(3)*COS(Model!F1233))-SIN(Model!F1233))/2)</f>
        <v>0.25516744743845571</v>
      </c>
      <c r="H1233" s="1">
        <f t="shared" si="162"/>
        <v>0.52904949225892173</v>
      </c>
      <c r="I1233" s="1">
        <f t="shared" si="163"/>
        <v>0.78421693969737749</v>
      </c>
      <c r="J1233" s="1" t="str">
        <f t="shared" si="164"/>
        <v>R4</v>
      </c>
      <c r="K1233" t="str">
        <f t="shared" si="165"/>
        <v>S4R4</v>
      </c>
      <c r="L1233" t="str">
        <f>VLOOKUP(K1233,'Voltage Vector Region'!$M:$P,2,0)</f>
        <v>V17</v>
      </c>
      <c r="M1233" t="str">
        <f>VLOOKUP(K1233,'Voltage Vector Region'!$M:$P,3,0)</f>
        <v>V10</v>
      </c>
      <c r="N1233" t="str">
        <f>VLOOKUP(K1233,'Voltage Vector Region'!$M:$P,4,0)</f>
        <v>V5</v>
      </c>
      <c r="P1233" t="str">
        <f>VLOOKUP(L1233,'Voltage Vector Region'!$R:$S,2,0)</f>
        <v>NNP</v>
      </c>
      <c r="Q1233" t="str">
        <f>VLOOKUP(M1233,'Voltage Vector Region'!$R:$S,2,0)</f>
        <v>NOP</v>
      </c>
      <c r="R1233" t="str">
        <f>VLOOKUP(N1233,'Voltage Vector Region'!$R:$S,2,0)</f>
        <v>OOP</v>
      </c>
      <c r="S1233">
        <f t="shared" si="159"/>
        <v>12.3</v>
      </c>
      <c r="T1233" t="e">
        <f>VLOOKUP($K1233,#REF!,2,0)</f>
        <v>#REF!</v>
      </c>
      <c r="U1233" t="e">
        <f>VLOOKUP($K1233,#REF!,3,0)</f>
        <v>#REF!</v>
      </c>
      <c r="V1233" t="e">
        <f>VLOOKUP($K1233,#REF!,4,0)</f>
        <v>#REF!</v>
      </c>
    </row>
    <row r="1234" spans="3:22" x14ac:dyDescent="0.3">
      <c r="C1234" s="1">
        <v>1.231E-2</v>
      </c>
      <c r="D1234" s="1">
        <f t="shared" si="160"/>
        <v>3.8673005565690355</v>
      </c>
      <c r="E1234" s="1" t="str">
        <f t="shared" si="161"/>
        <v>S4</v>
      </c>
      <c r="F1234" s="1">
        <f t="shared" si="158"/>
        <v>0.72570790297924237</v>
      </c>
      <c r="G1234" s="1">
        <f>$F$2*(((SQRT(3)*COS(Model!F1234))-SIN(Model!F1234))/2)</f>
        <v>0.25278419033749183</v>
      </c>
      <c r="H1234" s="1">
        <f t="shared" si="162"/>
        <v>0.53093211314596689</v>
      </c>
      <c r="I1234" s="1">
        <f t="shared" si="163"/>
        <v>0.78371630348345867</v>
      </c>
      <c r="J1234" s="1" t="str">
        <f t="shared" si="164"/>
        <v>R4</v>
      </c>
      <c r="K1234" t="str">
        <f t="shared" si="165"/>
        <v>S4R4</v>
      </c>
      <c r="L1234" t="str">
        <f>VLOOKUP(K1234,'Voltage Vector Region'!$M:$P,2,0)</f>
        <v>V17</v>
      </c>
      <c r="M1234" t="str">
        <f>VLOOKUP(K1234,'Voltage Vector Region'!$M:$P,3,0)</f>
        <v>V10</v>
      </c>
      <c r="N1234" t="str">
        <f>VLOOKUP(K1234,'Voltage Vector Region'!$M:$P,4,0)</f>
        <v>V5</v>
      </c>
      <c r="P1234" t="str">
        <f>VLOOKUP(L1234,'Voltage Vector Region'!$R:$S,2,0)</f>
        <v>NNP</v>
      </c>
      <c r="Q1234" t="str">
        <f>VLOOKUP(M1234,'Voltage Vector Region'!$R:$S,2,0)</f>
        <v>NOP</v>
      </c>
      <c r="R1234" t="str">
        <f>VLOOKUP(N1234,'Voltage Vector Region'!$R:$S,2,0)</f>
        <v>OOP</v>
      </c>
      <c r="S1234">
        <f t="shared" si="159"/>
        <v>12.309999999999999</v>
      </c>
      <c r="T1234" t="e">
        <f>VLOOKUP($K1234,#REF!,2,0)</f>
        <v>#REF!</v>
      </c>
      <c r="U1234" t="e">
        <f>VLOOKUP($K1234,#REF!,3,0)</f>
        <v>#REF!</v>
      </c>
      <c r="V1234" t="e">
        <f>VLOOKUP($K1234,#REF!,4,0)</f>
        <v>#REF!</v>
      </c>
    </row>
    <row r="1235" spans="3:22" x14ac:dyDescent="0.3">
      <c r="C1235" s="1">
        <v>1.2319999999999999E-2</v>
      </c>
      <c r="D1235" s="1">
        <f t="shared" si="160"/>
        <v>3.8704421492226251</v>
      </c>
      <c r="E1235" s="1" t="str">
        <f t="shared" si="161"/>
        <v>S4</v>
      </c>
      <c r="F1235" s="1">
        <f t="shared" si="158"/>
        <v>0.72884949563283197</v>
      </c>
      <c r="G1235" s="1">
        <f>$F$2*(((SQRT(3)*COS(Model!F1235))-SIN(Model!F1235))/2)</f>
        <v>0.25039843835862263</v>
      </c>
      <c r="H1235" s="1">
        <f t="shared" si="162"/>
        <v>0.53280949394740129</v>
      </c>
      <c r="I1235" s="1">
        <f t="shared" si="163"/>
        <v>0.78320793230602392</v>
      </c>
      <c r="J1235" s="1" t="str">
        <f t="shared" si="164"/>
        <v>R4</v>
      </c>
      <c r="K1235" t="str">
        <f t="shared" si="165"/>
        <v>S4R4</v>
      </c>
      <c r="L1235" t="str">
        <f>VLOOKUP(K1235,'Voltage Vector Region'!$M:$P,2,0)</f>
        <v>V17</v>
      </c>
      <c r="M1235" t="str">
        <f>VLOOKUP(K1235,'Voltage Vector Region'!$M:$P,3,0)</f>
        <v>V10</v>
      </c>
      <c r="N1235" t="str">
        <f>VLOOKUP(K1235,'Voltage Vector Region'!$M:$P,4,0)</f>
        <v>V5</v>
      </c>
      <c r="P1235" t="str">
        <f>VLOOKUP(L1235,'Voltage Vector Region'!$R:$S,2,0)</f>
        <v>NNP</v>
      </c>
      <c r="Q1235" t="str">
        <f>VLOOKUP(M1235,'Voltage Vector Region'!$R:$S,2,0)</f>
        <v>NOP</v>
      </c>
      <c r="R1235" t="str">
        <f>VLOOKUP(N1235,'Voltage Vector Region'!$R:$S,2,0)</f>
        <v>OOP</v>
      </c>
      <c r="S1235">
        <f t="shared" si="159"/>
        <v>12.319999999999999</v>
      </c>
      <c r="T1235" t="e">
        <f>VLOOKUP($K1235,#REF!,2,0)</f>
        <v>#REF!</v>
      </c>
      <c r="U1235" t="e">
        <f>VLOOKUP($K1235,#REF!,3,0)</f>
        <v>#REF!</v>
      </c>
      <c r="V1235" t="e">
        <f>VLOOKUP($K1235,#REF!,4,0)</f>
        <v>#REF!</v>
      </c>
    </row>
    <row r="1236" spans="3:22" x14ac:dyDescent="0.3">
      <c r="C1236" s="1">
        <v>1.2330000000000001E-2</v>
      </c>
      <c r="D1236" s="1">
        <f t="shared" si="160"/>
        <v>3.8735837418762151</v>
      </c>
      <c r="E1236" s="1" t="str">
        <f t="shared" si="161"/>
        <v>S4</v>
      </c>
      <c r="F1236" s="1">
        <f t="shared" si="158"/>
        <v>0.73199108828642201</v>
      </c>
      <c r="G1236" s="1">
        <f>$F$2*(((SQRT(3)*COS(Model!F1236))-SIN(Model!F1236))/2)</f>
        <v>0.24801021504825627</v>
      </c>
      <c r="H1236" s="1">
        <f t="shared" si="162"/>
        <v>0.53468161613423459</v>
      </c>
      <c r="I1236" s="1">
        <f t="shared" si="163"/>
        <v>0.78269183118249086</v>
      </c>
      <c r="J1236" s="1" t="str">
        <f t="shared" si="164"/>
        <v>R4</v>
      </c>
      <c r="K1236" t="str">
        <f t="shared" si="165"/>
        <v>S4R4</v>
      </c>
      <c r="L1236" t="str">
        <f>VLOOKUP(K1236,'Voltage Vector Region'!$M:$P,2,0)</f>
        <v>V17</v>
      </c>
      <c r="M1236" t="str">
        <f>VLOOKUP(K1236,'Voltage Vector Region'!$M:$P,3,0)</f>
        <v>V10</v>
      </c>
      <c r="N1236" t="str">
        <f>VLOOKUP(K1236,'Voltage Vector Region'!$M:$P,4,0)</f>
        <v>V5</v>
      </c>
      <c r="P1236" t="str">
        <f>VLOOKUP(L1236,'Voltage Vector Region'!$R:$S,2,0)</f>
        <v>NNP</v>
      </c>
      <c r="Q1236" t="str">
        <f>VLOOKUP(M1236,'Voltage Vector Region'!$R:$S,2,0)</f>
        <v>NOP</v>
      </c>
      <c r="R1236" t="str">
        <f>VLOOKUP(N1236,'Voltage Vector Region'!$R:$S,2,0)</f>
        <v>OOP</v>
      </c>
      <c r="S1236">
        <f t="shared" si="159"/>
        <v>12.33</v>
      </c>
      <c r="T1236" t="e">
        <f>VLOOKUP($K1236,#REF!,2,0)</f>
        <v>#REF!</v>
      </c>
      <c r="U1236" t="e">
        <f>VLOOKUP($K1236,#REF!,3,0)</f>
        <v>#REF!</v>
      </c>
      <c r="V1236" t="e">
        <f>VLOOKUP($K1236,#REF!,4,0)</f>
        <v>#REF!</v>
      </c>
    </row>
    <row r="1237" spans="3:22" x14ac:dyDescent="0.3">
      <c r="C1237" s="1">
        <v>1.234E-2</v>
      </c>
      <c r="D1237" s="1">
        <f t="shared" si="160"/>
        <v>3.8767253345298052</v>
      </c>
      <c r="E1237" s="1" t="str">
        <f t="shared" si="161"/>
        <v>S4</v>
      </c>
      <c r="F1237" s="1">
        <f t="shared" si="158"/>
        <v>0.73513268094001205</v>
      </c>
      <c r="G1237" s="1">
        <f>$F$2*(((SQRT(3)*COS(Model!F1237))-SIN(Model!F1237))/2)</f>
        <v>0.24561954397719321</v>
      </c>
      <c r="H1237" s="1">
        <f t="shared" si="162"/>
        <v>0.53654846122937627</v>
      </c>
      <c r="I1237" s="1">
        <f t="shared" si="163"/>
        <v>0.78216800520656948</v>
      </c>
      <c r="J1237" s="1" t="str">
        <f t="shared" si="164"/>
        <v>R4</v>
      </c>
      <c r="K1237" t="str">
        <f t="shared" si="165"/>
        <v>S4R4</v>
      </c>
      <c r="L1237" t="str">
        <f>VLOOKUP(K1237,'Voltage Vector Region'!$M:$P,2,0)</f>
        <v>V17</v>
      </c>
      <c r="M1237" t="str">
        <f>VLOOKUP(K1237,'Voltage Vector Region'!$M:$P,3,0)</f>
        <v>V10</v>
      </c>
      <c r="N1237" t="str">
        <f>VLOOKUP(K1237,'Voltage Vector Region'!$M:$P,4,0)</f>
        <v>V5</v>
      </c>
      <c r="P1237" t="str">
        <f>VLOOKUP(L1237,'Voltage Vector Region'!$R:$S,2,0)</f>
        <v>NNP</v>
      </c>
      <c r="Q1237" t="str">
        <f>VLOOKUP(M1237,'Voltage Vector Region'!$R:$S,2,0)</f>
        <v>NOP</v>
      </c>
      <c r="R1237" t="str">
        <f>VLOOKUP(N1237,'Voltage Vector Region'!$R:$S,2,0)</f>
        <v>OOP</v>
      </c>
      <c r="S1237">
        <f t="shared" si="159"/>
        <v>12.34</v>
      </c>
      <c r="T1237" t="e">
        <f>VLOOKUP($K1237,#REF!,2,0)</f>
        <v>#REF!</v>
      </c>
      <c r="U1237" t="e">
        <f>VLOOKUP($K1237,#REF!,3,0)</f>
        <v>#REF!</v>
      </c>
      <c r="V1237" t="e">
        <f>VLOOKUP($K1237,#REF!,4,0)</f>
        <v>#REF!</v>
      </c>
    </row>
    <row r="1238" spans="3:22" x14ac:dyDescent="0.3">
      <c r="C1238" s="1">
        <v>1.235E-2</v>
      </c>
      <c r="D1238" s="1">
        <f t="shared" si="160"/>
        <v>3.8798669271833948</v>
      </c>
      <c r="E1238" s="1" t="str">
        <f t="shared" si="161"/>
        <v>S4</v>
      </c>
      <c r="F1238" s="1">
        <f t="shared" si="158"/>
        <v>0.73827427359360165</v>
      </c>
      <c r="G1238" s="1">
        <f>$F$2*(((SQRT(3)*COS(Model!F1238))-SIN(Model!F1238))/2)</f>
        <v>0.24322644874039209</v>
      </c>
      <c r="H1238" s="1">
        <f t="shared" si="162"/>
        <v>0.53841001080781881</v>
      </c>
      <c r="I1238" s="1">
        <f t="shared" si="163"/>
        <v>0.78163645954821093</v>
      </c>
      <c r="J1238" s="1" t="str">
        <f t="shared" si="164"/>
        <v>R4</v>
      </c>
      <c r="K1238" t="str">
        <f t="shared" si="165"/>
        <v>S4R4</v>
      </c>
      <c r="L1238" t="str">
        <f>VLOOKUP(K1238,'Voltage Vector Region'!$M:$P,2,0)</f>
        <v>V17</v>
      </c>
      <c r="M1238" t="str">
        <f>VLOOKUP(K1238,'Voltage Vector Region'!$M:$P,3,0)</f>
        <v>V10</v>
      </c>
      <c r="N1238" t="str">
        <f>VLOOKUP(K1238,'Voltage Vector Region'!$M:$P,4,0)</f>
        <v>V5</v>
      </c>
      <c r="P1238" t="str">
        <f>VLOOKUP(L1238,'Voltage Vector Region'!$R:$S,2,0)</f>
        <v>NNP</v>
      </c>
      <c r="Q1238" t="str">
        <f>VLOOKUP(M1238,'Voltage Vector Region'!$R:$S,2,0)</f>
        <v>NOP</v>
      </c>
      <c r="R1238" t="str">
        <f>VLOOKUP(N1238,'Voltage Vector Region'!$R:$S,2,0)</f>
        <v>OOP</v>
      </c>
      <c r="S1238">
        <f t="shared" si="159"/>
        <v>12.35</v>
      </c>
      <c r="T1238" t="e">
        <f>VLOOKUP($K1238,#REF!,2,0)</f>
        <v>#REF!</v>
      </c>
      <c r="U1238" t="e">
        <f>VLOOKUP($K1238,#REF!,3,0)</f>
        <v>#REF!</v>
      </c>
      <c r="V1238" t="e">
        <f>VLOOKUP($K1238,#REF!,4,0)</f>
        <v>#REF!</v>
      </c>
    </row>
    <row r="1239" spans="3:22" x14ac:dyDescent="0.3">
      <c r="C1239" s="1">
        <v>1.2359999999999999E-2</v>
      </c>
      <c r="D1239" s="1">
        <f t="shared" si="160"/>
        <v>3.8830085198369844</v>
      </c>
      <c r="E1239" s="1" t="str">
        <f t="shared" si="161"/>
        <v>S4</v>
      </c>
      <c r="F1239" s="1">
        <f t="shared" si="158"/>
        <v>0.74141586624719125</v>
      </c>
      <c r="G1239" s="1">
        <f>$F$2*(((SQRT(3)*COS(Model!F1239))-SIN(Model!F1239))/2)</f>
        <v>0.24083095295673621</v>
      </c>
      <c r="H1239" s="1">
        <f t="shared" si="162"/>
        <v>0.54026624649681965</v>
      </c>
      <c r="I1239" s="1">
        <f t="shared" si="163"/>
        <v>0.78109719945355582</v>
      </c>
      <c r="J1239" s="1" t="str">
        <f t="shared" si="164"/>
        <v>R4</v>
      </c>
      <c r="K1239" t="str">
        <f t="shared" si="165"/>
        <v>S4R4</v>
      </c>
      <c r="L1239" t="str">
        <f>VLOOKUP(K1239,'Voltage Vector Region'!$M:$P,2,0)</f>
        <v>V17</v>
      </c>
      <c r="M1239" t="str">
        <f>VLOOKUP(K1239,'Voltage Vector Region'!$M:$P,3,0)</f>
        <v>V10</v>
      </c>
      <c r="N1239" t="str">
        <f>VLOOKUP(K1239,'Voltage Vector Region'!$M:$P,4,0)</f>
        <v>V5</v>
      </c>
      <c r="P1239" t="str">
        <f>VLOOKUP(L1239,'Voltage Vector Region'!$R:$S,2,0)</f>
        <v>NNP</v>
      </c>
      <c r="Q1239" t="str">
        <f>VLOOKUP(M1239,'Voltage Vector Region'!$R:$S,2,0)</f>
        <v>NOP</v>
      </c>
      <c r="R1239" t="str">
        <f>VLOOKUP(N1239,'Voltage Vector Region'!$R:$S,2,0)</f>
        <v>OOP</v>
      </c>
      <c r="S1239">
        <f t="shared" si="159"/>
        <v>12.36</v>
      </c>
      <c r="T1239" t="e">
        <f>VLOOKUP($K1239,#REF!,2,0)</f>
        <v>#REF!</v>
      </c>
      <c r="U1239" t="e">
        <f>VLOOKUP($K1239,#REF!,3,0)</f>
        <v>#REF!</v>
      </c>
      <c r="V1239" t="e">
        <f>VLOOKUP($K1239,#REF!,4,0)</f>
        <v>#REF!</v>
      </c>
    </row>
    <row r="1240" spans="3:22" x14ac:dyDescent="0.3">
      <c r="C1240" s="1">
        <v>1.2370000000000001E-2</v>
      </c>
      <c r="D1240" s="1">
        <f t="shared" si="160"/>
        <v>3.8861501124905744</v>
      </c>
      <c r="E1240" s="1" t="str">
        <f t="shared" si="161"/>
        <v>S4</v>
      </c>
      <c r="F1240" s="1">
        <f t="shared" si="158"/>
        <v>0.74455745890078129</v>
      </c>
      <c r="G1240" s="1">
        <f>$F$2*(((SQRT(3)*COS(Model!F1240))-SIN(Model!F1240))/2)</f>
        <v>0.23843308026880192</v>
      </c>
      <c r="H1240" s="1">
        <f t="shared" si="162"/>
        <v>0.54211714997608196</v>
      </c>
      <c r="I1240" s="1">
        <f t="shared" si="163"/>
        <v>0.7805502302448839</v>
      </c>
      <c r="J1240" s="1" t="str">
        <f t="shared" si="164"/>
        <v>R4</v>
      </c>
      <c r="K1240" t="str">
        <f t="shared" si="165"/>
        <v>S4R4</v>
      </c>
      <c r="L1240" t="str">
        <f>VLOOKUP(K1240,'Voltage Vector Region'!$M:$P,2,0)</f>
        <v>V17</v>
      </c>
      <c r="M1240" t="str">
        <f>VLOOKUP(K1240,'Voltage Vector Region'!$M:$P,3,0)</f>
        <v>V10</v>
      </c>
      <c r="N1240" t="str">
        <f>VLOOKUP(K1240,'Voltage Vector Region'!$M:$P,4,0)</f>
        <v>V5</v>
      </c>
      <c r="P1240" t="str">
        <f>VLOOKUP(L1240,'Voltage Vector Region'!$R:$S,2,0)</f>
        <v>NNP</v>
      </c>
      <c r="Q1240" t="str">
        <f>VLOOKUP(M1240,'Voltage Vector Region'!$R:$S,2,0)</f>
        <v>NOP</v>
      </c>
      <c r="R1240" t="str">
        <f>VLOOKUP(N1240,'Voltage Vector Region'!$R:$S,2,0)</f>
        <v>OOP</v>
      </c>
      <c r="S1240">
        <f t="shared" si="159"/>
        <v>12.370000000000001</v>
      </c>
      <c r="T1240" t="e">
        <f>VLOOKUP($K1240,#REF!,2,0)</f>
        <v>#REF!</v>
      </c>
      <c r="U1240" t="e">
        <f>VLOOKUP($K1240,#REF!,3,0)</f>
        <v>#REF!</v>
      </c>
      <c r="V1240" t="e">
        <f>VLOOKUP($K1240,#REF!,4,0)</f>
        <v>#REF!</v>
      </c>
    </row>
    <row r="1241" spans="3:22" x14ac:dyDescent="0.3">
      <c r="C1241" s="1">
        <v>1.238E-2</v>
      </c>
      <c r="D1241" s="1">
        <f t="shared" si="160"/>
        <v>3.889291705144164</v>
      </c>
      <c r="E1241" s="1" t="str">
        <f t="shared" si="161"/>
        <v>S4</v>
      </c>
      <c r="F1241" s="1">
        <f t="shared" si="158"/>
        <v>0.74769905155437089</v>
      </c>
      <c r="G1241" s="1">
        <f>$F$2*(((SQRT(3)*COS(Model!F1241))-SIN(Model!F1241))/2)</f>
        <v>0.236032854342625</v>
      </c>
      <c r="H1241" s="1">
        <f t="shared" si="162"/>
        <v>0.54396270297793536</v>
      </c>
      <c r="I1241" s="1">
        <f t="shared" si="163"/>
        <v>0.77999555732056036</v>
      </c>
      <c r="J1241" s="1" t="str">
        <f t="shared" si="164"/>
        <v>R4</v>
      </c>
      <c r="K1241" t="str">
        <f t="shared" si="165"/>
        <v>S4R4</v>
      </c>
      <c r="L1241" t="str">
        <f>VLOOKUP(K1241,'Voltage Vector Region'!$M:$P,2,0)</f>
        <v>V17</v>
      </c>
      <c r="M1241" t="str">
        <f>VLOOKUP(K1241,'Voltage Vector Region'!$M:$P,3,0)</f>
        <v>V10</v>
      </c>
      <c r="N1241" t="str">
        <f>VLOOKUP(K1241,'Voltage Vector Region'!$M:$P,4,0)</f>
        <v>V5</v>
      </c>
      <c r="P1241" t="str">
        <f>VLOOKUP(L1241,'Voltage Vector Region'!$R:$S,2,0)</f>
        <v>NNP</v>
      </c>
      <c r="Q1241" t="str">
        <f>VLOOKUP(M1241,'Voltage Vector Region'!$R:$S,2,0)</f>
        <v>NOP</v>
      </c>
      <c r="R1241" t="str">
        <f>VLOOKUP(N1241,'Voltage Vector Region'!$R:$S,2,0)</f>
        <v>OOP</v>
      </c>
      <c r="S1241">
        <f t="shared" si="159"/>
        <v>12.38</v>
      </c>
      <c r="T1241" t="e">
        <f>VLOOKUP($K1241,#REF!,2,0)</f>
        <v>#REF!</v>
      </c>
      <c r="U1241" t="e">
        <f>VLOOKUP($K1241,#REF!,3,0)</f>
        <v>#REF!</v>
      </c>
      <c r="V1241" t="e">
        <f>VLOOKUP($K1241,#REF!,4,0)</f>
        <v>#REF!</v>
      </c>
    </row>
    <row r="1242" spans="3:22" x14ac:dyDescent="0.3">
      <c r="C1242" s="1">
        <v>1.239E-2</v>
      </c>
      <c r="D1242" s="1">
        <f t="shared" si="160"/>
        <v>3.892433297797754</v>
      </c>
      <c r="E1242" s="1" t="str">
        <f t="shared" si="161"/>
        <v>S4</v>
      </c>
      <c r="F1242" s="1">
        <f t="shared" si="158"/>
        <v>0.75084064420796093</v>
      </c>
      <c r="G1242" s="1">
        <f>$F$2*(((SQRT(3)*COS(Model!F1242))-SIN(Model!F1242))/2)</f>
        <v>0.23363029886746559</v>
      </c>
      <c r="H1242" s="1">
        <f t="shared" si="162"/>
        <v>0.54580288728751736</v>
      </c>
      <c r="I1242" s="1">
        <f t="shared" si="163"/>
        <v>0.77943318615498292</v>
      </c>
      <c r="J1242" s="1" t="str">
        <f t="shared" si="164"/>
        <v>R4</v>
      </c>
      <c r="K1242" t="str">
        <f t="shared" si="165"/>
        <v>S4R4</v>
      </c>
      <c r="L1242" t="str">
        <f>VLOOKUP(K1242,'Voltage Vector Region'!$M:$P,2,0)</f>
        <v>V17</v>
      </c>
      <c r="M1242" t="str">
        <f>VLOOKUP(K1242,'Voltage Vector Region'!$M:$P,3,0)</f>
        <v>V10</v>
      </c>
      <c r="N1242" t="str">
        <f>VLOOKUP(K1242,'Voltage Vector Region'!$M:$P,4,0)</f>
        <v>V5</v>
      </c>
      <c r="P1242" t="str">
        <f>VLOOKUP(L1242,'Voltage Vector Region'!$R:$S,2,0)</f>
        <v>NNP</v>
      </c>
      <c r="Q1242" t="str">
        <f>VLOOKUP(M1242,'Voltage Vector Region'!$R:$S,2,0)</f>
        <v>NOP</v>
      </c>
      <c r="R1242" t="str">
        <f>VLOOKUP(N1242,'Voltage Vector Region'!$R:$S,2,0)</f>
        <v>OOP</v>
      </c>
      <c r="S1242">
        <f t="shared" si="159"/>
        <v>12.39</v>
      </c>
      <c r="T1242" t="e">
        <f>VLOOKUP($K1242,#REF!,2,0)</f>
        <v>#REF!</v>
      </c>
      <c r="U1242" t="e">
        <f>VLOOKUP($K1242,#REF!,3,0)</f>
        <v>#REF!</v>
      </c>
      <c r="V1242" t="e">
        <f>VLOOKUP($K1242,#REF!,4,0)</f>
        <v>#REF!</v>
      </c>
    </row>
    <row r="1243" spans="3:22" x14ac:dyDescent="0.3">
      <c r="C1243" s="1">
        <v>1.24E-2</v>
      </c>
      <c r="D1243" s="1">
        <f t="shared" si="160"/>
        <v>3.8955748904513436</v>
      </c>
      <c r="E1243" s="1" t="str">
        <f t="shared" si="161"/>
        <v>S4</v>
      </c>
      <c r="F1243" s="1">
        <f t="shared" si="158"/>
        <v>0.75398223686155053</v>
      </c>
      <c r="G1243" s="1">
        <f>$F$2*(((SQRT(3)*COS(Model!F1243))-SIN(Model!F1243))/2)</f>
        <v>0.23122543755557712</v>
      </c>
      <c r="H1243" s="1">
        <f t="shared" si="162"/>
        <v>0.54763768474295105</v>
      </c>
      <c r="I1243" s="1">
        <f t="shared" si="163"/>
        <v>0.77886312229852817</v>
      </c>
      <c r="J1243" s="1" t="str">
        <f t="shared" si="164"/>
        <v>R4</v>
      </c>
      <c r="K1243" t="str">
        <f t="shared" si="165"/>
        <v>S4R4</v>
      </c>
      <c r="L1243" t="str">
        <f>VLOOKUP(K1243,'Voltage Vector Region'!$M:$P,2,0)</f>
        <v>V17</v>
      </c>
      <c r="M1243" t="str">
        <f>VLOOKUP(K1243,'Voltage Vector Region'!$M:$P,3,0)</f>
        <v>V10</v>
      </c>
      <c r="N1243" t="str">
        <f>VLOOKUP(K1243,'Voltage Vector Region'!$M:$P,4,0)</f>
        <v>V5</v>
      </c>
      <c r="P1243" t="str">
        <f>VLOOKUP(L1243,'Voltage Vector Region'!$R:$S,2,0)</f>
        <v>NNP</v>
      </c>
      <c r="Q1243" t="str">
        <f>VLOOKUP(M1243,'Voltage Vector Region'!$R:$S,2,0)</f>
        <v>NOP</v>
      </c>
      <c r="R1243" t="str">
        <f>VLOOKUP(N1243,'Voltage Vector Region'!$R:$S,2,0)</f>
        <v>OOP</v>
      </c>
      <c r="S1243">
        <f t="shared" si="159"/>
        <v>12.399999999999999</v>
      </c>
      <c r="T1243" t="e">
        <f>VLOOKUP($K1243,#REF!,2,0)</f>
        <v>#REF!</v>
      </c>
      <c r="U1243" t="e">
        <f>VLOOKUP($K1243,#REF!,3,0)</f>
        <v>#REF!</v>
      </c>
      <c r="V1243" t="e">
        <f>VLOOKUP($K1243,#REF!,4,0)</f>
        <v>#REF!</v>
      </c>
    </row>
    <row r="1244" spans="3:22" x14ac:dyDescent="0.3">
      <c r="C1244" s="1">
        <v>1.2409999999999999E-2</v>
      </c>
      <c r="D1244" s="1">
        <f t="shared" si="160"/>
        <v>3.8987164831049332</v>
      </c>
      <c r="E1244" s="1" t="str">
        <f t="shared" si="161"/>
        <v>S4</v>
      </c>
      <c r="F1244" s="1">
        <f t="shared" si="158"/>
        <v>0.75712382951514012</v>
      </c>
      <c r="G1244" s="1">
        <f>$F$2*(((SQRT(3)*COS(Model!F1244))-SIN(Model!F1244))/2)</f>
        <v>0.22881829414196947</v>
      </c>
      <c r="H1244" s="1">
        <f t="shared" si="162"/>
        <v>0.54946707723552668</v>
      </c>
      <c r="I1244" s="1">
        <f t="shared" si="163"/>
        <v>0.7782853713774962</v>
      </c>
      <c r="J1244" s="1" t="str">
        <f t="shared" si="164"/>
        <v>R4</v>
      </c>
      <c r="K1244" t="str">
        <f t="shared" si="165"/>
        <v>S4R4</v>
      </c>
      <c r="L1244" t="str">
        <f>VLOOKUP(K1244,'Voltage Vector Region'!$M:$P,2,0)</f>
        <v>V17</v>
      </c>
      <c r="M1244" t="str">
        <f>VLOOKUP(K1244,'Voltage Vector Region'!$M:$P,3,0)</f>
        <v>V10</v>
      </c>
      <c r="N1244" t="str">
        <f>VLOOKUP(K1244,'Voltage Vector Region'!$M:$P,4,0)</f>
        <v>V5</v>
      </c>
      <c r="P1244" t="str">
        <f>VLOOKUP(L1244,'Voltage Vector Region'!$R:$S,2,0)</f>
        <v>NNP</v>
      </c>
      <c r="Q1244" t="str">
        <f>VLOOKUP(M1244,'Voltage Vector Region'!$R:$S,2,0)</f>
        <v>NOP</v>
      </c>
      <c r="R1244" t="str">
        <f>VLOOKUP(N1244,'Voltage Vector Region'!$R:$S,2,0)</f>
        <v>OOP</v>
      </c>
      <c r="S1244">
        <f t="shared" si="159"/>
        <v>12.409999999999998</v>
      </c>
      <c r="T1244" t="e">
        <f>VLOOKUP($K1244,#REF!,2,0)</f>
        <v>#REF!</v>
      </c>
      <c r="U1244" t="e">
        <f>VLOOKUP($K1244,#REF!,3,0)</f>
        <v>#REF!</v>
      </c>
      <c r="V1244" t="e">
        <f>VLOOKUP($K1244,#REF!,4,0)</f>
        <v>#REF!</v>
      </c>
    </row>
    <row r="1245" spans="3:22" x14ac:dyDescent="0.3">
      <c r="C1245" s="1">
        <v>1.242E-2</v>
      </c>
      <c r="D1245" s="1">
        <f t="shared" si="160"/>
        <v>3.9018580757585233</v>
      </c>
      <c r="E1245" s="1" t="str">
        <f t="shared" si="161"/>
        <v>S4</v>
      </c>
      <c r="F1245" s="1">
        <f t="shared" si="158"/>
        <v>0.76026542216873016</v>
      </c>
      <c r="G1245" s="1">
        <f>$F$2*(((SQRT(3)*COS(Model!F1245))-SIN(Model!F1245))/2)</f>
        <v>0.22640889238417602</v>
      </c>
      <c r="H1245" s="1">
        <f t="shared" si="162"/>
        <v>0.55129104670987894</v>
      </c>
      <c r="I1245" s="1">
        <f t="shared" si="163"/>
        <v>0.77769993909405499</v>
      </c>
      <c r="J1245" s="1" t="str">
        <f t="shared" si="164"/>
        <v>R4</v>
      </c>
      <c r="K1245" t="str">
        <f t="shared" si="165"/>
        <v>S4R4</v>
      </c>
      <c r="L1245" t="str">
        <f>VLOOKUP(K1245,'Voltage Vector Region'!$M:$P,2,0)</f>
        <v>V17</v>
      </c>
      <c r="M1245" t="str">
        <f>VLOOKUP(K1245,'Voltage Vector Region'!$M:$P,3,0)</f>
        <v>V10</v>
      </c>
      <c r="N1245" t="str">
        <f>VLOOKUP(K1245,'Voltage Vector Region'!$M:$P,4,0)</f>
        <v>V5</v>
      </c>
      <c r="P1245" t="str">
        <f>VLOOKUP(L1245,'Voltage Vector Region'!$R:$S,2,0)</f>
        <v>NNP</v>
      </c>
      <c r="Q1245" t="str">
        <f>VLOOKUP(M1245,'Voltage Vector Region'!$R:$S,2,0)</f>
        <v>NOP</v>
      </c>
      <c r="R1245" t="str">
        <f>VLOOKUP(N1245,'Voltage Vector Region'!$R:$S,2,0)</f>
        <v>OOP</v>
      </c>
      <c r="S1245">
        <f t="shared" si="159"/>
        <v>12.42</v>
      </c>
      <c r="T1245" t="e">
        <f>VLOOKUP($K1245,#REF!,2,0)</f>
        <v>#REF!</v>
      </c>
      <c r="U1245" t="e">
        <f>VLOOKUP($K1245,#REF!,3,0)</f>
        <v>#REF!</v>
      </c>
      <c r="V1245" t="e">
        <f>VLOOKUP($K1245,#REF!,4,0)</f>
        <v>#REF!</v>
      </c>
    </row>
    <row r="1246" spans="3:22" x14ac:dyDescent="0.3">
      <c r="C1246" s="1">
        <v>1.243E-2</v>
      </c>
      <c r="D1246" s="1">
        <f t="shared" si="160"/>
        <v>3.9049996684121129</v>
      </c>
      <c r="E1246" s="1" t="str">
        <f t="shared" si="161"/>
        <v>S4</v>
      </c>
      <c r="F1246" s="1">
        <f t="shared" si="158"/>
        <v>0.76340701482231976</v>
      </c>
      <c r="G1246" s="1">
        <f>$F$2*(((SQRT(3)*COS(Model!F1246))-SIN(Model!F1246))/2)</f>
        <v>0.22399725606201995</v>
      </c>
      <c r="H1246" s="1">
        <f t="shared" si="162"/>
        <v>0.55310957516416515</v>
      </c>
      <c r="I1246" s="1">
        <f t="shared" si="163"/>
        <v>0.77710683122618507</v>
      </c>
      <c r="J1246" s="1" t="str">
        <f t="shared" si="164"/>
        <v>R4</v>
      </c>
      <c r="K1246" t="str">
        <f t="shared" si="165"/>
        <v>S4R4</v>
      </c>
      <c r="L1246" t="str">
        <f>VLOOKUP(K1246,'Voltage Vector Region'!$M:$P,2,0)</f>
        <v>V17</v>
      </c>
      <c r="M1246" t="str">
        <f>VLOOKUP(K1246,'Voltage Vector Region'!$M:$P,3,0)</f>
        <v>V10</v>
      </c>
      <c r="N1246" t="str">
        <f>VLOOKUP(K1246,'Voltage Vector Region'!$M:$P,4,0)</f>
        <v>V5</v>
      </c>
      <c r="P1246" t="str">
        <f>VLOOKUP(L1246,'Voltage Vector Region'!$R:$S,2,0)</f>
        <v>NNP</v>
      </c>
      <c r="Q1246" t="str">
        <f>VLOOKUP(M1246,'Voltage Vector Region'!$R:$S,2,0)</f>
        <v>NOP</v>
      </c>
      <c r="R1246" t="str">
        <f>VLOOKUP(N1246,'Voltage Vector Region'!$R:$S,2,0)</f>
        <v>OOP</v>
      </c>
      <c r="S1246">
        <f t="shared" si="159"/>
        <v>12.43</v>
      </c>
      <c r="T1246" t="e">
        <f>VLOOKUP($K1246,#REF!,2,0)</f>
        <v>#REF!</v>
      </c>
      <c r="U1246" t="e">
        <f>VLOOKUP($K1246,#REF!,3,0)</f>
        <v>#REF!</v>
      </c>
      <c r="V1246" t="e">
        <f>VLOOKUP($K1246,#REF!,4,0)</f>
        <v>#REF!</v>
      </c>
    </row>
    <row r="1247" spans="3:22" x14ac:dyDescent="0.3">
      <c r="C1247" s="1">
        <v>1.244E-2</v>
      </c>
      <c r="D1247" s="1">
        <f t="shared" si="160"/>
        <v>3.9081412610657029</v>
      </c>
      <c r="E1247" s="1" t="str">
        <f t="shared" si="161"/>
        <v>S4</v>
      </c>
      <c r="F1247" s="1">
        <f t="shared" si="158"/>
        <v>0.7665486074759098</v>
      </c>
      <c r="G1247" s="1">
        <f>$F$2*(((SQRT(3)*COS(Model!F1247))-SIN(Model!F1247))/2)</f>
        <v>0.22158340897737772</v>
      </c>
      <c r="H1247" s="1">
        <f t="shared" si="162"/>
        <v>0.5549226446502441</v>
      </c>
      <c r="I1247" s="1">
        <f t="shared" si="163"/>
        <v>0.77650605362762182</v>
      </c>
      <c r="J1247" s="1" t="str">
        <f t="shared" si="164"/>
        <v>R4</v>
      </c>
      <c r="K1247" t="str">
        <f t="shared" si="165"/>
        <v>S4R4</v>
      </c>
      <c r="L1247" t="str">
        <f>VLOOKUP(K1247,'Voltage Vector Region'!$M:$P,2,0)</f>
        <v>V17</v>
      </c>
      <c r="M1247" t="str">
        <f>VLOOKUP(K1247,'Voltage Vector Region'!$M:$P,3,0)</f>
        <v>V10</v>
      </c>
      <c r="N1247" t="str">
        <f>VLOOKUP(K1247,'Voltage Vector Region'!$M:$P,4,0)</f>
        <v>V5</v>
      </c>
      <c r="P1247" t="str">
        <f>VLOOKUP(L1247,'Voltage Vector Region'!$R:$S,2,0)</f>
        <v>NNP</v>
      </c>
      <c r="Q1247" t="str">
        <f>VLOOKUP(M1247,'Voltage Vector Region'!$R:$S,2,0)</f>
        <v>NOP</v>
      </c>
      <c r="R1247" t="str">
        <f>VLOOKUP(N1247,'Voltage Vector Region'!$R:$S,2,0)</f>
        <v>OOP</v>
      </c>
      <c r="S1247">
        <f t="shared" si="159"/>
        <v>12.44</v>
      </c>
      <c r="T1247" t="e">
        <f>VLOOKUP($K1247,#REF!,2,0)</f>
        <v>#REF!</v>
      </c>
      <c r="U1247" t="e">
        <f>VLOOKUP($K1247,#REF!,3,0)</f>
        <v>#REF!</v>
      </c>
      <c r="V1247" t="e">
        <f>VLOOKUP($K1247,#REF!,4,0)</f>
        <v>#REF!</v>
      </c>
    </row>
    <row r="1248" spans="3:22" x14ac:dyDescent="0.3">
      <c r="C1248" s="1">
        <v>1.2449999999999999E-2</v>
      </c>
      <c r="D1248" s="1">
        <f t="shared" si="160"/>
        <v>3.9112828537192925</v>
      </c>
      <c r="E1248" s="1" t="str">
        <f t="shared" si="161"/>
        <v>S4</v>
      </c>
      <c r="F1248" s="1">
        <f t="shared" si="158"/>
        <v>0.7696902001294994</v>
      </c>
      <c r="G1248" s="1">
        <f>$F$2*(((SQRT(3)*COS(Model!F1248))-SIN(Model!F1248))/2)</f>
        <v>0.21916737495394589</v>
      </c>
      <c r="H1248" s="1">
        <f t="shared" si="162"/>
        <v>0.55673023727385151</v>
      </c>
      <c r="I1248" s="1">
        <f t="shared" si="163"/>
        <v>0.77589761222779741</v>
      </c>
      <c r="J1248" s="1" t="str">
        <f t="shared" si="164"/>
        <v>R4</v>
      </c>
      <c r="K1248" t="str">
        <f t="shared" si="165"/>
        <v>S4R4</v>
      </c>
      <c r="L1248" t="str">
        <f>VLOOKUP(K1248,'Voltage Vector Region'!$M:$P,2,0)</f>
        <v>V17</v>
      </c>
      <c r="M1248" t="str">
        <f>VLOOKUP(K1248,'Voltage Vector Region'!$M:$P,3,0)</f>
        <v>V10</v>
      </c>
      <c r="N1248" t="str">
        <f>VLOOKUP(K1248,'Voltage Vector Region'!$M:$P,4,0)</f>
        <v>V5</v>
      </c>
      <c r="P1248" t="str">
        <f>VLOOKUP(L1248,'Voltage Vector Region'!$R:$S,2,0)</f>
        <v>NNP</v>
      </c>
      <c r="Q1248" t="str">
        <f>VLOOKUP(M1248,'Voltage Vector Region'!$R:$S,2,0)</f>
        <v>NOP</v>
      </c>
      <c r="R1248" t="str">
        <f>VLOOKUP(N1248,'Voltage Vector Region'!$R:$S,2,0)</f>
        <v>OOP</v>
      </c>
      <c r="S1248">
        <f t="shared" si="159"/>
        <v>12.45</v>
      </c>
      <c r="T1248" t="e">
        <f>VLOOKUP($K1248,#REF!,2,0)</f>
        <v>#REF!</v>
      </c>
      <c r="U1248" t="e">
        <f>VLOOKUP($K1248,#REF!,3,0)</f>
        <v>#REF!</v>
      </c>
      <c r="V1248" t="e">
        <f>VLOOKUP($K1248,#REF!,4,0)</f>
        <v>#REF!</v>
      </c>
    </row>
    <row r="1249" spans="3:22" x14ac:dyDescent="0.3">
      <c r="C1249" s="1">
        <v>1.2460000000000001E-2</v>
      </c>
      <c r="D1249" s="1">
        <f t="shared" si="160"/>
        <v>3.9144244463728826</v>
      </c>
      <c r="E1249" s="1" t="str">
        <f t="shared" si="161"/>
        <v>S4</v>
      </c>
      <c r="F1249" s="1">
        <f t="shared" si="158"/>
        <v>0.77283179278308944</v>
      </c>
      <c r="G1249" s="1">
        <f>$F$2*(((SQRT(3)*COS(Model!F1249))-SIN(Model!F1249))/2)</f>
        <v>0.21674917783700451</v>
      </c>
      <c r="H1249" s="1">
        <f t="shared" si="162"/>
        <v>0.55853233519477841</v>
      </c>
      <c r="I1249" s="1">
        <f t="shared" si="163"/>
        <v>0.77528151303178294</v>
      </c>
      <c r="J1249" s="1" t="str">
        <f t="shared" si="164"/>
        <v>R4</v>
      </c>
      <c r="K1249" t="str">
        <f t="shared" si="165"/>
        <v>S4R4</v>
      </c>
      <c r="L1249" t="str">
        <f>VLOOKUP(K1249,'Voltage Vector Region'!$M:$P,2,0)</f>
        <v>V17</v>
      </c>
      <c r="M1249" t="str">
        <f>VLOOKUP(K1249,'Voltage Vector Region'!$M:$P,3,0)</f>
        <v>V10</v>
      </c>
      <c r="N1249" t="str">
        <f>VLOOKUP(K1249,'Voltage Vector Region'!$M:$P,4,0)</f>
        <v>V5</v>
      </c>
      <c r="P1249" t="str">
        <f>VLOOKUP(L1249,'Voltage Vector Region'!$R:$S,2,0)</f>
        <v>NNP</v>
      </c>
      <c r="Q1249" t="str">
        <f>VLOOKUP(M1249,'Voltage Vector Region'!$R:$S,2,0)</f>
        <v>NOP</v>
      </c>
      <c r="R1249" t="str">
        <f>VLOOKUP(N1249,'Voltage Vector Region'!$R:$S,2,0)</f>
        <v>OOP</v>
      </c>
      <c r="S1249">
        <f t="shared" si="159"/>
        <v>12.46</v>
      </c>
      <c r="T1249" t="e">
        <f>VLOOKUP($K1249,#REF!,2,0)</f>
        <v>#REF!</v>
      </c>
      <c r="U1249" t="e">
        <f>VLOOKUP($K1249,#REF!,3,0)</f>
        <v>#REF!</v>
      </c>
      <c r="V1249" t="e">
        <f>VLOOKUP($K1249,#REF!,4,0)</f>
        <v>#REF!</v>
      </c>
    </row>
    <row r="1250" spans="3:22" x14ac:dyDescent="0.3">
      <c r="C1250" s="1">
        <v>1.247E-2</v>
      </c>
      <c r="D1250" s="1">
        <f t="shared" si="160"/>
        <v>3.9175660390264722</v>
      </c>
      <c r="E1250" s="1" t="str">
        <f t="shared" si="161"/>
        <v>S4</v>
      </c>
      <c r="F1250" s="1">
        <f t="shared" si="158"/>
        <v>0.77597338543667904</v>
      </c>
      <c r="G1250" s="1">
        <f>$F$2*(((SQRT(3)*COS(Model!F1250))-SIN(Model!F1250))/2)</f>
        <v>0.21432884149318321</v>
      </c>
      <c r="H1250" s="1">
        <f t="shared" si="162"/>
        <v>0.5603289206270452</v>
      </c>
      <c r="I1250" s="1">
        <f t="shared" si="163"/>
        <v>0.77465776212022841</v>
      </c>
      <c r="J1250" s="1" t="str">
        <f t="shared" si="164"/>
        <v>R4</v>
      </c>
      <c r="K1250" t="str">
        <f t="shared" si="165"/>
        <v>S4R4</v>
      </c>
      <c r="L1250" t="str">
        <f>VLOOKUP(K1250,'Voltage Vector Region'!$M:$P,2,0)</f>
        <v>V17</v>
      </c>
      <c r="M1250" t="str">
        <f>VLOOKUP(K1250,'Voltage Vector Region'!$M:$P,3,0)</f>
        <v>V10</v>
      </c>
      <c r="N1250" t="str">
        <f>VLOOKUP(K1250,'Voltage Vector Region'!$M:$P,4,0)</f>
        <v>V5</v>
      </c>
      <c r="P1250" t="str">
        <f>VLOOKUP(L1250,'Voltage Vector Region'!$R:$S,2,0)</f>
        <v>NNP</v>
      </c>
      <c r="Q1250" t="str">
        <f>VLOOKUP(M1250,'Voltage Vector Region'!$R:$S,2,0)</f>
        <v>NOP</v>
      </c>
      <c r="R1250" t="str">
        <f>VLOOKUP(N1250,'Voltage Vector Region'!$R:$S,2,0)</f>
        <v>OOP</v>
      </c>
      <c r="S1250">
        <f t="shared" si="159"/>
        <v>12.47</v>
      </c>
      <c r="T1250" t="e">
        <f>VLOOKUP($K1250,#REF!,2,0)</f>
        <v>#REF!</v>
      </c>
      <c r="U1250" t="e">
        <f>VLOOKUP($K1250,#REF!,3,0)</f>
        <v>#REF!</v>
      </c>
      <c r="V1250" t="e">
        <f>VLOOKUP($K1250,#REF!,4,0)</f>
        <v>#REF!</v>
      </c>
    </row>
    <row r="1251" spans="3:22" x14ac:dyDescent="0.3">
      <c r="C1251" s="1">
        <v>1.248E-2</v>
      </c>
      <c r="D1251" s="1">
        <f t="shared" si="160"/>
        <v>3.9207076316800618</v>
      </c>
      <c r="E1251" s="1" t="str">
        <f t="shared" si="161"/>
        <v>S4</v>
      </c>
      <c r="F1251" s="1">
        <f t="shared" si="158"/>
        <v>0.77911497809026864</v>
      </c>
      <c r="G1251" s="1">
        <f>$F$2*(((SQRT(3)*COS(Model!F1251))-SIN(Model!F1251))/2)</f>
        <v>0.21190638981022461</v>
      </c>
      <c r="H1251" s="1">
        <f t="shared" si="162"/>
        <v>0.56211997583907936</v>
      </c>
      <c r="I1251" s="1">
        <f t="shared" si="163"/>
        <v>0.77402636564930394</v>
      </c>
      <c r="J1251" s="1" t="str">
        <f t="shared" si="164"/>
        <v>R4</v>
      </c>
      <c r="K1251" t="str">
        <f t="shared" si="165"/>
        <v>S4R4</v>
      </c>
      <c r="L1251" t="str">
        <f>VLOOKUP(K1251,'Voltage Vector Region'!$M:$P,2,0)</f>
        <v>V17</v>
      </c>
      <c r="M1251" t="str">
        <f>VLOOKUP(K1251,'Voltage Vector Region'!$M:$P,3,0)</f>
        <v>V10</v>
      </c>
      <c r="N1251" t="str">
        <f>VLOOKUP(K1251,'Voltage Vector Region'!$M:$P,4,0)</f>
        <v>V5</v>
      </c>
      <c r="P1251" t="str">
        <f>VLOOKUP(L1251,'Voltage Vector Region'!$R:$S,2,0)</f>
        <v>NNP</v>
      </c>
      <c r="Q1251" t="str">
        <f>VLOOKUP(M1251,'Voltage Vector Region'!$R:$S,2,0)</f>
        <v>NOP</v>
      </c>
      <c r="R1251" t="str">
        <f>VLOOKUP(N1251,'Voltage Vector Region'!$R:$S,2,0)</f>
        <v>OOP</v>
      </c>
      <c r="S1251">
        <f t="shared" si="159"/>
        <v>12.479999999999999</v>
      </c>
      <c r="T1251" t="e">
        <f>VLOOKUP($K1251,#REF!,2,0)</f>
        <v>#REF!</v>
      </c>
      <c r="U1251" t="e">
        <f>VLOOKUP($K1251,#REF!,3,0)</f>
        <v>#REF!</v>
      </c>
      <c r="V1251" t="e">
        <f>VLOOKUP($K1251,#REF!,4,0)</f>
        <v>#REF!</v>
      </c>
    </row>
    <row r="1252" spans="3:22" x14ac:dyDescent="0.3">
      <c r="C1252" s="1">
        <v>1.2489999999999999E-2</v>
      </c>
      <c r="D1252" s="1">
        <f t="shared" si="160"/>
        <v>3.9238492243336518</v>
      </c>
      <c r="E1252" s="1" t="str">
        <f t="shared" si="161"/>
        <v>S4</v>
      </c>
      <c r="F1252" s="1">
        <f t="shared" si="158"/>
        <v>0.78225657074385868</v>
      </c>
      <c r="G1252" s="1">
        <f>$F$2*(((SQRT(3)*COS(Model!F1252))-SIN(Model!F1252))/2)</f>
        <v>0.20948184669674827</v>
      </c>
      <c r="H1252" s="1">
        <f t="shared" si="162"/>
        <v>0.56390548315388933</v>
      </c>
      <c r="I1252" s="1">
        <f t="shared" si="163"/>
        <v>0.77338732985063763</v>
      </c>
      <c r="J1252" s="1" t="str">
        <f t="shared" si="164"/>
        <v>R4</v>
      </c>
      <c r="K1252" t="str">
        <f t="shared" si="165"/>
        <v>S4R4</v>
      </c>
      <c r="L1252" t="str">
        <f>VLOOKUP(K1252,'Voltage Vector Region'!$M:$P,2,0)</f>
        <v>V17</v>
      </c>
      <c r="M1252" t="str">
        <f>VLOOKUP(K1252,'Voltage Vector Region'!$M:$P,3,0)</f>
        <v>V10</v>
      </c>
      <c r="N1252" t="str">
        <f>VLOOKUP(K1252,'Voltage Vector Region'!$M:$P,4,0)</f>
        <v>V5</v>
      </c>
      <c r="P1252" t="str">
        <f>VLOOKUP(L1252,'Voltage Vector Region'!$R:$S,2,0)</f>
        <v>NNP</v>
      </c>
      <c r="Q1252" t="str">
        <f>VLOOKUP(M1252,'Voltage Vector Region'!$R:$S,2,0)</f>
        <v>NOP</v>
      </c>
      <c r="R1252" t="str">
        <f>VLOOKUP(N1252,'Voltage Vector Region'!$R:$S,2,0)</f>
        <v>OOP</v>
      </c>
      <c r="S1252">
        <f t="shared" si="159"/>
        <v>12.489999999999998</v>
      </c>
      <c r="T1252" t="e">
        <f>VLOOKUP($K1252,#REF!,2,0)</f>
        <v>#REF!</v>
      </c>
      <c r="U1252" t="e">
        <f>VLOOKUP($K1252,#REF!,3,0)</f>
        <v>#REF!</v>
      </c>
      <c r="V1252" t="e">
        <f>VLOOKUP($K1252,#REF!,4,0)</f>
        <v>#REF!</v>
      </c>
    </row>
    <row r="1253" spans="3:22" x14ac:dyDescent="0.3">
      <c r="C1253" s="1">
        <v>1.2500000000000001E-2</v>
      </c>
      <c r="D1253" s="1">
        <f t="shared" si="160"/>
        <v>3.9269908169872418</v>
      </c>
      <c r="E1253" s="1" t="str">
        <f t="shared" si="161"/>
        <v>S4</v>
      </c>
      <c r="F1253" s="1">
        <f t="shared" si="158"/>
        <v>0.78539816339744872</v>
      </c>
      <c r="G1253" s="1">
        <f>$F$2*(((SQRT(3)*COS(Model!F1253))-SIN(Model!F1253))/2)</f>
        <v>0.20705523608201629</v>
      </c>
      <c r="H1253" s="1">
        <f t="shared" si="162"/>
        <v>0.56568542494923824</v>
      </c>
      <c r="I1253" s="1">
        <f t="shared" si="163"/>
        <v>0.77274066103125449</v>
      </c>
      <c r="J1253" s="1" t="str">
        <f t="shared" si="164"/>
        <v>R4</v>
      </c>
      <c r="K1253" t="str">
        <f t="shared" si="165"/>
        <v>S4R4</v>
      </c>
      <c r="L1253" t="str">
        <f>VLOOKUP(K1253,'Voltage Vector Region'!$M:$P,2,0)</f>
        <v>V17</v>
      </c>
      <c r="M1253" t="str">
        <f>VLOOKUP(K1253,'Voltage Vector Region'!$M:$P,3,0)</f>
        <v>V10</v>
      </c>
      <c r="N1253" t="str">
        <f>VLOOKUP(K1253,'Voltage Vector Region'!$M:$P,4,0)</f>
        <v>V5</v>
      </c>
      <c r="P1253" t="str">
        <f>VLOOKUP(L1253,'Voltage Vector Region'!$R:$S,2,0)</f>
        <v>NNP</v>
      </c>
      <c r="Q1253" t="str">
        <f>VLOOKUP(M1253,'Voltage Vector Region'!$R:$S,2,0)</f>
        <v>NOP</v>
      </c>
      <c r="R1253" t="str">
        <f>VLOOKUP(N1253,'Voltage Vector Region'!$R:$S,2,0)</f>
        <v>OOP</v>
      </c>
      <c r="S1253">
        <f t="shared" si="159"/>
        <v>12.5</v>
      </c>
      <c r="T1253" t="e">
        <f>VLOOKUP($K1253,#REF!,2,0)</f>
        <v>#REF!</v>
      </c>
      <c r="U1253" t="e">
        <f>VLOOKUP($K1253,#REF!,3,0)</f>
        <v>#REF!</v>
      </c>
      <c r="V1253" t="e">
        <f>VLOOKUP($K1253,#REF!,4,0)</f>
        <v>#REF!</v>
      </c>
    </row>
    <row r="1254" spans="3:22" x14ac:dyDescent="0.3">
      <c r="C1254" s="1">
        <v>1.251E-2</v>
      </c>
      <c r="D1254" s="1">
        <f t="shared" si="160"/>
        <v>3.9301324096408314</v>
      </c>
      <c r="E1254" s="1" t="str">
        <f t="shared" si="161"/>
        <v>S4</v>
      </c>
      <c r="F1254" s="1">
        <f t="shared" si="158"/>
        <v>0.78853975605103832</v>
      </c>
      <c r="G1254" s="1">
        <f>$F$2*(((SQRT(3)*COS(Model!F1254))-SIN(Model!F1254))/2)</f>
        <v>0.2046265819156961</v>
      </c>
      <c r="H1254" s="1">
        <f t="shared" si="162"/>
        <v>0.56745978365781924</v>
      </c>
      <c r="I1254" s="1">
        <f t="shared" si="163"/>
        <v>0.77208636557351529</v>
      </c>
      <c r="J1254" s="1" t="str">
        <f t="shared" si="164"/>
        <v>R4</v>
      </c>
      <c r="K1254" t="str">
        <f t="shared" si="165"/>
        <v>S4R4</v>
      </c>
      <c r="L1254" t="str">
        <f>VLOOKUP(K1254,'Voltage Vector Region'!$M:$P,2,0)</f>
        <v>V17</v>
      </c>
      <c r="M1254" t="str">
        <f>VLOOKUP(K1254,'Voltage Vector Region'!$M:$P,3,0)</f>
        <v>V10</v>
      </c>
      <c r="N1254" t="str">
        <f>VLOOKUP(K1254,'Voltage Vector Region'!$M:$P,4,0)</f>
        <v>V5</v>
      </c>
      <c r="P1254" t="str">
        <f>VLOOKUP(L1254,'Voltage Vector Region'!$R:$S,2,0)</f>
        <v>NNP</v>
      </c>
      <c r="Q1254" t="str">
        <f>VLOOKUP(M1254,'Voltage Vector Region'!$R:$S,2,0)</f>
        <v>NOP</v>
      </c>
      <c r="R1254" t="str">
        <f>VLOOKUP(N1254,'Voltage Vector Region'!$R:$S,2,0)</f>
        <v>OOP</v>
      </c>
      <c r="S1254">
        <f t="shared" si="159"/>
        <v>12.51</v>
      </c>
      <c r="T1254" t="e">
        <f>VLOOKUP($K1254,#REF!,2,0)</f>
        <v>#REF!</v>
      </c>
      <c r="U1254" t="e">
        <f>VLOOKUP($K1254,#REF!,3,0)</f>
        <v>#REF!</v>
      </c>
      <c r="V1254" t="e">
        <f>VLOOKUP($K1254,#REF!,4,0)</f>
        <v>#REF!</v>
      </c>
    </row>
    <row r="1255" spans="3:22" x14ac:dyDescent="0.3">
      <c r="C1255" s="1">
        <v>1.252E-2</v>
      </c>
      <c r="D1255" s="1">
        <f t="shared" si="160"/>
        <v>3.933274002294421</v>
      </c>
      <c r="E1255" s="1" t="str">
        <f t="shared" si="161"/>
        <v>S4</v>
      </c>
      <c r="F1255" s="1">
        <f t="shared" si="158"/>
        <v>0.79168134870462792</v>
      </c>
      <c r="G1255" s="1">
        <f>$F$2*(((SQRT(3)*COS(Model!F1255))-SIN(Model!F1255))/2)</f>
        <v>0.20219590816762345</v>
      </c>
      <c r="H1255" s="1">
        <f t="shared" si="162"/>
        <v>0.56922854176742832</v>
      </c>
      <c r="I1255" s="1">
        <f t="shared" si="163"/>
        <v>0.77142444993505177</v>
      </c>
      <c r="J1255" s="1" t="str">
        <f t="shared" si="164"/>
        <v>R4</v>
      </c>
      <c r="K1255" t="str">
        <f t="shared" si="165"/>
        <v>S4R4</v>
      </c>
      <c r="L1255" t="str">
        <f>VLOOKUP(K1255,'Voltage Vector Region'!$M:$P,2,0)</f>
        <v>V17</v>
      </c>
      <c r="M1255" t="str">
        <f>VLOOKUP(K1255,'Voltage Vector Region'!$M:$P,3,0)</f>
        <v>V10</v>
      </c>
      <c r="N1255" t="str">
        <f>VLOOKUP(K1255,'Voltage Vector Region'!$M:$P,4,0)</f>
        <v>V5</v>
      </c>
      <c r="P1255" t="str">
        <f>VLOOKUP(L1255,'Voltage Vector Region'!$R:$S,2,0)</f>
        <v>NNP</v>
      </c>
      <c r="Q1255" t="str">
        <f>VLOOKUP(M1255,'Voltage Vector Region'!$R:$S,2,0)</f>
        <v>NOP</v>
      </c>
      <c r="R1255" t="str">
        <f>VLOOKUP(N1255,'Voltage Vector Region'!$R:$S,2,0)</f>
        <v>OOP</v>
      </c>
      <c r="S1255">
        <f t="shared" si="159"/>
        <v>12.52</v>
      </c>
      <c r="T1255" t="e">
        <f>VLOOKUP($K1255,#REF!,2,0)</f>
        <v>#REF!</v>
      </c>
      <c r="U1255" t="e">
        <f>VLOOKUP($K1255,#REF!,3,0)</f>
        <v>#REF!</v>
      </c>
      <c r="V1255" t="e">
        <f>VLOOKUP($K1255,#REF!,4,0)</f>
        <v>#REF!</v>
      </c>
    </row>
    <row r="1256" spans="3:22" x14ac:dyDescent="0.3">
      <c r="C1256" s="1">
        <v>1.2529999999999999E-2</v>
      </c>
      <c r="D1256" s="1">
        <f t="shared" si="160"/>
        <v>3.9364155949480106</v>
      </c>
      <c r="E1256" s="1" t="str">
        <f t="shared" si="161"/>
        <v>S4</v>
      </c>
      <c r="F1256" s="1">
        <f t="shared" si="158"/>
        <v>0.79482294135821752</v>
      </c>
      <c r="G1256" s="1">
        <f>$F$2*(((SQRT(3)*COS(Model!F1256))-SIN(Model!F1256))/2)</f>
        <v>0.19976323882756694</v>
      </c>
      <c r="H1256" s="1">
        <f t="shared" si="162"/>
        <v>0.57099168182113702</v>
      </c>
      <c r="I1256" s="1">
        <f t="shared" si="163"/>
        <v>0.77075492064870399</v>
      </c>
      <c r="J1256" s="1" t="str">
        <f t="shared" si="164"/>
        <v>R4</v>
      </c>
      <c r="K1256" t="str">
        <f t="shared" si="165"/>
        <v>S4R4</v>
      </c>
      <c r="L1256" t="str">
        <f>VLOOKUP(K1256,'Voltage Vector Region'!$M:$P,2,0)</f>
        <v>V17</v>
      </c>
      <c r="M1256" t="str">
        <f>VLOOKUP(K1256,'Voltage Vector Region'!$M:$P,3,0)</f>
        <v>V10</v>
      </c>
      <c r="N1256" t="str">
        <f>VLOOKUP(K1256,'Voltage Vector Region'!$M:$P,4,0)</f>
        <v>V5</v>
      </c>
      <c r="P1256" t="str">
        <f>VLOOKUP(L1256,'Voltage Vector Region'!$R:$S,2,0)</f>
        <v>NNP</v>
      </c>
      <c r="Q1256" t="str">
        <f>VLOOKUP(M1256,'Voltage Vector Region'!$R:$S,2,0)</f>
        <v>NOP</v>
      </c>
      <c r="R1256" t="str">
        <f>VLOOKUP(N1256,'Voltage Vector Region'!$R:$S,2,0)</f>
        <v>OOP</v>
      </c>
      <c r="S1256">
        <f t="shared" si="159"/>
        <v>12.53</v>
      </c>
      <c r="T1256" t="e">
        <f>VLOOKUP($K1256,#REF!,2,0)</f>
        <v>#REF!</v>
      </c>
      <c r="U1256" t="e">
        <f>VLOOKUP($K1256,#REF!,3,0)</f>
        <v>#REF!</v>
      </c>
      <c r="V1256" t="e">
        <f>VLOOKUP($K1256,#REF!,4,0)</f>
        <v>#REF!</v>
      </c>
    </row>
    <row r="1257" spans="3:22" x14ac:dyDescent="0.3">
      <c r="C1257" s="1">
        <v>1.2540000000000001E-2</v>
      </c>
      <c r="D1257" s="1">
        <f t="shared" si="160"/>
        <v>3.9395571876016011</v>
      </c>
      <c r="E1257" s="1" t="str">
        <f t="shared" si="161"/>
        <v>S4</v>
      </c>
      <c r="F1257" s="1">
        <f t="shared" si="158"/>
        <v>0.797964534011808</v>
      </c>
      <c r="G1257" s="1">
        <f>$F$2*(((SQRT(3)*COS(Model!F1257))-SIN(Model!F1257))/2)</f>
        <v>0.19732859790499024</v>
      </c>
      <c r="H1257" s="1">
        <f t="shared" si="162"/>
        <v>0.57274918641746531</v>
      </c>
      <c r="I1257" s="1">
        <f t="shared" si="163"/>
        <v>0.77007778432245555</v>
      </c>
      <c r="J1257" s="1" t="str">
        <f t="shared" si="164"/>
        <v>R4</v>
      </c>
      <c r="K1257" t="str">
        <f t="shared" si="165"/>
        <v>S4R4</v>
      </c>
      <c r="L1257" t="str">
        <f>VLOOKUP(K1257,'Voltage Vector Region'!$M:$P,2,0)</f>
        <v>V17</v>
      </c>
      <c r="M1257" t="str">
        <f>VLOOKUP(K1257,'Voltage Vector Region'!$M:$P,3,0)</f>
        <v>V10</v>
      </c>
      <c r="N1257" t="str">
        <f>VLOOKUP(K1257,'Voltage Vector Region'!$M:$P,4,0)</f>
        <v>V5</v>
      </c>
      <c r="P1257" t="str">
        <f>VLOOKUP(L1257,'Voltage Vector Region'!$R:$S,2,0)</f>
        <v>NNP</v>
      </c>
      <c r="Q1257" t="str">
        <f>VLOOKUP(M1257,'Voltage Vector Region'!$R:$S,2,0)</f>
        <v>NOP</v>
      </c>
      <c r="R1257" t="str">
        <f>VLOOKUP(N1257,'Voltage Vector Region'!$R:$S,2,0)</f>
        <v>OOP</v>
      </c>
      <c r="S1257">
        <f t="shared" si="159"/>
        <v>12.540000000000001</v>
      </c>
      <c r="T1257" t="e">
        <f>VLOOKUP($K1257,#REF!,2,0)</f>
        <v>#REF!</v>
      </c>
      <c r="U1257" t="e">
        <f>VLOOKUP($K1257,#REF!,3,0)</f>
        <v>#REF!</v>
      </c>
      <c r="V1257" t="e">
        <f>VLOOKUP($K1257,#REF!,4,0)</f>
        <v>#REF!</v>
      </c>
    </row>
    <row r="1258" spans="3:22" x14ac:dyDescent="0.3">
      <c r="C1258" s="1">
        <v>1.255E-2</v>
      </c>
      <c r="D1258" s="1">
        <f t="shared" si="160"/>
        <v>3.9426987802551907</v>
      </c>
      <c r="E1258" s="1" t="str">
        <f t="shared" si="161"/>
        <v>S4</v>
      </c>
      <c r="F1258" s="1">
        <f t="shared" si="158"/>
        <v>0.8011061266653976</v>
      </c>
      <c r="G1258" s="1">
        <f>$F$2*(((SQRT(3)*COS(Model!F1258))-SIN(Model!F1258))/2)</f>
        <v>0.19489200942881776</v>
      </c>
      <c r="H1258" s="1">
        <f t="shared" si="162"/>
        <v>0.57450103821055121</v>
      </c>
      <c r="I1258" s="1">
        <f t="shared" si="163"/>
        <v>0.769393047639369</v>
      </c>
      <c r="J1258" s="1" t="str">
        <f t="shared" si="164"/>
        <v>R4</v>
      </c>
      <c r="K1258" t="str">
        <f t="shared" si="165"/>
        <v>S4R4</v>
      </c>
      <c r="L1258" t="str">
        <f>VLOOKUP(K1258,'Voltage Vector Region'!$M:$P,2,0)</f>
        <v>V17</v>
      </c>
      <c r="M1258" t="str">
        <f>VLOOKUP(K1258,'Voltage Vector Region'!$M:$P,3,0)</f>
        <v>V10</v>
      </c>
      <c r="N1258" t="str">
        <f>VLOOKUP(K1258,'Voltage Vector Region'!$M:$P,4,0)</f>
        <v>V5</v>
      </c>
      <c r="P1258" t="str">
        <f>VLOOKUP(L1258,'Voltage Vector Region'!$R:$S,2,0)</f>
        <v>NNP</v>
      </c>
      <c r="Q1258" t="str">
        <f>VLOOKUP(M1258,'Voltage Vector Region'!$R:$S,2,0)</f>
        <v>NOP</v>
      </c>
      <c r="R1258" t="str">
        <f>VLOOKUP(N1258,'Voltage Vector Region'!$R:$S,2,0)</f>
        <v>OOP</v>
      </c>
      <c r="S1258">
        <f t="shared" si="159"/>
        <v>12.55</v>
      </c>
      <c r="T1258" t="e">
        <f>VLOOKUP($K1258,#REF!,2,0)</f>
        <v>#REF!</v>
      </c>
      <c r="U1258" t="e">
        <f>VLOOKUP($K1258,#REF!,3,0)</f>
        <v>#REF!</v>
      </c>
      <c r="V1258" t="e">
        <f>VLOOKUP($K1258,#REF!,4,0)</f>
        <v>#REF!</v>
      </c>
    </row>
    <row r="1259" spans="3:22" x14ac:dyDescent="0.3">
      <c r="C1259" s="1">
        <v>1.256E-2</v>
      </c>
      <c r="D1259" s="1">
        <f t="shared" si="160"/>
        <v>3.9458403729087803</v>
      </c>
      <c r="E1259" s="1" t="str">
        <f t="shared" si="161"/>
        <v>S4</v>
      </c>
      <c r="F1259" s="1">
        <f t="shared" ref="F1259:F1322" si="166">IF(AND((D1259&lt;PI()/3),(D1259&gt;=0)),D1259,IF(AND((D1259&lt;2*PI()/3),(D1259&gt;=PI()/3)),D1259-PI()/3,IF(AND((D1259&lt;3*PI()/3),(D1259&gt;=2*PI()/3)),D1259-(2*PI()/3),IF(AND((D1259&lt;4*PI()/3),(D1259&gt;=PI())),D1259-PI(),IF(AND((D1259&lt;5*PI()/3),(D1259&gt;=4*PI()/3)),D1259-(4*PI()/3),IF(AND((D1259&lt;2*PI()),(D1259&gt;=5*PI()/3)),D1259-(5*PI()/3),0))))))</f>
        <v>0.8042477193189872</v>
      </c>
      <c r="G1259" s="1">
        <f>$F$2*(((SQRT(3)*COS(Model!F1259))-SIN(Model!F1259))/2)</f>
        <v>0.1924534974471932</v>
      </c>
      <c r="H1259" s="1">
        <f t="shared" si="162"/>
        <v>0.57624721991032557</v>
      </c>
      <c r="I1259" s="1">
        <f t="shared" si="163"/>
        <v>0.76870071735751877</v>
      </c>
      <c r="J1259" s="1" t="str">
        <f t="shared" si="164"/>
        <v>R4</v>
      </c>
      <c r="K1259" t="str">
        <f t="shared" si="165"/>
        <v>S4R4</v>
      </c>
      <c r="L1259" t="str">
        <f>VLOOKUP(K1259,'Voltage Vector Region'!$M:$P,2,0)</f>
        <v>V17</v>
      </c>
      <c r="M1259" t="str">
        <f>VLOOKUP(K1259,'Voltage Vector Region'!$M:$P,3,0)</f>
        <v>V10</v>
      </c>
      <c r="N1259" t="str">
        <f>VLOOKUP(K1259,'Voltage Vector Region'!$M:$P,4,0)</f>
        <v>V5</v>
      </c>
      <c r="P1259" t="str">
        <f>VLOOKUP(L1259,'Voltage Vector Region'!$R:$S,2,0)</f>
        <v>NNP</v>
      </c>
      <c r="Q1259" t="str">
        <f>VLOOKUP(M1259,'Voltage Vector Region'!$R:$S,2,0)</f>
        <v>NOP</v>
      </c>
      <c r="R1259" t="str">
        <f>VLOOKUP(N1259,'Voltage Vector Region'!$R:$S,2,0)</f>
        <v>OOP</v>
      </c>
      <c r="S1259">
        <f t="shared" si="159"/>
        <v>12.56</v>
      </c>
      <c r="T1259" t="e">
        <f>VLOOKUP($K1259,#REF!,2,0)</f>
        <v>#REF!</v>
      </c>
      <c r="U1259" t="e">
        <f>VLOOKUP($K1259,#REF!,3,0)</f>
        <v>#REF!</v>
      </c>
      <c r="V1259" t="e">
        <f>VLOOKUP($K1259,#REF!,4,0)</f>
        <v>#REF!</v>
      </c>
    </row>
    <row r="1260" spans="3:22" x14ac:dyDescent="0.3">
      <c r="C1260" s="1">
        <v>1.257E-2</v>
      </c>
      <c r="D1260" s="1">
        <f t="shared" si="160"/>
        <v>3.9489819655623699</v>
      </c>
      <c r="E1260" s="1" t="str">
        <f t="shared" si="161"/>
        <v>S4</v>
      </c>
      <c r="F1260" s="1">
        <f t="shared" si="166"/>
        <v>0.8073893119725768</v>
      </c>
      <c r="G1260" s="1">
        <f>$F$2*(((SQRT(3)*COS(Model!F1260))-SIN(Model!F1260))/2)</f>
        <v>0.19001308602724551</v>
      </c>
      <c r="H1260" s="1">
        <f t="shared" si="162"/>
        <v>0.57798771428267981</v>
      </c>
      <c r="I1260" s="1">
        <f t="shared" si="163"/>
        <v>0.76800080030992535</v>
      </c>
      <c r="J1260" s="1" t="str">
        <f t="shared" si="164"/>
        <v>R4</v>
      </c>
      <c r="K1260" t="str">
        <f t="shared" si="165"/>
        <v>S4R4</v>
      </c>
      <c r="L1260" t="str">
        <f>VLOOKUP(K1260,'Voltage Vector Region'!$M:$P,2,0)</f>
        <v>V17</v>
      </c>
      <c r="M1260" t="str">
        <f>VLOOKUP(K1260,'Voltage Vector Region'!$M:$P,3,0)</f>
        <v>V10</v>
      </c>
      <c r="N1260" t="str">
        <f>VLOOKUP(K1260,'Voltage Vector Region'!$M:$P,4,0)</f>
        <v>V5</v>
      </c>
      <c r="P1260" t="str">
        <f>VLOOKUP(L1260,'Voltage Vector Region'!$R:$S,2,0)</f>
        <v>NNP</v>
      </c>
      <c r="Q1260" t="str">
        <f>VLOOKUP(M1260,'Voltage Vector Region'!$R:$S,2,0)</f>
        <v>NOP</v>
      </c>
      <c r="R1260" t="str">
        <f>VLOOKUP(N1260,'Voltage Vector Region'!$R:$S,2,0)</f>
        <v>OOP</v>
      </c>
      <c r="S1260">
        <f t="shared" si="159"/>
        <v>12.569999999999999</v>
      </c>
      <c r="T1260" t="e">
        <f>VLOOKUP($K1260,#REF!,2,0)</f>
        <v>#REF!</v>
      </c>
      <c r="U1260" t="e">
        <f>VLOOKUP($K1260,#REF!,3,0)</f>
        <v>#REF!</v>
      </c>
      <c r="V1260" t="e">
        <f>VLOOKUP($K1260,#REF!,4,0)</f>
        <v>#REF!</v>
      </c>
    </row>
    <row r="1261" spans="3:22" x14ac:dyDescent="0.3">
      <c r="C1261" s="1">
        <v>1.2579999999999999E-2</v>
      </c>
      <c r="D1261" s="1">
        <f t="shared" si="160"/>
        <v>3.9521235582159595</v>
      </c>
      <c r="E1261" s="1" t="str">
        <f t="shared" si="161"/>
        <v>S4</v>
      </c>
      <c r="F1261" s="1">
        <f t="shared" si="166"/>
        <v>0.81053090462616639</v>
      </c>
      <c r="G1261" s="1">
        <f>$F$2*(((SQRT(3)*COS(Model!F1261))-SIN(Model!F1261))/2)</f>
        <v>0.18757079925485015</v>
      </c>
      <c r="H1261" s="1">
        <f t="shared" si="162"/>
        <v>0.57972250414963722</v>
      </c>
      <c r="I1261" s="1">
        <f t="shared" si="163"/>
        <v>0.76729330340448731</v>
      </c>
      <c r="J1261" s="1" t="str">
        <f t="shared" si="164"/>
        <v>R4</v>
      </c>
      <c r="K1261" t="str">
        <f t="shared" si="165"/>
        <v>S4R4</v>
      </c>
      <c r="L1261" t="str">
        <f>VLOOKUP(K1261,'Voltage Vector Region'!$M:$P,2,0)</f>
        <v>V17</v>
      </c>
      <c r="M1261" t="str">
        <f>VLOOKUP(K1261,'Voltage Vector Region'!$M:$P,3,0)</f>
        <v>V10</v>
      </c>
      <c r="N1261" t="str">
        <f>VLOOKUP(K1261,'Voltage Vector Region'!$M:$P,4,0)</f>
        <v>V5</v>
      </c>
      <c r="P1261" t="str">
        <f>VLOOKUP(L1261,'Voltage Vector Region'!$R:$S,2,0)</f>
        <v>NNP</v>
      </c>
      <c r="Q1261" t="str">
        <f>VLOOKUP(M1261,'Voltage Vector Region'!$R:$S,2,0)</f>
        <v>NOP</v>
      </c>
      <c r="R1261" t="str">
        <f>VLOOKUP(N1261,'Voltage Vector Region'!$R:$S,2,0)</f>
        <v>OOP</v>
      </c>
      <c r="S1261">
        <f t="shared" si="159"/>
        <v>12.579999999999998</v>
      </c>
      <c r="T1261" t="e">
        <f>VLOOKUP($K1261,#REF!,2,0)</f>
        <v>#REF!</v>
      </c>
      <c r="U1261" t="e">
        <f>VLOOKUP($K1261,#REF!,3,0)</f>
        <v>#REF!</v>
      </c>
      <c r="V1261" t="e">
        <f>VLOOKUP($K1261,#REF!,4,0)</f>
        <v>#REF!</v>
      </c>
    </row>
    <row r="1262" spans="3:22" x14ac:dyDescent="0.3">
      <c r="C1262" s="1">
        <v>1.259E-2</v>
      </c>
      <c r="D1262" s="1">
        <f t="shared" si="160"/>
        <v>3.95526515086955</v>
      </c>
      <c r="E1262" s="1" t="str">
        <f t="shared" si="161"/>
        <v>S4</v>
      </c>
      <c r="F1262" s="1">
        <f t="shared" si="166"/>
        <v>0.81367249727975688</v>
      </c>
      <c r="G1262" s="1">
        <f>$F$2*(((SQRT(3)*COS(Model!F1262))-SIN(Model!F1262))/2)</f>
        <v>0.18512666123439081</v>
      </c>
      <c r="H1262" s="1">
        <f t="shared" si="162"/>
        <v>0.5814515723895225</v>
      </c>
      <c r="I1262" s="1">
        <f t="shared" si="163"/>
        <v>0.76657823362391331</v>
      </c>
      <c r="J1262" s="1" t="str">
        <f t="shared" si="164"/>
        <v>R4</v>
      </c>
      <c r="K1262" t="str">
        <f t="shared" si="165"/>
        <v>S4R4</v>
      </c>
      <c r="L1262" t="str">
        <f>VLOOKUP(K1262,'Voltage Vector Region'!$M:$P,2,0)</f>
        <v>V17</v>
      </c>
      <c r="M1262" t="str">
        <f>VLOOKUP(K1262,'Voltage Vector Region'!$M:$P,3,0)</f>
        <v>V10</v>
      </c>
      <c r="N1262" t="str">
        <f>VLOOKUP(K1262,'Voltage Vector Region'!$M:$P,4,0)</f>
        <v>V5</v>
      </c>
      <c r="P1262" t="str">
        <f>VLOOKUP(L1262,'Voltage Vector Region'!$R:$S,2,0)</f>
        <v>NNP</v>
      </c>
      <c r="Q1262" t="str">
        <f>VLOOKUP(M1262,'Voltage Vector Region'!$R:$S,2,0)</f>
        <v>NOP</v>
      </c>
      <c r="R1262" t="str">
        <f>VLOOKUP(N1262,'Voltage Vector Region'!$R:$S,2,0)</f>
        <v>OOP</v>
      </c>
      <c r="S1262">
        <f t="shared" si="159"/>
        <v>12.59</v>
      </c>
      <c r="T1262" t="e">
        <f>VLOOKUP($K1262,#REF!,2,0)</f>
        <v>#REF!</v>
      </c>
      <c r="U1262" t="e">
        <f>VLOOKUP($K1262,#REF!,3,0)</f>
        <v>#REF!</v>
      </c>
      <c r="V1262" t="e">
        <f>VLOOKUP($K1262,#REF!,4,0)</f>
        <v>#REF!</v>
      </c>
    </row>
    <row r="1263" spans="3:22" x14ac:dyDescent="0.3">
      <c r="C1263" s="1">
        <v>1.26E-2</v>
      </c>
      <c r="D1263" s="1">
        <f t="shared" si="160"/>
        <v>3.9584067435231396</v>
      </c>
      <c r="E1263" s="1" t="str">
        <f t="shared" si="161"/>
        <v>S4</v>
      </c>
      <c r="F1263" s="1">
        <f t="shared" si="166"/>
        <v>0.81681408993334648</v>
      </c>
      <c r="G1263" s="1">
        <f>$F$2*(((SQRT(3)*COS(Model!F1263))-SIN(Model!F1263))/2)</f>
        <v>0.18268069608852444</v>
      </c>
      <c r="H1263" s="1">
        <f t="shared" si="162"/>
        <v>0.5831749019371294</v>
      </c>
      <c r="I1263" s="1">
        <f t="shared" si="163"/>
        <v>0.76585559802565384</v>
      </c>
      <c r="J1263" s="1" t="str">
        <f t="shared" si="164"/>
        <v>R4</v>
      </c>
      <c r="K1263" t="str">
        <f t="shared" si="165"/>
        <v>S4R4</v>
      </c>
      <c r="L1263" t="str">
        <f>VLOOKUP(K1263,'Voltage Vector Region'!$M:$P,2,0)</f>
        <v>V17</v>
      </c>
      <c r="M1263" t="str">
        <f>VLOOKUP(K1263,'Voltage Vector Region'!$M:$P,3,0)</f>
        <v>V10</v>
      </c>
      <c r="N1263" t="str">
        <f>VLOOKUP(K1263,'Voltage Vector Region'!$M:$P,4,0)</f>
        <v>V5</v>
      </c>
      <c r="P1263" t="str">
        <f>VLOOKUP(L1263,'Voltage Vector Region'!$R:$S,2,0)</f>
        <v>NNP</v>
      </c>
      <c r="Q1263" t="str">
        <f>VLOOKUP(M1263,'Voltage Vector Region'!$R:$S,2,0)</f>
        <v>NOP</v>
      </c>
      <c r="R1263" t="str">
        <f>VLOOKUP(N1263,'Voltage Vector Region'!$R:$S,2,0)</f>
        <v>OOP</v>
      </c>
      <c r="S1263">
        <f t="shared" si="159"/>
        <v>12.6</v>
      </c>
      <c r="T1263" t="e">
        <f>VLOOKUP($K1263,#REF!,2,0)</f>
        <v>#REF!</v>
      </c>
      <c r="U1263" t="e">
        <f>VLOOKUP($K1263,#REF!,3,0)</f>
        <v>#REF!</v>
      </c>
      <c r="V1263" t="e">
        <f>VLOOKUP($K1263,#REF!,4,0)</f>
        <v>#REF!</v>
      </c>
    </row>
    <row r="1264" spans="3:22" x14ac:dyDescent="0.3">
      <c r="C1264" s="1">
        <v>1.261E-2</v>
      </c>
      <c r="D1264" s="1">
        <f t="shared" si="160"/>
        <v>3.9615483361767292</v>
      </c>
      <c r="E1264" s="1" t="str">
        <f t="shared" si="161"/>
        <v>S4</v>
      </c>
      <c r="F1264" s="1">
        <f t="shared" si="166"/>
        <v>0.81995568258693607</v>
      </c>
      <c r="G1264" s="1">
        <f>$F$2*(((SQRT(3)*COS(Model!F1264))-SIN(Model!F1264))/2)</f>
        <v>0.1802329279579388</v>
      </c>
      <c r="H1264" s="1">
        <f t="shared" si="162"/>
        <v>0.58489247578389125</v>
      </c>
      <c r="I1264" s="1">
        <f t="shared" si="163"/>
        <v>0.76512540374183002</v>
      </c>
      <c r="J1264" s="1" t="str">
        <f t="shared" si="164"/>
        <v>R4</v>
      </c>
      <c r="K1264" t="str">
        <f t="shared" si="165"/>
        <v>S4R4</v>
      </c>
      <c r="L1264" t="str">
        <f>VLOOKUP(K1264,'Voltage Vector Region'!$M:$P,2,0)</f>
        <v>V17</v>
      </c>
      <c r="M1264" t="str">
        <f>VLOOKUP(K1264,'Voltage Vector Region'!$M:$P,3,0)</f>
        <v>V10</v>
      </c>
      <c r="N1264" t="str">
        <f>VLOOKUP(K1264,'Voltage Vector Region'!$M:$P,4,0)</f>
        <v>V5</v>
      </c>
      <c r="P1264" t="str">
        <f>VLOOKUP(L1264,'Voltage Vector Region'!$R:$S,2,0)</f>
        <v>NNP</v>
      </c>
      <c r="Q1264" t="str">
        <f>VLOOKUP(M1264,'Voltage Vector Region'!$R:$S,2,0)</f>
        <v>NOP</v>
      </c>
      <c r="R1264" t="str">
        <f>VLOOKUP(N1264,'Voltage Vector Region'!$R:$S,2,0)</f>
        <v>OOP</v>
      </c>
      <c r="S1264">
        <f t="shared" si="159"/>
        <v>12.61</v>
      </c>
      <c r="T1264" t="e">
        <f>VLOOKUP($K1264,#REF!,2,0)</f>
        <v>#REF!</v>
      </c>
      <c r="U1264" t="e">
        <f>VLOOKUP($K1264,#REF!,3,0)</f>
        <v>#REF!</v>
      </c>
      <c r="V1264" t="e">
        <f>VLOOKUP($K1264,#REF!,4,0)</f>
        <v>#REF!</v>
      </c>
    </row>
    <row r="1265" spans="3:22" x14ac:dyDescent="0.3">
      <c r="C1265" s="1">
        <v>1.2619999999999999E-2</v>
      </c>
      <c r="D1265" s="1">
        <f t="shared" si="160"/>
        <v>3.9646899288303188</v>
      </c>
      <c r="E1265" s="1" t="str">
        <f t="shared" si="161"/>
        <v>S4</v>
      </c>
      <c r="F1265" s="1">
        <f t="shared" si="166"/>
        <v>0.82309727524052567</v>
      </c>
      <c r="G1265" s="1">
        <f>$F$2*(((SQRT(3)*COS(Model!F1265))-SIN(Model!F1265))/2)</f>
        <v>0.17778338100111724</v>
      </c>
      <c r="H1265" s="1">
        <f t="shared" si="162"/>
        <v>0.58660427697804796</v>
      </c>
      <c r="I1265" s="1">
        <f t="shared" si="163"/>
        <v>0.76438765797916519</v>
      </c>
      <c r="J1265" s="1" t="str">
        <f t="shared" si="164"/>
        <v>R4</v>
      </c>
      <c r="K1265" t="str">
        <f t="shared" si="165"/>
        <v>S4R4</v>
      </c>
      <c r="L1265" t="str">
        <f>VLOOKUP(K1265,'Voltage Vector Region'!$M:$P,2,0)</f>
        <v>V17</v>
      </c>
      <c r="M1265" t="str">
        <f>VLOOKUP(K1265,'Voltage Vector Region'!$M:$P,3,0)</f>
        <v>V10</v>
      </c>
      <c r="N1265" t="str">
        <f>VLOOKUP(K1265,'Voltage Vector Region'!$M:$P,4,0)</f>
        <v>V5</v>
      </c>
      <c r="P1265" t="str">
        <f>VLOOKUP(L1265,'Voltage Vector Region'!$R:$S,2,0)</f>
        <v>NNP</v>
      </c>
      <c r="Q1265" t="str">
        <f>VLOOKUP(M1265,'Voltage Vector Region'!$R:$S,2,0)</f>
        <v>NOP</v>
      </c>
      <c r="R1265" t="str">
        <f>VLOOKUP(N1265,'Voltage Vector Region'!$R:$S,2,0)</f>
        <v>OOP</v>
      </c>
      <c r="S1265">
        <f t="shared" si="159"/>
        <v>12.62</v>
      </c>
      <c r="T1265" t="e">
        <f>VLOOKUP($K1265,#REF!,2,0)</f>
        <v>#REF!</v>
      </c>
      <c r="U1265" t="e">
        <f>VLOOKUP($K1265,#REF!,3,0)</f>
        <v>#REF!</v>
      </c>
      <c r="V1265" t="e">
        <f>VLOOKUP($K1265,#REF!,4,0)</f>
        <v>#REF!</v>
      </c>
    </row>
    <row r="1266" spans="3:22" x14ac:dyDescent="0.3">
      <c r="C1266" s="1">
        <v>1.2630000000000001E-2</v>
      </c>
      <c r="D1266" s="1">
        <f t="shared" si="160"/>
        <v>3.9678315214839093</v>
      </c>
      <c r="E1266" s="1" t="str">
        <f t="shared" si="161"/>
        <v>S4</v>
      </c>
      <c r="F1266" s="1">
        <f t="shared" si="166"/>
        <v>0.82623886789411616</v>
      </c>
      <c r="G1266" s="1">
        <f>$F$2*(((SQRT(3)*COS(Model!F1266))-SIN(Model!F1266))/2)</f>
        <v>0.17533207939409856</v>
      </c>
      <c r="H1266" s="1">
        <f t="shared" si="162"/>
        <v>0.58831028862481305</v>
      </c>
      <c r="I1266" s="1">
        <f t="shared" si="163"/>
        <v>0.76364236801891161</v>
      </c>
      <c r="J1266" s="1" t="str">
        <f t="shared" si="164"/>
        <v>R4</v>
      </c>
      <c r="K1266" t="str">
        <f t="shared" si="165"/>
        <v>S4R4</v>
      </c>
      <c r="L1266" t="str">
        <f>VLOOKUP(K1266,'Voltage Vector Region'!$M:$P,2,0)</f>
        <v>V17</v>
      </c>
      <c r="M1266" t="str">
        <f>VLOOKUP(K1266,'Voltage Vector Region'!$M:$P,3,0)</f>
        <v>V10</v>
      </c>
      <c r="N1266" t="str">
        <f>VLOOKUP(K1266,'Voltage Vector Region'!$M:$P,4,0)</f>
        <v>V5</v>
      </c>
      <c r="P1266" t="str">
        <f>VLOOKUP(L1266,'Voltage Vector Region'!$R:$S,2,0)</f>
        <v>NNP</v>
      </c>
      <c r="Q1266" t="str">
        <f>VLOOKUP(M1266,'Voltage Vector Region'!$R:$S,2,0)</f>
        <v>NOP</v>
      </c>
      <c r="R1266" t="str">
        <f>VLOOKUP(N1266,'Voltage Vector Region'!$R:$S,2,0)</f>
        <v>OOP</v>
      </c>
      <c r="S1266">
        <f t="shared" si="159"/>
        <v>12.63</v>
      </c>
      <c r="T1266" t="e">
        <f>VLOOKUP($K1266,#REF!,2,0)</f>
        <v>#REF!</v>
      </c>
      <c r="U1266" t="e">
        <f>VLOOKUP($K1266,#REF!,3,0)</f>
        <v>#REF!</v>
      </c>
      <c r="V1266" t="e">
        <f>VLOOKUP($K1266,#REF!,4,0)</f>
        <v>#REF!</v>
      </c>
    </row>
    <row r="1267" spans="3:22" x14ac:dyDescent="0.3">
      <c r="C1267" s="1">
        <v>1.264E-2</v>
      </c>
      <c r="D1267" s="1">
        <f t="shared" si="160"/>
        <v>3.9709731141374989</v>
      </c>
      <c r="E1267" s="1" t="str">
        <f t="shared" si="161"/>
        <v>S4</v>
      </c>
      <c r="F1267" s="1">
        <f t="shared" si="166"/>
        <v>0.82938046054770576</v>
      </c>
      <c r="G1267" s="1">
        <f>$F$2*(((SQRT(3)*COS(Model!F1267))-SIN(Model!F1267))/2)</f>
        <v>0.17287904733024134</v>
      </c>
      <c r="H1267" s="1">
        <f t="shared" si="162"/>
        <v>0.59001049388653937</v>
      </c>
      <c r="I1267" s="1">
        <f t="shared" si="163"/>
        <v>0.76288954121678065</v>
      </c>
      <c r="J1267" s="1" t="str">
        <f t="shared" si="164"/>
        <v>R4</v>
      </c>
      <c r="K1267" t="str">
        <f t="shared" si="165"/>
        <v>S4R4</v>
      </c>
      <c r="L1267" t="str">
        <f>VLOOKUP(K1267,'Voltage Vector Region'!$M:$P,2,0)</f>
        <v>V17</v>
      </c>
      <c r="M1267" t="str">
        <f>VLOOKUP(K1267,'Voltage Vector Region'!$M:$P,3,0)</f>
        <v>V10</v>
      </c>
      <c r="N1267" t="str">
        <f>VLOOKUP(K1267,'Voltage Vector Region'!$M:$P,4,0)</f>
        <v>V5</v>
      </c>
      <c r="P1267" t="str">
        <f>VLOOKUP(L1267,'Voltage Vector Region'!$R:$S,2,0)</f>
        <v>NNP</v>
      </c>
      <c r="Q1267" t="str">
        <f>VLOOKUP(M1267,'Voltage Vector Region'!$R:$S,2,0)</f>
        <v>NOP</v>
      </c>
      <c r="R1267" t="str">
        <f>VLOOKUP(N1267,'Voltage Vector Region'!$R:$S,2,0)</f>
        <v>OOP</v>
      </c>
      <c r="S1267">
        <f t="shared" si="159"/>
        <v>12.64</v>
      </c>
      <c r="T1267" t="e">
        <f>VLOOKUP($K1267,#REF!,2,0)</f>
        <v>#REF!</v>
      </c>
      <c r="U1267" t="e">
        <f>VLOOKUP($K1267,#REF!,3,0)</f>
        <v>#REF!</v>
      </c>
      <c r="V1267" t="e">
        <f>VLOOKUP($K1267,#REF!,4,0)</f>
        <v>#REF!</v>
      </c>
    </row>
    <row r="1268" spans="3:22" x14ac:dyDescent="0.3">
      <c r="C1268" s="1">
        <v>1.265E-2</v>
      </c>
      <c r="D1268" s="1">
        <f t="shared" si="160"/>
        <v>3.9741147067910885</v>
      </c>
      <c r="E1268" s="1" t="str">
        <f t="shared" si="161"/>
        <v>S4</v>
      </c>
      <c r="F1268" s="1">
        <f t="shared" si="166"/>
        <v>0.83252205320129535</v>
      </c>
      <c r="G1268" s="1">
        <f>$F$2*(((SQRT(3)*COS(Model!F1268))-SIN(Model!F1268))/2)</f>
        <v>0.17042430901998112</v>
      </c>
      <c r="H1268" s="1">
        <f t="shared" si="162"/>
        <v>0.5917048759828879</v>
      </c>
      <c r="I1268" s="1">
        <f t="shared" si="163"/>
        <v>0.76212918500286908</v>
      </c>
      <c r="J1268" s="1" t="str">
        <f t="shared" si="164"/>
        <v>R4</v>
      </c>
      <c r="K1268" t="str">
        <f t="shared" si="165"/>
        <v>S4R4</v>
      </c>
      <c r="L1268" t="str">
        <f>VLOOKUP(K1268,'Voltage Vector Region'!$M:$P,2,0)</f>
        <v>V17</v>
      </c>
      <c r="M1268" t="str">
        <f>VLOOKUP(K1268,'Voltage Vector Region'!$M:$P,3,0)</f>
        <v>V10</v>
      </c>
      <c r="N1268" t="str">
        <f>VLOOKUP(K1268,'Voltage Vector Region'!$M:$P,4,0)</f>
        <v>V5</v>
      </c>
      <c r="P1268" t="str">
        <f>VLOOKUP(L1268,'Voltage Vector Region'!$R:$S,2,0)</f>
        <v>NNP</v>
      </c>
      <c r="Q1268" t="str">
        <f>VLOOKUP(M1268,'Voltage Vector Region'!$R:$S,2,0)</f>
        <v>NOP</v>
      </c>
      <c r="R1268" t="str">
        <f>VLOOKUP(N1268,'Voltage Vector Region'!$R:$S,2,0)</f>
        <v>OOP</v>
      </c>
      <c r="S1268">
        <f t="shared" si="159"/>
        <v>12.65</v>
      </c>
      <c r="T1268" t="e">
        <f>VLOOKUP($K1268,#REF!,2,0)</f>
        <v>#REF!</v>
      </c>
      <c r="U1268" t="e">
        <f>VLOOKUP($K1268,#REF!,3,0)</f>
        <v>#REF!</v>
      </c>
      <c r="V1268" t="e">
        <f>VLOOKUP($K1268,#REF!,4,0)</f>
        <v>#REF!</v>
      </c>
    </row>
    <row r="1269" spans="3:22" x14ac:dyDescent="0.3">
      <c r="C1269" s="1">
        <v>1.2659999999999999E-2</v>
      </c>
      <c r="D1269" s="1">
        <f t="shared" si="160"/>
        <v>3.9772562994446781</v>
      </c>
      <c r="E1269" s="1" t="str">
        <f t="shared" si="161"/>
        <v>S4</v>
      </c>
      <c r="F1269" s="1">
        <f t="shared" si="166"/>
        <v>0.83566364585488495</v>
      </c>
      <c r="G1269" s="1">
        <f>$F$2*(((SQRT(3)*COS(Model!F1269))-SIN(Model!F1269))/2)</f>
        <v>0.16796788869059398</v>
      </c>
      <c r="H1269" s="1">
        <f t="shared" si="162"/>
        <v>0.59339341819099134</v>
      </c>
      <c r="I1269" s="1">
        <f t="shared" si="163"/>
        <v>0.76136130688158532</v>
      </c>
      <c r="J1269" s="1" t="str">
        <f t="shared" si="164"/>
        <v>R4</v>
      </c>
      <c r="K1269" t="str">
        <f t="shared" si="165"/>
        <v>S4R4</v>
      </c>
      <c r="L1269" t="str">
        <f>VLOOKUP(K1269,'Voltage Vector Region'!$M:$P,2,0)</f>
        <v>V17</v>
      </c>
      <c r="M1269" t="str">
        <f>VLOOKUP(K1269,'Voltage Vector Region'!$M:$P,3,0)</f>
        <v>V10</v>
      </c>
      <c r="N1269" t="str">
        <f>VLOOKUP(K1269,'Voltage Vector Region'!$M:$P,4,0)</f>
        <v>V5</v>
      </c>
      <c r="P1269" t="str">
        <f>VLOOKUP(L1269,'Voltage Vector Region'!$R:$S,2,0)</f>
        <v>NNP</v>
      </c>
      <c r="Q1269" t="str">
        <f>VLOOKUP(M1269,'Voltage Vector Region'!$R:$S,2,0)</f>
        <v>NOP</v>
      </c>
      <c r="R1269" t="str">
        <f>VLOOKUP(N1269,'Voltage Vector Region'!$R:$S,2,0)</f>
        <v>OOP</v>
      </c>
      <c r="S1269">
        <f t="shared" si="159"/>
        <v>12.659999999999998</v>
      </c>
      <c r="T1269" t="e">
        <f>VLOOKUP($K1269,#REF!,2,0)</f>
        <v>#REF!</v>
      </c>
      <c r="U1269" t="e">
        <f>VLOOKUP($K1269,#REF!,3,0)</f>
        <v>#REF!</v>
      </c>
      <c r="V1269" t="e">
        <f>VLOOKUP($K1269,#REF!,4,0)</f>
        <v>#REF!</v>
      </c>
    </row>
    <row r="1270" spans="3:22" x14ac:dyDescent="0.3">
      <c r="C1270" s="1">
        <v>1.2670000000000001E-2</v>
      </c>
      <c r="D1270" s="1">
        <f t="shared" si="160"/>
        <v>3.9803978920982681</v>
      </c>
      <c r="E1270" s="1" t="str">
        <f t="shared" si="161"/>
        <v>S4</v>
      </c>
      <c r="F1270" s="1">
        <f t="shared" si="166"/>
        <v>0.83880523850847499</v>
      </c>
      <c r="G1270" s="1">
        <f>$F$2*(((SQRT(3)*COS(Model!F1270))-SIN(Model!F1270))/2)</f>
        <v>0.16550981058595646</v>
      </c>
      <c r="H1270" s="1">
        <f t="shared" si="162"/>
        <v>0.59507610384562015</v>
      </c>
      <c r="I1270" s="1">
        <f t="shared" si="163"/>
        <v>0.76058591443157664</v>
      </c>
      <c r="J1270" s="1" t="str">
        <f t="shared" si="164"/>
        <v>R4</v>
      </c>
      <c r="K1270" t="str">
        <f t="shared" si="165"/>
        <v>S4R4</v>
      </c>
      <c r="L1270" t="str">
        <f>VLOOKUP(K1270,'Voltage Vector Region'!$M:$P,2,0)</f>
        <v>V17</v>
      </c>
      <c r="M1270" t="str">
        <f>VLOOKUP(K1270,'Voltage Vector Region'!$M:$P,3,0)</f>
        <v>V10</v>
      </c>
      <c r="N1270" t="str">
        <f>VLOOKUP(K1270,'Voltage Vector Region'!$M:$P,4,0)</f>
        <v>V5</v>
      </c>
      <c r="P1270" t="str">
        <f>VLOOKUP(L1270,'Voltage Vector Region'!$R:$S,2,0)</f>
        <v>NNP</v>
      </c>
      <c r="Q1270" t="str">
        <f>VLOOKUP(M1270,'Voltage Vector Region'!$R:$S,2,0)</f>
        <v>NOP</v>
      </c>
      <c r="R1270" t="str">
        <f>VLOOKUP(N1270,'Voltage Vector Region'!$R:$S,2,0)</f>
        <v>OOP</v>
      </c>
      <c r="S1270">
        <f t="shared" si="159"/>
        <v>12.67</v>
      </c>
      <c r="T1270" t="e">
        <f>VLOOKUP($K1270,#REF!,2,0)</f>
        <v>#REF!</v>
      </c>
      <c r="U1270" t="e">
        <f>VLOOKUP($K1270,#REF!,3,0)</f>
        <v>#REF!</v>
      </c>
      <c r="V1270" t="e">
        <f>VLOOKUP($K1270,#REF!,4,0)</f>
        <v>#REF!</v>
      </c>
    </row>
    <row r="1271" spans="3:22" x14ac:dyDescent="0.3">
      <c r="C1271" s="1">
        <v>1.268E-2</v>
      </c>
      <c r="D1271" s="1">
        <f t="shared" si="160"/>
        <v>3.9835394847518582</v>
      </c>
      <c r="E1271" s="1" t="str">
        <f t="shared" si="161"/>
        <v>S4</v>
      </c>
      <c r="F1271" s="1">
        <f t="shared" si="166"/>
        <v>0.84194683116206503</v>
      </c>
      <c r="G1271" s="1">
        <f>$F$2*(((SQRT(3)*COS(Model!F1271))-SIN(Model!F1271))/2)</f>
        <v>0.16305009896630748</v>
      </c>
      <c r="H1271" s="1">
        <f t="shared" si="162"/>
        <v>0.59675291633934602</v>
      </c>
      <c r="I1271" s="1">
        <f t="shared" si="163"/>
        <v>0.75980301530565353</v>
      </c>
      <c r="J1271" s="1" t="str">
        <f t="shared" si="164"/>
        <v>R4</v>
      </c>
      <c r="K1271" t="str">
        <f t="shared" si="165"/>
        <v>S4R4</v>
      </c>
      <c r="L1271" t="str">
        <f>VLOOKUP(K1271,'Voltage Vector Region'!$M:$P,2,0)</f>
        <v>V17</v>
      </c>
      <c r="M1271" t="str">
        <f>VLOOKUP(K1271,'Voltage Vector Region'!$M:$P,3,0)</f>
        <v>V10</v>
      </c>
      <c r="N1271" t="str">
        <f>VLOOKUP(K1271,'Voltage Vector Region'!$M:$P,4,0)</f>
        <v>V5</v>
      </c>
      <c r="P1271" t="str">
        <f>VLOOKUP(L1271,'Voltage Vector Region'!$R:$S,2,0)</f>
        <v>NNP</v>
      </c>
      <c r="Q1271" t="str">
        <f>VLOOKUP(M1271,'Voltage Vector Region'!$R:$S,2,0)</f>
        <v>NOP</v>
      </c>
      <c r="R1271" t="str">
        <f>VLOOKUP(N1271,'Voltage Vector Region'!$R:$S,2,0)</f>
        <v>OOP</v>
      </c>
      <c r="S1271">
        <f t="shared" si="159"/>
        <v>12.68</v>
      </c>
      <c r="T1271" t="e">
        <f>VLOOKUP($K1271,#REF!,2,0)</f>
        <v>#REF!</v>
      </c>
      <c r="U1271" t="e">
        <f>VLOOKUP($K1271,#REF!,3,0)</f>
        <v>#REF!</v>
      </c>
      <c r="V1271" t="e">
        <f>VLOOKUP($K1271,#REF!,4,0)</f>
        <v>#REF!</v>
      </c>
    </row>
    <row r="1272" spans="3:22" x14ac:dyDescent="0.3">
      <c r="C1272" s="1">
        <v>1.269E-2</v>
      </c>
      <c r="D1272" s="1">
        <f t="shared" si="160"/>
        <v>3.9866810774054477</v>
      </c>
      <c r="E1272" s="1" t="str">
        <f t="shared" si="161"/>
        <v>S4</v>
      </c>
      <c r="F1272" s="1">
        <f t="shared" si="166"/>
        <v>0.84508842381565463</v>
      </c>
      <c r="G1272" s="1">
        <f>$F$2*(((SQRT(3)*COS(Model!F1272))-SIN(Model!F1272))/2)</f>
        <v>0.16058877810800787</v>
      </c>
      <c r="H1272" s="1">
        <f t="shared" si="162"/>
        <v>0.59842383912270625</v>
      </c>
      <c r="I1272" s="1">
        <f t="shared" si="163"/>
        <v>0.75901261723071412</v>
      </c>
      <c r="J1272" s="1" t="str">
        <f t="shared" si="164"/>
        <v>R4</v>
      </c>
      <c r="K1272" t="str">
        <f t="shared" si="165"/>
        <v>S4R4</v>
      </c>
      <c r="L1272" t="str">
        <f>VLOOKUP(K1272,'Voltage Vector Region'!$M:$P,2,0)</f>
        <v>V17</v>
      </c>
      <c r="M1272" t="str">
        <f>VLOOKUP(K1272,'Voltage Vector Region'!$M:$P,3,0)</f>
        <v>V10</v>
      </c>
      <c r="N1272" t="str">
        <f>VLOOKUP(K1272,'Voltage Vector Region'!$M:$P,4,0)</f>
        <v>V5</v>
      </c>
      <c r="P1272" t="str">
        <f>VLOOKUP(L1272,'Voltage Vector Region'!$R:$S,2,0)</f>
        <v>NNP</v>
      </c>
      <c r="Q1272" t="str">
        <f>VLOOKUP(M1272,'Voltage Vector Region'!$R:$S,2,0)</f>
        <v>NOP</v>
      </c>
      <c r="R1272" t="str">
        <f>VLOOKUP(N1272,'Voltage Vector Region'!$R:$S,2,0)</f>
        <v>OOP</v>
      </c>
      <c r="S1272">
        <f t="shared" si="159"/>
        <v>12.69</v>
      </c>
      <c r="T1272" t="e">
        <f>VLOOKUP($K1272,#REF!,2,0)</f>
        <v>#REF!</v>
      </c>
      <c r="U1272" t="e">
        <f>VLOOKUP($K1272,#REF!,3,0)</f>
        <v>#REF!</v>
      </c>
      <c r="V1272" t="e">
        <f>VLOOKUP($K1272,#REF!,4,0)</f>
        <v>#REF!</v>
      </c>
    </row>
    <row r="1273" spans="3:22" x14ac:dyDescent="0.3">
      <c r="C1273" s="1">
        <v>1.2699999999999999E-2</v>
      </c>
      <c r="D1273" s="1">
        <f t="shared" si="160"/>
        <v>3.9898226700590373</v>
      </c>
      <c r="E1273" s="1" t="str">
        <f t="shared" si="161"/>
        <v>S4</v>
      </c>
      <c r="F1273" s="1">
        <f t="shared" si="166"/>
        <v>0.84823001646924423</v>
      </c>
      <c r="G1273" s="1">
        <f>$F$2*(((SQRT(3)*COS(Model!F1273))-SIN(Model!F1273))/2)</f>
        <v>0.15812587230330089</v>
      </c>
      <c r="H1273" s="1">
        <f t="shared" si="162"/>
        <v>0.60008885570436776</v>
      </c>
      <c r="I1273" s="1">
        <f t="shared" si="163"/>
        <v>0.75821472800766865</v>
      </c>
      <c r="J1273" s="1" t="str">
        <f t="shared" si="164"/>
        <v>R4</v>
      </c>
      <c r="K1273" t="str">
        <f t="shared" si="165"/>
        <v>S4R4</v>
      </c>
      <c r="L1273" t="str">
        <f>VLOOKUP(K1273,'Voltage Vector Region'!$M:$P,2,0)</f>
        <v>V17</v>
      </c>
      <c r="M1273" t="str">
        <f>VLOOKUP(K1273,'Voltage Vector Region'!$M:$P,3,0)</f>
        <v>V10</v>
      </c>
      <c r="N1273" t="str">
        <f>VLOOKUP(K1273,'Voltage Vector Region'!$M:$P,4,0)</f>
        <v>V5</v>
      </c>
      <c r="P1273" t="str">
        <f>VLOOKUP(L1273,'Voltage Vector Region'!$R:$S,2,0)</f>
        <v>NNP</v>
      </c>
      <c r="Q1273" t="str">
        <f>VLOOKUP(M1273,'Voltage Vector Region'!$R:$S,2,0)</f>
        <v>NOP</v>
      </c>
      <c r="R1273" t="str">
        <f>VLOOKUP(N1273,'Voltage Vector Region'!$R:$S,2,0)</f>
        <v>OOP</v>
      </c>
      <c r="S1273">
        <f t="shared" si="159"/>
        <v>12.7</v>
      </c>
      <c r="T1273" t="e">
        <f>VLOOKUP($K1273,#REF!,2,0)</f>
        <v>#REF!</v>
      </c>
      <c r="U1273" t="e">
        <f>VLOOKUP($K1273,#REF!,3,0)</f>
        <v>#REF!</v>
      </c>
      <c r="V1273" t="e">
        <f>VLOOKUP($K1273,#REF!,4,0)</f>
        <v>#REF!</v>
      </c>
    </row>
    <row r="1274" spans="3:22" x14ac:dyDescent="0.3">
      <c r="C1274" s="1">
        <v>1.2710000000000001E-2</v>
      </c>
      <c r="D1274" s="1">
        <f t="shared" si="160"/>
        <v>3.9929642627126274</v>
      </c>
      <c r="E1274" s="1" t="str">
        <f t="shared" si="161"/>
        <v>S4</v>
      </c>
      <c r="F1274" s="1">
        <f t="shared" si="166"/>
        <v>0.85137160912283427</v>
      </c>
      <c r="G1274" s="1">
        <f>$F$2*(((SQRT(3)*COS(Model!F1274))-SIN(Model!F1274))/2)</f>
        <v>0.15566140586007188</v>
      </c>
      <c r="H1274" s="1">
        <f t="shared" si="162"/>
        <v>0.6017479496512893</v>
      </c>
      <c r="I1274" s="1">
        <f t="shared" si="163"/>
        <v>0.75740935551136124</v>
      </c>
      <c r="J1274" s="1" t="str">
        <f t="shared" si="164"/>
        <v>R4</v>
      </c>
      <c r="K1274" t="str">
        <f t="shared" si="165"/>
        <v>S4R4</v>
      </c>
      <c r="L1274" t="str">
        <f>VLOOKUP(K1274,'Voltage Vector Region'!$M:$P,2,0)</f>
        <v>V17</v>
      </c>
      <c r="M1274" t="str">
        <f>VLOOKUP(K1274,'Voltage Vector Region'!$M:$P,3,0)</f>
        <v>V10</v>
      </c>
      <c r="N1274" t="str">
        <f>VLOOKUP(K1274,'Voltage Vector Region'!$M:$P,4,0)</f>
        <v>V5</v>
      </c>
      <c r="P1274" t="str">
        <f>VLOOKUP(L1274,'Voltage Vector Region'!$R:$S,2,0)</f>
        <v>NNP</v>
      </c>
      <c r="Q1274" t="str">
        <f>VLOOKUP(M1274,'Voltage Vector Region'!$R:$S,2,0)</f>
        <v>NOP</v>
      </c>
      <c r="R1274" t="str">
        <f>VLOOKUP(N1274,'Voltage Vector Region'!$R:$S,2,0)</f>
        <v>OOP</v>
      </c>
      <c r="S1274">
        <f t="shared" si="159"/>
        <v>12.71</v>
      </c>
      <c r="T1274" t="e">
        <f>VLOOKUP($K1274,#REF!,2,0)</f>
        <v>#REF!</v>
      </c>
      <c r="U1274" t="e">
        <f>VLOOKUP($K1274,#REF!,3,0)</f>
        <v>#REF!</v>
      </c>
      <c r="V1274" t="e">
        <f>VLOOKUP($K1274,#REF!,4,0)</f>
        <v>#REF!</v>
      </c>
    </row>
    <row r="1275" spans="3:22" x14ac:dyDescent="0.3">
      <c r="C1275" s="1">
        <v>1.272E-2</v>
      </c>
      <c r="D1275" s="1">
        <f t="shared" si="160"/>
        <v>3.996105855366217</v>
      </c>
      <c r="E1275" s="1" t="str">
        <f t="shared" si="161"/>
        <v>S4</v>
      </c>
      <c r="F1275" s="1">
        <f t="shared" si="166"/>
        <v>0.85451320177642387</v>
      </c>
      <c r="G1275" s="1">
        <f>$F$2*(((SQRT(3)*COS(Model!F1275))-SIN(Model!F1275))/2)</f>
        <v>0.15319540310161028</v>
      </c>
      <c r="H1275" s="1">
        <f t="shared" si="162"/>
        <v>0.60340110458888319</v>
      </c>
      <c r="I1275" s="1">
        <f t="shared" si="163"/>
        <v>0.75659650769049347</v>
      </c>
      <c r="J1275" s="1" t="str">
        <f t="shared" si="164"/>
        <v>R4</v>
      </c>
      <c r="K1275" t="str">
        <f t="shared" si="165"/>
        <v>S4R4</v>
      </c>
      <c r="L1275" t="str">
        <f>VLOOKUP(K1275,'Voltage Vector Region'!$M:$P,2,0)</f>
        <v>V17</v>
      </c>
      <c r="M1275" t="str">
        <f>VLOOKUP(K1275,'Voltage Vector Region'!$M:$P,3,0)</f>
        <v>V10</v>
      </c>
      <c r="N1275" t="str">
        <f>VLOOKUP(K1275,'Voltage Vector Region'!$M:$P,4,0)</f>
        <v>V5</v>
      </c>
      <c r="P1275" t="str">
        <f>VLOOKUP(L1275,'Voltage Vector Region'!$R:$S,2,0)</f>
        <v>NNP</v>
      </c>
      <c r="Q1275" t="str">
        <f>VLOOKUP(M1275,'Voltage Vector Region'!$R:$S,2,0)</f>
        <v>NOP</v>
      </c>
      <c r="R1275" t="str">
        <f>VLOOKUP(N1275,'Voltage Vector Region'!$R:$S,2,0)</f>
        <v>OOP</v>
      </c>
      <c r="S1275">
        <f t="shared" si="159"/>
        <v>12.72</v>
      </c>
      <c r="T1275" t="e">
        <f>VLOOKUP($K1275,#REF!,2,0)</f>
        <v>#REF!</v>
      </c>
      <c r="U1275" t="e">
        <f>VLOOKUP($K1275,#REF!,3,0)</f>
        <v>#REF!</v>
      </c>
      <c r="V1275" t="e">
        <f>VLOOKUP($K1275,#REF!,4,0)</f>
        <v>#REF!</v>
      </c>
    </row>
    <row r="1276" spans="3:22" x14ac:dyDescent="0.3">
      <c r="C1276" s="1">
        <v>1.273E-2</v>
      </c>
      <c r="D1276" s="1">
        <f t="shared" si="160"/>
        <v>3.999247448019807</v>
      </c>
      <c r="E1276" s="1" t="str">
        <f t="shared" si="161"/>
        <v>S4</v>
      </c>
      <c r="F1276" s="1">
        <f t="shared" si="166"/>
        <v>0.85765479443001391</v>
      </c>
      <c r="G1276" s="1">
        <f>$F$2*(((SQRT(3)*COS(Model!F1276))-SIN(Model!F1276))/2)</f>
        <v>0.15072788836636733</v>
      </c>
      <c r="H1276" s="1">
        <f t="shared" si="162"/>
        <v>0.60504830420117772</v>
      </c>
      <c r="I1276" s="1">
        <f t="shared" si="163"/>
        <v>0.75577619256754502</v>
      </c>
      <c r="J1276" s="1" t="str">
        <f t="shared" si="164"/>
        <v>R4</v>
      </c>
      <c r="K1276" t="str">
        <f t="shared" si="165"/>
        <v>S4R4</v>
      </c>
      <c r="L1276" t="str">
        <f>VLOOKUP(K1276,'Voltage Vector Region'!$M:$P,2,0)</f>
        <v>V17</v>
      </c>
      <c r="M1276" t="str">
        <f>VLOOKUP(K1276,'Voltage Vector Region'!$M:$P,3,0)</f>
        <v>V10</v>
      </c>
      <c r="N1276" t="str">
        <f>VLOOKUP(K1276,'Voltage Vector Region'!$M:$P,4,0)</f>
        <v>V5</v>
      </c>
      <c r="P1276" t="str">
        <f>VLOOKUP(L1276,'Voltage Vector Region'!$R:$S,2,0)</f>
        <v>NNP</v>
      </c>
      <c r="Q1276" t="str">
        <f>VLOOKUP(M1276,'Voltage Vector Region'!$R:$S,2,0)</f>
        <v>NOP</v>
      </c>
      <c r="R1276" t="str">
        <f>VLOOKUP(N1276,'Voltage Vector Region'!$R:$S,2,0)</f>
        <v>OOP</v>
      </c>
      <c r="S1276">
        <f t="shared" si="159"/>
        <v>12.73</v>
      </c>
      <c r="T1276" t="e">
        <f>VLOOKUP($K1276,#REF!,2,0)</f>
        <v>#REF!</v>
      </c>
      <c r="U1276" t="e">
        <f>VLOOKUP($K1276,#REF!,3,0)</f>
        <v>#REF!</v>
      </c>
      <c r="V1276" t="e">
        <f>VLOOKUP($K1276,#REF!,4,0)</f>
        <v>#REF!</v>
      </c>
    </row>
    <row r="1277" spans="3:22" x14ac:dyDescent="0.3">
      <c r="C1277" s="1">
        <v>1.274E-2</v>
      </c>
      <c r="D1277" s="1">
        <f t="shared" si="160"/>
        <v>4.0023890406733962</v>
      </c>
      <c r="E1277" s="1" t="str">
        <f t="shared" si="161"/>
        <v>S4</v>
      </c>
      <c r="F1277" s="1">
        <f t="shared" si="166"/>
        <v>0.86079638708360307</v>
      </c>
      <c r="G1277" s="1">
        <f>$F$2*(((SQRT(3)*COS(Model!F1277))-SIN(Model!F1277))/2)</f>
        <v>0.14825888600771822</v>
      </c>
      <c r="H1277" s="1">
        <f t="shared" si="162"/>
        <v>0.60668953223097732</v>
      </c>
      <c r="I1277" s="1">
        <f t="shared" si="163"/>
        <v>0.75494841823869552</v>
      </c>
      <c r="J1277" s="1" t="str">
        <f t="shared" si="164"/>
        <v>R4</v>
      </c>
      <c r="K1277" t="str">
        <f t="shared" si="165"/>
        <v>S4R4</v>
      </c>
      <c r="L1277" t="str">
        <f>VLOOKUP(K1277,'Voltage Vector Region'!$M:$P,2,0)</f>
        <v>V17</v>
      </c>
      <c r="M1277" t="str">
        <f>VLOOKUP(K1277,'Voltage Vector Region'!$M:$P,3,0)</f>
        <v>V10</v>
      </c>
      <c r="N1277" t="str">
        <f>VLOOKUP(K1277,'Voltage Vector Region'!$M:$P,4,0)</f>
        <v>V5</v>
      </c>
      <c r="P1277" t="str">
        <f>VLOOKUP(L1277,'Voltage Vector Region'!$R:$S,2,0)</f>
        <v>NNP</v>
      </c>
      <c r="Q1277" t="str">
        <f>VLOOKUP(M1277,'Voltage Vector Region'!$R:$S,2,0)</f>
        <v>NOP</v>
      </c>
      <c r="R1277" t="str">
        <f>VLOOKUP(N1277,'Voltage Vector Region'!$R:$S,2,0)</f>
        <v>OOP</v>
      </c>
      <c r="S1277">
        <f t="shared" si="159"/>
        <v>12.739999999999998</v>
      </c>
      <c r="T1277" t="e">
        <f>VLOOKUP($K1277,#REF!,2,0)</f>
        <v>#REF!</v>
      </c>
      <c r="U1277" t="e">
        <f>VLOOKUP($K1277,#REF!,3,0)</f>
        <v>#REF!</v>
      </c>
      <c r="V1277" t="e">
        <f>VLOOKUP($K1277,#REF!,4,0)</f>
        <v>#REF!</v>
      </c>
    </row>
    <row r="1278" spans="3:22" x14ac:dyDescent="0.3">
      <c r="C1278" s="1">
        <v>1.2749999999999999E-2</v>
      </c>
      <c r="D1278" s="1">
        <f t="shared" si="160"/>
        <v>4.0055306333269858</v>
      </c>
      <c r="E1278" s="1" t="str">
        <f t="shared" si="161"/>
        <v>S4</v>
      </c>
      <c r="F1278" s="1">
        <f t="shared" si="166"/>
        <v>0.86393797973719266</v>
      </c>
      <c r="G1278" s="1">
        <f>$F$2*(((SQRT(3)*COS(Model!F1278))-SIN(Model!F1278))/2)</f>
        <v>0.14578842039371828</v>
      </c>
      <c r="H1278" s="1">
        <f t="shared" si="162"/>
        <v>0.60832477248002448</v>
      </c>
      <c r="I1278" s="1">
        <f t="shared" si="163"/>
        <v>0.75411319287374279</v>
      </c>
      <c r="J1278" s="1" t="str">
        <f t="shared" si="164"/>
        <v>R4</v>
      </c>
      <c r="K1278" t="str">
        <f t="shared" si="165"/>
        <v>S4R4</v>
      </c>
      <c r="L1278" t="str">
        <f>VLOOKUP(K1278,'Voltage Vector Region'!$M:$P,2,0)</f>
        <v>V17</v>
      </c>
      <c r="M1278" t="str">
        <f>VLOOKUP(K1278,'Voltage Vector Region'!$M:$P,3,0)</f>
        <v>V10</v>
      </c>
      <c r="N1278" t="str">
        <f>VLOOKUP(K1278,'Voltage Vector Region'!$M:$P,4,0)</f>
        <v>V5</v>
      </c>
      <c r="P1278" t="str">
        <f>VLOOKUP(L1278,'Voltage Vector Region'!$R:$S,2,0)</f>
        <v>NNP</v>
      </c>
      <c r="Q1278" t="str">
        <f>VLOOKUP(M1278,'Voltage Vector Region'!$R:$S,2,0)</f>
        <v>NOP</v>
      </c>
      <c r="R1278" t="str">
        <f>VLOOKUP(N1278,'Voltage Vector Region'!$R:$S,2,0)</f>
        <v>OOP</v>
      </c>
      <c r="S1278">
        <f t="shared" si="159"/>
        <v>12.749999999999998</v>
      </c>
      <c r="T1278" t="e">
        <f>VLOOKUP($K1278,#REF!,2,0)</f>
        <v>#REF!</v>
      </c>
      <c r="U1278" t="e">
        <f>VLOOKUP($K1278,#REF!,3,0)</f>
        <v>#REF!</v>
      </c>
      <c r="V1278" t="e">
        <f>VLOOKUP($K1278,#REF!,4,0)</f>
        <v>#REF!</v>
      </c>
    </row>
    <row r="1279" spans="3:22" x14ac:dyDescent="0.3">
      <c r="C1279" s="1">
        <v>1.2760000000000001E-2</v>
      </c>
      <c r="D1279" s="1">
        <f t="shared" si="160"/>
        <v>4.0086722259805763</v>
      </c>
      <c r="E1279" s="1" t="str">
        <f t="shared" si="161"/>
        <v>S4</v>
      </c>
      <c r="F1279" s="1">
        <f t="shared" si="166"/>
        <v>0.86707957239078315</v>
      </c>
      <c r="G1279" s="1">
        <f>$F$2*(((SQRT(3)*COS(Model!F1279))-SIN(Model!F1279))/2)</f>
        <v>0.14331651590686564</v>
      </c>
      <c r="H1279" s="1">
        <f t="shared" si="162"/>
        <v>0.6099540088091584</v>
      </c>
      <c r="I1279" s="1">
        <f t="shared" si="163"/>
        <v>0.75327052471602407</v>
      </c>
      <c r="J1279" s="1" t="str">
        <f t="shared" si="164"/>
        <v>R4</v>
      </c>
      <c r="K1279" t="str">
        <f t="shared" si="165"/>
        <v>S4R4</v>
      </c>
      <c r="L1279" t="str">
        <f>VLOOKUP(K1279,'Voltage Vector Region'!$M:$P,2,0)</f>
        <v>V17</v>
      </c>
      <c r="M1279" t="str">
        <f>VLOOKUP(K1279,'Voltage Vector Region'!$M:$P,3,0)</f>
        <v>V10</v>
      </c>
      <c r="N1279" t="str">
        <f>VLOOKUP(K1279,'Voltage Vector Region'!$M:$P,4,0)</f>
        <v>V5</v>
      </c>
      <c r="P1279" t="str">
        <f>VLOOKUP(L1279,'Voltage Vector Region'!$R:$S,2,0)</f>
        <v>NNP</v>
      </c>
      <c r="Q1279" t="str">
        <f>VLOOKUP(M1279,'Voltage Vector Region'!$R:$S,2,0)</f>
        <v>NOP</v>
      </c>
      <c r="R1279" t="str">
        <f>VLOOKUP(N1279,'Voltage Vector Region'!$R:$S,2,0)</f>
        <v>OOP</v>
      </c>
      <c r="S1279">
        <f t="shared" si="159"/>
        <v>12.76</v>
      </c>
      <c r="T1279" t="e">
        <f>VLOOKUP($K1279,#REF!,2,0)</f>
        <v>#REF!</v>
      </c>
      <c r="U1279" t="e">
        <f>VLOOKUP($K1279,#REF!,3,0)</f>
        <v>#REF!</v>
      </c>
      <c r="V1279" t="e">
        <f>VLOOKUP($K1279,#REF!,4,0)</f>
        <v>#REF!</v>
      </c>
    </row>
    <row r="1280" spans="3:22" x14ac:dyDescent="0.3">
      <c r="C1280" s="1">
        <v>1.277E-2</v>
      </c>
      <c r="D1280" s="1">
        <f t="shared" si="160"/>
        <v>4.0118138186341659</v>
      </c>
      <c r="E1280" s="1" t="str">
        <f t="shared" si="161"/>
        <v>S4</v>
      </c>
      <c r="F1280" s="1">
        <f t="shared" si="166"/>
        <v>0.87022116504437275</v>
      </c>
      <c r="G1280" s="1">
        <f>$F$2*(((SQRT(3)*COS(Model!F1280))-SIN(Model!F1280))/2)</f>
        <v>0.14084319694386088</v>
      </c>
      <c r="H1280" s="1">
        <f t="shared" si="162"/>
        <v>0.61157722513847335</v>
      </c>
      <c r="I1280" s="1">
        <f t="shared" si="163"/>
        <v>0.75242042208233428</v>
      </c>
      <c r="J1280" s="1" t="str">
        <f t="shared" si="164"/>
        <v>R4</v>
      </c>
      <c r="K1280" t="str">
        <f t="shared" si="165"/>
        <v>S4R4</v>
      </c>
      <c r="L1280" t="str">
        <f>VLOOKUP(K1280,'Voltage Vector Region'!$M:$P,2,0)</f>
        <v>V17</v>
      </c>
      <c r="M1280" t="str">
        <f>VLOOKUP(K1280,'Voltage Vector Region'!$M:$P,3,0)</f>
        <v>V10</v>
      </c>
      <c r="N1280" t="str">
        <f>VLOOKUP(K1280,'Voltage Vector Region'!$M:$P,4,0)</f>
        <v>V5</v>
      </c>
      <c r="P1280" t="str">
        <f>VLOOKUP(L1280,'Voltage Vector Region'!$R:$S,2,0)</f>
        <v>NNP</v>
      </c>
      <c r="Q1280" t="str">
        <f>VLOOKUP(M1280,'Voltage Vector Region'!$R:$S,2,0)</f>
        <v>NOP</v>
      </c>
      <c r="R1280" t="str">
        <f>VLOOKUP(N1280,'Voltage Vector Region'!$R:$S,2,0)</f>
        <v>OOP</v>
      </c>
      <c r="S1280">
        <f t="shared" si="159"/>
        <v>12.77</v>
      </c>
      <c r="T1280" t="e">
        <f>VLOOKUP($K1280,#REF!,2,0)</f>
        <v>#REF!</v>
      </c>
      <c r="U1280" t="e">
        <f>VLOOKUP($K1280,#REF!,3,0)</f>
        <v>#REF!</v>
      </c>
      <c r="V1280" t="e">
        <f>VLOOKUP($K1280,#REF!,4,0)</f>
        <v>#REF!</v>
      </c>
    </row>
    <row r="1281" spans="3:22" x14ac:dyDescent="0.3">
      <c r="C1281" s="1">
        <v>1.278E-2</v>
      </c>
      <c r="D1281" s="1">
        <f t="shared" si="160"/>
        <v>4.0149554112877555</v>
      </c>
      <c r="E1281" s="1" t="str">
        <f t="shared" si="161"/>
        <v>S4</v>
      </c>
      <c r="F1281" s="1">
        <f t="shared" si="166"/>
        <v>0.87336275769796234</v>
      </c>
      <c r="G1281" s="1">
        <f>$F$2*(((SQRT(3)*COS(Model!F1281))-SIN(Model!F1281))/2)</f>
        <v>0.13836848791536302</v>
      </c>
      <c r="H1281" s="1">
        <f t="shared" si="162"/>
        <v>0.61319440544747983</v>
      </c>
      <c r="I1281" s="1">
        <f t="shared" si="163"/>
        <v>0.75156289336284288</v>
      </c>
      <c r="J1281" s="1" t="str">
        <f t="shared" si="164"/>
        <v>R4</v>
      </c>
      <c r="K1281" t="str">
        <f t="shared" si="165"/>
        <v>S4R4</v>
      </c>
      <c r="L1281" t="str">
        <f>VLOOKUP(K1281,'Voltage Vector Region'!$M:$P,2,0)</f>
        <v>V17</v>
      </c>
      <c r="M1281" t="str">
        <f>VLOOKUP(K1281,'Voltage Vector Region'!$M:$P,3,0)</f>
        <v>V10</v>
      </c>
      <c r="N1281" t="str">
        <f>VLOOKUP(K1281,'Voltage Vector Region'!$M:$P,4,0)</f>
        <v>V5</v>
      </c>
      <c r="P1281" t="str">
        <f>VLOOKUP(L1281,'Voltage Vector Region'!$R:$S,2,0)</f>
        <v>NNP</v>
      </c>
      <c r="Q1281" t="str">
        <f>VLOOKUP(M1281,'Voltage Vector Region'!$R:$S,2,0)</f>
        <v>NOP</v>
      </c>
      <c r="R1281" t="str">
        <f>VLOOKUP(N1281,'Voltage Vector Region'!$R:$S,2,0)</f>
        <v>OOP</v>
      </c>
      <c r="S1281">
        <f t="shared" si="159"/>
        <v>12.78</v>
      </c>
      <c r="T1281" t="e">
        <f>VLOOKUP($K1281,#REF!,2,0)</f>
        <v>#REF!</v>
      </c>
      <c r="U1281" t="e">
        <f>VLOOKUP($K1281,#REF!,3,0)</f>
        <v>#REF!</v>
      </c>
      <c r="V1281" t="e">
        <f>VLOOKUP($K1281,#REF!,4,0)</f>
        <v>#REF!</v>
      </c>
    </row>
    <row r="1282" spans="3:22" x14ac:dyDescent="0.3">
      <c r="C1282" s="1">
        <v>1.2789999999999999E-2</v>
      </c>
      <c r="D1282" s="1">
        <f t="shared" si="160"/>
        <v>4.0180970039413451</v>
      </c>
      <c r="E1282" s="1" t="str">
        <f t="shared" si="161"/>
        <v>S4</v>
      </c>
      <c r="F1282" s="1">
        <f t="shared" si="166"/>
        <v>0.87650435035155194</v>
      </c>
      <c r="G1282" s="1">
        <f>$F$2*(((SQRT(3)*COS(Model!F1282))-SIN(Model!F1282))/2)</f>
        <v>0.13589241324575099</v>
      </c>
      <c r="H1282" s="1">
        <f t="shared" si="162"/>
        <v>0.61480553377526115</v>
      </c>
      <c r="I1282" s="1">
        <f t="shared" si="163"/>
        <v>0.75069794702101211</v>
      </c>
      <c r="J1282" s="1" t="str">
        <f t="shared" si="164"/>
        <v>R4</v>
      </c>
      <c r="K1282" t="str">
        <f t="shared" si="165"/>
        <v>S4R4</v>
      </c>
      <c r="L1282" t="str">
        <f>VLOOKUP(K1282,'Voltage Vector Region'!$M:$P,2,0)</f>
        <v>V17</v>
      </c>
      <c r="M1282" t="str">
        <f>VLOOKUP(K1282,'Voltage Vector Region'!$M:$P,3,0)</f>
        <v>V10</v>
      </c>
      <c r="N1282" t="str">
        <f>VLOOKUP(K1282,'Voltage Vector Region'!$M:$P,4,0)</f>
        <v>V5</v>
      </c>
      <c r="P1282" t="str">
        <f>VLOOKUP(L1282,'Voltage Vector Region'!$R:$S,2,0)</f>
        <v>NNP</v>
      </c>
      <c r="Q1282" t="str">
        <f>VLOOKUP(M1282,'Voltage Vector Region'!$R:$S,2,0)</f>
        <v>NOP</v>
      </c>
      <c r="R1282" t="str">
        <f>VLOOKUP(N1282,'Voltage Vector Region'!$R:$S,2,0)</f>
        <v>OOP</v>
      </c>
      <c r="S1282">
        <f t="shared" si="159"/>
        <v>12.79</v>
      </c>
      <c r="T1282" t="e">
        <f>VLOOKUP($K1282,#REF!,2,0)</f>
        <v>#REF!</v>
      </c>
      <c r="U1282" t="e">
        <f>VLOOKUP($K1282,#REF!,3,0)</f>
        <v>#REF!</v>
      </c>
      <c r="V1282" t="e">
        <f>VLOOKUP($K1282,#REF!,4,0)</f>
        <v>#REF!</v>
      </c>
    </row>
    <row r="1283" spans="3:22" x14ac:dyDescent="0.3">
      <c r="C1283" s="1">
        <v>1.2800000000000001E-2</v>
      </c>
      <c r="D1283" s="1">
        <f t="shared" si="160"/>
        <v>4.0212385965949355</v>
      </c>
      <c r="E1283" s="1" t="str">
        <f t="shared" si="161"/>
        <v>S4</v>
      </c>
      <c r="F1283" s="1">
        <f t="shared" si="166"/>
        <v>0.87964594300514243</v>
      </c>
      <c r="G1283" s="1">
        <f>$F$2*(((SQRT(3)*COS(Model!F1283))-SIN(Model!F1283))/2)</f>
        <v>0.13341499737288151</v>
      </c>
      <c r="H1283" s="1">
        <f t="shared" si="162"/>
        <v>0.6164105942206316</v>
      </c>
      <c r="I1283" s="1">
        <f t="shared" si="163"/>
        <v>0.74982559159351314</v>
      </c>
      <c r="J1283" s="1" t="str">
        <f t="shared" si="164"/>
        <v>R4</v>
      </c>
      <c r="K1283" t="str">
        <f t="shared" si="165"/>
        <v>S4R4</v>
      </c>
      <c r="L1283" t="str">
        <f>VLOOKUP(K1283,'Voltage Vector Region'!$M:$P,2,0)</f>
        <v>V17</v>
      </c>
      <c r="M1283" t="str">
        <f>VLOOKUP(K1283,'Voltage Vector Region'!$M:$P,3,0)</f>
        <v>V10</v>
      </c>
      <c r="N1283" t="str">
        <f>VLOOKUP(K1283,'Voltage Vector Region'!$M:$P,4,0)</f>
        <v>V5</v>
      </c>
      <c r="P1283" t="str">
        <f>VLOOKUP(L1283,'Voltage Vector Region'!$R:$S,2,0)</f>
        <v>NNP</v>
      </c>
      <c r="Q1283" t="str">
        <f>VLOOKUP(M1283,'Voltage Vector Region'!$R:$S,2,0)</f>
        <v>NOP</v>
      </c>
      <c r="R1283" t="str">
        <f>VLOOKUP(N1283,'Voltage Vector Region'!$R:$S,2,0)</f>
        <v>OOP</v>
      </c>
      <c r="S1283">
        <f t="shared" ref="S1283:S1346" si="167">C1283/$S$1</f>
        <v>12.8</v>
      </c>
      <c r="T1283" t="e">
        <f>VLOOKUP($K1283,#REF!,2,0)</f>
        <v>#REF!</v>
      </c>
      <c r="U1283" t="e">
        <f>VLOOKUP($K1283,#REF!,3,0)</f>
        <v>#REF!</v>
      </c>
      <c r="V1283" t="e">
        <f>VLOOKUP($K1283,#REF!,4,0)</f>
        <v>#REF!</v>
      </c>
    </row>
    <row r="1284" spans="3:22" x14ac:dyDescent="0.3">
      <c r="C1284" s="1">
        <v>1.281E-2</v>
      </c>
      <c r="D1284" s="1">
        <f t="shared" ref="D1284:D1347" si="168">C1284*$B$3</f>
        <v>4.0243801892485251</v>
      </c>
      <c r="E1284" s="1" t="str">
        <f t="shared" ref="E1284:E1347" si="169">IF(AND((D1284&lt;PI()/3),(D1284&gt;=0)),"S1",IF(AND((D1284&lt;2*PI()/3),(D1284&gt;=PI()/3)),"S2",IF(AND((D1284&lt;3*PI()/3),(D1284&gt;=2*PI()/3)),"S3",IF(AND((D1284&lt;4*PI()/3),(D1284&gt;=PI())),"S4",IF(AND((D1284&lt;5*PI()/3),(D1284&gt;=4*PI()/3)),"S5",IF(AND((D1284&lt;2*PI()),(D1284&gt;=5*PI()/3)),"S6",0))))))</f>
        <v>S4</v>
      </c>
      <c r="F1284" s="1">
        <f t="shared" si="166"/>
        <v>0.88278753565873203</v>
      </c>
      <c r="G1284" s="1">
        <f>$F$2*(((SQRT(3)*COS(Model!F1284))-SIN(Model!F1284))/2)</f>
        <v>0.13093626474785061</v>
      </c>
      <c r="H1284" s="1">
        <f t="shared" si="162"/>
        <v>0.61800957094229159</v>
      </c>
      <c r="I1284" s="1">
        <f t="shared" si="163"/>
        <v>0.74894583569014217</v>
      </c>
      <c r="J1284" s="1" t="str">
        <f t="shared" si="164"/>
        <v>R4</v>
      </c>
      <c r="K1284" t="str">
        <f t="shared" si="165"/>
        <v>S4R4</v>
      </c>
      <c r="L1284" t="str">
        <f>VLOOKUP(K1284,'Voltage Vector Region'!$M:$P,2,0)</f>
        <v>V17</v>
      </c>
      <c r="M1284" t="str">
        <f>VLOOKUP(K1284,'Voltage Vector Region'!$M:$P,3,0)</f>
        <v>V10</v>
      </c>
      <c r="N1284" t="str">
        <f>VLOOKUP(K1284,'Voltage Vector Region'!$M:$P,4,0)</f>
        <v>V5</v>
      </c>
      <c r="P1284" t="str">
        <f>VLOOKUP(L1284,'Voltage Vector Region'!$R:$S,2,0)</f>
        <v>NNP</v>
      </c>
      <c r="Q1284" t="str">
        <f>VLOOKUP(M1284,'Voltage Vector Region'!$R:$S,2,0)</f>
        <v>NOP</v>
      </c>
      <c r="R1284" t="str">
        <f>VLOOKUP(N1284,'Voltage Vector Region'!$R:$S,2,0)</f>
        <v>OOP</v>
      </c>
      <c r="S1284">
        <f t="shared" si="167"/>
        <v>12.81</v>
      </c>
      <c r="T1284" t="e">
        <f>VLOOKUP($K1284,#REF!,2,0)</f>
        <v>#REF!</v>
      </c>
      <c r="U1284" t="e">
        <f>VLOOKUP($K1284,#REF!,3,0)</f>
        <v>#REF!</v>
      </c>
      <c r="V1284" t="e">
        <f>VLOOKUP($K1284,#REF!,4,0)</f>
        <v>#REF!</v>
      </c>
    </row>
    <row r="1285" spans="3:22" x14ac:dyDescent="0.3">
      <c r="C1285" s="1">
        <v>1.282E-2</v>
      </c>
      <c r="D1285" s="1">
        <f t="shared" si="168"/>
        <v>4.0275217819021147</v>
      </c>
      <c r="E1285" s="1" t="str">
        <f t="shared" si="169"/>
        <v>S4</v>
      </c>
      <c r="F1285" s="1">
        <f t="shared" si="166"/>
        <v>0.88592912831232162</v>
      </c>
      <c r="G1285" s="1">
        <f>$F$2*(((SQRT(3)*COS(Model!F1285))-SIN(Model!F1285))/2)</f>
        <v>0.12845623983474758</v>
      </c>
      <c r="H1285" s="1">
        <f t="shared" si="162"/>
        <v>0.61960244815898713</v>
      </c>
      <c r="I1285" s="1">
        <f t="shared" si="163"/>
        <v>0.74805868799373476</v>
      </c>
      <c r="J1285" s="1" t="str">
        <f t="shared" si="164"/>
        <v>R4</v>
      </c>
      <c r="K1285" t="str">
        <f t="shared" si="165"/>
        <v>S4R4</v>
      </c>
      <c r="L1285" t="str">
        <f>VLOOKUP(K1285,'Voltage Vector Region'!$M:$P,2,0)</f>
        <v>V17</v>
      </c>
      <c r="M1285" t="str">
        <f>VLOOKUP(K1285,'Voltage Vector Region'!$M:$P,3,0)</f>
        <v>V10</v>
      </c>
      <c r="N1285" t="str">
        <f>VLOOKUP(K1285,'Voltage Vector Region'!$M:$P,4,0)</f>
        <v>V5</v>
      </c>
      <c r="P1285" t="str">
        <f>VLOOKUP(L1285,'Voltage Vector Region'!$R:$S,2,0)</f>
        <v>NNP</v>
      </c>
      <c r="Q1285" t="str">
        <f>VLOOKUP(M1285,'Voltage Vector Region'!$R:$S,2,0)</f>
        <v>NOP</v>
      </c>
      <c r="R1285" t="str">
        <f>VLOOKUP(N1285,'Voltage Vector Region'!$R:$S,2,0)</f>
        <v>OOP</v>
      </c>
      <c r="S1285">
        <f t="shared" si="167"/>
        <v>12.82</v>
      </c>
      <c r="T1285" t="e">
        <f>VLOOKUP($K1285,#REF!,2,0)</f>
        <v>#REF!</v>
      </c>
      <c r="U1285" t="e">
        <f>VLOOKUP($K1285,#REF!,3,0)</f>
        <v>#REF!</v>
      </c>
      <c r="V1285" t="e">
        <f>VLOOKUP($K1285,#REF!,4,0)</f>
        <v>#REF!</v>
      </c>
    </row>
    <row r="1286" spans="3:22" x14ac:dyDescent="0.3">
      <c r="C1286" s="1">
        <v>1.2829999999999999E-2</v>
      </c>
      <c r="D1286" s="1">
        <f t="shared" si="168"/>
        <v>4.0306633745557043</v>
      </c>
      <c r="E1286" s="1" t="str">
        <f t="shared" si="169"/>
        <v>S4</v>
      </c>
      <c r="F1286" s="1">
        <f t="shared" si="166"/>
        <v>0.88907072096591122</v>
      </c>
      <c r="G1286" s="1">
        <f>$F$2*(((SQRT(3)*COS(Model!F1286))-SIN(Model!F1286))/2)</f>
        <v>0.12597494711041732</v>
      </c>
      <c r="H1286" s="1">
        <f t="shared" si="162"/>
        <v>0.62118921014966277</v>
      </c>
      <c r="I1286" s="1">
        <f t="shared" si="163"/>
        <v>0.74716415726008012</v>
      </c>
      <c r="J1286" s="1" t="str">
        <f t="shared" si="164"/>
        <v>R4</v>
      </c>
      <c r="K1286" t="str">
        <f t="shared" si="165"/>
        <v>S4R4</v>
      </c>
      <c r="L1286" t="str">
        <f>VLOOKUP(K1286,'Voltage Vector Region'!$M:$P,2,0)</f>
        <v>V17</v>
      </c>
      <c r="M1286" t="str">
        <f>VLOOKUP(K1286,'Voltage Vector Region'!$M:$P,3,0)</f>
        <v>V10</v>
      </c>
      <c r="N1286" t="str">
        <f>VLOOKUP(K1286,'Voltage Vector Region'!$M:$P,4,0)</f>
        <v>V5</v>
      </c>
      <c r="P1286" t="str">
        <f>VLOOKUP(L1286,'Voltage Vector Region'!$R:$S,2,0)</f>
        <v>NNP</v>
      </c>
      <c r="Q1286" t="str">
        <f>VLOOKUP(M1286,'Voltage Vector Region'!$R:$S,2,0)</f>
        <v>NOP</v>
      </c>
      <c r="R1286" t="str">
        <f>VLOOKUP(N1286,'Voltage Vector Region'!$R:$S,2,0)</f>
        <v>OOP</v>
      </c>
      <c r="S1286">
        <f t="shared" si="167"/>
        <v>12.829999999999998</v>
      </c>
      <c r="T1286" t="e">
        <f>VLOOKUP($K1286,#REF!,2,0)</f>
        <v>#REF!</v>
      </c>
      <c r="U1286" t="e">
        <f>VLOOKUP($K1286,#REF!,3,0)</f>
        <v>#REF!</v>
      </c>
      <c r="V1286" t="e">
        <f>VLOOKUP($K1286,#REF!,4,0)</f>
        <v>#REF!</v>
      </c>
    </row>
    <row r="1287" spans="3:22" x14ac:dyDescent="0.3">
      <c r="C1287" s="1">
        <v>1.2840000000000001E-2</v>
      </c>
      <c r="D1287" s="1">
        <f t="shared" si="168"/>
        <v>4.0338049672092948</v>
      </c>
      <c r="E1287" s="1" t="str">
        <f t="shared" si="169"/>
        <v>S4</v>
      </c>
      <c r="F1287" s="1">
        <f t="shared" si="166"/>
        <v>0.89221231361950171</v>
      </c>
      <c r="G1287" s="1">
        <f>$F$2*(((SQRT(3)*COS(Model!F1287))-SIN(Model!F1287))/2)</f>
        <v>0.12349241106421656</v>
      </c>
      <c r="H1287" s="1">
        <f t="shared" si="162"/>
        <v>0.62276984125361901</v>
      </c>
      <c r="I1287" s="1">
        <f t="shared" si="163"/>
        <v>0.74626225231783561</v>
      </c>
      <c r="J1287" s="1" t="str">
        <f t="shared" si="164"/>
        <v>R4</v>
      </c>
      <c r="K1287" t="str">
        <f t="shared" si="165"/>
        <v>S4R4</v>
      </c>
      <c r="L1287" t="str">
        <f>VLOOKUP(K1287,'Voltage Vector Region'!$M:$P,2,0)</f>
        <v>V17</v>
      </c>
      <c r="M1287" t="str">
        <f>VLOOKUP(K1287,'Voltage Vector Region'!$M:$P,3,0)</f>
        <v>V10</v>
      </c>
      <c r="N1287" t="str">
        <f>VLOOKUP(K1287,'Voltage Vector Region'!$M:$P,4,0)</f>
        <v>V5</v>
      </c>
      <c r="P1287" t="str">
        <f>VLOOKUP(L1287,'Voltage Vector Region'!$R:$S,2,0)</f>
        <v>NNP</v>
      </c>
      <c r="Q1287" t="str">
        <f>VLOOKUP(M1287,'Voltage Vector Region'!$R:$S,2,0)</f>
        <v>NOP</v>
      </c>
      <c r="R1287" t="str">
        <f>VLOOKUP(N1287,'Voltage Vector Region'!$R:$S,2,0)</f>
        <v>OOP</v>
      </c>
      <c r="S1287">
        <f t="shared" si="167"/>
        <v>12.84</v>
      </c>
      <c r="T1287" t="e">
        <f>VLOOKUP($K1287,#REF!,2,0)</f>
        <v>#REF!</v>
      </c>
      <c r="U1287" t="e">
        <f>VLOOKUP($K1287,#REF!,3,0)</f>
        <v>#REF!</v>
      </c>
      <c r="V1287" t="e">
        <f>VLOOKUP($K1287,#REF!,4,0)</f>
        <v>#REF!</v>
      </c>
    </row>
    <row r="1288" spans="3:22" x14ac:dyDescent="0.3">
      <c r="C1288" s="1">
        <v>1.285E-2</v>
      </c>
      <c r="D1288" s="1">
        <f t="shared" si="168"/>
        <v>4.0369465598628844</v>
      </c>
      <c r="E1288" s="1" t="str">
        <f t="shared" si="169"/>
        <v>S4</v>
      </c>
      <c r="F1288" s="1">
        <f t="shared" si="166"/>
        <v>0.8953539062730913</v>
      </c>
      <c r="G1288" s="1">
        <f>$F$2*(((SQRT(3)*COS(Model!F1288))-SIN(Model!F1288))/2)</f>
        <v>0.12100865619777511</v>
      </c>
      <c r="H1288" s="1">
        <f t="shared" si="162"/>
        <v>0.62434432587066402</v>
      </c>
      <c r="I1288" s="1">
        <f t="shared" si="163"/>
        <v>0.74535298206843914</v>
      </c>
      <c r="J1288" s="1" t="str">
        <f t="shared" si="164"/>
        <v>R4</v>
      </c>
      <c r="K1288" t="str">
        <f t="shared" si="165"/>
        <v>S4R4</v>
      </c>
      <c r="L1288" t="str">
        <f>VLOOKUP(K1288,'Voltage Vector Region'!$M:$P,2,0)</f>
        <v>V17</v>
      </c>
      <c r="M1288" t="str">
        <f>VLOOKUP(K1288,'Voltage Vector Region'!$M:$P,3,0)</f>
        <v>V10</v>
      </c>
      <c r="N1288" t="str">
        <f>VLOOKUP(K1288,'Voltage Vector Region'!$M:$P,4,0)</f>
        <v>V5</v>
      </c>
      <c r="P1288" t="str">
        <f>VLOOKUP(L1288,'Voltage Vector Region'!$R:$S,2,0)</f>
        <v>NNP</v>
      </c>
      <c r="Q1288" t="str">
        <f>VLOOKUP(M1288,'Voltage Vector Region'!$R:$S,2,0)</f>
        <v>NOP</v>
      </c>
      <c r="R1288" t="str">
        <f>VLOOKUP(N1288,'Voltage Vector Region'!$R:$S,2,0)</f>
        <v>OOP</v>
      </c>
      <c r="S1288">
        <f t="shared" si="167"/>
        <v>12.85</v>
      </c>
      <c r="T1288" t="e">
        <f>VLOOKUP($K1288,#REF!,2,0)</f>
        <v>#REF!</v>
      </c>
      <c r="U1288" t="e">
        <f>VLOOKUP($K1288,#REF!,3,0)</f>
        <v>#REF!</v>
      </c>
      <c r="V1288" t="e">
        <f>VLOOKUP($K1288,#REF!,4,0)</f>
        <v>#REF!</v>
      </c>
    </row>
    <row r="1289" spans="3:22" x14ac:dyDescent="0.3">
      <c r="C1289" s="1">
        <v>1.286E-2</v>
      </c>
      <c r="D1289" s="1">
        <f t="shared" si="168"/>
        <v>4.040088152516474</v>
      </c>
      <c r="E1289" s="1" t="str">
        <f t="shared" si="169"/>
        <v>S4</v>
      </c>
      <c r="F1289" s="1">
        <f t="shared" si="166"/>
        <v>0.8984954989266809</v>
      </c>
      <c r="G1289" s="1">
        <f>$F$2*(((SQRT(3)*COS(Model!F1289))-SIN(Model!F1289))/2)</f>
        <v>0.11852370702475024</v>
      </c>
      <c r="H1289" s="1">
        <f t="shared" si="162"/>
        <v>0.62591264846127048</v>
      </c>
      <c r="I1289" s="1">
        <f t="shared" si="163"/>
        <v>0.74443635548602072</v>
      </c>
      <c r="J1289" s="1" t="str">
        <f t="shared" si="164"/>
        <v>R4</v>
      </c>
      <c r="K1289" t="str">
        <f t="shared" si="165"/>
        <v>S4R4</v>
      </c>
      <c r="L1289" t="str">
        <f>VLOOKUP(K1289,'Voltage Vector Region'!$M:$P,2,0)</f>
        <v>V17</v>
      </c>
      <c r="M1289" t="str">
        <f>VLOOKUP(K1289,'Voltage Vector Region'!$M:$P,3,0)</f>
        <v>V10</v>
      </c>
      <c r="N1289" t="str">
        <f>VLOOKUP(K1289,'Voltage Vector Region'!$M:$P,4,0)</f>
        <v>V5</v>
      </c>
      <c r="P1289" t="str">
        <f>VLOOKUP(L1289,'Voltage Vector Region'!$R:$S,2,0)</f>
        <v>NNP</v>
      </c>
      <c r="Q1289" t="str">
        <f>VLOOKUP(M1289,'Voltage Vector Region'!$R:$S,2,0)</f>
        <v>NOP</v>
      </c>
      <c r="R1289" t="str">
        <f>VLOOKUP(N1289,'Voltage Vector Region'!$R:$S,2,0)</f>
        <v>OOP</v>
      </c>
      <c r="S1289">
        <f t="shared" si="167"/>
        <v>12.86</v>
      </c>
      <c r="T1289" t="e">
        <f>VLOOKUP($K1289,#REF!,2,0)</f>
        <v>#REF!</v>
      </c>
      <c r="U1289" t="e">
        <f>VLOOKUP($K1289,#REF!,3,0)</f>
        <v>#REF!</v>
      </c>
      <c r="V1289" t="e">
        <f>VLOOKUP($K1289,#REF!,4,0)</f>
        <v>#REF!</v>
      </c>
    </row>
    <row r="1290" spans="3:22" x14ac:dyDescent="0.3">
      <c r="C1290" s="1">
        <v>1.2869999999999999E-2</v>
      </c>
      <c r="D1290" s="1">
        <f t="shared" si="168"/>
        <v>4.0432297451700636</v>
      </c>
      <c r="E1290" s="1" t="str">
        <f t="shared" si="169"/>
        <v>S4</v>
      </c>
      <c r="F1290" s="1">
        <f t="shared" si="166"/>
        <v>0.9016370915802705</v>
      </c>
      <c r="G1290" s="1">
        <f>$F$2*(((SQRT(3)*COS(Model!F1290))-SIN(Model!F1290))/2)</f>
        <v>0.11603758807058706</v>
      </c>
      <c r="H1290" s="1">
        <f t="shared" si="162"/>
        <v>0.62747479354672797</v>
      </c>
      <c r="I1290" s="1">
        <f t="shared" si="163"/>
        <v>0.74351238161731503</v>
      </c>
      <c r="J1290" s="1" t="str">
        <f t="shared" si="164"/>
        <v>R4</v>
      </c>
      <c r="K1290" t="str">
        <f t="shared" si="165"/>
        <v>S4R4</v>
      </c>
      <c r="L1290" t="str">
        <f>VLOOKUP(K1290,'Voltage Vector Region'!$M:$P,2,0)</f>
        <v>V17</v>
      </c>
      <c r="M1290" t="str">
        <f>VLOOKUP(K1290,'Voltage Vector Region'!$M:$P,3,0)</f>
        <v>V10</v>
      </c>
      <c r="N1290" t="str">
        <f>VLOOKUP(K1290,'Voltage Vector Region'!$M:$P,4,0)</f>
        <v>V5</v>
      </c>
      <c r="P1290" t="str">
        <f>VLOOKUP(L1290,'Voltage Vector Region'!$R:$S,2,0)</f>
        <v>NNP</v>
      </c>
      <c r="Q1290" t="str">
        <f>VLOOKUP(M1290,'Voltage Vector Region'!$R:$S,2,0)</f>
        <v>NOP</v>
      </c>
      <c r="R1290" t="str">
        <f>VLOOKUP(N1290,'Voltage Vector Region'!$R:$S,2,0)</f>
        <v>OOP</v>
      </c>
      <c r="S1290">
        <f t="shared" si="167"/>
        <v>12.87</v>
      </c>
      <c r="T1290" t="e">
        <f>VLOOKUP($K1290,#REF!,2,0)</f>
        <v>#REF!</v>
      </c>
      <c r="U1290" t="e">
        <f>VLOOKUP($K1290,#REF!,3,0)</f>
        <v>#REF!</v>
      </c>
      <c r="V1290" t="e">
        <f>VLOOKUP($K1290,#REF!,4,0)</f>
        <v>#REF!</v>
      </c>
    </row>
    <row r="1291" spans="3:22" x14ac:dyDescent="0.3">
      <c r="C1291" s="1">
        <v>1.2880000000000001E-2</v>
      </c>
      <c r="D1291" s="1">
        <f t="shared" si="168"/>
        <v>4.0463713378236541</v>
      </c>
      <c r="E1291" s="1" t="str">
        <f t="shared" si="169"/>
        <v>S4</v>
      </c>
      <c r="F1291" s="1">
        <f t="shared" si="166"/>
        <v>0.90477868423386099</v>
      </c>
      <c r="G1291" s="1">
        <f>$F$2*(((SQRT(3)*COS(Model!F1291))-SIN(Model!F1291))/2)</f>
        <v>0.113550323872275</v>
      </c>
      <c r="H1291" s="1">
        <f t="shared" si="162"/>
        <v>0.6290307457092954</v>
      </c>
      <c r="I1291" s="1">
        <f t="shared" si="163"/>
        <v>0.74258106958157044</v>
      </c>
      <c r="J1291" s="1" t="str">
        <f t="shared" si="164"/>
        <v>R4</v>
      </c>
      <c r="K1291" t="str">
        <f t="shared" si="165"/>
        <v>S4R4</v>
      </c>
      <c r="L1291" t="str">
        <f>VLOOKUP(K1291,'Voltage Vector Region'!$M:$P,2,0)</f>
        <v>V17</v>
      </c>
      <c r="M1291" t="str">
        <f>VLOOKUP(K1291,'Voltage Vector Region'!$M:$P,3,0)</f>
        <v>V10</v>
      </c>
      <c r="N1291" t="str">
        <f>VLOOKUP(K1291,'Voltage Vector Region'!$M:$P,4,0)</f>
        <v>V5</v>
      </c>
      <c r="P1291" t="str">
        <f>VLOOKUP(L1291,'Voltage Vector Region'!$R:$S,2,0)</f>
        <v>NNP</v>
      </c>
      <c r="Q1291" t="str">
        <f>VLOOKUP(M1291,'Voltage Vector Region'!$R:$S,2,0)</f>
        <v>NOP</v>
      </c>
      <c r="R1291" t="str">
        <f>VLOOKUP(N1291,'Voltage Vector Region'!$R:$S,2,0)</f>
        <v>OOP</v>
      </c>
      <c r="S1291">
        <f t="shared" si="167"/>
        <v>12.88</v>
      </c>
      <c r="T1291" t="e">
        <f>VLOOKUP($K1291,#REF!,2,0)</f>
        <v>#REF!</v>
      </c>
      <c r="U1291" t="e">
        <f>VLOOKUP($K1291,#REF!,3,0)</f>
        <v>#REF!</v>
      </c>
      <c r="V1291" t="e">
        <f>VLOOKUP($K1291,#REF!,4,0)</f>
        <v>#REF!</v>
      </c>
    </row>
    <row r="1292" spans="3:22" x14ac:dyDescent="0.3">
      <c r="C1292" s="1">
        <v>1.289E-2</v>
      </c>
      <c r="D1292" s="1">
        <f t="shared" si="168"/>
        <v>4.0495129304772437</v>
      </c>
      <c r="E1292" s="1" t="str">
        <f t="shared" si="169"/>
        <v>S4</v>
      </c>
      <c r="F1292" s="1">
        <f t="shared" si="166"/>
        <v>0.90792027688745058</v>
      </c>
      <c r="G1292" s="1">
        <f>$F$2*(((SQRT(3)*COS(Model!F1292))-SIN(Model!F1292))/2)</f>
        <v>0.11106193897810926</v>
      </c>
      <c r="H1292" s="1">
        <f t="shared" ref="H1292:H1355" si="170">$F$2*SIN(F1292)</f>
        <v>0.63058048959235224</v>
      </c>
      <c r="I1292" s="1">
        <f t="shared" ref="I1292:I1355" si="171">G1292+H1292</f>
        <v>0.74164242857046148</v>
      </c>
      <c r="J1292" s="1" t="str">
        <f t="shared" ref="J1292:J1355" si="172">IF(G1292&gt;0.5,"R3",IF(H1292&gt;0.5,"R4",IF(I1292&lt;0.5,"R1","R2")))</f>
        <v>R4</v>
      </c>
      <c r="K1292" t="str">
        <f t="shared" ref="K1292:K1355" si="173">E1292&amp;J1292</f>
        <v>S4R4</v>
      </c>
      <c r="L1292" t="str">
        <f>VLOOKUP(K1292,'Voltage Vector Region'!$M:$P,2,0)</f>
        <v>V17</v>
      </c>
      <c r="M1292" t="str">
        <f>VLOOKUP(K1292,'Voltage Vector Region'!$M:$P,3,0)</f>
        <v>V10</v>
      </c>
      <c r="N1292" t="str">
        <f>VLOOKUP(K1292,'Voltage Vector Region'!$M:$P,4,0)</f>
        <v>V5</v>
      </c>
      <c r="P1292" t="str">
        <f>VLOOKUP(L1292,'Voltage Vector Region'!$R:$S,2,0)</f>
        <v>NNP</v>
      </c>
      <c r="Q1292" t="str">
        <f>VLOOKUP(M1292,'Voltage Vector Region'!$R:$S,2,0)</f>
        <v>NOP</v>
      </c>
      <c r="R1292" t="str">
        <f>VLOOKUP(N1292,'Voltage Vector Region'!$R:$S,2,0)</f>
        <v>OOP</v>
      </c>
      <c r="S1292">
        <f t="shared" si="167"/>
        <v>12.89</v>
      </c>
      <c r="T1292" t="e">
        <f>VLOOKUP($K1292,#REF!,2,0)</f>
        <v>#REF!</v>
      </c>
      <c r="U1292" t="e">
        <f>VLOOKUP($K1292,#REF!,3,0)</f>
        <v>#REF!</v>
      </c>
      <c r="V1292" t="e">
        <f>VLOOKUP($K1292,#REF!,4,0)</f>
        <v>#REF!</v>
      </c>
    </row>
    <row r="1293" spans="3:22" x14ac:dyDescent="0.3">
      <c r="C1293" s="1">
        <v>1.29E-2</v>
      </c>
      <c r="D1293" s="1">
        <f t="shared" si="168"/>
        <v>4.0526545231308333</v>
      </c>
      <c r="E1293" s="1" t="str">
        <f t="shared" si="169"/>
        <v>S4</v>
      </c>
      <c r="F1293" s="1">
        <f t="shared" si="166"/>
        <v>0.91106186954104018</v>
      </c>
      <c r="G1293" s="1">
        <f>$F$2*(((SQRT(3)*COS(Model!F1293))-SIN(Model!F1293))/2)</f>
        <v>0.10857245794744337</v>
      </c>
      <c r="H1293" s="1">
        <f t="shared" si="170"/>
        <v>0.6321240099005524</v>
      </c>
      <c r="I1293" s="1">
        <f t="shared" si="171"/>
        <v>0.74069646784799581</v>
      </c>
      <c r="J1293" s="1" t="str">
        <f t="shared" si="172"/>
        <v>R4</v>
      </c>
      <c r="K1293" t="str">
        <f t="shared" si="173"/>
        <v>S4R4</v>
      </c>
      <c r="L1293" t="str">
        <f>VLOOKUP(K1293,'Voltage Vector Region'!$M:$P,2,0)</f>
        <v>V17</v>
      </c>
      <c r="M1293" t="str">
        <f>VLOOKUP(K1293,'Voltage Vector Region'!$M:$P,3,0)</f>
        <v>V10</v>
      </c>
      <c r="N1293" t="str">
        <f>VLOOKUP(K1293,'Voltage Vector Region'!$M:$P,4,0)</f>
        <v>V5</v>
      </c>
      <c r="P1293" t="str">
        <f>VLOOKUP(L1293,'Voltage Vector Region'!$R:$S,2,0)</f>
        <v>NNP</v>
      </c>
      <c r="Q1293" t="str">
        <f>VLOOKUP(M1293,'Voltage Vector Region'!$R:$S,2,0)</f>
        <v>NOP</v>
      </c>
      <c r="R1293" t="str">
        <f>VLOOKUP(N1293,'Voltage Vector Region'!$R:$S,2,0)</f>
        <v>OOP</v>
      </c>
      <c r="S1293">
        <f t="shared" si="167"/>
        <v>12.9</v>
      </c>
      <c r="T1293" t="e">
        <f>VLOOKUP($K1293,#REF!,2,0)</f>
        <v>#REF!</v>
      </c>
      <c r="U1293" t="e">
        <f>VLOOKUP($K1293,#REF!,3,0)</f>
        <v>#REF!</v>
      </c>
      <c r="V1293" t="e">
        <f>VLOOKUP($K1293,#REF!,4,0)</f>
        <v>#REF!</v>
      </c>
    </row>
    <row r="1294" spans="3:22" x14ac:dyDescent="0.3">
      <c r="C1294" s="1">
        <v>1.291E-2</v>
      </c>
      <c r="D1294" s="1">
        <f t="shared" si="168"/>
        <v>4.0557961157844229</v>
      </c>
      <c r="E1294" s="1" t="str">
        <f t="shared" si="169"/>
        <v>S4</v>
      </c>
      <c r="F1294" s="1">
        <f t="shared" si="166"/>
        <v>0.91420346219462978</v>
      </c>
      <c r="G1294" s="1">
        <f>$F$2*(((SQRT(3)*COS(Model!F1294))-SIN(Model!F1294))/2)</f>
        <v>0.10608190535044995</v>
      </c>
      <c r="H1294" s="1">
        <f t="shared" si="170"/>
        <v>0.63366129139997363</v>
      </c>
      <c r="I1294" s="1">
        <f t="shared" si="171"/>
        <v>0.73974319675042355</v>
      </c>
      <c r="J1294" s="1" t="str">
        <f t="shared" si="172"/>
        <v>R4</v>
      </c>
      <c r="K1294" t="str">
        <f t="shared" si="173"/>
        <v>S4R4</v>
      </c>
      <c r="L1294" t="str">
        <f>VLOOKUP(K1294,'Voltage Vector Region'!$M:$P,2,0)</f>
        <v>V17</v>
      </c>
      <c r="M1294" t="str">
        <f>VLOOKUP(K1294,'Voltage Vector Region'!$M:$P,3,0)</f>
        <v>V10</v>
      </c>
      <c r="N1294" t="str">
        <f>VLOOKUP(K1294,'Voltage Vector Region'!$M:$P,4,0)</f>
        <v>V5</v>
      </c>
      <c r="P1294" t="str">
        <f>VLOOKUP(L1294,'Voltage Vector Region'!$R:$S,2,0)</f>
        <v>NNP</v>
      </c>
      <c r="Q1294" t="str">
        <f>VLOOKUP(M1294,'Voltage Vector Region'!$R:$S,2,0)</f>
        <v>NOP</v>
      </c>
      <c r="R1294" t="str">
        <f>VLOOKUP(N1294,'Voltage Vector Region'!$R:$S,2,0)</f>
        <v>OOP</v>
      </c>
      <c r="S1294">
        <f t="shared" si="167"/>
        <v>12.91</v>
      </c>
      <c r="T1294" t="e">
        <f>VLOOKUP($K1294,#REF!,2,0)</f>
        <v>#REF!</v>
      </c>
      <c r="U1294" t="e">
        <f>VLOOKUP($K1294,#REF!,3,0)</f>
        <v>#REF!</v>
      </c>
      <c r="V1294" t="e">
        <f>VLOOKUP($K1294,#REF!,4,0)</f>
        <v>#REF!</v>
      </c>
    </row>
    <row r="1295" spans="3:22" x14ac:dyDescent="0.3">
      <c r="C1295" s="1">
        <v>1.2919999999999999E-2</v>
      </c>
      <c r="D1295" s="1">
        <f t="shared" si="168"/>
        <v>4.0589377084380125</v>
      </c>
      <c r="E1295" s="1" t="str">
        <f t="shared" si="169"/>
        <v>S4</v>
      </c>
      <c r="F1295" s="1">
        <f t="shared" si="166"/>
        <v>0.91734505484821938</v>
      </c>
      <c r="G1295" s="1">
        <f>$F$2*(((SQRT(3)*COS(Model!F1295))-SIN(Model!F1295))/2)</f>
        <v>0.10359030576787776</v>
      </c>
      <c r="H1295" s="1">
        <f t="shared" si="170"/>
        <v>0.63519231891826822</v>
      </c>
      <c r="I1295" s="1">
        <f t="shared" si="171"/>
        <v>0.73878262468614597</v>
      </c>
      <c r="J1295" s="1" t="str">
        <f t="shared" si="172"/>
        <v>R4</v>
      </c>
      <c r="K1295" t="str">
        <f t="shared" si="173"/>
        <v>S4R4</v>
      </c>
      <c r="L1295" t="str">
        <f>VLOOKUP(K1295,'Voltage Vector Region'!$M:$P,2,0)</f>
        <v>V17</v>
      </c>
      <c r="M1295" t="str">
        <f>VLOOKUP(K1295,'Voltage Vector Region'!$M:$P,3,0)</f>
        <v>V10</v>
      </c>
      <c r="N1295" t="str">
        <f>VLOOKUP(K1295,'Voltage Vector Region'!$M:$P,4,0)</f>
        <v>V5</v>
      </c>
      <c r="P1295" t="str">
        <f>VLOOKUP(L1295,'Voltage Vector Region'!$R:$S,2,0)</f>
        <v>NNP</v>
      </c>
      <c r="Q1295" t="str">
        <f>VLOOKUP(M1295,'Voltage Vector Region'!$R:$S,2,0)</f>
        <v>NOP</v>
      </c>
      <c r="R1295" t="str">
        <f>VLOOKUP(N1295,'Voltage Vector Region'!$R:$S,2,0)</f>
        <v>OOP</v>
      </c>
      <c r="S1295">
        <f t="shared" si="167"/>
        <v>12.919999999999998</v>
      </c>
      <c r="T1295" t="e">
        <f>VLOOKUP($K1295,#REF!,2,0)</f>
        <v>#REF!</v>
      </c>
      <c r="U1295" t="e">
        <f>VLOOKUP($K1295,#REF!,3,0)</f>
        <v>#REF!</v>
      </c>
      <c r="V1295" t="e">
        <f>VLOOKUP($K1295,#REF!,4,0)</f>
        <v>#REF!</v>
      </c>
    </row>
    <row r="1296" spans="3:22" x14ac:dyDescent="0.3">
      <c r="C1296" s="1">
        <v>1.2930000000000001E-2</v>
      </c>
      <c r="D1296" s="1">
        <f t="shared" si="168"/>
        <v>4.062079301091603</v>
      </c>
      <c r="E1296" s="1" t="str">
        <f t="shared" si="169"/>
        <v>S4</v>
      </c>
      <c r="F1296" s="1">
        <f t="shared" si="166"/>
        <v>0.92048664750180986</v>
      </c>
      <c r="G1296" s="1">
        <f>$F$2*(((SQRT(3)*COS(Model!F1296))-SIN(Model!F1296))/2)</f>
        <v>0.10109768379080797</v>
      </c>
      <c r="H1296" s="1">
        <f t="shared" si="170"/>
        <v>0.63671707734481298</v>
      </c>
      <c r="I1296" s="1">
        <f t="shared" si="171"/>
        <v>0.73781476113562094</v>
      </c>
      <c r="J1296" s="1" t="str">
        <f t="shared" si="172"/>
        <v>R4</v>
      </c>
      <c r="K1296" t="str">
        <f t="shared" si="173"/>
        <v>S4R4</v>
      </c>
      <c r="L1296" t="str">
        <f>VLOOKUP(K1296,'Voltage Vector Region'!$M:$P,2,0)</f>
        <v>V17</v>
      </c>
      <c r="M1296" t="str">
        <f>VLOOKUP(K1296,'Voltage Vector Region'!$M:$P,3,0)</f>
        <v>V10</v>
      </c>
      <c r="N1296" t="str">
        <f>VLOOKUP(K1296,'Voltage Vector Region'!$M:$P,4,0)</f>
        <v>V5</v>
      </c>
      <c r="P1296" t="str">
        <f>VLOOKUP(L1296,'Voltage Vector Region'!$R:$S,2,0)</f>
        <v>NNP</v>
      </c>
      <c r="Q1296" t="str">
        <f>VLOOKUP(M1296,'Voltage Vector Region'!$R:$S,2,0)</f>
        <v>NOP</v>
      </c>
      <c r="R1296" t="str">
        <f>VLOOKUP(N1296,'Voltage Vector Region'!$R:$S,2,0)</f>
        <v>OOP</v>
      </c>
      <c r="S1296">
        <f t="shared" si="167"/>
        <v>12.93</v>
      </c>
      <c r="T1296" t="e">
        <f>VLOOKUP($K1296,#REF!,2,0)</f>
        <v>#REF!</v>
      </c>
      <c r="U1296" t="e">
        <f>VLOOKUP($K1296,#REF!,3,0)</f>
        <v>#REF!</v>
      </c>
      <c r="V1296" t="e">
        <f>VLOOKUP($K1296,#REF!,4,0)</f>
        <v>#REF!</v>
      </c>
    </row>
    <row r="1297" spans="3:22" x14ac:dyDescent="0.3">
      <c r="C1297" s="1">
        <v>1.294E-2</v>
      </c>
      <c r="D1297" s="1">
        <f t="shared" si="168"/>
        <v>4.0652208937451926</v>
      </c>
      <c r="E1297" s="1" t="str">
        <f t="shared" si="169"/>
        <v>S4</v>
      </c>
      <c r="F1297" s="1">
        <f t="shared" si="166"/>
        <v>0.92362824015539946</v>
      </c>
      <c r="G1297" s="1">
        <f>$F$2*(((SQRT(3)*COS(Model!F1297))-SIN(Model!F1297))/2)</f>
        <v>9.8604064020414717E-2</v>
      </c>
      <c r="H1297" s="1">
        <f t="shared" si="170"/>
        <v>0.63823555163085688</v>
      </c>
      <c r="I1297" s="1">
        <f t="shared" si="171"/>
        <v>0.73683961565127154</v>
      </c>
      <c r="J1297" s="1" t="str">
        <f t="shared" si="172"/>
        <v>R4</v>
      </c>
      <c r="K1297" t="str">
        <f t="shared" si="173"/>
        <v>S4R4</v>
      </c>
      <c r="L1297" t="str">
        <f>VLOOKUP(K1297,'Voltage Vector Region'!$M:$P,2,0)</f>
        <v>V17</v>
      </c>
      <c r="M1297" t="str">
        <f>VLOOKUP(K1297,'Voltage Vector Region'!$M:$P,3,0)</f>
        <v>V10</v>
      </c>
      <c r="N1297" t="str">
        <f>VLOOKUP(K1297,'Voltage Vector Region'!$M:$P,4,0)</f>
        <v>V5</v>
      </c>
      <c r="P1297" t="str">
        <f>VLOOKUP(L1297,'Voltage Vector Region'!$R:$S,2,0)</f>
        <v>NNP</v>
      </c>
      <c r="Q1297" t="str">
        <f>VLOOKUP(M1297,'Voltage Vector Region'!$R:$S,2,0)</f>
        <v>NOP</v>
      </c>
      <c r="R1297" t="str">
        <f>VLOOKUP(N1297,'Voltage Vector Region'!$R:$S,2,0)</f>
        <v>OOP</v>
      </c>
      <c r="S1297">
        <f t="shared" si="167"/>
        <v>12.94</v>
      </c>
      <c r="T1297" t="e">
        <f>VLOOKUP($K1297,#REF!,2,0)</f>
        <v>#REF!</v>
      </c>
      <c r="U1297" t="e">
        <f>VLOOKUP($K1297,#REF!,3,0)</f>
        <v>#REF!</v>
      </c>
      <c r="V1297" t="e">
        <f>VLOOKUP($K1297,#REF!,4,0)</f>
        <v>#REF!</v>
      </c>
    </row>
    <row r="1298" spans="3:22" x14ac:dyDescent="0.3">
      <c r="C1298" s="1">
        <v>1.295E-2</v>
      </c>
      <c r="D1298" s="1">
        <f t="shared" si="168"/>
        <v>4.0683624863987822</v>
      </c>
      <c r="E1298" s="1" t="str">
        <f t="shared" si="169"/>
        <v>S4</v>
      </c>
      <c r="F1298" s="1">
        <f t="shared" si="166"/>
        <v>0.92676983280898906</v>
      </c>
      <c r="G1298" s="1">
        <f>$F$2*(((SQRT(3)*COS(Model!F1298))-SIN(Model!F1298))/2)</f>
        <v>9.6109471067717639E-2</v>
      </c>
      <c r="H1298" s="1">
        <f t="shared" si="170"/>
        <v>0.63974772678967251</v>
      </c>
      <c r="I1298" s="1">
        <f t="shared" si="171"/>
        <v>0.73585719785739012</v>
      </c>
      <c r="J1298" s="1" t="str">
        <f t="shared" si="172"/>
        <v>R4</v>
      </c>
      <c r="K1298" t="str">
        <f t="shared" si="173"/>
        <v>S4R4</v>
      </c>
      <c r="L1298" t="str">
        <f>VLOOKUP(K1298,'Voltage Vector Region'!$M:$P,2,0)</f>
        <v>V17</v>
      </c>
      <c r="M1298" t="str">
        <f>VLOOKUP(K1298,'Voltage Vector Region'!$M:$P,3,0)</f>
        <v>V10</v>
      </c>
      <c r="N1298" t="str">
        <f>VLOOKUP(K1298,'Voltage Vector Region'!$M:$P,4,0)</f>
        <v>V5</v>
      </c>
      <c r="P1298" t="str">
        <f>VLOOKUP(L1298,'Voltage Vector Region'!$R:$S,2,0)</f>
        <v>NNP</v>
      </c>
      <c r="Q1298" t="str">
        <f>VLOOKUP(M1298,'Voltage Vector Region'!$R:$S,2,0)</f>
        <v>NOP</v>
      </c>
      <c r="R1298" t="str">
        <f>VLOOKUP(N1298,'Voltage Vector Region'!$R:$S,2,0)</f>
        <v>OOP</v>
      </c>
      <c r="S1298">
        <f t="shared" si="167"/>
        <v>12.95</v>
      </c>
      <c r="T1298" t="e">
        <f>VLOOKUP($K1298,#REF!,2,0)</f>
        <v>#REF!</v>
      </c>
      <c r="U1298" t="e">
        <f>VLOOKUP($K1298,#REF!,3,0)</f>
        <v>#REF!</v>
      </c>
      <c r="V1298" t="e">
        <f>VLOOKUP($K1298,#REF!,4,0)</f>
        <v>#REF!</v>
      </c>
    </row>
    <row r="1299" spans="3:22" x14ac:dyDescent="0.3">
      <c r="C1299" s="1">
        <v>1.2959999999999999E-2</v>
      </c>
      <c r="D1299" s="1">
        <f t="shared" si="168"/>
        <v>4.0715040790523718</v>
      </c>
      <c r="E1299" s="1" t="str">
        <f t="shared" si="169"/>
        <v>S4</v>
      </c>
      <c r="F1299" s="1">
        <f t="shared" si="166"/>
        <v>0.92991142546257866</v>
      </c>
      <c r="G1299" s="1">
        <f>$F$2*(((SQRT(3)*COS(Model!F1299))-SIN(Model!F1299))/2)</f>
        <v>9.3613929553342121E-2</v>
      </c>
      <c r="H1299" s="1">
        <f t="shared" si="170"/>
        <v>0.64125358789670128</v>
      </c>
      <c r="I1299" s="1">
        <f t="shared" si="171"/>
        <v>0.73486751745004342</v>
      </c>
      <c r="J1299" s="1" t="str">
        <f t="shared" si="172"/>
        <v>R4</v>
      </c>
      <c r="K1299" t="str">
        <f t="shared" si="173"/>
        <v>S4R4</v>
      </c>
      <c r="L1299" t="str">
        <f>VLOOKUP(K1299,'Voltage Vector Region'!$M:$P,2,0)</f>
        <v>V17</v>
      </c>
      <c r="M1299" t="str">
        <f>VLOOKUP(K1299,'Voltage Vector Region'!$M:$P,3,0)</f>
        <v>V10</v>
      </c>
      <c r="N1299" t="str">
        <f>VLOOKUP(K1299,'Voltage Vector Region'!$M:$P,4,0)</f>
        <v>V5</v>
      </c>
      <c r="P1299" t="str">
        <f>VLOOKUP(L1299,'Voltage Vector Region'!$R:$S,2,0)</f>
        <v>NNP</v>
      </c>
      <c r="Q1299" t="str">
        <f>VLOOKUP(M1299,'Voltage Vector Region'!$R:$S,2,0)</f>
        <v>NOP</v>
      </c>
      <c r="R1299" t="str">
        <f>VLOOKUP(N1299,'Voltage Vector Region'!$R:$S,2,0)</f>
        <v>OOP</v>
      </c>
      <c r="S1299">
        <f t="shared" si="167"/>
        <v>12.959999999999999</v>
      </c>
      <c r="T1299" t="e">
        <f>VLOOKUP($K1299,#REF!,2,0)</f>
        <v>#REF!</v>
      </c>
      <c r="U1299" t="e">
        <f>VLOOKUP($K1299,#REF!,3,0)</f>
        <v>#REF!</v>
      </c>
      <c r="V1299" t="e">
        <f>VLOOKUP($K1299,#REF!,4,0)</f>
        <v>#REF!</v>
      </c>
    </row>
    <row r="1300" spans="3:22" x14ac:dyDescent="0.3">
      <c r="C1300" s="1">
        <v>1.2970000000000001E-2</v>
      </c>
      <c r="D1300" s="1">
        <f t="shared" si="168"/>
        <v>4.0746456717059623</v>
      </c>
      <c r="E1300" s="1" t="str">
        <f t="shared" si="169"/>
        <v>S4</v>
      </c>
      <c r="F1300" s="1">
        <f t="shared" si="166"/>
        <v>0.93305301811616914</v>
      </c>
      <c r="G1300" s="1">
        <f>$F$2*(((SQRT(3)*COS(Model!F1300))-SIN(Model!F1300))/2)</f>
        <v>9.1117464107274601E-2</v>
      </c>
      <c r="H1300" s="1">
        <f t="shared" si="170"/>
        <v>0.64275312008970242</v>
      </c>
      <c r="I1300" s="1">
        <f t="shared" si="171"/>
        <v>0.73387058419697704</v>
      </c>
      <c r="J1300" s="1" t="str">
        <f t="shared" si="172"/>
        <v>R4</v>
      </c>
      <c r="K1300" t="str">
        <f t="shared" si="173"/>
        <v>S4R4</v>
      </c>
      <c r="L1300" t="str">
        <f>VLOOKUP(K1300,'Voltage Vector Region'!$M:$P,2,0)</f>
        <v>V17</v>
      </c>
      <c r="M1300" t="str">
        <f>VLOOKUP(K1300,'Voltage Vector Region'!$M:$P,3,0)</f>
        <v>V10</v>
      </c>
      <c r="N1300" t="str">
        <f>VLOOKUP(K1300,'Voltage Vector Region'!$M:$P,4,0)</f>
        <v>V5</v>
      </c>
      <c r="P1300" t="str">
        <f>VLOOKUP(L1300,'Voltage Vector Region'!$R:$S,2,0)</f>
        <v>NNP</v>
      </c>
      <c r="Q1300" t="str">
        <f>VLOOKUP(M1300,'Voltage Vector Region'!$R:$S,2,0)</f>
        <v>NOP</v>
      </c>
      <c r="R1300" t="str">
        <f>VLOOKUP(N1300,'Voltage Vector Region'!$R:$S,2,0)</f>
        <v>OOP</v>
      </c>
      <c r="S1300">
        <f t="shared" si="167"/>
        <v>12.97</v>
      </c>
      <c r="T1300" t="e">
        <f>VLOOKUP($K1300,#REF!,2,0)</f>
        <v>#REF!</v>
      </c>
      <c r="U1300" t="e">
        <f>VLOOKUP($K1300,#REF!,3,0)</f>
        <v>#REF!</v>
      </c>
      <c r="V1300" t="e">
        <f>VLOOKUP($K1300,#REF!,4,0)</f>
        <v>#REF!</v>
      </c>
    </row>
    <row r="1301" spans="3:22" x14ac:dyDescent="0.3">
      <c r="C1301" s="1">
        <v>1.298E-2</v>
      </c>
      <c r="D1301" s="1">
        <f t="shared" si="168"/>
        <v>4.0777872643595519</v>
      </c>
      <c r="E1301" s="1" t="str">
        <f t="shared" si="169"/>
        <v>S4</v>
      </c>
      <c r="F1301" s="1">
        <f t="shared" si="166"/>
        <v>0.93619461076975874</v>
      </c>
      <c r="G1301" s="1">
        <f>$F$2*(((SQRT(3)*COS(Model!F1301))-SIN(Model!F1301))/2)</f>
        <v>8.8620099368622682E-2</v>
      </c>
      <c r="H1301" s="1">
        <f t="shared" si="170"/>
        <v>0.64424630856889775</v>
      </c>
      <c r="I1301" s="1">
        <f t="shared" si="171"/>
        <v>0.73286640793752045</v>
      </c>
      <c r="J1301" s="1" t="str">
        <f t="shared" si="172"/>
        <v>R4</v>
      </c>
      <c r="K1301" t="str">
        <f t="shared" si="173"/>
        <v>S4R4</v>
      </c>
      <c r="L1301" t="str">
        <f>VLOOKUP(K1301,'Voltage Vector Region'!$M:$P,2,0)</f>
        <v>V17</v>
      </c>
      <c r="M1301" t="str">
        <f>VLOOKUP(K1301,'Voltage Vector Region'!$M:$P,3,0)</f>
        <v>V10</v>
      </c>
      <c r="N1301" t="str">
        <f>VLOOKUP(K1301,'Voltage Vector Region'!$M:$P,4,0)</f>
        <v>V5</v>
      </c>
      <c r="P1301" t="str">
        <f>VLOOKUP(L1301,'Voltage Vector Region'!$R:$S,2,0)</f>
        <v>NNP</v>
      </c>
      <c r="Q1301" t="str">
        <f>VLOOKUP(M1301,'Voltage Vector Region'!$R:$S,2,0)</f>
        <v>NOP</v>
      </c>
      <c r="R1301" t="str">
        <f>VLOOKUP(N1301,'Voltage Vector Region'!$R:$S,2,0)</f>
        <v>OOP</v>
      </c>
      <c r="S1301">
        <f t="shared" si="167"/>
        <v>12.98</v>
      </c>
      <c r="T1301" t="e">
        <f>VLOOKUP($K1301,#REF!,2,0)</f>
        <v>#REF!</v>
      </c>
      <c r="U1301" t="e">
        <f>VLOOKUP($K1301,#REF!,3,0)</f>
        <v>#REF!</v>
      </c>
      <c r="V1301" t="e">
        <f>VLOOKUP($K1301,#REF!,4,0)</f>
        <v>#REF!</v>
      </c>
    </row>
    <row r="1302" spans="3:22" x14ac:dyDescent="0.3">
      <c r="C1302" s="1">
        <v>1.299E-2</v>
      </c>
      <c r="D1302" s="1">
        <f t="shared" si="168"/>
        <v>4.0809288570131415</v>
      </c>
      <c r="E1302" s="1" t="str">
        <f t="shared" si="169"/>
        <v>S4</v>
      </c>
      <c r="F1302" s="1">
        <f t="shared" si="166"/>
        <v>0.93933620342334834</v>
      </c>
      <c r="G1302" s="1">
        <f>$F$2*(((SQRT(3)*COS(Model!F1302))-SIN(Model!F1302))/2)</f>
        <v>8.6121859985367352E-2</v>
      </c>
      <c r="H1302" s="1">
        <f t="shared" si="170"/>
        <v>0.64573313859712034</v>
      </c>
      <c r="I1302" s="1">
        <f t="shared" si="171"/>
        <v>0.7318549985824877</v>
      </c>
      <c r="J1302" s="1" t="str">
        <f t="shared" si="172"/>
        <v>R4</v>
      </c>
      <c r="K1302" t="str">
        <f t="shared" si="173"/>
        <v>S4R4</v>
      </c>
      <c r="L1302" t="str">
        <f>VLOOKUP(K1302,'Voltage Vector Region'!$M:$P,2,0)</f>
        <v>V17</v>
      </c>
      <c r="M1302" t="str">
        <f>VLOOKUP(K1302,'Voltage Vector Region'!$M:$P,3,0)</f>
        <v>V10</v>
      </c>
      <c r="N1302" t="str">
        <f>VLOOKUP(K1302,'Voltage Vector Region'!$M:$P,4,0)</f>
        <v>V5</v>
      </c>
      <c r="P1302" t="str">
        <f>VLOOKUP(L1302,'Voltage Vector Region'!$R:$S,2,0)</f>
        <v>NNP</v>
      </c>
      <c r="Q1302" t="str">
        <f>VLOOKUP(M1302,'Voltage Vector Region'!$R:$S,2,0)</f>
        <v>NOP</v>
      </c>
      <c r="R1302" t="str">
        <f>VLOOKUP(N1302,'Voltage Vector Region'!$R:$S,2,0)</f>
        <v>OOP</v>
      </c>
      <c r="S1302">
        <f t="shared" si="167"/>
        <v>12.99</v>
      </c>
      <c r="T1302" t="e">
        <f>VLOOKUP($K1302,#REF!,2,0)</f>
        <v>#REF!</v>
      </c>
      <c r="U1302" t="e">
        <f>VLOOKUP($K1302,#REF!,3,0)</f>
        <v>#REF!</v>
      </c>
      <c r="V1302" t="e">
        <f>VLOOKUP($K1302,#REF!,4,0)</f>
        <v>#REF!</v>
      </c>
    </row>
    <row r="1303" spans="3:22" x14ac:dyDescent="0.3">
      <c r="C1303" s="28">
        <v>1.2999999999999999E-2</v>
      </c>
      <c r="D1303" s="28">
        <f t="shared" si="168"/>
        <v>4.0840704496667311</v>
      </c>
      <c r="E1303" s="28" t="str">
        <f t="shared" si="169"/>
        <v>S4</v>
      </c>
      <c r="F1303" s="28">
        <f t="shared" si="166"/>
        <v>0.94247779607693793</v>
      </c>
      <c r="G1303" s="28">
        <f>$F$2*(((SQRT(3)*COS(Model!F1303))-SIN(Model!F1303))/2)</f>
        <v>8.3622770614122738E-2</v>
      </c>
      <c r="H1303" s="28">
        <f t="shared" si="170"/>
        <v>0.64721359549995805</v>
      </c>
      <c r="I1303" s="28">
        <f t="shared" si="171"/>
        <v>0.73083636611408076</v>
      </c>
      <c r="J1303" s="28" t="str">
        <f t="shared" si="172"/>
        <v>R4</v>
      </c>
      <c r="K1303" s="29" t="str">
        <f t="shared" si="173"/>
        <v>S4R4</v>
      </c>
      <c r="L1303" s="29" t="str">
        <f>VLOOKUP(K1303,'Voltage Vector Region'!$M:$P,2,0)</f>
        <v>V17</v>
      </c>
      <c r="M1303" s="29" t="str">
        <f>VLOOKUP(K1303,'Voltage Vector Region'!$M:$P,3,0)</f>
        <v>V10</v>
      </c>
      <c r="N1303" s="29" t="str">
        <f>VLOOKUP(K1303,'Voltage Vector Region'!$M:$P,4,0)</f>
        <v>V5</v>
      </c>
      <c r="O1303" s="29"/>
      <c r="P1303" s="29" t="str">
        <f>VLOOKUP(L1303,'Voltage Vector Region'!$R:$S,2,0)</f>
        <v>NNP</v>
      </c>
      <c r="Q1303" s="29" t="str">
        <f>VLOOKUP(M1303,'Voltage Vector Region'!$R:$S,2,0)</f>
        <v>NOP</v>
      </c>
      <c r="R1303" s="29" t="str">
        <f>VLOOKUP(N1303,'Voltage Vector Region'!$R:$S,2,0)</f>
        <v>OOP</v>
      </c>
      <c r="S1303" s="29">
        <f t="shared" si="167"/>
        <v>13</v>
      </c>
      <c r="T1303" t="e">
        <f>VLOOKUP($K1303,#REF!,2,0)</f>
        <v>#REF!</v>
      </c>
      <c r="U1303" t="e">
        <f>VLOOKUP($K1303,#REF!,3,0)</f>
        <v>#REF!</v>
      </c>
      <c r="V1303" t="e">
        <f>VLOOKUP($K1303,#REF!,4,0)</f>
        <v>#REF!</v>
      </c>
    </row>
    <row r="1304" spans="3:22" x14ac:dyDescent="0.3">
      <c r="C1304" s="1">
        <v>1.3010000000000001E-2</v>
      </c>
      <c r="D1304" s="1">
        <f t="shared" si="168"/>
        <v>4.0872120423203215</v>
      </c>
      <c r="E1304" s="1" t="str">
        <f t="shared" si="169"/>
        <v>S4</v>
      </c>
      <c r="F1304" s="1">
        <f t="shared" si="166"/>
        <v>0.94561938873052842</v>
      </c>
      <c r="G1304" s="1">
        <f>$F$2*(((SQRT(3)*COS(Model!F1304))-SIN(Model!F1304))/2)</f>
        <v>8.1122855919891421E-2</v>
      </c>
      <c r="H1304" s="1">
        <f t="shared" si="170"/>
        <v>0.64868766466589911</v>
      </c>
      <c r="I1304" s="1">
        <f t="shared" si="171"/>
        <v>0.72981052058579055</v>
      </c>
      <c r="J1304" s="1" t="str">
        <f t="shared" si="172"/>
        <v>R4</v>
      </c>
      <c r="K1304" t="str">
        <f t="shared" si="173"/>
        <v>S4R4</v>
      </c>
      <c r="L1304" t="str">
        <f>VLOOKUP(K1304,'Voltage Vector Region'!$M:$P,2,0)</f>
        <v>V17</v>
      </c>
      <c r="M1304" t="str">
        <f>VLOOKUP(K1304,'Voltage Vector Region'!$M:$P,3,0)</f>
        <v>V10</v>
      </c>
      <c r="N1304" t="str">
        <f>VLOOKUP(K1304,'Voltage Vector Region'!$M:$P,4,0)</f>
        <v>V5</v>
      </c>
      <c r="P1304" t="str">
        <f>VLOOKUP(L1304,'Voltage Vector Region'!$R:$S,2,0)</f>
        <v>NNP</v>
      </c>
      <c r="Q1304" t="str">
        <f>VLOOKUP(M1304,'Voltage Vector Region'!$R:$S,2,0)</f>
        <v>NOP</v>
      </c>
      <c r="R1304" t="str">
        <f>VLOOKUP(N1304,'Voltage Vector Region'!$R:$S,2,0)</f>
        <v>OOP</v>
      </c>
      <c r="S1304">
        <f t="shared" si="167"/>
        <v>13.01</v>
      </c>
      <c r="T1304" t="e">
        <f>VLOOKUP($K1304,#REF!,2,0)</f>
        <v>#REF!</v>
      </c>
      <c r="U1304" t="e">
        <f>VLOOKUP($K1304,#REF!,3,0)</f>
        <v>#REF!</v>
      </c>
      <c r="V1304" t="e">
        <f>VLOOKUP($K1304,#REF!,4,0)</f>
        <v>#REF!</v>
      </c>
    </row>
    <row r="1305" spans="3:22" x14ac:dyDescent="0.3">
      <c r="C1305" s="1">
        <v>1.302E-2</v>
      </c>
      <c r="D1305" s="1">
        <f t="shared" si="168"/>
        <v>4.0903536349739111</v>
      </c>
      <c r="E1305" s="1" t="str">
        <f t="shared" si="169"/>
        <v>S4</v>
      </c>
      <c r="F1305" s="1">
        <f t="shared" si="166"/>
        <v>0.94876098138411802</v>
      </c>
      <c r="G1305" s="1">
        <f>$F$2*(((SQRT(3)*COS(Model!F1305))-SIN(Model!F1305))/2)</f>
        <v>7.8622140575823493E-2</v>
      </c>
      <c r="H1305" s="1">
        <f t="shared" si="170"/>
        <v>0.65015533154647542</v>
      </c>
      <c r="I1305" s="1">
        <f t="shared" si="171"/>
        <v>0.72877747212229893</v>
      </c>
      <c r="J1305" s="1" t="str">
        <f t="shared" si="172"/>
        <v>R4</v>
      </c>
      <c r="K1305" t="str">
        <f t="shared" si="173"/>
        <v>S4R4</v>
      </c>
      <c r="L1305" t="str">
        <f>VLOOKUP(K1305,'Voltage Vector Region'!$M:$P,2,0)</f>
        <v>V17</v>
      </c>
      <c r="M1305" t="str">
        <f>VLOOKUP(K1305,'Voltage Vector Region'!$M:$P,3,0)</f>
        <v>V10</v>
      </c>
      <c r="N1305" t="str">
        <f>VLOOKUP(K1305,'Voltage Vector Region'!$M:$P,4,0)</f>
        <v>V5</v>
      </c>
      <c r="P1305" t="str">
        <f>VLOOKUP(L1305,'Voltage Vector Region'!$R:$S,2,0)</f>
        <v>NNP</v>
      </c>
      <c r="Q1305" t="str">
        <f>VLOOKUP(M1305,'Voltage Vector Region'!$R:$S,2,0)</f>
        <v>NOP</v>
      </c>
      <c r="R1305" t="str">
        <f>VLOOKUP(N1305,'Voltage Vector Region'!$R:$S,2,0)</f>
        <v>OOP</v>
      </c>
      <c r="S1305">
        <f t="shared" si="167"/>
        <v>13.02</v>
      </c>
      <c r="T1305" t="e">
        <f>VLOOKUP($K1305,#REF!,2,0)</f>
        <v>#REF!</v>
      </c>
      <c r="U1305" t="e">
        <f>VLOOKUP($K1305,#REF!,3,0)</f>
        <v>#REF!</v>
      </c>
      <c r="V1305" t="e">
        <f>VLOOKUP($K1305,#REF!,4,0)</f>
        <v>#REF!</v>
      </c>
    </row>
    <row r="1306" spans="3:22" x14ac:dyDescent="0.3">
      <c r="C1306" s="1">
        <v>1.303E-2</v>
      </c>
      <c r="D1306" s="1">
        <f t="shared" si="168"/>
        <v>4.0934952276275007</v>
      </c>
      <c r="E1306" s="1" t="str">
        <f t="shared" si="169"/>
        <v>S4</v>
      </c>
      <c r="F1306" s="1">
        <f t="shared" si="166"/>
        <v>0.95190257403770762</v>
      </c>
      <c r="G1306" s="1">
        <f>$F$2*(((SQRT(3)*COS(Model!F1306))-SIN(Model!F1306))/2)</f>
        <v>7.6120649262969131E-2</v>
      </c>
      <c r="H1306" s="1">
        <f t="shared" si="170"/>
        <v>0.65161658165640768</v>
      </c>
      <c r="I1306" s="1">
        <f t="shared" si="171"/>
        <v>0.72773723091937681</v>
      </c>
      <c r="J1306" s="1" t="str">
        <f t="shared" si="172"/>
        <v>R4</v>
      </c>
      <c r="K1306" t="str">
        <f t="shared" si="173"/>
        <v>S4R4</v>
      </c>
      <c r="L1306" t="str">
        <f>VLOOKUP(K1306,'Voltage Vector Region'!$M:$P,2,0)</f>
        <v>V17</v>
      </c>
      <c r="M1306" t="str">
        <f>VLOOKUP(K1306,'Voltage Vector Region'!$M:$P,3,0)</f>
        <v>V10</v>
      </c>
      <c r="N1306" t="str">
        <f>VLOOKUP(K1306,'Voltage Vector Region'!$M:$P,4,0)</f>
        <v>V5</v>
      </c>
      <c r="P1306" t="str">
        <f>VLOOKUP(L1306,'Voltage Vector Region'!$R:$S,2,0)</f>
        <v>NNP</v>
      </c>
      <c r="Q1306" t="str">
        <f>VLOOKUP(M1306,'Voltage Vector Region'!$R:$S,2,0)</f>
        <v>NOP</v>
      </c>
      <c r="R1306" t="str">
        <f>VLOOKUP(N1306,'Voltage Vector Region'!$R:$S,2,0)</f>
        <v>OOP</v>
      </c>
      <c r="S1306">
        <f t="shared" si="167"/>
        <v>13.03</v>
      </c>
      <c r="T1306" t="e">
        <f>VLOOKUP($K1306,#REF!,2,0)</f>
        <v>#REF!</v>
      </c>
      <c r="U1306" t="e">
        <f>VLOOKUP($K1306,#REF!,3,0)</f>
        <v>#REF!</v>
      </c>
      <c r="V1306" t="e">
        <f>VLOOKUP($K1306,#REF!,4,0)</f>
        <v>#REF!</v>
      </c>
    </row>
    <row r="1307" spans="3:22" x14ac:dyDescent="0.3">
      <c r="C1307" s="1">
        <v>1.304E-2</v>
      </c>
      <c r="D1307" s="1">
        <f t="shared" si="168"/>
        <v>4.0966368202810903</v>
      </c>
      <c r="E1307" s="1" t="str">
        <f t="shared" si="169"/>
        <v>S4</v>
      </c>
      <c r="F1307" s="1">
        <f t="shared" si="166"/>
        <v>0.95504416669129721</v>
      </c>
      <c r="G1307" s="1">
        <f>$F$2*(((SQRT(3)*COS(Model!F1307))-SIN(Model!F1307))/2)</f>
        <v>7.3618406670037606E-2</v>
      </c>
      <c r="H1307" s="1">
        <f t="shared" si="170"/>
        <v>0.65307140057374724</v>
      </c>
      <c r="I1307" s="1">
        <f t="shared" si="171"/>
        <v>0.72668980724378485</v>
      </c>
      <c r="J1307" s="1" t="str">
        <f t="shared" si="172"/>
        <v>R4</v>
      </c>
      <c r="K1307" t="str">
        <f t="shared" si="173"/>
        <v>S4R4</v>
      </c>
      <c r="L1307" t="str">
        <f>VLOOKUP(K1307,'Voltage Vector Region'!$M:$P,2,0)</f>
        <v>V17</v>
      </c>
      <c r="M1307" t="str">
        <f>VLOOKUP(K1307,'Voltage Vector Region'!$M:$P,3,0)</f>
        <v>V10</v>
      </c>
      <c r="N1307" t="str">
        <f>VLOOKUP(K1307,'Voltage Vector Region'!$M:$P,4,0)</f>
        <v>V5</v>
      </c>
      <c r="P1307" t="str">
        <f>VLOOKUP(L1307,'Voltage Vector Region'!$R:$S,2,0)</f>
        <v>NNP</v>
      </c>
      <c r="Q1307" t="str">
        <f>VLOOKUP(M1307,'Voltage Vector Region'!$R:$S,2,0)</f>
        <v>NOP</v>
      </c>
      <c r="R1307" t="str">
        <f>VLOOKUP(N1307,'Voltage Vector Region'!$R:$S,2,0)</f>
        <v>OOP</v>
      </c>
      <c r="S1307">
        <f t="shared" si="167"/>
        <v>13.04</v>
      </c>
      <c r="T1307" t="e">
        <f>VLOOKUP($K1307,#REF!,2,0)</f>
        <v>#REF!</v>
      </c>
      <c r="U1307" t="e">
        <f>VLOOKUP($K1307,#REF!,3,0)</f>
        <v>#REF!</v>
      </c>
      <c r="V1307" t="e">
        <f>VLOOKUP($K1307,#REF!,4,0)</f>
        <v>#REF!</v>
      </c>
    </row>
    <row r="1308" spans="3:22" x14ac:dyDescent="0.3">
      <c r="C1308" s="1">
        <v>1.3050000000000001E-2</v>
      </c>
      <c r="D1308" s="1">
        <f t="shared" si="168"/>
        <v>4.0997784129346808</v>
      </c>
      <c r="E1308" s="1" t="str">
        <f t="shared" si="169"/>
        <v>S4</v>
      </c>
      <c r="F1308" s="1">
        <f t="shared" si="166"/>
        <v>0.9581857593448877</v>
      </c>
      <c r="G1308" s="1">
        <f>$F$2*(((SQRT(3)*COS(Model!F1308))-SIN(Model!F1308))/2)</f>
        <v>7.1115437493152592E-2</v>
      </c>
      <c r="H1308" s="1">
        <f t="shared" si="170"/>
        <v>0.65451977394001915</v>
      </c>
      <c r="I1308" s="1">
        <f t="shared" si="171"/>
        <v>0.72563521143317178</v>
      </c>
      <c r="J1308" s="1" t="str">
        <f t="shared" si="172"/>
        <v>R4</v>
      </c>
      <c r="K1308" t="str">
        <f t="shared" si="173"/>
        <v>S4R4</v>
      </c>
      <c r="L1308" t="str">
        <f>VLOOKUP(K1308,'Voltage Vector Region'!$M:$P,2,0)</f>
        <v>V17</v>
      </c>
      <c r="M1308" t="str">
        <f>VLOOKUP(K1308,'Voltage Vector Region'!$M:$P,3,0)</f>
        <v>V10</v>
      </c>
      <c r="N1308" t="str">
        <f>VLOOKUP(K1308,'Voltage Vector Region'!$M:$P,4,0)</f>
        <v>V5</v>
      </c>
      <c r="P1308" t="str">
        <f>VLOOKUP(L1308,'Voltage Vector Region'!$R:$S,2,0)</f>
        <v>NNP</v>
      </c>
      <c r="Q1308" t="str">
        <f>VLOOKUP(M1308,'Voltage Vector Region'!$R:$S,2,0)</f>
        <v>NOP</v>
      </c>
      <c r="R1308" t="str">
        <f>VLOOKUP(N1308,'Voltage Vector Region'!$R:$S,2,0)</f>
        <v>OOP</v>
      </c>
      <c r="S1308">
        <f t="shared" si="167"/>
        <v>13.05</v>
      </c>
      <c r="T1308" t="e">
        <f>VLOOKUP($K1308,#REF!,2,0)</f>
        <v>#REF!</v>
      </c>
      <c r="U1308" t="e">
        <f>VLOOKUP($K1308,#REF!,3,0)</f>
        <v>#REF!</v>
      </c>
      <c r="V1308" t="e">
        <f>VLOOKUP($K1308,#REF!,4,0)</f>
        <v>#REF!</v>
      </c>
    </row>
    <row r="1309" spans="3:22" x14ac:dyDescent="0.3">
      <c r="C1309" s="1">
        <v>1.306E-2</v>
      </c>
      <c r="D1309" s="1">
        <f t="shared" si="168"/>
        <v>4.1029200055882704</v>
      </c>
      <c r="E1309" s="1" t="str">
        <f t="shared" si="169"/>
        <v>S4</v>
      </c>
      <c r="F1309" s="1">
        <f t="shared" si="166"/>
        <v>0.9613273519984773</v>
      </c>
      <c r="G1309" s="1">
        <f>$F$2*(((SQRT(3)*COS(Model!F1309))-SIN(Model!F1309))/2)</f>
        <v>6.8611766435610649E-2</v>
      </c>
      <c r="H1309" s="1">
        <f t="shared" si="170"/>
        <v>0.65596168746036221</v>
      </c>
      <c r="I1309" s="1">
        <f t="shared" si="171"/>
        <v>0.72457345389597283</v>
      </c>
      <c r="J1309" s="1" t="str">
        <f t="shared" si="172"/>
        <v>R4</v>
      </c>
      <c r="K1309" t="str">
        <f t="shared" si="173"/>
        <v>S4R4</v>
      </c>
      <c r="L1309" t="str">
        <f>VLOOKUP(K1309,'Voltage Vector Region'!$M:$P,2,0)</f>
        <v>V17</v>
      </c>
      <c r="M1309" t="str">
        <f>VLOOKUP(K1309,'Voltage Vector Region'!$M:$P,3,0)</f>
        <v>V10</v>
      </c>
      <c r="N1309" t="str">
        <f>VLOOKUP(K1309,'Voltage Vector Region'!$M:$P,4,0)</f>
        <v>V5</v>
      </c>
      <c r="P1309" t="str">
        <f>VLOOKUP(L1309,'Voltage Vector Region'!$R:$S,2,0)</f>
        <v>NNP</v>
      </c>
      <c r="Q1309" t="str">
        <f>VLOOKUP(M1309,'Voltage Vector Region'!$R:$S,2,0)</f>
        <v>NOP</v>
      </c>
      <c r="R1309" t="str">
        <f>VLOOKUP(N1309,'Voltage Vector Region'!$R:$S,2,0)</f>
        <v>OOP</v>
      </c>
      <c r="S1309">
        <f t="shared" si="167"/>
        <v>13.06</v>
      </c>
      <c r="T1309" t="e">
        <f>VLOOKUP($K1309,#REF!,2,0)</f>
        <v>#REF!</v>
      </c>
      <c r="U1309" t="e">
        <f>VLOOKUP($K1309,#REF!,3,0)</f>
        <v>#REF!</v>
      </c>
      <c r="V1309" t="e">
        <f>VLOOKUP($K1309,#REF!,4,0)</f>
        <v>#REF!</v>
      </c>
    </row>
    <row r="1310" spans="3:22" x14ac:dyDescent="0.3">
      <c r="C1310" s="1">
        <v>1.307E-2</v>
      </c>
      <c r="D1310" s="1">
        <f t="shared" si="168"/>
        <v>4.10606159824186</v>
      </c>
      <c r="E1310" s="1" t="str">
        <f t="shared" si="169"/>
        <v>S4</v>
      </c>
      <c r="F1310" s="1">
        <f t="shared" si="166"/>
        <v>0.9644689446520669</v>
      </c>
      <c r="G1310" s="1">
        <f>$F$2*(((SQRT(3)*COS(Model!F1310))-SIN(Model!F1310))/2)</f>
        <v>6.6107418207633648E-2</v>
      </c>
      <c r="H1310" s="1">
        <f t="shared" si="170"/>
        <v>0.65739712690367247</v>
      </c>
      <c r="I1310" s="1">
        <f t="shared" si="171"/>
        <v>0.72350454511130613</v>
      </c>
      <c r="J1310" s="1" t="str">
        <f t="shared" si="172"/>
        <v>R4</v>
      </c>
      <c r="K1310" t="str">
        <f t="shared" si="173"/>
        <v>S4R4</v>
      </c>
      <c r="L1310" t="str">
        <f>VLOOKUP(K1310,'Voltage Vector Region'!$M:$P,2,0)</f>
        <v>V17</v>
      </c>
      <c r="M1310" t="str">
        <f>VLOOKUP(K1310,'Voltage Vector Region'!$M:$P,3,0)</f>
        <v>V10</v>
      </c>
      <c r="N1310" t="str">
        <f>VLOOKUP(K1310,'Voltage Vector Region'!$M:$P,4,0)</f>
        <v>V5</v>
      </c>
      <c r="P1310" t="str">
        <f>VLOOKUP(L1310,'Voltage Vector Region'!$R:$S,2,0)</f>
        <v>NNP</v>
      </c>
      <c r="Q1310" t="str">
        <f>VLOOKUP(M1310,'Voltage Vector Region'!$R:$S,2,0)</f>
        <v>NOP</v>
      </c>
      <c r="R1310" t="str">
        <f>VLOOKUP(N1310,'Voltage Vector Region'!$R:$S,2,0)</f>
        <v>OOP</v>
      </c>
      <c r="S1310">
        <f t="shared" si="167"/>
        <v>13.07</v>
      </c>
      <c r="T1310" t="e">
        <f>VLOOKUP($K1310,#REF!,2,0)</f>
        <v>#REF!</v>
      </c>
      <c r="U1310" t="e">
        <f>VLOOKUP($K1310,#REF!,3,0)</f>
        <v>#REF!</v>
      </c>
      <c r="V1310" t="e">
        <f>VLOOKUP($K1310,#REF!,4,0)</f>
        <v>#REF!</v>
      </c>
    </row>
    <row r="1311" spans="3:22" x14ac:dyDescent="0.3">
      <c r="C1311" s="1">
        <v>1.308E-2</v>
      </c>
      <c r="D1311" s="1">
        <f t="shared" si="168"/>
        <v>4.1092031908954496</v>
      </c>
      <c r="E1311" s="1" t="str">
        <f t="shared" si="169"/>
        <v>S4</v>
      </c>
      <c r="F1311" s="1">
        <f t="shared" si="166"/>
        <v>0.96761053730565649</v>
      </c>
      <c r="G1311" s="1">
        <f>$F$2*(((SQRT(3)*COS(Model!F1311))-SIN(Model!F1311))/2)</f>
        <v>6.3602417526127608E-2</v>
      </c>
      <c r="H1311" s="1">
        <f t="shared" si="170"/>
        <v>0.65882607810274207</v>
      </c>
      <c r="I1311" s="1">
        <f t="shared" si="171"/>
        <v>0.72242849562886968</v>
      </c>
      <c r="J1311" s="1" t="str">
        <f t="shared" si="172"/>
        <v>R4</v>
      </c>
      <c r="K1311" t="str">
        <f t="shared" si="173"/>
        <v>S4R4</v>
      </c>
      <c r="L1311" t="str">
        <f>VLOOKUP(K1311,'Voltage Vector Region'!$M:$P,2,0)</f>
        <v>V17</v>
      </c>
      <c r="M1311" t="str">
        <f>VLOOKUP(K1311,'Voltage Vector Region'!$M:$P,3,0)</f>
        <v>V10</v>
      </c>
      <c r="N1311" t="str">
        <f>VLOOKUP(K1311,'Voltage Vector Region'!$M:$P,4,0)</f>
        <v>V5</v>
      </c>
      <c r="P1311" t="str">
        <f>VLOOKUP(L1311,'Voltage Vector Region'!$R:$S,2,0)</f>
        <v>NNP</v>
      </c>
      <c r="Q1311" t="str">
        <f>VLOOKUP(M1311,'Voltage Vector Region'!$R:$S,2,0)</f>
        <v>NOP</v>
      </c>
      <c r="R1311" t="str">
        <f>VLOOKUP(N1311,'Voltage Vector Region'!$R:$S,2,0)</f>
        <v>OOP</v>
      </c>
      <c r="S1311">
        <f t="shared" si="167"/>
        <v>13.08</v>
      </c>
      <c r="T1311" t="e">
        <f>VLOOKUP($K1311,#REF!,2,0)</f>
        <v>#REF!</v>
      </c>
      <c r="U1311" t="e">
        <f>VLOOKUP($K1311,#REF!,3,0)</f>
        <v>#REF!</v>
      </c>
      <c r="V1311" t="e">
        <f>VLOOKUP($K1311,#REF!,4,0)</f>
        <v>#REF!</v>
      </c>
    </row>
    <row r="1312" spans="3:22" x14ac:dyDescent="0.3">
      <c r="C1312" s="1">
        <v>1.3089999999999999E-2</v>
      </c>
      <c r="D1312" s="1">
        <f t="shared" si="168"/>
        <v>4.1123447835490392</v>
      </c>
      <c r="E1312" s="1" t="str">
        <f t="shared" si="169"/>
        <v>S4</v>
      </c>
      <c r="F1312" s="1">
        <f t="shared" si="166"/>
        <v>0.97075212995924609</v>
      </c>
      <c r="G1312" s="1">
        <f>$F$2*(((SQRT(3)*COS(Model!F1312))-SIN(Model!F1312))/2)</f>
        <v>6.1096789114437923E-2</v>
      </c>
      <c r="H1312" s="1">
        <f t="shared" si="170"/>
        <v>0.66024852695439973</v>
      </c>
      <c r="I1312" s="1">
        <f t="shared" si="171"/>
        <v>0.72134531606883767</v>
      </c>
      <c r="J1312" s="1" t="str">
        <f t="shared" si="172"/>
        <v>R4</v>
      </c>
      <c r="K1312" t="str">
        <f t="shared" si="173"/>
        <v>S4R4</v>
      </c>
      <c r="L1312" t="str">
        <f>VLOOKUP(K1312,'Voltage Vector Region'!$M:$P,2,0)</f>
        <v>V17</v>
      </c>
      <c r="M1312" t="str">
        <f>VLOOKUP(K1312,'Voltage Vector Region'!$M:$P,3,0)</f>
        <v>V10</v>
      </c>
      <c r="N1312" t="str">
        <f>VLOOKUP(K1312,'Voltage Vector Region'!$M:$P,4,0)</f>
        <v>V5</v>
      </c>
      <c r="P1312" t="str">
        <f>VLOOKUP(L1312,'Voltage Vector Region'!$R:$S,2,0)</f>
        <v>NNP</v>
      </c>
      <c r="Q1312" t="str">
        <f>VLOOKUP(M1312,'Voltage Vector Region'!$R:$S,2,0)</f>
        <v>NOP</v>
      </c>
      <c r="R1312" t="str">
        <f>VLOOKUP(N1312,'Voltage Vector Region'!$R:$S,2,0)</f>
        <v>OOP</v>
      </c>
      <c r="S1312">
        <f t="shared" si="167"/>
        <v>13.089999999999998</v>
      </c>
      <c r="T1312" t="e">
        <f>VLOOKUP($K1312,#REF!,2,0)</f>
        <v>#REF!</v>
      </c>
      <c r="U1312" t="e">
        <f>VLOOKUP($K1312,#REF!,3,0)</f>
        <v>#REF!</v>
      </c>
      <c r="V1312" t="e">
        <f>VLOOKUP($K1312,#REF!,4,0)</f>
        <v>#REF!</v>
      </c>
    </row>
    <row r="1313" spans="3:22" x14ac:dyDescent="0.3">
      <c r="C1313" s="1">
        <v>1.3100000000000001E-2</v>
      </c>
      <c r="D1313" s="1">
        <f t="shared" si="168"/>
        <v>4.1154863762026297</v>
      </c>
      <c r="E1313" s="1" t="str">
        <f t="shared" si="169"/>
        <v>S4</v>
      </c>
      <c r="F1313" s="1">
        <f t="shared" si="166"/>
        <v>0.97389372261283658</v>
      </c>
      <c r="G1313" s="1">
        <f>$F$2*(((SQRT(3)*COS(Model!F1313))-SIN(Model!F1313))/2)</f>
        <v>5.859055770210482E-2</v>
      </c>
      <c r="H1313" s="1">
        <f t="shared" si="170"/>
        <v>0.6616644594196498</v>
      </c>
      <c r="I1313" s="1">
        <f t="shared" si="171"/>
        <v>0.72025501712175466</v>
      </c>
      <c r="J1313" s="1" t="str">
        <f t="shared" si="172"/>
        <v>R4</v>
      </c>
      <c r="K1313" t="str">
        <f t="shared" si="173"/>
        <v>S4R4</v>
      </c>
      <c r="L1313" t="str">
        <f>VLOOKUP(K1313,'Voltage Vector Region'!$M:$P,2,0)</f>
        <v>V17</v>
      </c>
      <c r="M1313" t="str">
        <f>VLOOKUP(K1313,'Voltage Vector Region'!$M:$P,3,0)</f>
        <v>V10</v>
      </c>
      <c r="N1313" t="str">
        <f>VLOOKUP(K1313,'Voltage Vector Region'!$M:$P,4,0)</f>
        <v>V5</v>
      </c>
      <c r="P1313" t="str">
        <f>VLOOKUP(L1313,'Voltage Vector Region'!$R:$S,2,0)</f>
        <v>NNP</v>
      </c>
      <c r="Q1313" t="str">
        <f>VLOOKUP(M1313,'Voltage Vector Region'!$R:$S,2,0)</f>
        <v>NOP</v>
      </c>
      <c r="R1313" t="str">
        <f>VLOOKUP(N1313,'Voltage Vector Region'!$R:$S,2,0)</f>
        <v>OOP</v>
      </c>
      <c r="S1313">
        <f t="shared" si="167"/>
        <v>13.1</v>
      </c>
      <c r="T1313" t="e">
        <f>VLOOKUP($K1313,#REF!,2,0)</f>
        <v>#REF!</v>
      </c>
      <c r="U1313" t="e">
        <f>VLOOKUP($K1313,#REF!,3,0)</f>
        <v>#REF!</v>
      </c>
      <c r="V1313" t="e">
        <f>VLOOKUP($K1313,#REF!,4,0)</f>
        <v>#REF!</v>
      </c>
    </row>
    <row r="1314" spans="3:22" x14ac:dyDescent="0.3">
      <c r="C1314" s="1">
        <v>1.311E-2</v>
      </c>
      <c r="D1314" s="1">
        <f t="shared" si="168"/>
        <v>4.1186279688562193</v>
      </c>
      <c r="E1314" s="1" t="str">
        <f t="shared" si="169"/>
        <v>S4</v>
      </c>
      <c r="F1314" s="1">
        <f t="shared" si="166"/>
        <v>0.97703531526642617</v>
      </c>
      <c r="G1314" s="1">
        <f>$F$2*(((SQRT(3)*COS(Model!F1314))-SIN(Model!F1314))/2)</f>
        <v>5.6083748024621731E-2</v>
      </c>
      <c r="H1314" s="1">
        <f t="shared" si="170"/>
        <v>0.66307386152380987</v>
      </c>
      <c r="I1314" s="1">
        <f t="shared" si="171"/>
        <v>0.71915760954843155</v>
      </c>
      <c r="J1314" s="1" t="str">
        <f t="shared" si="172"/>
        <v>R4</v>
      </c>
      <c r="K1314" t="str">
        <f t="shared" si="173"/>
        <v>S4R4</v>
      </c>
      <c r="L1314" t="str">
        <f>VLOOKUP(K1314,'Voltage Vector Region'!$M:$P,2,0)</f>
        <v>V17</v>
      </c>
      <c r="M1314" t="str">
        <f>VLOOKUP(K1314,'Voltage Vector Region'!$M:$P,3,0)</f>
        <v>V10</v>
      </c>
      <c r="N1314" t="str">
        <f>VLOOKUP(K1314,'Voltage Vector Region'!$M:$P,4,0)</f>
        <v>V5</v>
      </c>
      <c r="P1314" t="str">
        <f>VLOOKUP(L1314,'Voltage Vector Region'!$R:$S,2,0)</f>
        <v>NNP</v>
      </c>
      <c r="Q1314" t="str">
        <f>VLOOKUP(M1314,'Voltage Vector Region'!$R:$S,2,0)</f>
        <v>NOP</v>
      </c>
      <c r="R1314" t="str">
        <f>VLOOKUP(N1314,'Voltage Vector Region'!$R:$S,2,0)</f>
        <v>OOP</v>
      </c>
      <c r="S1314">
        <f t="shared" si="167"/>
        <v>13.11</v>
      </c>
      <c r="T1314" t="e">
        <f>VLOOKUP($K1314,#REF!,2,0)</f>
        <v>#REF!</v>
      </c>
      <c r="U1314" t="e">
        <f>VLOOKUP($K1314,#REF!,3,0)</f>
        <v>#REF!</v>
      </c>
      <c r="V1314" t="e">
        <f>VLOOKUP($K1314,#REF!,4,0)</f>
        <v>#REF!</v>
      </c>
    </row>
    <row r="1315" spans="3:22" x14ac:dyDescent="0.3">
      <c r="C1315" s="1">
        <v>1.312E-2</v>
      </c>
      <c r="D1315" s="1">
        <f t="shared" si="168"/>
        <v>4.1217695615098089</v>
      </c>
      <c r="E1315" s="1" t="str">
        <f t="shared" si="169"/>
        <v>S4</v>
      </c>
      <c r="F1315" s="1">
        <f t="shared" si="166"/>
        <v>0.98017690792001577</v>
      </c>
      <c r="G1315" s="1">
        <f>$F$2*(((SQRT(3)*COS(Model!F1315))-SIN(Model!F1315))/2)</f>
        <v>5.3576384823187655E-2</v>
      </c>
      <c r="H1315" s="1">
        <f t="shared" si="170"/>
        <v>0.66447671935665031</v>
      </c>
      <c r="I1315" s="1">
        <f t="shared" si="171"/>
        <v>0.71805310417983792</v>
      </c>
      <c r="J1315" s="1" t="str">
        <f t="shared" si="172"/>
        <v>R4</v>
      </c>
      <c r="K1315" t="str">
        <f t="shared" si="173"/>
        <v>S4R4</v>
      </c>
      <c r="L1315" t="str">
        <f>VLOOKUP(K1315,'Voltage Vector Region'!$M:$P,2,0)</f>
        <v>V17</v>
      </c>
      <c r="M1315" t="str">
        <f>VLOOKUP(K1315,'Voltage Vector Region'!$M:$P,3,0)</f>
        <v>V10</v>
      </c>
      <c r="N1315" t="str">
        <f>VLOOKUP(K1315,'Voltage Vector Region'!$M:$P,4,0)</f>
        <v>V5</v>
      </c>
      <c r="P1315" t="str">
        <f>VLOOKUP(L1315,'Voltage Vector Region'!$R:$S,2,0)</f>
        <v>NNP</v>
      </c>
      <c r="Q1315" t="str">
        <f>VLOOKUP(M1315,'Voltage Vector Region'!$R:$S,2,0)</f>
        <v>NOP</v>
      </c>
      <c r="R1315" t="str">
        <f>VLOOKUP(N1315,'Voltage Vector Region'!$R:$S,2,0)</f>
        <v>OOP</v>
      </c>
      <c r="S1315">
        <f t="shared" si="167"/>
        <v>13.12</v>
      </c>
      <c r="T1315" t="e">
        <f>VLOOKUP($K1315,#REF!,2,0)</f>
        <v>#REF!</v>
      </c>
      <c r="U1315" t="e">
        <f>VLOOKUP($K1315,#REF!,3,0)</f>
        <v>#REF!</v>
      </c>
      <c r="V1315" t="e">
        <f>VLOOKUP($K1315,#REF!,4,0)</f>
        <v>#REF!</v>
      </c>
    </row>
    <row r="1316" spans="3:22" x14ac:dyDescent="0.3">
      <c r="C1316" s="1">
        <v>1.3129999999999999E-2</v>
      </c>
      <c r="D1316" s="1">
        <f t="shared" si="168"/>
        <v>4.1249111541633985</v>
      </c>
      <c r="E1316" s="1" t="str">
        <f t="shared" si="169"/>
        <v>S4</v>
      </c>
      <c r="F1316" s="1">
        <f t="shared" si="166"/>
        <v>0.98331850057360537</v>
      </c>
      <c r="G1316" s="1">
        <f>$F$2*(((SQRT(3)*COS(Model!F1316))-SIN(Model!F1316))/2)</f>
        <v>5.1068492844465047E-2</v>
      </c>
      <c r="H1316" s="1">
        <f t="shared" si="170"/>
        <v>0.66587301907253083</v>
      </c>
      <c r="I1316" s="1">
        <f t="shared" si="171"/>
        <v>0.71694151191699584</v>
      </c>
      <c r="J1316" s="1" t="str">
        <f t="shared" si="172"/>
        <v>R4</v>
      </c>
      <c r="K1316" t="str">
        <f t="shared" si="173"/>
        <v>S4R4</v>
      </c>
      <c r="L1316" t="str">
        <f>VLOOKUP(K1316,'Voltage Vector Region'!$M:$P,2,0)</f>
        <v>V17</v>
      </c>
      <c r="M1316" t="str">
        <f>VLOOKUP(K1316,'Voltage Vector Region'!$M:$P,3,0)</f>
        <v>V10</v>
      </c>
      <c r="N1316" t="str">
        <f>VLOOKUP(K1316,'Voltage Vector Region'!$M:$P,4,0)</f>
        <v>V5</v>
      </c>
      <c r="P1316" t="str">
        <f>VLOOKUP(L1316,'Voltage Vector Region'!$R:$S,2,0)</f>
        <v>NNP</v>
      </c>
      <c r="Q1316" t="str">
        <f>VLOOKUP(M1316,'Voltage Vector Region'!$R:$S,2,0)</f>
        <v>NOP</v>
      </c>
      <c r="R1316" t="str">
        <f>VLOOKUP(N1316,'Voltage Vector Region'!$R:$S,2,0)</f>
        <v>OOP</v>
      </c>
      <c r="S1316">
        <f t="shared" si="167"/>
        <v>13.129999999999999</v>
      </c>
      <c r="T1316" t="e">
        <f>VLOOKUP($K1316,#REF!,2,0)</f>
        <v>#REF!</v>
      </c>
      <c r="U1316" t="e">
        <f>VLOOKUP($K1316,#REF!,3,0)</f>
        <v>#REF!</v>
      </c>
      <c r="V1316" t="e">
        <f>VLOOKUP($K1316,#REF!,4,0)</f>
        <v>#REF!</v>
      </c>
    </row>
    <row r="1317" spans="3:22" x14ac:dyDescent="0.3">
      <c r="C1317" s="1">
        <v>1.3140000000000001E-2</v>
      </c>
      <c r="D1317" s="1">
        <f t="shared" si="168"/>
        <v>4.128052746816989</v>
      </c>
      <c r="E1317" s="1" t="str">
        <f t="shared" si="169"/>
        <v>S4</v>
      </c>
      <c r="F1317" s="1">
        <f t="shared" si="166"/>
        <v>0.98646009322719586</v>
      </c>
      <c r="G1317" s="1">
        <f>$F$2*(((SQRT(3)*COS(Model!F1317))-SIN(Model!F1317))/2)</f>
        <v>4.8560096840334535E-2</v>
      </c>
      <c r="H1317" s="1">
        <f t="shared" si="170"/>
        <v>0.66726274689053733</v>
      </c>
      <c r="I1317" s="1">
        <f t="shared" si="171"/>
        <v>0.7158228437308719</v>
      </c>
      <c r="J1317" s="1" t="str">
        <f t="shared" si="172"/>
        <v>R4</v>
      </c>
      <c r="K1317" t="str">
        <f t="shared" si="173"/>
        <v>S4R4</v>
      </c>
      <c r="L1317" t="str">
        <f>VLOOKUP(K1317,'Voltage Vector Region'!$M:$P,2,0)</f>
        <v>V17</v>
      </c>
      <c r="M1317" t="str">
        <f>VLOOKUP(K1317,'Voltage Vector Region'!$M:$P,3,0)</f>
        <v>V10</v>
      </c>
      <c r="N1317" t="str">
        <f>VLOOKUP(K1317,'Voltage Vector Region'!$M:$P,4,0)</f>
        <v>V5</v>
      </c>
      <c r="P1317" t="str">
        <f>VLOOKUP(L1317,'Voltage Vector Region'!$R:$S,2,0)</f>
        <v>NNP</v>
      </c>
      <c r="Q1317" t="str">
        <f>VLOOKUP(M1317,'Voltage Vector Region'!$R:$S,2,0)</f>
        <v>NOP</v>
      </c>
      <c r="R1317" t="str">
        <f>VLOOKUP(N1317,'Voltage Vector Region'!$R:$S,2,0)</f>
        <v>OOP</v>
      </c>
      <c r="S1317">
        <f t="shared" si="167"/>
        <v>13.14</v>
      </c>
      <c r="T1317" t="e">
        <f>VLOOKUP($K1317,#REF!,2,0)</f>
        <v>#REF!</v>
      </c>
      <c r="U1317" t="e">
        <f>VLOOKUP($K1317,#REF!,3,0)</f>
        <v>#REF!</v>
      </c>
      <c r="V1317" t="e">
        <f>VLOOKUP($K1317,#REF!,4,0)</f>
        <v>#REF!</v>
      </c>
    </row>
    <row r="1318" spans="3:22" x14ac:dyDescent="0.3">
      <c r="C1318" s="1">
        <v>1.315E-2</v>
      </c>
      <c r="D1318" s="1">
        <f t="shared" si="168"/>
        <v>4.1311943394705786</v>
      </c>
      <c r="E1318" s="1" t="str">
        <f t="shared" si="169"/>
        <v>S4</v>
      </c>
      <c r="F1318" s="1">
        <f t="shared" si="166"/>
        <v>0.98960168588078545</v>
      </c>
      <c r="G1318" s="1">
        <f>$F$2*(((SQRT(3)*COS(Model!F1318))-SIN(Model!F1318))/2)</f>
        <v>4.6051221567653317E-2</v>
      </c>
      <c r="H1318" s="1">
        <f t="shared" si="170"/>
        <v>0.66864588909461653</v>
      </c>
      <c r="I1318" s="1">
        <f t="shared" si="171"/>
        <v>0.71469711066226982</v>
      </c>
      <c r="J1318" s="1" t="str">
        <f t="shared" si="172"/>
        <v>R4</v>
      </c>
      <c r="K1318" t="str">
        <f t="shared" si="173"/>
        <v>S4R4</v>
      </c>
      <c r="L1318" t="str">
        <f>VLOOKUP(K1318,'Voltage Vector Region'!$M:$P,2,0)</f>
        <v>V17</v>
      </c>
      <c r="M1318" t="str">
        <f>VLOOKUP(K1318,'Voltage Vector Region'!$M:$P,3,0)</f>
        <v>V10</v>
      </c>
      <c r="N1318" t="str">
        <f>VLOOKUP(K1318,'Voltage Vector Region'!$M:$P,4,0)</f>
        <v>V5</v>
      </c>
      <c r="P1318" t="str">
        <f>VLOOKUP(L1318,'Voltage Vector Region'!$R:$S,2,0)</f>
        <v>NNP</v>
      </c>
      <c r="Q1318" t="str">
        <f>VLOOKUP(M1318,'Voltage Vector Region'!$R:$S,2,0)</f>
        <v>NOP</v>
      </c>
      <c r="R1318" t="str">
        <f>VLOOKUP(N1318,'Voltage Vector Region'!$R:$S,2,0)</f>
        <v>OOP</v>
      </c>
      <c r="S1318">
        <f t="shared" si="167"/>
        <v>13.15</v>
      </c>
      <c r="T1318" t="e">
        <f>VLOOKUP($K1318,#REF!,2,0)</f>
        <v>#REF!</v>
      </c>
      <c r="U1318" t="e">
        <f>VLOOKUP($K1318,#REF!,3,0)</f>
        <v>#REF!</v>
      </c>
      <c r="V1318" t="e">
        <f>VLOOKUP($K1318,#REF!,4,0)</f>
        <v>#REF!</v>
      </c>
    </row>
    <row r="1319" spans="3:22" x14ac:dyDescent="0.3">
      <c r="C1319" s="1">
        <v>1.316E-2</v>
      </c>
      <c r="D1319" s="1">
        <f t="shared" si="168"/>
        <v>4.1343359321241682</v>
      </c>
      <c r="E1319" s="1" t="str">
        <f t="shared" si="169"/>
        <v>S4</v>
      </c>
      <c r="F1319" s="1">
        <f t="shared" si="166"/>
        <v>0.99274327853437505</v>
      </c>
      <c r="G1319" s="1">
        <f>$F$2*(((SQRT(3)*COS(Model!F1319))-SIN(Model!F1319))/2)</f>
        <v>4.3541891788007006E-2</v>
      </c>
      <c r="H1319" s="1">
        <f t="shared" si="170"/>
        <v>0.67002243203371359</v>
      </c>
      <c r="I1319" s="1">
        <f t="shared" si="171"/>
        <v>0.71356432382172064</v>
      </c>
      <c r="J1319" s="1" t="str">
        <f t="shared" si="172"/>
        <v>R4</v>
      </c>
      <c r="K1319" t="str">
        <f t="shared" si="173"/>
        <v>S4R4</v>
      </c>
      <c r="L1319" t="str">
        <f>VLOOKUP(K1319,'Voltage Vector Region'!$M:$P,2,0)</f>
        <v>V17</v>
      </c>
      <c r="M1319" t="str">
        <f>VLOOKUP(K1319,'Voltage Vector Region'!$M:$P,3,0)</f>
        <v>V10</v>
      </c>
      <c r="N1319" t="str">
        <f>VLOOKUP(K1319,'Voltage Vector Region'!$M:$P,4,0)</f>
        <v>V5</v>
      </c>
      <c r="P1319" t="str">
        <f>VLOOKUP(L1319,'Voltage Vector Region'!$R:$S,2,0)</f>
        <v>NNP</v>
      </c>
      <c r="Q1319" t="str">
        <f>VLOOKUP(M1319,'Voltage Vector Region'!$R:$S,2,0)</f>
        <v>NOP</v>
      </c>
      <c r="R1319" t="str">
        <f>VLOOKUP(N1319,'Voltage Vector Region'!$R:$S,2,0)</f>
        <v>OOP</v>
      </c>
      <c r="S1319">
        <f t="shared" si="167"/>
        <v>13.16</v>
      </c>
      <c r="T1319" t="e">
        <f>VLOOKUP($K1319,#REF!,2,0)</f>
        <v>#REF!</v>
      </c>
      <c r="U1319" t="e">
        <f>VLOOKUP($K1319,#REF!,3,0)</f>
        <v>#REF!</v>
      </c>
      <c r="V1319" t="e">
        <f>VLOOKUP($K1319,#REF!,4,0)</f>
        <v>#REF!</v>
      </c>
    </row>
    <row r="1320" spans="3:22" x14ac:dyDescent="0.3">
      <c r="C1320" s="1">
        <v>1.3169999999999999E-2</v>
      </c>
      <c r="D1320" s="1">
        <f t="shared" si="168"/>
        <v>4.1374775247777578</v>
      </c>
      <c r="E1320" s="1" t="str">
        <f t="shared" si="169"/>
        <v>S4</v>
      </c>
      <c r="F1320" s="1">
        <f t="shared" si="166"/>
        <v>0.99588487118796465</v>
      </c>
      <c r="G1320" s="1">
        <f>$F$2*(((SQRT(3)*COS(Model!F1320))-SIN(Model!F1320))/2)</f>
        <v>4.1032132267467207E-2</v>
      </c>
      <c r="H1320" s="1">
        <f t="shared" si="170"/>
        <v>0.67139236212190545</v>
      </c>
      <c r="I1320" s="1">
        <f t="shared" si="171"/>
        <v>0.71242449438937261</v>
      </c>
      <c r="J1320" s="1" t="str">
        <f t="shared" si="172"/>
        <v>R4</v>
      </c>
      <c r="K1320" t="str">
        <f t="shared" si="173"/>
        <v>S4R4</v>
      </c>
      <c r="L1320" t="str">
        <f>VLOOKUP(K1320,'Voltage Vector Region'!$M:$P,2,0)</f>
        <v>V17</v>
      </c>
      <c r="M1320" t="str">
        <f>VLOOKUP(K1320,'Voltage Vector Region'!$M:$P,3,0)</f>
        <v>V10</v>
      </c>
      <c r="N1320" t="str">
        <f>VLOOKUP(K1320,'Voltage Vector Region'!$M:$P,4,0)</f>
        <v>V5</v>
      </c>
      <c r="P1320" t="str">
        <f>VLOOKUP(L1320,'Voltage Vector Region'!$R:$S,2,0)</f>
        <v>NNP</v>
      </c>
      <c r="Q1320" t="str">
        <f>VLOOKUP(M1320,'Voltage Vector Region'!$R:$S,2,0)</f>
        <v>NOP</v>
      </c>
      <c r="R1320" t="str">
        <f>VLOOKUP(N1320,'Voltage Vector Region'!$R:$S,2,0)</f>
        <v>OOP</v>
      </c>
      <c r="S1320">
        <f t="shared" si="167"/>
        <v>13.17</v>
      </c>
      <c r="T1320" t="e">
        <f>VLOOKUP($K1320,#REF!,2,0)</f>
        <v>#REF!</v>
      </c>
      <c r="U1320" t="e">
        <f>VLOOKUP($K1320,#REF!,3,0)</f>
        <v>#REF!</v>
      </c>
      <c r="V1320" t="e">
        <f>VLOOKUP($K1320,#REF!,4,0)</f>
        <v>#REF!</v>
      </c>
    </row>
    <row r="1321" spans="3:22" x14ac:dyDescent="0.3">
      <c r="C1321" s="1">
        <v>1.3180000000000001E-2</v>
      </c>
      <c r="D1321" s="1">
        <f t="shared" si="168"/>
        <v>4.1406191174313474</v>
      </c>
      <c r="E1321" s="1" t="str">
        <f t="shared" si="169"/>
        <v>S4</v>
      </c>
      <c r="F1321" s="1">
        <f t="shared" si="166"/>
        <v>0.99902646384155425</v>
      </c>
      <c r="G1321" s="1">
        <f>$F$2*(((SQRT(3)*COS(Model!F1321))-SIN(Model!F1321))/2)</f>
        <v>3.8521967776347359E-2</v>
      </c>
      <c r="H1321" s="1">
        <f t="shared" si="170"/>
        <v>0.6727556658385353</v>
      </c>
      <c r="I1321" s="1">
        <f t="shared" si="171"/>
        <v>0.71127763361488261</v>
      </c>
      <c r="J1321" s="1" t="str">
        <f t="shared" si="172"/>
        <v>R4</v>
      </c>
      <c r="K1321" t="str">
        <f t="shared" si="173"/>
        <v>S4R4</v>
      </c>
      <c r="L1321" t="str">
        <f>VLOOKUP(K1321,'Voltage Vector Region'!$M:$P,2,0)</f>
        <v>V17</v>
      </c>
      <c r="M1321" t="str">
        <f>VLOOKUP(K1321,'Voltage Vector Region'!$M:$P,3,0)</f>
        <v>V10</v>
      </c>
      <c r="N1321" t="str">
        <f>VLOOKUP(K1321,'Voltage Vector Region'!$M:$P,4,0)</f>
        <v>V5</v>
      </c>
      <c r="P1321" t="str">
        <f>VLOOKUP(L1321,'Voltage Vector Region'!$R:$S,2,0)</f>
        <v>NNP</v>
      </c>
      <c r="Q1321" t="str">
        <f>VLOOKUP(M1321,'Voltage Vector Region'!$R:$S,2,0)</f>
        <v>NOP</v>
      </c>
      <c r="R1321" t="str">
        <f>VLOOKUP(N1321,'Voltage Vector Region'!$R:$S,2,0)</f>
        <v>OOP</v>
      </c>
      <c r="S1321">
        <f t="shared" si="167"/>
        <v>13.18</v>
      </c>
      <c r="T1321" t="e">
        <f>VLOOKUP($K1321,#REF!,2,0)</f>
        <v>#REF!</v>
      </c>
      <c r="U1321" t="e">
        <f>VLOOKUP($K1321,#REF!,3,0)</f>
        <v>#REF!</v>
      </c>
      <c r="V1321" t="e">
        <f>VLOOKUP($K1321,#REF!,4,0)</f>
        <v>#REF!</v>
      </c>
    </row>
    <row r="1322" spans="3:22" x14ac:dyDescent="0.3">
      <c r="C1322" s="1">
        <v>1.319E-2</v>
      </c>
      <c r="D1322" s="1">
        <f t="shared" si="168"/>
        <v>4.1437607100849378</v>
      </c>
      <c r="E1322" s="1" t="str">
        <f t="shared" si="169"/>
        <v>S4</v>
      </c>
      <c r="F1322" s="1">
        <f t="shared" si="166"/>
        <v>1.0021680564951447</v>
      </c>
      <c r="G1322" s="1">
        <f>$F$2*(((SQRT(3)*COS(Model!F1322))-SIN(Model!F1322))/2)</f>
        <v>3.6011423088956641E-2</v>
      </c>
      <c r="H1322" s="1">
        <f t="shared" si="170"/>
        <v>0.67411232972834612</v>
      </c>
      <c r="I1322" s="1">
        <f t="shared" si="171"/>
        <v>0.71012375281730278</v>
      </c>
      <c r="J1322" s="1" t="str">
        <f t="shared" si="172"/>
        <v>R4</v>
      </c>
      <c r="K1322" t="str">
        <f t="shared" si="173"/>
        <v>S4R4</v>
      </c>
      <c r="L1322" t="str">
        <f>VLOOKUP(K1322,'Voltage Vector Region'!$M:$P,2,0)</f>
        <v>V17</v>
      </c>
      <c r="M1322" t="str">
        <f>VLOOKUP(K1322,'Voltage Vector Region'!$M:$P,3,0)</f>
        <v>V10</v>
      </c>
      <c r="N1322" t="str">
        <f>VLOOKUP(K1322,'Voltage Vector Region'!$M:$P,4,0)</f>
        <v>V5</v>
      </c>
      <c r="P1322" t="str">
        <f>VLOOKUP(L1322,'Voltage Vector Region'!$R:$S,2,0)</f>
        <v>NNP</v>
      </c>
      <c r="Q1322" t="str">
        <f>VLOOKUP(M1322,'Voltage Vector Region'!$R:$S,2,0)</f>
        <v>NOP</v>
      </c>
      <c r="R1322" t="str">
        <f>VLOOKUP(N1322,'Voltage Vector Region'!$R:$S,2,0)</f>
        <v>OOP</v>
      </c>
      <c r="S1322">
        <f t="shared" si="167"/>
        <v>13.19</v>
      </c>
      <c r="T1322" t="e">
        <f>VLOOKUP($K1322,#REF!,2,0)</f>
        <v>#REF!</v>
      </c>
      <c r="U1322" t="e">
        <f>VLOOKUP($K1322,#REF!,3,0)</f>
        <v>#REF!</v>
      </c>
      <c r="V1322" t="e">
        <f>VLOOKUP($K1322,#REF!,4,0)</f>
        <v>#REF!</v>
      </c>
    </row>
    <row r="1323" spans="3:22" x14ac:dyDescent="0.3">
      <c r="C1323" s="1">
        <v>1.32E-2</v>
      </c>
      <c r="D1323" s="1">
        <f t="shared" si="168"/>
        <v>4.1469023027385274</v>
      </c>
      <c r="E1323" s="1" t="str">
        <f t="shared" si="169"/>
        <v>S4</v>
      </c>
      <c r="F1323" s="1">
        <f t="shared" ref="F1323:F1386" si="174">IF(AND((D1323&lt;PI()/3),(D1323&gt;=0)),D1323,IF(AND((D1323&lt;2*PI()/3),(D1323&gt;=PI()/3)),D1323-PI()/3,IF(AND((D1323&lt;3*PI()/3),(D1323&gt;=2*PI()/3)),D1323-(2*PI()/3),IF(AND((D1323&lt;4*PI()/3),(D1323&gt;=PI())),D1323-PI(),IF(AND((D1323&lt;5*PI()/3),(D1323&gt;=4*PI()/3)),D1323-(4*PI()/3),IF(AND((D1323&lt;2*PI()),(D1323&gt;=5*PI()/3)),D1323-(5*PI()/3),0))))))</f>
        <v>1.0053096491487343</v>
      </c>
      <c r="G1323" s="1">
        <f>$F$2*(((SQRT(3)*COS(Model!F1323))-SIN(Model!F1323))/2)</f>
        <v>3.3500522983359329E-2</v>
      </c>
      <c r="H1323" s="1">
        <f t="shared" si="170"/>
        <v>0.67546234040161224</v>
      </c>
      <c r="I1323" s="1">
        <f t="shared" si="171"/>
        <v>0.70896286338497161</v>
      </c>
      <c r="J1323" s="1" t="str">
        <f t="shared" si="172"/>
        <v>R4</v>
      </c>
      <c r="K1323" t="str">
        <f t="shared" si="173"/>
        <v>S4R4</v>
      </c>
      <c r="L1323" t="str">
        <f>VLOOKUP(K1323,'Voltage Vector Region'!$M:$P,2,0)</f>
        <v>V17</v>
      </c>
      <c r="M1323" t="str">
        <f>VLOOKUP(K1323,'Voltage Vector Region'!$M:$P,3,0)</f>
        <v>V10</v>
      </c>
      <c r="N1323" t="str">
        <f>VLOOKUP(K1323,'Voltage Vector Region'!$M:$P,4,0)</f>
        <v>V5</v>
      </c>
      <c r="P1323" t="str">
        <f>VLOOKUP(L1323,'Voltage Vector Region'!$R:$S,2,0)</f>
        <v>NNP</v>
      </c>
      <c r="Q1323" t="str">
        <f>VLOOKUP(M1323,'Voltage Vector Region'!$R:$S,2,0)</f>
        <v>NOP</v>
      </c>
      <c r="R1323" t="str">
        <f>VLOOKUP(N1323,'Voltage Vector Region'!$R:$S,2,0)</f>
        <v>OOP</v>
      </c>
      <c r="S1323">
        <f t="shared" si="167"/>
        <v>13.2</v>
      </c>
      <c r="T1323" t="e">
        <f>VLOOKUP($K1323,#REF!,2,0)</f>
        <v>#REF!</v>
      </c>
      <c r="U1323" t="e">
        <f>VLOOKUP($K1323,#REF!,3,0)</f>
        <v>#REF!</v>
      </c>
      <c r="V1323" t="e">
        <f>VLOOKUP($K1323,#REF!,4,0)</f>
        <v>#REF!</v>
      </c>
    </row>
    <row r="1324" spans="3:22" x14ac:dyDescent="0.3">
      <c r="C1324" s="1">
        <v>1.321E-2</v>
      </c>
      <c r="D1324" s="1">
        <f t="shared" si="168"/>
        <v>4.150043895392117</v>
      </c>
      <c r="E1324" s="1" t="str">
        <f t="shared" si="169"/>
        <v>S4</v>
      </c>
      <c r="F1324" s="1">
        <f t="shared" si="174"/>
        <v>1.0084512418023239</v>
      </c>
      <c r="G1324" s="1">
        <f>$F$2*(((SQRT(3)*COS(Model!F1324))-SIN(Model!F1324))/2)</f>
        <v>3.0989292241124788E-2</v>
      </c>
      <c r="H1324" s="1">
        <f t="shared" si="170"/>
        <v>0.67680568453427392</v>
      </c>
      <c r="I1324" s="1">
        <f t="shared" si="171"/>
        <v>0.70779497677539871</v>
      </c>
      <c r="J1324" s="1" t="str">
        <f t="shared" si="172"/>
        <v>R4</v>
      </c>
      <c r="K1324" t="str">
        <f t="shared" si="173"/>
        <v>S4R4</v>
      </c>
      <c r="L1324" t="str">
        <f>VLOOKUP(K1324,'Voltage Vector Region'!$M:$P,2,0)</f>
        <v>V17</v>
      </c>
      <c r="M1324" t="str">
        <f>VLOOKUP(K1324,'Voltage Vector Region'!$M:$P,3,0)</f>
        <v>V10</v>
      </c>
      <c r="N1324" t="str">
        <f>VLOOKUP(K1324,'Voltage Vector Region'!$M:$P,4,0)</f>
        <v>V5</v>
      </c>
      <c r="P1324" t="str">
        <f>VLOOKUP(L1324,'Voltage Vector Region'!$R:$S,2,0)</f>
        <v>NNP</v>
      </c>
      <c r="Q1324" t="str">
        <f>VLOOKUP(M1324,'Voltage Vector Region'!$R:$S,2,0)</f>
        <v>NOP</v>
      </c>
      <c r="R1324" t="str">
        <f>VLOOKUP(N1324,'Voltage Vector Region'!$R:$S,2,0)</f>
        <v>OOP</v>
      </c>
      <c r="S1324">
        <f t="shared" si="167"/>
        <v>13.209999999999999</v>
      </c>
      <c r="T1324" t="e">
        <f>VLOOKUP($K1324,#REF!,2,0)</f>
        <v>#REF!</v>
      </c>
      <c r="U1324" t="e">
        <f>VLOOKUP($K1324,#REF!,3,0)</f>
        <v>#REF!</v>
      </c>
      <c r="V1324" t="e">
        <f>VLOOKUP($K1324,#REF!,4,0)</f>
        <v>#REF!</v>
      </c>
    </row>
    <row r="1325" spans="3:22" x14ac:dyDescent="0.3">
      <c r="C1325" s="1">
        <v>1.3220000000000001E-2</v>
      </c>
      <c r="D1325" s="1">
        <f t="shared" si="168"/>
        <v>4.1531854880457066</v>
      </c>
      <c r="E1325" s="1" t="str">
        <f t="shared" si="169"/>
        <v>S4</v>
      </c>
      <c r="F1325" s="1">
        <f t="shared" si="174"/>
        <v>1.0115928344559135</v>
      </c>
      <c r="G1325" s="1">
        <f>$F$2*(((SQRT(3)*COS(Model!F1325))-SIN(Model!F1325))/2)</f>
        <v>2.847775564708668E-2</v>
      </c>
      <c r="H1325" s="1">
        <f t="shared" si="170"/>
        <v>0.67814234886806668</v>
      </c>
      <c r="I1325" s="1">
        <f t="shared" si="171"/>
        <v>0.70662010451515334</v>
      </c>
      <c r="J1325" s="1" t="str">
        <f t="shared" si="172"/>
        <v>R4</v>
      </c>
      <c r="K1325" t="str">
        <f t="shared" si="173"/>
        <v>S4R4</v>
      </c>
      <c r="L1325" t="str">
        <f>VLOOKUP(K1325,'Voltage Vector Region'!$M:$P,2,0)</f>
        <v>V17</v>
      </c>
      <c r="M1325" t="str">
        <f>VLOOKUP(K1325,'Voltage Vector Region'!$M:$P,3,0)</f>
        <v>V10</v>
      </c>
      <c r="N1325" t="str">
        <f>VLOOKUP(K1325,'Voltage Vector Region'!$M:$P,4,0)</f>
        <v>V5</v>
      </c>
      <c r="P1325" t="str">
        <f>VLOOKUP(L1325,'Voltage Vector Region'!$R:$S,2,0)</f>
        <v>NNP</v>
      </c>
      <c r="Q1325" t="str">
        <f>VLOOKUP(M1325,'Voltage Vector Region'!$R:$S,2,0)</f>
        <v>NOP</v>
      </c>
      <c r="R1325" t="str">
        <f>VLOOKUP(N1325,'Voltage Vector Region'!$R:$S,2,0)</f>
        <v>OOP</v>
      </c>
      <c r="S1325">
        <f t="shared" si="167"/>
        <v>13.22</v>
      </c>
      <c r="T1325" t="e">
        <f>VLOOKUP($K1325,#REF!,2,0)</f>
        <v>#REF!</v>
      </c>
      <c r="U1325" t="e">
        <f>VLOOKUP($K1325,#REF!,3,0)</f>
        <v>#REF!</v>
      </c>
      <c r="V1325" t="e">
        <f>VLOOKUP($K1325,#REF!,4,0)</f>
        <v>#REF!</v>
      </c>
    </row>
    <row r="1326" spans="3:22" x14ac:dyDescent="0.3">
      <c r="C1326" s="1">
        <v>1.323E-2</v>
      </c>
      <c r="D1326" s="1">
        <f t="shared" si="168"/>
        <v>4.1563270806992962</v>
      </c>
      <c r="E1326" s="1" t="str">
        <f t="shared" si="169"/>
        <v>S4</v>
      </c>
      <c r="F1326" s="1">
        <f t="shared" si="174"/>
        <v>1.0147344271095031</v>
      </c>
      <c r="G1326" s="1">
        <f>$F$2*(((SQRT(3)*COS(Model!F1326))-SIN(Model!F1326))/2)</f>
        <v>2.5965937989097299E-2</v>
      </c>
      <c r="H1326" s="1">
        <f t="shared" si="170"/>
        <v>0.67947232021065318</v>
      </c>
      <c r="I1326" s="1">
        <f t="shared" si="171"/>
        <v>0.70543825819975048</v>
      </c>
      <c r="J1326" s="1" t="str">
        <f t="shared" si="172"/>
        <v>R4</v>
      </c>
      <c r="K1326" t="str">
        <f t="shared" si="173"/>
        <v>S4R4</v>
      </c>
      <c r="L1326" t="str">
        <f>VLOOKUP(K1326,'Voltage Vector Region'!$M:$P,2,0)</f>
        <v>V17</v>
      </c>
      <c r="M1326" t="str">
        <f>VLOOKUP(K1326,'Voltage Vector Region'!$M:$P,3,0)</f>
        <v>V10</v>
      </c>
      <c r="N1326" t="str">
        <f>VLOOKUP(K1326,'Voltage Vector Region'!$M:$P,4,0)</f>
        <v>V5</v>
      </c>
      <c r="P1326" t="str">
        <f>VLOOKUP(L1326,'Voltage Vector Region'!$R:$S,2,0)</f>
        <v>NNP</v>
      </c>
      <c r="Q1326" t="str">
        <f>VLOOKUP(M1326,'Voltage Vector Region'!$R:$S,2,0)</f>
        <v>NOP</v>
      </c>
      <c r="R1326" t="str">
        <f>VLOOKUP(N1326,'Voltage Vector Region'!$R:$S,2,0)</f>
        <v>OOP</v>
      </c>
      <c r="S1326">
        <f t="shared" si="167"/>
        <v>13.23</v>
      </c>
      <c r="T1326" t="e">
        <f>VLOOKUP($K1326,#REF!,2,0)</f>
        <v>#REF!</v>
      </c>
      <c r="U1326" t="e">
        <f>VLOOKUP($K1326,#REF!,3,0)</f>
        <v>#REF!</v>
      </c>
      <c r="V1326" t="e">
        <f>VLOOKUP($K1326,#REF!,4,0)</f>
        <v>#REF!</v>
      </c>
    </row>
    <row r="1327" spans="3:22" x14ac:dyDescent="0.3">
      <c r="C1327" s="1">
        <v>1.324E-2</v>
      </c>
      <c r="D1327" s="1">
        <f t="shared" si="168"/>
        <v>4.1594686733528867</v>
      </c>
      <c r="E1327" s="1" t="str">
        <f t="shared" si="169"/>
        <v>S4</v>
      </c>
      <c r="F1327" s="1">
        <f t="shared" si="174"/>
        <v>1.0178760197630936</v>
      </c>
      <c r="G1327" s="1">
        <f>$F$2*(((SQRT(3)*COS(Model!F1327))-SIN(Model!F1327))/2)</f>
        <v>2.3453864057782159E-2</v>
      </c>
      <c r="H1327" s="1">
        <f t="shared" si="170"/>
        <v>0.6807955854357538</v>
      </c>
      <c r="I1327" s="1">
        <f t="shared" si="171"/>
        <v>0.70424944949353596</v>
      </c>
      <c r="J1327" s="1" t="str">
        <f t="shared" si="172"/>
        <v>R4</v>
      </c>
      <c r="K1327" t="str">
        <f t="shared" si="173"/>
        <v>S4R4</v>
      </c>
      <c r="L1327" t="str">
        <f>VLOOKUP(K1327,'Voltage Vector Region'!$M:$P,2,0)</f>
        <v>V17</v>
      </c>
      <c r="M1327" t="str">
        <f>VLOOKUP(K1327,'Voltage Vector Region'!$M:$P,3,0)</f>
        <v>V10</v>
      </c>
      <c r="N1327" t="str">
        <f>VLOOKUP(K1327,'Voltage Vector Region'!$M:$P,4,0)</f>
        <v>V5</v>
      </c>
      <c r="P1327" t="str">
        <f>VLOOKUP(L1327,'Voltage Vector Region'!$R:$S,2,0)</f>
        <v>NNP</v>
      </c>
      <c r="Q1327" t="str">
        <f>VLOOKUP(M1327,'Voltage Vector Region'!$R:$S,2,0)</f>
        <v>NOP</v>
      </c>
      <c r="R1327" t="str">
        <f>VLOOKUP(N1327,'Voltage Vector Region'!$R:$S,2,0)</f>
        <v>OOP</v>
      </c>
      <c r="S1327">
        <f t="shared" si="167"/>
        <v>13.24</v>
      </c>
      <c r="T1327" t="e">
        <f>VLOOKUP($K1327,#REF!,2,0)</f>
        <v>#REF!</v>
      </c>
      <c r="U1327" t="e">
        <f>VLOOKUP($K1327,#REF!,3,0)</f>
        <v>#REF!</v>
      </c>
      <c r="V1327" t="e">
        <f>VLOOKUP($K1327,#REF!,4,0)</f>
        <v>#REF!</v>
      </c>
    </row>
    <row r="1328" spans="3:22" x14ac:dyDescent="0.3">
      <c r="C1328" s="1">
        <v>1.325E-2</v>
      </c>
      <c r="D1328" s="1">
        <f t="shared" si="168"/>
        <v>4.1626102660064763</v>
      </c>
      <c r="E1328" s="1" t="str">
        <f t="shared" si="169"/>
        <v>S4</v>
      </c>
      <c r="F1328" s="1">
        <f t="shared" si="174"/>
        <v>1.0210176124166832</v>
      </c>
      <c r="G1328" s="1">
        <f>$F$2*(((SQRT(3)*COS(Model!F1328))-SIN(Model!F1328))/2)</f>
        <v>2.0941558646298167E-2</v>
      </c>
      <c r="H1328" s="1">
        <f t="shared" si="170"/>
        <v>0.68211213148327399</v>
      </c>
      <c r="I1328" s="1">
        <f t="shared" si="171"/>
        <v>0.7030536901295722</v>
      </c>
      <c r="J1328" s="1" t="str">
        <f t="shared" si="172"/>
        <v>R4</v>
      </c>
      <c r="K1328" t="str">
        <f t="shared" si="173"/>
        <v>S4R4</v>
      </c>
      <c r="L1328" t="str">
        <f>VLOOKUP(K1328,'Voltage Vector Region'!$M:$P,2,0)</f>
        <v>V17</v>
      </c>
      <c r="M1328" t="str">
        <f>VLOOKUP(K1328,'Voltage Vector Region'!$M:$P,3,0)</f>
        <v>V10</v>
      </c>
      <c r="N1328" t="str">
        <f>VLOOKUP(K1328,'Voltage Vector Region'!$M:$P,4,0)</f>
        <v>V5</v>
      </c>
      <c r="P1328" t="str">
        <f>VLOOKUP(L1328,'Voltage Vector Region'!$R:$S,2,0)</f>
        <v>NNP</v>
      </c>
      <c r="Q1328" t="str">
        <f>VLOOKUP(M1328,'Voltage Vector Region'!$R:$S,2,0)</f>
        <v>NOP</v>
      </c>
      <c r="R1328" t="str">
        <f>VLOOKUP(N1328,'Voltage Vector Region'!$R:$S,2,0)</f>
        <v>OOP</v>
      </c>
      <c r="S1328">
        <f t="shared" si="167"/>
        <v>13.25</v>
      </c>
      <c r="T1328" t="e">
        <f>VLOOKUP($K1328,#REF!,2,0)</f>
        <v>#REF!</v>
      </c>
      <c r="U1328" t="e">
        <f>VLOOKUP($K1328,#REF!,3,0)</f>
        <v>#REF!</v>
      </c>
      <c r="V1328" t="e">
        <f>VLOOKUP($K1328,#REF!,4,0)</f>
        <v>#REF!</v>
      </c>
    </row>
    <row r="1329" spans="3:22" x14ac:dyDescent="0.3">
      <c r="C1329" s="1">
        <v>1.3259999999999999E-2</v>
      </c>
      <c r="D1329" s="1">
        <f t="shared" si="168"/>
        <v>4.1657518586600659</v>
      </c>
      <c r="E1329" s="1" t="str">
        <f t="shared" si="169"/>
        <v>S4</v>
      </c>
      <c r="F1329" s="1">
        <f t="shared" si="174"/>
        <v>1.0241592050702728</v>
      </c>
      <c r="G1329" s="1">
        <f>$F$2*(((SQRT(3)*COS(Model!F1329))-SIN(Model!F1329))/2)</f>
        <v>1.842904655008484E-2</v>
      </c>
      <c r="H1329" s="1">
        <f t="shared" si="170"/>
        <v>0.68342194535943623</v>
      </c>
      <c r="I1329" s="1">
        <f t="shared" si="171"/>
        <v>0.70185099190952105</v>
      </c>
      <c r="J1329" s="1" t="str">
        <f t="shared" si="172"/>
        <v>R4</v>
      </c>
      <c r="K1329" t="str">
        <f t="shared" si="173"/>
        <v>S4R4</v>
      </c>
      <c r="L1329" t="str">
        <f>VLOOKUP(K1329,'Voltage Vector Region'!$M:$P,2,0)</f>
        <v>V17</v>
      </c>
      <c r="M1329" t="str">
        <f>VLOOKUP(K1329,'Voltage Vector Region'!$M:$P,3,0)</f>
        <v>V10</v>
      </c>
      <c r="N1329" t="str">
        <f>VLOOKUP(K1329,'Voltage Vector Region'!$M:$P,4,0)</f>
        <v>V5</v>
      </c>
      <c r="P1329" t="str">
        <f>VLOOKUP(L1329,'Voltage Vector Region'!$R:$S,2,0)</f>
        <v>NNP</v>
      </c>
      <c r="Q1329" t="str">
        <f>VLOOKUP(M1329,'Voltage Vector Region'!$R:$S,2,0)</f>
        <v>NOP</v>
      </c>
      <c r="R1329" t="str">
        <f>VLOOKUP(N1329,'Voltage Vector Region'!$R:$S,2,0)</f>
        <v>OOP</v>
      </c>
      <c r="S1329">
        <f t="shared" si="167"/>
        <v>13.26</v>
      </c>
      <c r="T1329" t="e">
        <f>VLOOKUP($K1329,#REF!,2,0)</f>
        <v>#REF!</v>
      </c>
      <c r="U1329" t="e">
        <f>VLOOKUP($K1329,#REF!,3,0)</f>
        <v>#REF!</v>
      </c>
      <c r="V1329" t="e">
        <f>VLOOKUP($K1329,#REF!,4,0)</f>
        <v>#REF!</v>
      </c>
    </row>
    <row r="1330" spans="3:22" x14ac:dyDescent="0.3">
      <c r="C1330" s="1">
        <v>1.3270000000000001E-2</v>
      </c>
      <c r="D1330" s="1">
        <f t="shared" si="168"/>
        <v>4.1688934513136555</v>
      </c>
      <c r="E1330" s="1" t="str">
        <f t="shared" si="169"/>
        <v>S4</v>
      </c>
      <c r="F1330" s="1">
        <f t="shared" si="174"/>
        <v>1.0273007977238624</v>
      </c>
      <c r="G1330" s="1">
        <f>$F$2*(((SQRT(3)*COS(Model!F1330))-SIN(Model!F1330))/2)</f>
        <v>1.5916352566622115E-2</v>
      </c>
      <c r="H1330" s="1">
        <f t="shared" si="170"/>
        <v>0.68472501413690645</v>
      </c>
      <c r="I1330" s="1">
        <f t="shared" si="171"/>
        <v>0.70064136670352861</v>
      </c>
      <c r="J1330" s="1" t="str">
        <f t="shared" si="172"/>
        <v>R4</v>
      </c>
      <c r="K1330" t="str">
        <f t="shared" si="173"/>
        <v>S4R4</v>
      </c>
      <c r="L1330" t="str">
        <f>VLOOKUP(K1330,'Voltage Vector Region'!$M:$P,2,0)</f>
        <v>V17</v>
      </c>
      <c r="M1330" t="str">
        <f>VLOOKUP(K1330,'Voltage Vector Region'!$M:$P,3,0)</f>
        <v>V10</v>
      </c>
      <c r="N1330" t="str">
        <f>VLOOKUP(K1330,'Voltage Vector Region'!$M:$P,4,0)</f>
        <v>V5</v>
      </c>
      <c r="P1330" t="str">
        <f>VLOOKUP(L1330,'Voltage Vector Region'!$R:$S,2,0)</f>
        <v>NNP</v>
      </c>
      <c r="Q1330" t="str">
        <f>VLOOKUP(M1330,'Voltage Vector Region'!$R:$S,2,0)</f>
        <v>NOP</v>
      </c>
      <c r="R1330" t="str">
        <f>VLOOKUP(N1330,'Voltage Vector Region'!$R:$S,2,0)</f>
        <v>OOP</v>
      </c>
      <c r="S1330">
        <f t="shared" si="167"/>
        <v>13.27</v>
      </c>
      <c r="T1330" t="e">
        <f>VLOOKUP($K1330,#REF!,2,0)</f>
        <v>#REF!</v>
      </c>
      <c r="U1330" t="e">
        <f>VLOOKUP($K1330,#REF!,3,0)</f>
        <v>#REF!</v>
      </c>
      <c r="V1330" t="e">
        <f>VLOOKUP($K1330,#REF!,4,0)</f>
        <v>#REF!</v>
      </c>
    </row>
    <row r="1331" spans="3:22" x14ac:dyDescent="0.3">
      <c r="C1331" s="1">
        <v>1.328E-2</v>
      </c>
      <c r="D1331" s="1">
        <f t="shared" si="168"/>
        <v>4.1720350439672451</v>
      </c>
      <c r="E1331" s="1" t="str">
        <f t="shared" si="169"/>
        <v>S4</v>
      </c>
      <c r="F1331" s="1">
        <f t="shared" si="174"/>
        <v>1.030442390377452</v>
      </c>
      <c r="G1331" s="1">
        <f>$F$2*(((SQRT(3)*COS(Model!F1331))-SIN(Model!F1331))/2)</f>
        <v>1.3403501495185211E-2</v>
      </c>
      <c r="H1331" s="1">
        <f t="shared" si="170"/>
        <v>0.68602132495492185</v>
      </c>
      <c r="I1331" s="1">
        <f t="shared" si="171"/>
        <v>0.69942482645010706</v>
      </c>
      <c r="J1331" s="1" t="str">
        <f t="shared" si="172"/>
        <v>R4</v>
      </c>
      <c r="K1331" t="str">
        <f t="shared" si="173"/>
        <v>S4R4</v>
      </c>
      <c r="L1331" t="str">
        <f>VLOOKUP(K1331,'Voltage Vector Region'!$M:$P,2,0)</f>
        <v>V17</v>
      </c>
      <c r="M1331" t="str">
        <f>VLOOKUP(K1331,'Voltage Vector Region'!$M:$P,3,0)</f>
        <v>V10</v>
      </c>
      <c r="N1331" t="str">
        <f>VLOOKUP(K1331,'Voltage Vector Region'!$M:$P,4,0)</f>
        <v>V5</v>
      </c>
      <c r="P1331" t="str">
        <f>VLOOKUP(L1331,'Voltage Vector Region'!$R:$S,2,0)</f>
        <v>NNP</v>
      </c>
      <c r="Q1331" t="str">
        <f>VLOOKUP(M1331,'Voltage Vector Region'!$R:$S,2,0)</f>
        <v>NOP</v>
      </c>
      <c r="R1331" t="str">
        <f>VLOOKUP(N1331,'Voltage Vector Region'!$R:$S,2,0)</f>
        <v>OOP</v>
      </c>
      <c r="S1331">
        <f t="shared" si="167"/>
        <v>13.28</v>
      </c>
      <c r="T1331" t="e">
        <f>VLOOKUP($K1331,#REF!,2,0)</f>
        <v>#REF!</v>
      </c>
      <c r="U1331" t="e">
        <f>VLOOKUP($K1331,#REF!,3,0)</f>
        <v>#REF!</v>
      </c>
      <c r="V1331" t="e">
        <f>VLOOKUP($K1331,#REF!,4,0)</f>
        <v>#REF!</v>
      </c>
    </row>
    <row r="1332" spans="3:22" x14ac:dyDescent="0.3">
      <c r="C1332" s="1">
        <v>1.329E-2</v>
      </c>
      <c r="D1332" s="1">
        <f t="shared" si="168"/>
        <v>4.1751766366208347</v>
      </c>
      <c r="E1332" s="1" t="str">
        <f t="shared" si="169"/>
        <v>S4</v>
      </c>
      <c r="F1332" s="1">
        <f t="shared" si="174"/>
        <v>1.0335839830310416</v>
      </c>
      <c r="G1332" s="1">
        <f>$F$2*(((SQRT(3)*COS(Model!F1332))-SIN(Model!F1332))/2)</f>
        <v>1.0890518136599782E-2</v>
      </c>
      <c r="H1332" s="1">
        <f t="shared" si="170"/>
        <v>0.68731086501941785</v>
      </c>
      <c r="I1332" s="1">
        <f t="shared" si="171"/>
        <v>0.69820138315601765</v>
      </c>
      <c r="J1332" s="1" t="str">
        <f t="shared" si="172"/>
        <v>R4</v>
      </c>
      <c r="K1332" t="str">
        <f t="shared" si="173"/>
        <v>S4R4</v>
      </c>
      <c r="L1332" t="str">
        <f>VLOOKUP(K1332,'Voltage Vector Region'!$M:$P,2,0)</f>
        <v>V17</v>
      </c>
      <c r="M1332" t="str">
        <f>VLOOKUP(K1332,'Voltage Vector Region'!$M:$P,3,0)</f>
        <v>V10</v>
      </c>
      <c r="N1332" t="str">
        <f>VLOOKUP(K1332,'Voltage Vector Region'!$M:$P,4,0)</f>
        <v>V5</v>
      </c>
      <c r="P1332" t="str">
        <f>VLOOKUP(L1332,'Voltage Vector Region'!$R:$S,2,0)</f>
        <v>NNP</v>
      </c>
      <c r="Q1332" t="str">
        <f>VLOOKUP(M1332,'Voltage Vector Region'!$R:$S,2,0)</f>
        <v>NOP</v>
      </c>
      <c r="R1332" t="str">
        <f>VLOOKUP(N1332,'Voltage Vector Region'!$R:$S,2,0)</f>
        <v>OOP</v>
      </c>
      <c r="S1332">
        <f t="shared" si="167"/>
        <v>13.29</v>
      </c>
      <c r="T1332" t="e">
        <f>VLOOKUP($K1332,#REF!,2,0)</f>
        <v>#REF!</v>
      </c>
      <c r="U1332" t="e">
        <f>VLOOKUP($K1332,#REF!,3,0)</f>
        <v>#REF!</v>
      </c>
      <c r="V1332" t="e">
        <f>VLOOKUP($K1332,#REF!,4,0)</f>
        <v>#REF!</v>
      </c>
    </row>
    <row r="1333" spans="3:22" x14ac:dyDescent="0.3">
      <c r="C1333" s="1">
        <v>1.3299999999999999E-2</v>
      </c>
      <c r="D1333" s="1">
        <f t="shared" si="168"/>
        <v>4.1783182292744252</v>
      </c>
      <c r="E1333" s="1" t="str">
        <f t="shared" si="169"/>
        <v>S4</v>
      </c>
      <c r="F1333" s="1">
        <f t="shared" si="174"/>
        <v>1.0367255756846321</v>
      </c>
      <c r="G1333" s="1">
        <f>$F$2*(((SQRT(3)*COS(Model!F1333))-SIN(Model!F1333))/2)</f>
        <v>8.3774272929963544E-3</v>
      </c>
      <c r="H1333" s="1">
        <f t="shared" si="170"/>
        <v>0.68859362160315507</v>
      </c>
      <c r="I1333" s="1">
        <f t="shared" si="171"/>
        <v>0.69697104889615147</v>
      </c>
      <c r="J1333" s="1" t="str">
        <f t="shared" si="172"/>
        <v>R4</v>
      </c>
      <c r="K1333" t="str">
        <f t="shared" si="173"/>
        <v>S4R4</v>
      </c>
      <c r="L1333" t="str">
        <f>VLOOKUP(K1333,'Voltage Vector Region'!$M:$P,2,0)</f>
        <v>V17</v>
      </c>
      <c r="M1333" t="str">
        <f>VLOOKUP(K1333,'Voltage Vector Region'!$M:$P,3,0)</f>
        <v>V10</v>
      </c>
      <c r="N1333" t="str">
        <f>VLOOKUP(K1333,'Voltage Vector Region'!$M:$P,4,0)</f>
        <v>V5</v>
      </c>
      <c r="P1333" t="str">
        <f>VLOOKUP(L1333,'Voltage Vector Region'!$R:$S,2,0)</f>
        <v>NNP</v>
      </c>
      <c r="Q1333" t="str">
        <f>VLOOKUP(M1333,'Voltage Vector Region'!$R:$S,2,0)</f>
        <v>NOP</v>
      </c>
      <c r="R1333" t="str">
        <f>VLOOKUP(N1333,'Voltage Vector Region'!$R:$S,2,0)</f>
        <v>OOP</v>
      </c>
      <c r="S1333">
        <f t="shared" si="167"/>
        <v>13.299999999999999</v>
      </c>
      <c r="T1333" t="e">
        <f>VLOOKUP($K1333,#REF!,2,0)</f>
        <v>#REF!</v>
      </c>
      <c r="U1333" t="e">
        <f>VLOOKUP($K1333,#REF!,3,0)</f>
        <v>#REF!</v>
      </c>
      <c r="V1333" t="e">
        <f>VLOOKUP($K1333,#REF!,4,0)</f>
        <v>#REF!</v>
      </c>
    </row>
    <row r="1334" spans="3:22" x14ac:dyDescent="0.3">
      <c r="C1334" s="1">
        <v>1.3310000000000001E-2</v>
      </c>
      <c r="D1334" s="1">
        <f t="shared" si="168"/>
        <v>4.1814598219280148</v>
      </c>
      <c r="E1334" s="1" t="str">
        <f t="shared" si="169"/>
        <v>S4</v>
      </c>
      <c r="F1334" s="1">
        <f t="shared" si="174"/>
        <v>1.0398671683382217</v>
      </c>
      <c r="G1334" s="1">
        <f>$F$2*(((SQRT(3)*COS(Model!F1334))-SIN(Model!F1334))/2)</f>
        <v>5.8642537675683394E-3</v>
      </c>
      <c r="H1334" s="1">
        <f t="shared" si="170"/>
        <v>0.68986958204584325</v>
      </c>
      <c r="I1334" s="1">
        <f t="shared" si="171"/>
        <v>0.69573383581341164</v>
      </c>
      <c r="J1334" s="1" t="str">
        <f t="shared" si="172"/>
        <v>R4</v>
      </c>
      <c r="K1334" t="str">
        <f t="shared" si="173"/>
        <v>S4R4</v>
      </c>
      <c r="L1334" t="str">
        <f>VLOOKUP(K1334,'Voltage Vector Region'!$M:$P,2,0)</f>
        <v>V17</v>
      </c>
      <c r="M1334" t="str">
        <f>VLOOKUP(K1334,'Voltage Vector Region'!$M:$P,3,0)</f>
        <v>V10</v>
      </c>
      <c r="N1334" t="str">
        <f>VLOOKUP(K1334,'Voltage Vector Region'!$M:$P,4,0)</f>
        <v>V5</v>
      </c>
      <c r="P1334" t="str">
        <f>VLOOKUP(L1334,'Voltage Vector Region'!$R:$S,2,0)</f>
        <v>NNP</v>
      </c>
      <c r="Q1334" t="str">
        <f>VLOOKUP(M1334,'Voltage Vector Region'!$R:$S,2,0)</f>
        <v>NOP</v>
      </c>
      <c r="R1334" t="str">
        <f>VLOOKUP(N1334,'Voltage Vector Region'!$R:$S,2,0)</f>
        <v>OOP</v>
      </c>
      <c r="S1334">
        <f t="shared" si="167"/>
        <v>13.31</v>
      </c>
      <c r="T1334" t="e">
        <f>VLOOKUP($K1334,#REF!,2,0)</f>
        <v>#REF!</v>
      </c>
      <c r="U1334" t="e">
        <f>VLOOKUP($K1334,#REF!,3,0)</f>
        <v>#REF!</v>
      </c>
      <c r="V1334" t="e">
        <f>VLOOKUP($K1334,#REF!,4,0)</f>
        <v>#REF!</v>
      </c>
    </row>
    <row r="1335" spans="3:22" x14ac:dyDescent="0.3">
      <c r="C1335" s="1">
        <v>1.332E-2</v>
      </c>
      <c r="D1335" s="1">
        <f t="shared" si="168"/>
        <v>4.1846014145816044</v>
      </c>
      <c r="E1335" s="1" t="str">
        <f t="shared" si="169"/>
        <v>S4</v>
      </c>
      <c r="F1335" s="1">
        <f t="shared" si="174"/>
        <v>1.0430087609918113</v>
      </c>
      <c r="G1335" s="1">
        <f>$F$2*(((SQRT(3)*COS(Model!F1335))-SIN(Model!F1335))/2)</f>
        <v>3.351022364323164E-3</v>
      </c>
      <c r="H1335" s="1">
        <f t="shared" si="170"/>
        <v>0.69113873375426826</v>
      </c>
      <c r="I1335" s="1">
        <f t="shared" si="171"/>
        <v>0.69448975611859143</v>
      </c>
      <c r="J1335" s="1" t="str">
        <f t="shared" si="172"/>
        <v>R4</v>
      </c>
      <c r="K1335" t="str">
        <f t="shared" si="173"/>
        <v>S4R4</v>
      </c>
      <c r="L1335" t="str">
        <f>VLOOKUP(K1335,'Voltage Vector Region'!$M:$P,2,0)</f>
        <v>V17</v>
      </c>
      <c r="M1335" t="str">
        <f>VLOOKUP(K1335,'Voltage Vector Region'!$M:$P,3,0)</f>
        <v>V10</v>
      </c>
      <c r="N1335" t="str">
        <f>VLOOKUP(K1335,'Voltage Vector Region'!$M:$P,4,0)</f>
        <v>V5</v>
      </c>
      <c r="P1335" t="str">
        <f>VLOOKUP(L1335,'Voltage Vector Region'!$R:$S,2,0)</f>
        <v>NNP</v>
      </c>
      <c r="Q1335" t="str">
        <f>VLOOKUP(M1335,'Voltage Vector Region'!$R:$S,2,0)</f>
        <v>NOP</v>
      </c>
      <c r="R1335" t="str">
        <f>VLOOKUP(N1335,'Voltage Vector Region'!$R:$S,2,0)</f>
        <v>OOP</v>
      </c>
      <c r="S1335">
        <f t="shared" si="167"/>
        <v>13.32</v>
      </c>
      <c r="T1335" t="e">
        <f>VLOOKUP($K1335,#REF!,2,0)</f>
        <v>#REF!</v>
      </c>
      <c r="U1335" t="e">
        <f>VLOOKUP($K1335,#REF!,3,0)</f>
        <v>#REF!</v>
      </c>
      <c r="V1335" t="e">
        <f>VLOOKUP($K1335,#REF!,4,0)</f>
        <v>#REF!</v>
      </c>
    </row>
    <row r="1336" spans="3:22" x14ac:dyDescent="0.3">
      <c r="C1336" s="1">
        <v>1.333E-2</v>
      </c>
      <c r="D1336" s="1">
        <f t="shared" si="168"/>
        <v>4.187743007235194</v>
      </c>
      <c r="E1336" s="1" t="str">
        <f t="shared" si="169"/>
        <v>S4</v>
      </c>
      <c r="F1336" s="1">
        <f t="shared" si="174"/>
        <v>1.0461503536454009</v>
      </c>
      <c r="G1336" s="1">
        <f>$F$2*(((SQRT(3)*COS(Model!F1336))-SIN(Model!F1336))/2)</f>
        <v>8.3775788784010716E-4</v>
      </c>
      <c r="H1336" s="1">
        <f t="shared" si="170"/>
        <v>0.6924010642024151</v>
      </c>
      <c r="I1336" s="1">
        <f t="shared" si="171"/>
        <v>0.69323882209025522</v>
      </c>
      <c r="J1336" s="1" t="str">
        <f t="shared" si="172"/>
        <v>R4</v>
      </c>
      <c r="K1336" t="str">
        <f t="shared" si="173"/>
        <v>S4R4</v>
      </c>
      <c r="L1336" t="str">
        <f>VLOOKUP(K1336,'Voltage Vector Region'!$M:$P,2,0)</f>
        <v>V17</v>
      </c>
      <c r="M1336" t="str">
        <f>VLOOKUP(K1336,'Voltage Vector Region'!$M:$P,3,0)</f>
        <v>V10</v>
      </c>
      <c r="N1336" t="str">
        <f>VLOOKUP(K1336,'Voltage Vector Region'!$M:$P,4,0)</f>
        <v>V5</v>
      </c>
      <c r="P1336" t="str">
        <f>VLOOKUP(L1336,'Voltage Vector Region'!$R:$S,2,0)</f>
        <v>NNP</v>
      </c>
      <c r="Q1336" t="str">
        <f>VLOOKUP(M1336,'Voltage Vector Region'!$R:$S,2,0)</f>
        <v>NOP</v>
      </c>
      <c r="R1336" t="str">
        <f>VLOOKUP(N1336,'Voltage Vector Region'!$R:$S,2,0)</f>
        <v>OOP</v>
      </c>
      <c r="S1336">
        <f t="shared" si="167"/>
        <v>13.33</v>
      </c>
      <c r="T1336" t="e">
        <f>VLOOKUP($K1336,#REF!,2,0)</f>
        <v>#REF!</v>
      </c>
      <c r="U1336" t="e">
        <f>VLOOKUP($K1336,#REF!,3,0)</f>
        <v>#REF!</v>
      </c>
      <c r="V1336" t="e">
        <f>VLOOKUP($K1336,#REF!,4,0)</f>
        <v>#REF!</v>
      </c>
    </row>
    <row r="1337" spans="3:22" x14ac:dyDescent="0.3">
      <c r="C1337" s="1">
        <v>1.3339999999999999E-2</v>
      </c>
      <c r="D1337" s="1">
        <f t="shared" si="168"/>
        <v>4.1908845998887836</v>
      </c>
      <c r="E1337" s="1" t="str">
        <f t="shared" si="169"/>
        <v>S5</v>
      </c>
      <c r="F1337" s="1">
        <f t="shared" si="174"/>
        <v>2.0943951023930651E-3</v>
      </c>
      <c r="G1337" s="1">
        <f>$F$2*(((SQRT(3)*COS(Model!F1337))-SIN(Model!F1337))/2)</f>
        <v>0.69198104607461663</v>
      </c>
      <c r="H1337" s="1">
        <f t="shared" si="170"/>
        <v>1.6755148569753951E-3</v>
      </c>
      <c r="I1337" s="1">
        <f t="shared" si="171"/>
        <v>0.693656560931592</v>
      </c>
      <c r="J1337" s="1" t="str">
        <f t="shared" si="172"/>
        <v>R3</v>
      </c>
      <c r="K1337" t="str">
        <f t="shared" si="173"/>
        <v>S5R3</v>
      </c>
      <c r="L1337" t="str">
        <f>VLOOKUP(K1337,'Voltage Vector Region'!$M:$P,2,0)</f>
        <v>V5</v>
      </c>
      <c r="M1337" t="str">
        <f>VLOOKUP(K1337,'Voltage Vector Region'!$M:$P,3,0)</f>
        <v>V11</v>
      </c>
      <c r="N1337" t="str">
        <f>VLOOKUP(K1337,'Voltage Vector Region'!$M:$P,4,0)</f>
        <v>V17</v>
      </c>
      <c r="P1337" t="str">
        <f>VLOOKUP(L1337,'Voltage Vector Region'!$R:$S,2,0)</f>
        <v>OOP</v>
      </c>
      <c r="Q1337" t="str">
        <f>VLOOKUP(M1337,'Voltage Vector Region'!$R:$S,2,0)</f>
        <v>ONP</v>
      </c>
      <c r="R1337" t="str">
        <f>VLOOKUP(N1337,'Voltage Vector Region'!$R:$S,2,0)</f>
        <v>NNP</v>
      </c>
      <c r="S1337">
        <f t="shared" si="167"/>
        <v>13.34</v>
      </c>
      <c r="T1337" t="e">
        <f>VLOOKUP($K1337,#REF!,2,0)</f>
        <v>#REF!</v>
      </c>
      <c r="U1337" t="e">
        <f>VLOOKUP($K1337,#REF!,3,0)</f>
        <v>#REF!</v>
      </c>
      <c r="V1337" t="e">
        <f>VLOOKUP($K1337,#REF!,4,0)</f>
        <v>#REF!</v>
      </c>
    </row>
    <row r="1338" spans="3:22" x14ac:dyDescent="0.3">
      <c r="C1338" s="1">
        <v>1.3350000000000001E-2</v>
      </c>
      <c r="D1338" s="1">
        <f t="shared" si="168"/>
        <v>4.1940261925423741</v>
      </c>
      <c r="E1338" s="1" t="str">
        <f t="shared" si="169"/>
        <v>S5</v>
      </c>
      <c r="F1338" s="1">
        <f t="shared" si="174"/>
        <v>5.235987755983551E-3</v>
      </c>
      <c r="G1338" s="1">
        <f>$F$2*(((SQRT(3)*COS(Model!F1338))-SIN(Model!F1338))/2)</f>
        <v>0.69071644048541714</v>
      </c>
      <c r="H1338" s="1">
        <f t="shared" si="170"/>
        <v>4.1887710651361144E-3</v>
      </c>
      <c r="I1338" s="1">
        <f t="shared" si="171"/>
        <v>0.69490521155055329</v>
      </c>
      <c r="J1338" s="1" t="str">
        <f t="shared" si="172"/>
        <v>R3</v>
      </c>
      <c r="K1338" t="str">
        <f t="shared" si="173"/>
        <v>S5R3</v>
      </c>
      <c r="L1338" t="str">
        <f>VLOOKUP(K1338,'Voltage Vector Region'!$M:$P,2,0)</f>
        <v>V5</v>
      </c>
      <c r="M1338" t="str">
        <f>VLOOKUP(K1338,'Voltage Vector Region'!$M:$P,3,0)</f>
        <v>V11</v>
      </c>
      <c r="N1338" t="str">
        <f>VLOOKUP(K1338,'Voltage Vector Region'!$M:$P,4,0)</f>
        <v>V17</v>
      </c>
      <c r="P1338" t="str">
        <f>VLOOKUP(L1338,'Voltage Vector Region'!$R:$S,2,0)</f>
        <v>OOP</v>
      </c>
      <c r="Q1338" t="str">
        <f>VLOOKUP(M1338,'Voltage Vector Region'!$R:$S,2,0)</f>
        <v>ONP</v>
      </c>
      <c r="R1338" t="str">
        <f>VLOOKUP(N1338,'Voltage Vector Region'!$R:$S,2,0)</f>
        <v>NNP</v>
      </c>
      <c r="S1338">
        <f t="shared" si="167"/>
        <v>13.35</v>
      </c>
      <c r="T1338" t="e">
        <f>VLOOKUP($K1338,#REF!,2,0)</f>
        <v>#REF!</v>
      </c>
      <c r="U1338" t="e">
        <f>VLOOKUP($K1338,#REF!,3,0)</f>
        <v>#REF!</v>
      </c>
      <c r="V1338" t="e">
        <f>VLOOKUP($K1338,#REF!,4,0)</f>
        <v>#REF!</v>
      </c>
    </row>
    <row r="1339" spans="3:22" x14ac:dyDescent="0.3">
      <c r="C1339" s="1">
        <v>1.336E-2</v>
      </c>
      <c r="D1339" s="1">
        <f t="shared" si="168"/>
        <v>4.1971677851959637</v>
      </c>
      <c r="E1339" s="1" t="str">
        <f t="shared" si="169"/>
        <v>S5</v>
      </c>
      <c r="F1339" s="1">
        <f t="shared" si="174"/>
        <v>8.3775804095731488E-3</v>
      </c>
      <c r="G1339" s="1">
        <f>$F$2*(((SQRT(3)*COS(Model!F1339))-SIN(Model!F1339))/2)</f>
        <v>0.68944501780380385</v>
      </c>
      <c r="H1339" s="1">
        <f t="shared" si="170"/>
        <v>6.701985931816784E-3</v>
      </c>
      <c r="I1339" s="1">
        <f t="shared" si="171"/>
        <v>0.69614700373562066</v>
      </c>
      <c r="J1339" s="1" t="str">
        <f t="shared" si="172"/>
        <v>R3</v>
      </c>
      <c r="K1339" t="str">
        <f t="shared" si="173"/>
        <v>S5R3</v>
      </c>
      <c r="L1339" t="str">
        <f>VLOOKUP(K1339,'Voltage Vector Region'!$M:$P,2,0)</f>
        <v>V5</v>
      </c>
      <c r="M1339" t="str">
        <f>VLOOKUP(K1339,'Voltage Vector Region'!$M:$P,3,0)</f>
        <v>V11</v>
      </c>
      <c r="N1339" t="str">
        <f>VLOOKUP(K1339,'Voltage Vector Region'!$M:$P,4,0)</f>
        <v>V17</v>
      </c>
      <c r="P1339" t="str">
        <f>VLOOKUP(L1339,'Voltage Vector Region'!$R:$S,2,0)</f>
        <v>OOP</v>
      </c>
      <c r="Q1339" t="str">
        <f>VLOOKUP(M1339,'Voltage Vector Region'!$R:$S,2,0)</f>
        <v>ONP</v>
      </c>
      <c r="R1339" t="str">
        <f>VLOOKUP(N1339,'Voltage Vector Region'!$R:$S,2,0)</f>
        <v>NNP</v>
      </c>
      <c r="S1339">
        <f t="shared" si="167"/>
        <v>13.36</v>
      </c>
      <c r="T1339" t="e">
        <f>VLOOKUP($K1339,#REF!,2,0)</f>
        <v>#REF!</v>
      </c>
      <c r="U1339" t="e">
        <f>VLOOKUP($K1339,#REF!,3,0)</f>
        <v>#REF!</v>
      </c>
      <c r="V1339" t="e">
        <f>VLOOKUP($K1339,#REF!,4,0)</f>
        <v>#REF!</v>
      </c>
    </row>
    <row r="1340" spans="3:22" x14ac:dyDescent="0.3">
      <c r="C1340" s="1">
        <v>1.337E-2</v>
      </c>
      <c r="D1340" s="1">
        <f t="shared" si="168"/>
        <v>4.2003093778495533</v>
      </c>
      <c r="E1340" s="1" t="str">
        <f t="shared" si="169"/>
        <v>S5</v>
      </c>
      <c r="F1340" s="1">
        <f t="shared" si="174"/>
        <v>1.1519173063162746E-2</v>
      </c>
      <c r="G1340" s="1">
        <f>$F$2*(((SQRT(3)*COS(Model!F1340))-SIN(Model!F1340))/2)</f>
        <v>0.68816679057820518</v>
      </c>
      <c r="H1340" s="1">
        <f t="shared" si="170"/>
        <v>9.2151346526020105E-3</v>
      </c>
      <c r="I1340" s="1">
        <f t="shared" si="171"/>
        <v>0.69738192523080722</v>
      </c>
      <c r="J1340" s="1" t="str">
        <f t="shared" si="172"/>
        <v>R3</v>
      </c>
      <c r="K1340" t="str">
        <f t="shared" si="173"/>
        <v>S5R3</v>
      </c>
      <c r="L1340" t="str">
        <f>VLOOKUP(K1340,'Voltage Vector Region'!$M:$P,2,0)</f>
        <v>V5</v>
      </c>
      <c r="M1340" t="str">
        <f>VLOOKUP(K1340,'Voltage Vector Region'!$M:$P,3,0)</f>
        <v>V11</v>
      </c>
      <c r="N1340" t="str">
        <f>VLOOKUP(K1340,'Voltage Vector Region'!$M:$P,4,0)</f>
        <v>V17</v>
      </c>
      <c r="P1340" t="str">
        <f>VLOOKUP(L1340,'Voltage Vector Region'!$R:$S,2,0)</f>
        <v>OOP</v>
      </c>
      <c r="Q1340" t="str">
        <f>VLOOKUP(M1340,'Voltage Vector Region'!$R:$S,2,0)</f>
        <v>ONP</v>
      </c>
      <c r="R1340" t="str">
        <f>VLOOKUP(N1340,'Voltage Vector Region'!$R:$S,2,0)</f>
        <v>NNP</v>
      </c>
      <c r="S1340">
        <f t="shared" si="167"/>
        <v>13.37</v>
      </c>
      <c r="T1340" t="e">
        <f>VLOOKUP($K1340,#REF!,2,0)</f>
        <v>#REF!</v>
      </c>
      <c r="U1340" t="e">
        <f>VLOOKUP($K1340,#REF!,3,0)</f>
        <v>#REF!</v>
      </c>
      <c r="V1340" t="e">
        <f>VLOOKUP($K1340,#REF!,4,0)</f>
        <v>#REF!</v>
      </c>
    </row>
    <row r="1341" spans="3:22" x14ac:dyDescent="0.3">
      <c r="C1341" s="1">
        <v>1.338E-2</v>
      </c>
      <c r="D1341" s="1">
        <f t="shared" si="168"/>
        <v>4.2034509705031429</v>
      </c>
      <c r="E1341" s="1" t="str">
        <f t="shared" si="169"/>
        <v>S5</v>
      </c>
      <c r="F1341" s="1">
        <f t="shared" si="174"/>
        <v>1.4660765716752344E-2</v>
      </c>
      <c r="G1341" s="1">
        <f>$F$2*(((SQRT(3)*COS(Model!F1341))-SIN(Model!F1341))/2)</f>
        <v>0.68688177142420759</v>
      </c>
      <c r="H1341" s="1">
        <f t="shared" si="170"/>
        <v>1.1728192423728514E-2</v>
      </c>
      <c r="I1341" s="1">
        <f t="shared" si="171"/>
        <v>0.69860996384793606</v>
      </c>
      <c r="J1341" s="1" t="str">
        <f t="shared" si="172"/>
        <v>R3</v>
      </c>
      <c r="K1341" t="str">
        <f t="shared" si="173"/>
        <v>S5R3</v>
      </c>
      <c r="L1341" t="str">
        <f>VLOOKUP(K1341,'Voltage Vector Region'!$M:$P,2,0)</f>
        <v>V5</v>
      </c>
      <c r="M1341" t="str">
        <f>VLOOKUP(K1341,'Voltage Vector Region'!$M:$P,3,0)</f>
        <v>V11</v>
      </c>
      <c r="N1341" t="str">
        <f>VLOOKUP(K1341,'Voltage Vector Region'!$M:$P,4,0)</f>
        <v>V17</v>
      </c>
      <c r="P1341" t="str">
        <f>VLOOKUP(L1341,'Voltage Vector Region'!$R:$S,2,0)</f>
        <v>OOP</v>
      </c>
      <c r="Q1341" t="str">
        <f>VLOOKUP(M1341,'Voltage Vector Region'!$R:$S,2,0)</f>
        <v>ONP</v>
      </c>
      <c r="R1341" t="str">
        <f>VLOOKUP(N1341,'Voltage Vector Region'!$R:$S,2,0)</f>
        <v>NNP</v>
      </c>
      <c r="S1341">
        <f t="shared" si="167"/>
        <v>13.379999999999999</v>
      </c>
      <c r="T1341" t="e">
        <f>VLOOKUP($K1341,#REF!,2,0)</f>
        <v>#REF!</v>
      </c>
      <c r="U1341" t="e">
        <f>VLOOKUP($K1341,#REF!,3,0)</f>
        <v>#REF!</v>
      </c>
      <c r="V1341" t="e">
        <f>VLOOKUP($K1341,#REF!,4,0)</f>
        <v>#REF!</v>
      </c>
    </row>
    <row r="1342" spans="3:22" x14ac:dyDescent="0.3">
      <c r="C1342" s="1">
        <v>1.3390000000000001E-2</v>
      </c>
      <c r="D1342" s="1">
        <f t="shared" si="168"/>
        <v>4.2065925631567334</v>
      </c>
      <c r="E1342" s="1" t="str">
        <f t="shared" si="169"/>
        <v>S5</v>
      </c>
      <c r="F1342" s="1">
        <f t="shared" si="174"/>
        <v>1.780235837034283E-2</v>
      </c>
      <c r="G1342" s="1">
        <f>$F$2*(((SQRT(3)*COS(Model!F1342))-SIN(Model!F1342))/2)</f>
        <v>0.68558997302443103</v>
      </c>
      <c r="H1342" s="1">
        <f t="shared" si="170"/>
        <v>1.4241134442331368E-2</v>
      </c>
      <c r="I1342" s="1">
        <f t="shared" si="171"/>
        <v>0.69983110746676236</v>
      </c>
      <c r="J1342" s="1" t="str">
        <f t="shared" si="172"/>
        <v>R3</v>
      </c>
      <c r="K1342" t="str">
        <f t="shared" si="173"/>
        <v>S5R3</v>
      </c>
      <c r="L1342" t="str">
        <f>VLOOKUP(K1342,'Voltage Vector Region'!$M:$P,2,0)</f>
        <v>V5</v>
      </c>
      <c r="M1342" t="str">
        <f>VLOOKUP(K1342,'Voltage Vector Region'!$M:$P,3,0)</f>
        <v>V11</v>
      </c>
      <c r="N1342" t="str">
        <f>VLOOKUP(K1342,'Voltage Vector Region'!$M:$P,4,0)</f>
        <v>V17</v>
      </c>
      <c r="P1342" t="str">
        <f>VLOOKUP(L1342,'Voltage Vector Region'!$R:$S,2,0)</f>
        <v>OOP</v>
      </c>
      <c r="Q1342" t="str">
        <f>VLOOKUP(M1342,'Voltage Vector Region'!$R:$S,2,0)</f>
        <v>ONP</v>
      </c>
      <c r="R1342" t="str">
        <f>VLOOKUP(N1342,'Voltage Vector Region'!$R:$S,2,0)</f>
        <v>NNP</v>
      </c>
      <c r="S1342">
        <f t="shared" si="167"/>
        <v>13.39</v>
      </c>
      <c r="T1342" t="e">
        <f>VLOOKUP($K1342,#REF!,2,0)</f>
        <v>#REF!</v>
      </c>
      <c r="U1342" t="e">
        <f>VLOOKUP($K1342,#REF!,3,0)</f>
        <v>#REF!</v>
      </c>
      <c r="V1342" t="e">
        <f>VLOOKUP($K1342,#REF!,4,0)</f>
        <v>#REF!</v>
      </c>
    </row>
    <row r="1343" spans="3:22" x14ac:dyDescent="0.3">
      <c r="C1343" s="1">
        <v>1.34E-2</v>
      </c>
      <c r="D1343" s="1">
        <f t="shared" si="168"/>
        <v>4.209734155810323</v>
      </c>
      <c r="E1343" s="1" t="str">
        <f t="shared" si="169"/>
        <v>S5</v>
      </c>
      <c r="F1343" s="1">
        <f t="shared" si="174"/>
        <v>2.0943951023932428E-2</v>
      </c>
      <c r="G1343" s="1">
        <f>$F$2*(((SQRT(3)*COS(Model!F1343))-SIN(Model!F1343))/2)</f>
        <v>0.68429140812840517</v>
      </c>
      <c r="H1343" s="1">
        <f t="shared" si="170"/>
        <v>1.6753935906685946E-2</v>
      </c>
      <c r="I1343" s="1">
        <f t="shared" si="171"/>
        <v>0.70104534403509111</v>
      </c>
      <c r="J1343" s="1" t="str">
        <f t="shared" si="172"/>
        <v>R3</v>
      </c>
      <c r="K1343" t="str">
        <f t="shared" si="173"/>
        <v>S5R3</v>
      </c>
      <c r="L1343" t="str">
        <f>VLOOKUP(K1343,'Voltage Vector Region'!$M:$P,2,0)</f>
        <v>V5</v>
      </c>
      <c r="M1343" t="str">
        <f>VLOOKUP(K1343,'Voltage Vector Region'!$M:$P,3,0)</f>
        <v>V11</v>
      </c>
      <c r="N1343" t="str">
        <f>VLOOKUP(K1343,'Voltage Vector Region'!$M:$P,4,0)</f>
        <v>V17</v>
      </c>
      <c r="P1343" t="str">
        <f>VLOOKUP(L1343,'Voltage Vector Region'!$R:$S,2,0)</f>
        <v>OOP</v>
      </c>
      <c r="Q1343" t="str">
        <f>VLOOKUP(M1343,'Voltage Vector Region'!$R:$S,2,0)</f>
        <v>ONP</v>
      </c>
      <c r="R1343" t="str">
        <f>VLOOKUP(N1343,'Voltage Vector Region'!$R:$S,2,0)</f>
        <v>NNP</v>
      </c>
      <c r="S1343">
        <f t="shared" si="167"/>
        <v>13.4</v>
      </c>
      <c r="T1343" t="e">
        <f>VLOOKUP($K1343,#REF!,2,0)</f>
        <v>#REF!</v>
      </c>
      <c r="U1343" t="e">
        <f>VLOOKUP($K1343,#REF!,3,0)</f>
        <v>#REF!</v>
      </c>
      <c r="V1343" t="e">
        <f>VLOOKUP($K1343,#REF!,4,0)</f>
        <v>#REF!</v>
      </c>
    </row>
    <row r="1344" spans="3:22" x14ac:dyDescent="0.3">
      <c r="C1344" s="1">
        <v>1.341E-2</v>
      </c>
      <c r="D1344" s="1">
        <f t="shared" si="168"/>
        <v>4.2128757484639126</v>
      </c>
      <c r="E1344" s="1" t="str">
        <f t="shared" si="169"/>
        <v>S5</v>
      </c>
      <c r="F1344" s="1">
        <f t="shared" si="174"/>
        <v>2.4085543677522026E-2</v>
      </c>
      <c r="G1344" s="1">
        <f>$F$2*(((SQRT(3)*COS(Model!F1344))-SIN(Model!F1344))/2)</f>
        <v>0.68298608955244056</v>
      </c>
      <c r="H1344" s="1">
        <f t="shared" si="170"/>
        <v>1.9266572016456963E-2</v>
      </c>
      <c r="I1344" s="1">
        <f t="shared" si="171"/>
        <v>0.70225266156889754</v>
      </c>
      <c r="J1344" s="1" t="str">
        <f t="shared" si="172"/>
        <v>R3</v>
      </c>
      <c r="K1344" t="str">
        <f t="shared" si="173"/>
        <v>S5R3</v>
      </c>
      <c r="L1344" t="str">
        <f>VLOOKUP(K1344,'Voltage Vector Region'!$M:$P,2,0)</f>
        <v>V5</v>
      </c>
      <c r="M1344" t="str">
        <f>VLOOKUP(K1344,'Voltage Vector Region'!$M:$P,3,0)</f>
        <v>V11</v>
      </c>
      <c r="N1344" t="str">
        <f>VLOOKUP(K1344,'Voltage Vector Region'!$M:$P,4,0)</f>
        <v>V17</v>
      </c>
      <c r="P1344" t="str">
        <f>VLOOKUP(L1344,'Voltage Vector Region'!$R:$S,2,0)</f>
        <v>OOP</v>
      </c>
      <c r="Q1344" t="str">
        <f>VLOOKUP(M1344,'Voltage Vector Region'!$R:$S,2,0)</f>
        <v>ONP</v>
      </c>
      <c r="R1344" t="str">
        <f>VLOOKUP(N1344,'Voltage Vector Region'!$R:$S,2,0)</f>
        <v>NNP</v>
      </c>
      <c r="S1344">
        <f t="shared" si="167"/>
        <v>13.41</v>
      </c>
      <c r="T1344" t="e">
        <f>VLOOKUP($K1344,#REF!,2,0)</f>
        <v>#REF!</v>
      </c>
      <c r="U1344" t="e">
        <f>VLOOKUP($K1344,#REF!,3,0)</f>
        <v>#REF!</v>
      </c>
      <c r="V1344" t="e">
        <f>VLOOKUP($K1344,#REF!,4,0)</f>
        <v>#REF!</v>
      </c>
    </row>
    <row r="1345" spans="3:22" x14ac:dyDescent="0.3">
      <c r="C1345" s="1">
        <v>1.342E-2</v>
      </c>
      <c r="D1345" s="1">
        <f t="shared" si="168"/>
        <v>4.2160173411175021</v>
      </c>
      <c r="E1345" s="1" t="str">
        <f t="shared" si="169"/>
        <v>S5</v>
      </c>
      <c r="F1345" s="1">
        <f t="shared" si="174"/>
        <v>2.7227136331111623E-2</v>
      </c>
      <c r="G1345" s="1">
        <f>$F$2*(((SQRT(3)*COS(Model!F1345))-SIN(Model!F1345))/2)</f>
        <v>0.68167403017950468</v>
      </c>
      <c r="H1345" s="1">
        <f t="shared" si="170"/>
        <v>2.1779017972940407E-2</v>
      </c>
      <c r="I1345" s="1">
        <f t="shared" si="171"/>
        <v>0.70345304815244503</v>
      </c>
      <c r="J1345" s="1" t="str">
        <f t="shared" si="172"/>
        <v>R3</v>
      </c>
      <c r="K1345" t="str">
        <f t="shared" si="173"/>
        <v>S5R3</v>
      </c>
      <c r="L1345" t="str">
        <f>VLOOKUP(K1345,'Voltage Vector Region'!$M:$P,2,0)</f>
        <v>V5</v>
      </c>
      <c r="M1345" t="str">
        <f>VLOOKUP(K1345,'Voltage Vector Region'!$M:$P,3,0)</f>
        <v>V11</v>
      </c>
      <c r="N1345" t="str">
        <f>VLOOKUP(K1345,'Voltage Vector Region'!$M:$P,4,0)</f>
        <v>V17</v>
      </c>
      <c r="P1345" t="str">
        <f>VLOOKUP(L1345,'Voltage Vector Region'!$R:$S,2,0)</f>
        <v>OOP</v>
      </c>
      <c r="Q1345" t="str">
        <f>VLOOKUP(M1345,'Voltage Vector Region'!$R:$S,2,0)</f>
        <v>ONP</v>
      </c>
      <c r="R1345" t="str">
        <f>VLOOKUP(N1345,'Voltage Vector Region'!$R:$S,2,0)</f>
        <v>NNP</v>
      </c>
      <c r="S1345">
        <f t="shared" si="167"/>
        <v>13.42</v>
      </c>
      <c r="T1345" t="e">
        <f>VLOOKUP($K1345,#REF!,2,0)</f>
        <v>#REF!</v>
      </c>
      <c r="U1345" t="e">
        <f>VLOOKUP($K1345,#REF!,3,0)</f>
        <v>#REF!</v>
      </c>
      <c r="V1345" t="e">
        <f>VLOOKUP($K1345,#REF!,4,0)</f>
        <v>#REF!</v>
      </c>
    </row>
    <row r="1346" spans="3:22" x14ac:dyDescent="0.3">
      <c r="C1346" s="1">
        <v>1.3429999999999999E-2</v>
      </c>
      <c r="D1346" s="1">
        <f t="shared" si="168"/>
        <v>4.2191589337710917</v>
      </c>
      <c r="E1346" s="1" t="str">
        <f t="shared" si="169"/>
        <v>S5</v>
      </c>
      <c r="F1346" s="1">
        <f t="shared" si="174"/>
        <v>3.0368728984701221E-2</v>
      </c>
      <c r="G1346" s="1">
        <f>$F$2*(((SQRT(3)*COS(Model!F1346))-SIN(Model!F1346))/2)</f>
        <v>0.68035524295909378</v>
      </c>
      <c r="H1346" s="1">
        <f t="shared" si="170"/>
        <v>2.4291248979309003E-2</v>
      </c>
      <c r="I1346" s="1">
        <f t="shared" si="171"/>
        <v>0.70464649193840279</v>
      </c>
      <c r="J1346" s="1" t="str">
        <f t="shared" si="172"/>
        <v>R3</v>
      </c>
      <c r="K1346" t="str">
        <f t="shared" si="173"/>
        <v>S5R3</v>
      </c>
      <c r="L1346" t="str">
        <f>VLOOKUP(K1346,'Voltage Vector Region'!$M:$P,2,0)</f>
        <v>V5</v>
      </c>
      <c r="M1346" t="str">
        <f>VLOOKUP(K1346,'Voltage Vector Region'!$M:$P,3,0)</f>
        <v>V11</v>
      </c>
      <c r="N1346" t="str">
        <f>VLOOKUP(K1346,'Voltage Vector Region'!$M:$P,4,0)</f>
        <v>V17</v>
      </c>
      <c r="P1346" t="str">
        <f>VLOOKUP(L1346,'Voltage Vector Region'!$R:$S,2,0)</f>
        <v>OOP</v>
      </c>
      <c r="Q1346" t="str">
        <f>VLOOKUP(M1346,'Voltage Vector Region'!$R:$S,2,0)</f>
        <v>ONP</v>
      </c>
      <c r="R1346" t="str">
        <f>VLOOKUP(N1346,'Voltage Vector Region'!$R:$S,2,0)</f>
        <v>NNP</v>
      </c>
      <c r="S1346">
        <f t="shared" si="167"/>
        <v>13.43</v>
      </c>
      <c r="T1346" t="e">
        <f>VLOOKUP($K1346,#REF!,2,0)</f>
        <v>#REF!</v>
      </c>
      <c r="U1346" t="e">
        <f>VLOOKUP($K1346,#REF!,3,0)</f>
        <v>#REF!</v>
      </c>
      <c r="V1346" t="e">
        <f>VLOOKUP($K1346,#REF!,4,0)</f>
        <v>#REF!</v>
      </c>
    </row>
    <row r="1347" spans="3:22" x14ac:dyDescent="0.3">
      <c r="C1347" s="1">
        <v>1.3440000000000001E-2</v>
      </c>
      <c r="D1347" s="1">
        <f t="shared" si="168"/>
        <v>4.2223005264246822</v>
      </c>
      <c r="E1347" s="1" t="str">
        <f t="shared" si="169"/>
        <v>S5</v>
      </c>
      <c r="F1347" s="1">
        <f t="shared" si="174"/>
        <v>3.3510321638291707E-2</v>
      </c>
      <c r="G1347" s="1">
        <f>$F$2*(((SQRT(3)*COS(Model!F1347))-SIN(Model!F1347))/2)</f>
        <v>0.67902974090710522</v>
      </c>
      <c r="H1347" s="1">
        <f t="shared" si="170"/>
        <v>2.6803240240857659E-2</v>
      </c>
      <c r="I1347" s="1">
        <f t="shared" si="171"/>
        <v>0.70583298114796289</v>
      </c>
      <c r="J1347" s="1" t="str">
        <f t="shared" si="172"/>
        <v>R3</v>
      </c>
      <c r="K1347" t="str">
        <f t="shared" si="173"/>
        <v>S5R3</v>
      </c>
      <c r="L1347" t="str">
        <f>VLOOKUP(K1347,'Voltage Vector Region'!$M:$P,2,0)</f>
        <v>V5</v>
      </c>
      <c r="M1347" t="str">
        <f>VLOOKUP(K1347,'Voltage Vector Region'!$M:$P,3,0)</f>
        <v>V11</v>
      </c>
      <c r="N1347" t="str">
        <f>VLOOKUP(K1347,'Voltage Vector Region'!$M:$P,4,0)</f>
        <v>V17</v>
      </c>
      <c r="P1347" t="str">
        <f>VLOOKUP(L1347,'Voltage Vector Region'!$R:$S,2,0)</f>
        <v>OOP</v>
      </c>
      <c r="Q1347" t="str">
        <f>VLOOKUP(M1347,'Voltage Vector Region'!$R:$S,2,0)</f>
        <v>ONP</v>
      </c>
      <c r="R1347" t="str">
        <f>VLOOKUP(N1347,'Voltage Vector Region'!$R:$S,2,0)</f>
        <v>NNP</v>
      </c>
      <c r="S1347">
        <f t="shared" ref="S1347:S1410" si="175">C1347/$S$1</f>
        <v>13.44</v>
      </c>
      <c r="T1347" t="e">
        <f>VLOOKUP($K1347,#REF!,2,0)</f>
        <v>#REF!</v>
      </c>
      <c r="U1347" t="e">
        <f>VLOOKUP($K1347,#REF!,3,0)</f>
        <v>#REF!</v>
      </c>
      <c r="V1347" t="e">
        <f>VLOOKUP($K1347,#REF!,4,0)</f>
        <v>#REF!</v>
      </c>
    </row>
    <row r="1348" spans="3:22" x14ac:dyDescent="0.3">
      <c r="C1348" s="1">
        <v>1.345E-2</v>
      </c>
      <c r="D1348" s="1">
        <f t="shared" ref="D1348:D1411" si="176">C1348*$B$3</f>
        <v>4.2254421190782718</v>
      </c>
      <c r="E1348" s="1" t="str">
        <f t="shared" ref="E1348:E1411" si="177">IF(AND((D1348&lt;PI()/3),(D1348&gt;=0)),"S1",IF(AND((D1348&lt;2*PI()/3),(D1348&gt;=PI()/3)),"S2",IF(AND((D1348&lt;3*PI()/3),(D1348&gt;=2*PI()/3)),"S3",IF(AND((D1348&lt;4*PI()/3),(D1348&gt;=PI())),"S4",IF(AND((D1348&lt;5*PI()/3),(D1348&gt;=4*PI()/3)),"S5",IF(AND((D1348&lt;2*PI()),(D1348&gt;=5*PI()/3)),"S6",0))))))</f>
        <v>S5</v>
      </c>
      <c r="F1348" s="1">
        <f t="shared" si="174"/>
        <v>3.6651914291881305E-2</v>
      </c>
      <c r="G1348" s="1">
        <f>$F$2*(((SQRT(3)*COS(Model!F1348))-SIN(Model!F1348))/2)</f>
        <v>0.67769753710570946</v>
      </c>
      <c r="H1348" s="1">
        <f t="shared" si="170"/>
        <v>2.9314966965245326E-2</v>
      </c>
      <c r="I1348" s="1">
        <f t="shared" si="171"/>
        <v>0.70701250407095473</v>
      </c>
      <c r="J1348" s="1" t="str">
        <f t="shared" si="172"/>
        <v>R3</v>
      </c>
      <c r="K1348" t="str">
        <f t="shared" si="173"/>
        <v>S5R3</v>
      </c>
      <c r="L1348" t="str">
        <f>VLOOKUP(K1348,'Voltage Vector Region'!$M:$P,2,0)</f>
        <v>V5</v>
      </c>
      <c r="M1348" t="str">
        <f>VLOOKUP(K1348,'Voltage Vector Region'!$M:$P,3,0)</f>
        <v>V11</v>
      </c>
      <c r="N1348" t="str">
        <f>VLOOKUP(K1348,'Voltage Vector Region'!$M:$P,4,0)</f>
        <v>V17</v>
      </c>
      <c r="P1348" t="str">
        <f>VLOOKUP(L1348,'Voltage Vector Region'!$R:$S,2,0)</f>
        <v>OOP</v>
      </c>
      <c r="Q1348" t="str">
        <f>VLOOKUP(M1348,'Voltage Vector Region'!$R:$S,2,0)</f>
        <v>ONP</v>
      </c>
      <c r="R1348" t="str">
        <f>VLOOKUP(N1348,'Voltage Vector Region'!$R:$S,2,0)</f>
        <v>NNP</v>
      </c>
      <c r="S1348">
        <f t="shared" si="175"/>
        <v>13.45</v>
      </c>
      <c r="T1348" t="e">
        <f>VLOOKUP($K1348,#REF!,2,0)</f>
        <v>#REF!</v>
      </c>
      <c r="U1348" t="e">
        <f>VLOOKUP($K1348,#REF!,3,0)</f>
        <v>#REF!</v>
      </c>
      <c r="V1348" t="e">
        <f>VLOOKUP($K1348,#REF!,4,0)</f>
        <v>#REF!</v>
      </c>
    </row>
    <row r="1349" spans="3:22" x14ac:dyDescent="0.3">
      <c r="C1349" s="1">
        <v>1.346E-2</v>
      </c>
      <c r="D1349" s="1">
        <f t="shared" si="176"/>
        <v>4.2285837117318614</v>
      </c>
      <c r="E1349" s="1" t="str">
        <f t="shared" si="177"/>
        <v>S5</v>
      </c>
      <c r="F1349" s="1">
        <f t="shared" si="174"/>
        <v>3.9793506945470902E-2</v>
      </c>
      <c r="G1349" s="1">
        <f>$F$2*(((SQRT(3)*COS(Model!F1349))-SIN(Model!F1349))/2)</f>
        <v>0.67635864470322016</v>
      </c>
      <c r="H1349" s="1">
        <f t="shared" si="170"/>
        <v>3.1826404362743983E-2</v>
      </c>
      <c r="I1349" s="1">
        <f t="shared" si="171"/>
        <v>0.70818504906596413</v>
      </c>
      <c r="J1349" s="1" t="str">
        <f t="shared" si="172"/>
        <v>R3</v>
      </c>
      <c r="K1349" t="str">
        <f t="shared" si="173"/>
        <v>S5R3</v>
      </c>
      <c r="L1349" t="str">
        <f>VLOOKUP(K1349,'Voltage Vector Region'!$M:$P,2,0)</f>
        <v>V5</v>
      </c>
      <c r="M1349" t="str">
        <f>VLOOKUP(K1349,'Voltage Vector Region'!$M:$P,3,0)</f>
        <v>V11</v>
      </c>
      <c r="N1349" t="str">
        <f>VLOOKUP(K1349,'Voltage Vector Region'!$M:$P,4,0)</f>
        <v>V17</v>
      </c>
      <c r="P1349" t="str">
        <f>VLOOKUP(L1349,'Voltage Vector Region'!$R:$S,2,0)</f>
        <v>OOP</v>
      </c>
      <c r="Q1349" t="str">
        <f>VLOOKUP(M1349,'Voltage Vector Region'!$R:$S,2,0)</f>
        <v>ONP</v>
      </c>
      <c r="R1349" t="str">
        <f>VLOOKUP(N1349,'Voltage Vector Region'!$R:$S,2,0)</f>
        <v>NNP</v>
      </c>
      <c r="S1349">
        <f t="shared" si="175"/>
        <v>13.459999999999999</v>
      </c>
      <c r="T1349" t="e">
        <f>VLOOKUP($K1349,#REF!,2,0)</f>
        <v>#REF!</v>
      </c>
      <c r="U1349" t="e">
        <f>VLOOKUP($K1349,#REF!,3,0)</f>
        <v>#REF!</v>
      </c>
      <c r="V1349" t="e">
        <f>VLOOKUP($K1349,#REF!,4,0)</f>
        <v>#REF!</v>
      </c>
    </row>
    <row r="1350" spans="3:22" x14ac:dyDescent="0.3">
      <c r="C1350" s="1">
        <v>1.3469999999999999E-2</v>
      </c>
      <c r="D1350" s="1">
        <f t="shared" si="176"/>
        <v>4.231725304385451</v>
      </c>
      <c r="E1350" s="1" t="str">
        <f t="shared" si="177"/>
        <v>S5</v>
      </c>
      <c r="F1350" s="1">
        <f t="shared" si="174"/>
        <v>4.29350995990605E-2</v>
      </c>
      <c r="G1350" s="1">
        <f>$F$2*(((SQRT(3)*COS(Model!F1350))-SIN(Model!F1350))/2)</f>
        <v>0.67501307691396484</v>
      </c>
      <c r="H1350" s="1">
        <f t="shared" si="170"/>
        <v>3.4337527646480424E-2</v>
      </c>
      <c r="I1350" s="1">
        <f t="shared" si="171"/>
        <v>0.7093506045604453</v>
      </c>
      <c r="J1350" s="1" t="str">
        <f t="shared" si="172"/>
        <v>R3</v>
      </c>
      <c r="K1350" t="str">
        <f t="shared" si="173"/>
        <v>S5R3</v>
      </c>
      <c r="L1350" t="str">
        <f>VLOOKUP(K1350,'Voltage Vector Region'!$M:$P,2,0)</f>
        <v>V5</v>
      </c>
      <c r="M1350" t="str">
        <f>VLOOKUP(K1350,'Voltage Vector Region'!$M:$P,3,0)</f>
        <v>V11</v>
      </c>
      <c r="N1350" t="str">
        <f>VLOOKUP(K1350,'Voltage Vector Region'!$M:$P,4,0)</f>
        <v>V17</v>
      </c>
      <c r="P1350" t="str">
        <f>VLOOKUP(L1350,'Voltage Vector Region'!$R:$S,2,0)</f>
        <v>OOP</v>
      </c>
      <c r="Q1350" t="str">
        <f>VLOOKUP(M1350,'Voltage Vector Region'!$R:$S,2,0)</f>
        <v>ONP</v>
      </c>
      <c r="R1350" t="str">
        <f>VLOOKUP(N1350,'Voltage Vector Region'!$R:$S,2,0)</f>
        <v>NNP</v>
      </c>
      <c r="S1350">
        <f t="shared" si="175"/>
        <v>13.469999999999999</v>
      </c>
      <c r="T1350" t="e">
        <f>VLOOKUP($K1350,#REF!,2,0)</f>
        <v>#REF!</v>
      </c>
      <c r="U1350" t="e">
        <f>VLOOKUP($K1350,#REF!,3,0)</f>
        <v>#REF!</v>
      </c>
      <c r="V1350" t="e">
        <f>VLOOKUP($K1350,#REF!,4,0)</f>
        <v>#REF!</v>
      </c>
    </row>
    <row r="1351" spans="3:22" x14ac:dyDescent="0.3">
      <c r="C1351" s="1">
        <v>1.3480000000000001E-2</v>
      </c>
      <c r="D1351" s="1">
        <f t="shared" si="176"/>
        <v>4.2348668970390415</v>
      </c>
      <c r="E1351" s="1" t="str">
        <f t="shared" si="177"/>
        <v>S5</v>
      </c>
      <c r="F1351" s="1">
        <f t="shared" si="174"/>
        <v>4.6076692252650986E-2</v>
      </c>
      <c r="G1351" s="1">
        <f>$F$2*(((SQRT(3)*COS(Model!F1351))-SIN(Model!F1351))/2)</f>
        <v>0.67366084701815354</v>
      </c>
      <c r="H1351" s="1">
        <f t="shared" si="170"/>
        <v>3.6848312032682316E-2</v>
      </c>
      <c r="I1351" s="1">
        <f t="shared" si="171"/>
        <v>0.71050915905083589</v>
      </c>
      <c r="J1351" s="1" t="str">
        <f t="shared" si="172"/>
        <v>R3</v>
      </c>
      <c r="K1351" t="str">
        <f t="shared" si="173"/>
        <v>S5R3</v>
      </c>
      <c r="L1351" t="str">
        <f>VLOOKUP(K1351,'Voltage Vector Region'!$M:$P,2,0)</f>
        <v>V5</v>
      </c>
      <c r="M1351" t="str">
        <f>VLOOKUP(K1351,'Voltage Vector Region'!$M:$P,3,0)</f>
        <v>V11</v>
      </c>
      <c r="N1351" t="str">
        <f>VLOOKUP(K1351,'Voltage Vector Region'!$M:$P,4,0)</f>
        <v>V17</v>
      </c>
      <c r="P1351" t="str">
        <f>VLOOKUP(L1351,'Voltage Vector Region'!$R:$S,2,0)</f>
        <v>OOP</v>
      </c>
      <c r="Q1351" t="str">
        <f>VLOOKUP(M1351,'Voltage Vector Region'!$R:$S,2,0)</f>
        <v>ONP</v>
      </c>
      <c r="R1351" t="str">
        <f>VLOOKUP(N1351,'Voltage Vector Region'!$R:$S,2,0)</f>
        <v>NNP</v>
      </c>
      <c r="S1351">
        <f t="shared" si="175"/>
        <v>13.48</v>
      </c>
      <c r="T1351" t="e">
        <f>VLOOKUP($K1351,#REF!,2,0)</f>
        <v>#REF!</v>
      </c>
      <c r="U1351" t="e">
        <f>VLOOKUP($K1351,#REF!,3,0)</f>
        <v>#REF!</v>
      </c>
      <c r="V1351" t="e">
        <f>VLOOKUP($K1351,#REF!,4,0)</f>
        <v>#REF!</v>
      </c>
    </row>
    <row r="1352" spans="3:22" x14ac:dyDescent="0.3">
      <c r="C1352" s="1">
        <v>1.349E-2</v>
      </c>
      <c r="D1352" s="1">
        <f t="shared" si="176"/>
        <v>4.2380084896926311</v>
      </c>
      <c r="E1352" s="1" t="str">
        <f t="shared" si="177"/>
        <v>S5</v>
      </c>
      <c r="F1352" s="1">
        <f t="shared" si="174"/>
        <v>4.9218284906240584E-2</v>
      </c>
      <c r="G1352" s="1">
        <f>$F$2*(((SQRT(3)*COS(Model!F1352))-SIN(Model!F1352))/2)</f>
        <v>0.67230196836175049</v>
      </c>
      <c r="H1352" s="1">
        <f t="shared" si="170"/>
        <v>3.9358732740920006E-2</v>
      </c>
      <c r="I1352" s="1">
        <f t="shared" si="171"/>
        <v>0.71166070110267055</v>
      </c>
      <c r="J1352" s="1" t="str">
        <f t="shared" si="172"/>
        <v>R3</v>
      </c>
      <c r="K1352" t="str">
        <f t="shared" si="173"/>
        <v>S5R3</v>
      </c>
      <c r="L1352" t="str">
        <f>VLOOKUP(K1352,'Voltage Vector Region'!$M:$P,2,0)</f>
        <v>V5</v>
      </c>
      <c r="M1352" t="str">
        <f>VLOOKUP(K1352,'Voltage Vector Region'!$M:$P,3,0)</f>
        <v>V11</v>
      </c>
      <c r="N1352" t="str">
        <f>VLOOKUP(K1352,'Voltage Vector Region'!$M:$P,4,0)</f>
        <v>V17</v>
      </c>
      <c r="P1352" t="str">
        <f>VLOOKUP(L1352,'Voltage Vector Region'!$R:$S,2,0)</f>
        <v>OOP</v>
      </c>
      <c r="Q1352" t="str">
        <f>VLOOKUP(M1352,'Voltage Vector Region'!$R:$S,2,0)</f>
        <v>ONP</v>
      </c>
      <c r="R1352" t="str">
        <f>VLOOKUP(N1352,'Voltage Vector Region'!$R:$S,2,0)</f>
        <v>NNP</v>
      </c>
      <c r="S1352">
        <f t="shared" si="175"/>
        <v>13.49</v>
      </c>
      <c r="T1352" t="e">
        <f>VLOOKUP($K1352,#REF!,2,0)</f>
        <v>#REF!</v>
      </c>
      <c r="U1352" t="e">
        <f>VLOOKUP($K1352,#REF!,3,0)</f>
        <v>#REF!</v>
      </c>
      <c r="V1352" t="e">
        <f>VLOOKUP($K1352,#REF!,4,0)</f>
        <v>#REF!</v>
      </c>
    </row>
    <row r="1353" spans="3:22" x14ac:dyDescent="0.3">
      <c r="C1353" s="1">
        <v>1.35E-2</v>
      </c>
      <c r="D1353" s="1">
        <f t="shared" si="176"/>
        <v>4.2411500823462207</v>
      </c>
      <c r="E1353" s="1" t="str">
        <f t="shared" si="177"/>
        <v>S5</v>
      </c>
      <c r="F1353" s="1">
        <f t="shared" si="174"/>
        <v>5.2359877559830181E-2</v>
      </c>
      <c r="G1353" s="1">
        <f>$F$2*(((SQRT(3)*COS(Model!F1353))-SIN(Model!F1353))/2)</f>
        <v>0.67093645435633897</v>
      </c>
      <c r="H1353" s="1">
        <f t="shared" si="170"/>
        <v>4.1868764994355302E-2</v>
      </c>
      <c r="I1353" s="1">
        <f t="shared" si="171"/>
        <v>0.7128052193506943</v>
      </c>
      <c r="J1353" s="1" t="str">
        <f t="shared" si="172"/>
        <v>R3</v>
      </c>
      <c r="K1353" t="str">
        <f t="shared" si="173"/>
        <v>S5R3</v>
      </c>
      <c r="L1353" t="str">
        <f>VLOOKUP(K1353,'Voltage Vector Region'!$M:$P,2,0)</f>
        <v>V5</v>
      </c>
      <c r="M1353" t="str">
        <f>VLOOKUP(K1353,'Voltage Vector Region'!$M:$P,3,0)</f>
        <v>V11</v>
      </c>
      <c r="N1353" t="str">
        <f>VLOOKUP(K1353,'Voltage Vector Region'!$M:$P,4,0)</f>
        <v>V17</v>
      </c>
      <c r="P1353" t="str">
        <f>VLOOKUP(L1353,'Voltage Vector Region'!$R:$S,2,0)</f>
        <v>OOP</v>
      </c>
      <c r="Q1353" t="str">
        <f>VLOOKUP(M1353,'Voltage Vector Region'!$R:$S,2,0)</f>
        <v>ONP</v>
      </c>
      <c r="R1353" t="str">
        <f>VLOOKUP(N1353,'Voltage Vector Region'!$R:$S,2,0)</f>
        <v>NNP</v>
      </c>
      <c r="S1353">
        <f t="shared" si="175"/>
        <v>13.5</v>
      </c>
      <c r="T1353" t="e">
        <f>VLOOKUP($K1353,#REF!,2,0)</f>
        <v>#REF!</v>
      </c>
      <c r="U1353" t="e">
        <f>VLOOKUP($K1353,#REF!,3,0)</f>
        <v>#REF!</v>
      </c>
      <c r="V1353" t="e">
        <f>VLOOKUP($K1353,#REF!,4,0)</f>
        <v>#REF!</v>
      </c>
    </row>
    <row r="1354" spans="3:22" x14ac:dyDescent="0.3">
      <c r="C1354" s="1">
        <v>1.3509999999999999E-2</v>
      </c>
      <c r="D1354" s="1">
        <f t="shared" si="176"/>
        <v>4.2442916749998103</v>
      </c>
      <c r="E1354" s="1" t="str">
        <f t="shared" si="177"/>
        <v>S5</v>
      </c>
      <c r="F1354" s="1">
        <f t="shared" si="174"/>
        <v>5.5501470213419779E-2</v>
      </c>
      <c r="G1354" s="1">
        <f>$F$2*(((SQRT(3)*COS(Model!F1354))-SIN(Model!F1354))/2)</f>
        <v>0.66956431847899123</v>
      </c>
      <c r="H1354" s="1">
        <f t="shared" si="170"/>
        <v>4.4378384019983209E-2</v>
      </c>
      <c r="I1354" s="1">
        <f t="shared" si="171"/>
        <v>0.7139427024989744</v>
      </c>
      <c r="J1354" s="1" t="str">
        <f t="shared" si="172"/>
        <v>R3</v>
      </c>
      <c r="K1354" t="str">
        <f t="shared" si="173"/>
        <v>S5R3</v>
      </c>
      <c r="L1354" t="str">
        <f>VLOOKUP(K1354,'Voltage Vector Region'!$M:$P,2,0)</f>
        <v>V5</v>
      </c>
      <c r="M1354" t="str">
        <f>VLOOKUP(K1354,'Voltage Vector Region'!$M:$P,3,0)</f>
        <v>V11</v>
      </c>
      <c r="N1354" t="str">
        <f>VLOOKUP(K1354,'Voltage Vector Region'!$M:$P,4,0)</f>
        <v>V17</v>
      </c>
      <c r="P1354" t="str">
        <f>VLOOKUP(L1354,'Voltage Vector Region'!$R:$S,2,0)</f>
        <v>OOP</v>
      </c>
      <c r="Q1354" t="str">
        <f>VLOOKUP(M1354,'Voltage Vector Region'!$R:$S,2,0)</f>
        <v>ONP</v>
      </c>
      <c r="R1354" t="str">
        <f>VLOOKUP(N1354,'Voltage Vector Region'!$R:$S,2,0)</f>
        <v>NNP</v>
      </c>
      <c r="S1354">
        <f t="shared" si="175"/>
        <v>13.51</v>
      </c>
      <c r="T1354" t="e">
        <f>VLOOKUP($K1354,#REF!,2,0)</f>
        <v>#REF!</v>
      </c>
      <c r="U1354" t="e">
        <f>VLOOKUP($K1354,#REF!,3,0)</f>
        <v>#REF!</v>
      </c>
      <c r="V1354" t="e">
        <f>VLOOKUP($K1354,#REF!,4,0)</f>
        <v>#REF!</v>
      </c>
    </row>
    <row r="1355" spans="3:22" x14ac:dyDescent="0.3">
      <c r="C1355" s="1">
        <v>1.3520000000000001E-2</v>
      </c>
      <c r="D1355" s="1">
        <f t="shared" si="176"/>
        <v>4.2474332676534008</v>
      </c>
      <c r="E1355" s="1" t="str">
        <f t="shared" si="177"/>
        <v>S5</v>
      </c>
      <c r="F1355" s="1">
        <f t="shared" si="174"/>
        <v>5.8643062867010265E-2</v>
      </c>
      <c r="G1355" s="1">
        <f>$F$2*(((SQRT(3)*COS(Model!F1355))-SIN(Model!F1355))/2)</f>
        <v>0.66818557427213354</v>
      </c>
      <c r="H1355" s="1">
        <f t="shared" si="170"/>
        <v>4.6887565048877831E-2</v>
      </c>
      <c r="I1355" s="1">
        <f t="shared" si="171"/>
        <v>0.71507313932101135</v>
      </c>
      <c r="J1355" s="1" t="str">
        <f t="shared" si="172"/>
        <v>R3</v>
      </c>
      <c r="K1355" t="str">
        <f t="shared" si="173"/>
        <v>S5R3</v>
      </c>
      <c r="L1355" t="str">
        <f>VLOOKUP(K1355,'Voltage Vector Region'!$M:$P,2,0)</f>
        <v>V5</v>
      </c>
      <c r="M1355" t="str">
        <f>VLOOKUP(K1355,'Voltage Vector Region'!$M:$P,3,0)</f>
        <v>V11</v>
      </c>
      <c r="N1355" t="str">
        <f>VLOOKUP(K1355,'Voltage Vector Region'!$M:$P,4,0)</f>
        <v>V17</v>
      </c>
      <c r="P1355" t="str">
        <f>VLOOKUP(L1355,'Voltage Vector Region'!$R:$S,2,0)</f>
        <v>OOP</v>
      </c>
      <c r="Q1355" t="str">
        <f>VLOOKUP(M1355,'Voltage Vector Region'!$R:$S,2,0)</f>
        <v>ONP</v>
      </c>
      <c r="R1355" t="str">
        <f>VLOOKUP(N1355,'Voltage Vector Region'!$R:$S,2,0)</f>
        <v>NNP</v>
      </c>
      <c r="S1355">
        <f t="shared" si="175"/>
        <v>13.520000000000001</v>
      </c>
      <c r="T1355" t="e">
        <f>VLOOKUP($K1355,#REF!,2,0)</f>
        <v>#REF!</v>
      </c>
      <c r="U1355" t="e">
        <f>VLOOKUP($K1355,#REF!,3,0)</f>
        <v>#REF!</v>
      </c>
      <c r="V1355" t="e">
        <f>VLOOKUP($K1355,#REF!,4,0)</f>
        <v>#REF!</v>
      </c>
    </row>
    <row r="1356" spans="3:22" x14ac:dyDescent="0.3">
      <c r="C1356" s="1">
        <v>1.353E-2</v>
      </c>
      <c r="D1356" s="1">
        <f t="shared" si="176"/>
        <v>4.2505748603069904</v>
      </c>
      <c r="E1356" s="1" t="str">
        <f t="shared" si="177"/>
        <v>S5</v>
      </c>
      <c r="F1356" s="1">
        <f t="shared" si="174"/>
        <v>6.1784655520599863E-2</v>
      </c>
      <c r="G1356" s="1">
        <f>$F$2*(((SQRT(3)*COS(Model!F1356))-SIN(Model!F1356))/2)</f>
        <v>0.66680023534341559</v>
      </c>
      <c r="H1356" s="1">
        <f t="shared" ref="H1356:H1419" si="178">$F$2*SIN(F1356)</f>
        <v>4.9396283316433982E-2</v>
      </c>
      <c r="I1356" s="1">
        <f t="shared" ref="I1356:I1419" si="179">G1356+H1356</f>
        <v>0.71619651865984957</v>
      </c>
      <c r="J1356" s="1" t="str">
        <f t="shared" ref="J1356:J1419" si="180">IF(G1356&gt;0.5,"R3",IF(H1356&gt;0.5,"R4",IF(I1356&lt;0.5,"R1","R2")))</f>
        <v>R3</v>
      </c>
      <c r="K1356" t="str">
        <f t="shared" ref="K1356:K1419" si="181">E1356&amp;J1356</f>
        <v>S5R3</v>
      </c>
      <c r="L1356" t="str">
        <f>VLOOKUP(K1356,'Voltage Vector Region'!$M:$P,2,0)</f>
        <v>V5</v>
      </c>
      <c r="M1356" t="str">
        <f>VLOOKUP(K1356,'Voltage Vector Region'!$M:$P,3,0)</f>
        <v>V11</v>
      </c>
      <c r="N1356" t="str">
        <f>VLOOKUP(K1356,'Voltage Vector Region'!$M:$P,4,0)</f>
        <v>V17</v>
      </c>
      <c r="P1356" t="str">
        <f>VLOOKUP(L1356,'Voltage Vector Region'!$R:$S,2,0)</f>
        <v>OOP</v>
      </c>
      <c r="Q1356" t="str">
        <f>VLOOKUP(M1356,'Voltage Vector Region'!$R:$S,2,0)</f>
        <v>ONP</v>
      </c>
      <c r="R1356" t="str">
        <f>VLOOKUP(N1356,'Voltage Vector Region'!$R:$S,2,0)</f>
        <v>NNP</v>
      </c>
      <c r="S1356">
        <f t="shared" si="175"/>
        <v>13.53</v>
      </c>
      <c r="T1356" t="e">
        <f>VLOOKUP($K1356,#REF!,2,0)</f>
        <v>#REF!</v>
      </c>
      <c r="U1356" t="e">
        <f>VLOOKUP($K1356,#REF!,3,0)</f>
        <v>#REF!</v>
      </c>
      <c r="V1356" t="e">
        <f>VLOOKUP($K1356,#REF!,4,0)</f>
        <v>#REF!</v>
      </c>
    </row>
    <row r="1357" spans="3:22" x14ac:dyDescent="0.3">
      <c r="C1357" s="1">
        <v>1.354E-2</v>
      </c>
      <c r="D1357" s="1">
        <f t="shared" si="176"/>
        <v>4.25371645296058</v>
      </c>
      <c r="E1357" s="1" t="str">
        <f t="shared" si="177"/>
        <v>S5</v>
      </c>
      <c r="F1357" s="1">
        <f t="shared" si="174"/>
        <v>6.492624817418946E-2</v>
      </c>
      <c r="G1357" s="1">
        <f>$F$2*(((SQRT(3)*COS(Model!F1357))-SIN(Model!F1357))/2)</f>
        <v>0.66540831536557288</v>
      </c>
      <c r="H1357" s="1">
        <f t="shared" si="178"/>
        <v>5.1904514062615897E-2</v>
      </c>
      <c r="I1357" s="1">
        <f t="shared" si="179"/>
        <v>0.71731282942818875</v>
      </c>
      <c r="J1357" s="1" t="str">
        <f t="shared" si="180"/>
        <v>R3</v>
      </c>
      <c r="K1357" t="str">
        <f t="shared" si="181"/>
        <v>S5R3</v>
      </c>
      <c r="L1357" t="str">
        <f>VLOOKUP(K1357,'Voltage Vector Region'!$M:$P,2,0)</f>
        <v>V5</v>
      </c>
      <c r="M1357" t="str">
        <f>VLOOKUP(K1357,'Voltage Vector Region'!$M:$P,3,0)</f>
        <v>V11</v>
      </c>
      <c r="N1357" t="str">
        <f>VLOOKUP(K1357,'Voltage Vector Region'!$M:$P,4,0)</f>
        <v>V17</v>
      </c>
      <c r="P1357" t="str">
        <f>VLOOKUP(L1357,'Voltage Vector Region'!$R:$S,2,0)</f>
        <v>OOP</v>
      </c>
      <c r="Q1357" t="str">
        <f>VLOOKUP(M1357,'Voltage Vector Region'!$R:$S,2,0)</f>
        <v>ONP</v>
      </c>
      <c r="R1357" t="str">
        <f>VLOOKUP(N1357,'Voltage Vector Region'!$R:$S,2,0)</f>
        <v>NNP</v>
      </c>
      <c r="S1357">
        <f t="shared" si="175"/>
        <v>13.54</v>
      </c>
      <c r="T1357" t="e">
        <f>VLOOKUP($K1357,#REF!,2,0)</f>
        <v>#REF!</v>
      </c>
      <c r="U1357" t="e">
        <f>VLOOKUP($K1357,#REF!,3,0)</f>
        <v>#REF!</v>
      </c>
      <c r="V1357" t="e">
        <f>VLOOKUP($K1357,#REF!,4,0)</f>
        <v>#REF!</v>
      </c>
    </row>
    <row r="1358" spans="3:22" x14ac:dyDescent="0.3">
      <c r="C1358" s="1">
        <v>1.355E-2</v>
      </c>
      <c r="D1358" s="1">
        <f t="shared" si="176"/>
        <v>4.2568580456141696</v>
      </c>
      <c r="E1358" s="1" t="str">
        <f t="shared" si="177"/>
        <v>S5</v>
      </c>
      <c r="F1358" s="1">
        <f t="shared" si="174"/>
        <v>6.8067840827779058E-2</v>
      </c>
      <c r="G1358" s="1">
        <f>$F$2*(((SQRT(3)*COS(Model!F1358))-SIN(Model!F1358))/2)</f>
        <v>0.66400982807629383</v>
      </c>
      <c r="H1358" s="1">
        <f t="shared" si="178"/>
        <v>5.4412232532198707E-2</v>
      </c>
      <c r="I1358" s="1">
        <f t="shared" si="179"/>
        <v>0.71842206060849256</v>
      </c>
      <c r="J1358" s="1" t="str">
        <f t="shared" si="180"/>
        <v>R3</v>
      </c>
      <c r="K1358" t="str">
        <f t="shared" si="181"/>
        <v>S5R3</v>
      </c>
      <c r="L1358" t="str">
        <f>VLOOKUP(K1358,'Voltage Vector Region'!$M:$P,2,0)</f>
        <v>V5</v>
      </c>
      <c r="M1358" t="str">
        <f>VLOOKUP(K1358,'Voltage Vector Region'!$M:$P,3,0)</f>
        <v>V11</v>
      </c>
      <c r="N1358" t="str">
        <f>VLOOKUP(K1358,'Voltage Vector Region'!$M:$P,4,0)</f>
        <v>V17</v>
      </c>
      <c r="P1358" t="str">
        <f>VLOOKUP(L1358,'Voltage Vector Region'!$R:$S,2,0)</f>
        <v>OOP</v>
      </c>
      <c r="Q1358" t="str">
        <f>VLOOKUP(M1358,'Voltage Vector Region'!$R:$S,2,0)</f>
        <v>ONP</v>
      </c>
      <c r="R1358" t="str">
        <f>VLOOKUP(N1358,'Voltage Vector Region'!$R:$S,2,0)</f>
        <v>NNP</v>
      </c>
      <c r="S1358">
        <f t="shared" si="175"/>
        <v>13.549999999999999</v>
      </c>
      <c r="T1358" t="e">
        <f>VLOOKUP($K1358,#REF!,2,0)</f>
        <v>#REF!</v>
      </c>
      <c r="U1358" t="e">
        <f>VLOOKUP($K1358,#REF!,3,0)</f>
        <v>#REF!</v>
      </c>
      <c r="V1358" t="e">
        <f>VLOOKUP($K1358,#REF!,4,0)</f>
        <v>#REF!</v>
      </c>
    </row>
    <row r="1359" spans="3:22" x14ac:dyDescent="0.3">
      <c r="C1359" s="1">
        <v>1.3559999999999999E-2</v>
      </c>
      <c r="D1359" s="1">
        <f t="shared" si="176"/>
        <v>4.2599996382677592</v>
      </c>
      <c r="E1359" s="1" t="str">
        <f t="shared" si="177"/>
        <v>S5</v>
      </c>
      <c r="F1359" s="1">
        <f t="shared" si="174"/>
        <v>7.1209433481368656E-2</v>
      </c>
      <c r="G1359" s="1">
        <f>$F$2*(((SQRT(3)*COS(Model!F1359))-SIN(Model!F1359))/2)</f>
        <v>0.66260478727808336</v>
      </c>
      <c r="H1359" s="1">
        <f t="shared" si="178"/>
        <v>5.6919413975013523E-2</v>
      </c>
      <c r="I1359" s="1">
        <f t="shared" si="179"/>
        <v>0.71952420125309691</v>
      </c>
      <c r="J1359" s="1" t="str">
        <f t="shared" si="180"/>
        <v>R3</v>
      </c>
      <c r="K1359" t="str">
        <f t="shared" si="181"/>
        <v>S5R3</v>
      </c>
      <c r="L1359" t="str">
        <f>VLOOKUP(K1359,'Voltage Vector Region'!$M:$P,2,0)</f>
        <v>V5</v>
      </c>
      <c r="M1359" t="str">
        <f>VLOOKUP(K1359,'Voltage Vector Region'!$M:$P,3,0)</f>
        <v>V11</v>
      </c>
      <c r="N1359" t="str">
        <f>VLOOKUP(K1359,'Voltage Vector Region'!$M:$P,4,0)</f>
        <v>V17</v>
      </c>
      <c r="P1359" t="str">
        <f>VLOOKUP(L1359,'Voltage Vector Region'!$R:$S,2,0)</f>
        <v>OOP</v>
      </c>
      <c r="Q1359" t="str">
        <f>VLOOKUP(M1359,'Voltage Vector Region'!$R:$S,2,0)</f>
        <v>ONP</v>
      </c>
      <c r="R1359" t="str">
        <f>VLOOKUP(N1359,'Voltage Vector Region'!$R:$S,2,0)</f>
        <v>NNP</v>
      </c>
      <c r="S1359">
        <f t="shared" si="175"/>
        <v>13.559999999999999</v>
      </c>
      <c r="T1359" t="e">
        <f>VLOOKUP($K1359,#REF!,2,0)</f>
        <v>#REF!</v>
      </c>
      <c r="U1359" t="e">
        <f>VLOOKUP($K1359,#REF!,3,0)</f>
        <v>#REF!</v>
      </c>
      <c r="V1359" t="e">
        <f>VLOOKUP($K1359,#REF!,4,0)</f>
        <v>#REF!</v>
      </c>
    </row>
    <row r="1360" spans="3:22" x14ac:dyDescent="0.3">
      <c r="C1360" s="1">
        <v>1.357E-2</v>
      </c>
      <c r="D1360" s="1">
        <f t="shared" si="176"/>
        <v>4.2631412309213497</v>
      </c>
      <c r="E1360" s="1" t="str">
        <f t="shared" si="177"/>
        <v>S5</v>
      </c>
      <c r="F1360" s="1">
        <f t="shared" si="174"/>
        <v>7.4351026134959142E-2</v>
      </c>
      <c r="G1360" s="1">
        <f>$F$2*(((SQRT(3)*COS(Model!F1360))-SIN(Model!F1360))/2)</f>
        <v>0.66119320683812632</v>
      </c>
      <c r="H1360" s="1">
        <f t="shared" si="178"/>
        <v>5.9426033646192415E-2</v>
      </c>
      <c r="I1360" s="1">
        <f t="shared" si="179"/>
        <v>0.72061924048431869</v>
      </c>
      <c r="J1360" s="1" t="str">
        <f t="shared" si="180"/>
        <v>R3</v>
      </c>
      <c r="K1360" t="str">
        <f t="shared" si="181"/>
        <v>S5R3</v>
      </c>
      <c r="L1360" t="str">
        <f>VLOOKUP(K1360,'Voltage Vector Region'!$M:$P,2,0)</f>
        <v>V5</v>
      </c>
      <c r="M1360" t="str">
        <f>VLOOKUP(K1360,'Voltage Vector Region'!$M:$P,3,0)</f>
        <v>V11</v>
      </c>
      <c r="N1360" t="str">
        <f>VLOOKUP(K1360,'Voltage Vector Region'!$M:$P,4,0)</f>
        <v>V17</v>
      </c>
      <c r="P1360" t="str">
        <f>VLOOKUP(L1360,'Voltage Vector Region'!$R:$S,2,0)</f>
        <v>OOP</v>
      </c>
      <c r="Q1360" t="str">
        <f>VLOOKUP(M1360,'Voltage Vector Region'!$R:$S,2,0)</f>
        <v>ONP</v>
      </c>
      <c r="R1360" t="str">
        <f>VLOOKUP(N1360,'Voltage Vector Region'!$R:$S,2,0)</f>
        <v>NNP</v>
      </c>
      <c r="S1360">
        <f t="shared" si="175"/>
        <v>13.57</v>
      </c>
      <c r="T1360" t="e">
        <f>VLOOKUP($K1360,#REF!,2,0)</f>
        <v>#REF!</v>
      </c>
      <c r="U1360" t="e">
        <f>VLOOKUP($K1360,#REF!,3,0)</f>
        <v>#REF!</v>
      </c>
      <c r="V1360" t="e">
        <f>VLOOKUP($K1360,#REF!,4,0)</f>
        <v>#REF!</v>
      </c>
    </row>
    <row r="1361" spans="3:22" x14ac:dyDescent="0.3">
      <c r="C1361" s="1">
        <v>1.358E-2</v>
      </c>
      <c r="D1361" s="1">
        <f t="shared" si="176"/>
        <v>4.2662828235749393</v>
      </c>
      <c r="E1361" s="1" t="str">
        <f t="shared" si="177"/>
        <v>S5</v>
      </c>
      <c r="F1361" s="1">
        <f t="shared" si="174"/>
        <v>7.7492618788548739E-2</v>
      </c>
      <c r="G1361" s="1">
        <f>$F$2*(((SQRT(3)*COS(Model!F1361))-SIN(Model!F1361))/2)</f>
        <v>0.6597751006881527</v>
      </c>
      <c r="H1361" s="1">
        <f t="shared" si="178"/>
        <v>6.1932066806409773E-2</v>
      </c>
      <c r="I1361" s="1">
        <f t="shared" si="179"/>
        <v>0.72170716749456243</v>
      </c>
      <c r="J1361" s="1" t="str">
        <f t="shared" si="180"/>
        <v>R3</v>
      </c>
      <c r="K1361" t="str">
        <f t="shared" si="181"/>
        <v>S5R3</v>
      </c>
      <c r="L1361" t="str">
        <f>VLOOKUP(K1361,'Voltage Vector Region'!$M:$P,2,0)</f>
        <v>V5</v>
      </c>
      <c r="M1361" t="str">
        <f>VLOOKUP(K1361,'Voltage Vector Region'!$M:$P,3,0)</f>
        <v>V11</v>
      </c>
      <c r="N1361" t="str">
        <f>VLOOKUP(K1361,'Voltage Vector Region'!$M:$P,4,0)</f>
        <v>V17</v>
      </c>
      <c r="P1361" t="str">
        <f>VLOOKUP(L1361,'Voltage Vector Region'!$R:$S,2,0)</f>
        <v>OOP</v>
      </c>
      <c r="Q1361" t="str">
        <f>VLOOKUP(M1361,'Voltage Vector Region'!$R:$S,2,0)</f>
        <v>ONP</v>
      </c>
      <c r="R1361" t="str">
        <f>VLOOKUP(N1361,'Voltage Vector Region'!$R:$S,2,0)</f>
        <v>NNP</v>
      </c>
      <c r="S1361">
        <f t="shared" si="175"/>
        <v>13.58</v>
      </c>
      <c r="T1361" t="e">
        <f>VLOOKUP($K1361,#REF!,2,0)</f>
        <v>#REF!</v>
      </c>
      <c r="U1361" t="e">
        <f>VLOOKUP($K1361,#REF!,3,0)</f>
        <v>#REF!</v>
      </c>
      <c r="V1361" t="e">
        <f>VLOOKUP($K1361,#REF!,4,0)</f>
        <v>#REF!</v>
      </c>
    </row>
    <row r="1362" spans="3:22" x14ac:dyDescent="0.3">
      <c r="C1362" s="1">
        <v>1.359E-2</v>
      </c>
      <c r="D1362" s="1">
        <f t="shared" si="176"/>
        <v>4.2694244162285289</v>
      </c>
      <c r="E1362" s="1" t="str">
        <f t="shared" si="177"/>
        <v>S5</v>
      </c>
      <c r="F1362" s="1">
        <f t="shared" si="174"/>
        <v>8.0634211442138337E-2</v>
      </c>
      <c r="G1362" s="1">
        <f>$F$2*(((SQRT(3)*COS(Model!F1362))-SIN(Model!F1362))/2)</f>
        <v>0.65835048282429731</v>
      </c>
      <c r="H1362" s="1">
        <f t="shared" si="178"/>
        <v>6.4437488722130745E-2</v>
      </c>
      <c r="I1362" s="1">
        <f t="shared" si="179"/>
        <v>0.72278797154642804</v>
      </c>
      <c r="J1362" s="1" t="str">
        <f t="shared" si="180"/>
        <v>R3</v>
      </c>
      <c r="K1362" t="str">
        <f t="shared" si="181"/>
        <v>S5R3</v>
      </c>
      <c r="L1362" t="str">
        <f>VLOOKUP(K1362,'Voltage Vector Region'!$M:$P,2,0)</f>
        <v>V5</v>
      </c>
      <c r="M1362" t="str">
        <f>VLOOKUP(K1362,'Voltage Vector Region'!$M:$P,3,0)</f>
        <v>V11</v>
      </c>
      <c r="N1362" t="str">
        <f>VLOOKUP(K1362,'Voltage Vector Region'!$M:$P,4,0)</f>
        <v>V17</v>
      </c>
      <c r="P1362" t="str">
        <f>VLOOKUP(L1362,'Voltage Vector Region'!$R:$S,2,0)</f>
        <v>OOP</v>
      </c>
      <c r="Q1362" t="str">
        <f>VLOOKUP(M1362,'Voltage Vector Region'!$R:$S,2,0)</f>
        <v>ONP</v>
      </c>
      <c r="R1362" t="str">
        <f>VLOOKUP(N1362,'Voltage Vector Region'!$R:$S,2,0)</f>
        <v>NNP</v>
      </c>
      <c r="S1362">
        <f t="shared" si="175"/>
        <v>13.59</v>
      </c>
      <c r="T1362" t="e">
        <f>VLOOKUP($K1362,#REF!,2,0)</f>
        <v>#REF!</v>
      </c>
      <c r="U1362" t="e">
        <f>VLOOKUP($K1362,#REF!,3,0)</f>
        <v>#REF!</v>
      </c>
      <c r="V1362" t="e">
        <f>VLOOKUP($K1362,#REF!,4,0)</f>
        <v>#REF!</v>
      </c>
    </row>
    <row r="1363" spans="3:22" x14ac:dyDescent="0.3">
      <c r="C1363" s="1">
        <v>1.3599999999999999E-2</v>
      </c>
      <c r="D1363" s="1">
        <f t="shared" si="176"/>
        <v>4.2725660088821185</v>
      </c>
      <c r="E1363" s="1" t="str">
        <f t="shared" si="177"/>
        <v>S5</v>
      </c>
      <c r="F1363" s="1">
        <f t="shared" si="174"/>
        <v>8.3775804095727935E-2</v>
      </c>
      <c r="G1363" s="1">
        <f>$F$2*(((SQRT(3)*COS(Model!F1363))-SIN(Model!F1363))/2)</f>
        <v>0.65691936730696332</v>
      </c>
      <c r="H1363" s="1">
        <f t="shared" si="178"/>
        <v>6.6942274665852494E-2</v>
      </c>
      <c r="I1363" s="1">
        <f t="shared" si="179"/>
        <v>0.72386164197281577</v>
      </c>
      <c r="J1363" s="1" t="str">
        <f t="shared" si="180"/>
        <v>R3</v>
      </c>
      <c r="K1363" t="str">
        <f t="shared" si="181"/>
        <v>S5R3</v>
      </c>
      <c r="L1363" t="str">
        <f>VLOOKUP(K1363,'Voltage Vector Region'!$M:$P,2,0)</f>
        <v>V5</v>
      </c>
      <c r="M1363" t="str">
        <f>VLOOKUP(K1363,'Voltage Vector Region'!$M:$P,3,0)</f>
        <v>V11</v>
      </c>
      <c r="N1363" t="str">
        <f>VLOOKUP(K1363,'Voltage Vector Region'!$M:$P,4,0)</f>
        <v>V17</v>
      </c>
      <c r="P1363" t="str">
        <f>VLOOKUP(L1363,'Voltage Vector Region'!$R:$S,2,0)</f>
        <v>OOP</v>
      </c>
      <c r="Q1363" t="str">
        <f>VLOOKUP(M1363,'Voltage Vector Region'!$R:$S,2,0)</f>
        <v>ONP</v>
      </c>
      <c r="R1363" t="str">
        <f>VLOOKUP(N1363,'Voltage Vector Region'!$R:$S,2,0)</f>
        <v>NNP</v>
      </c>
      <c r="S1363">
        <f t="shared" si="175"/>
        <v>13.6</v>
      </c>
      <c r="T1363" t="e">
        <f>VLOOKUP($K1363,#REF!,2,0)</f>
        <v>#REF!</v>
      </c>
      <c r="U1363" t="e">
        <f>VLOOKUP($K1363,#REF!,3,0)</f>
        <v>#REF!</v>
      </c>
      <c r="V1363" t="e">
        <f>VLOOKUP($K1363,#REF!,4,0)</f>
        <v>#REF!</v>
      </c>
    </row>
    <row r="1364" spans="3:22" x14ac:dyDescent="0.3">
      <c r="C1364" s="1">
        <v>1.3610000000000001E-2</v>
      </c>
      <c r="D1364" s="1">
        <f t="shared" si="176"/>
        <v>4.2757076015357089</v>
      </c>
      <c r="E1364" s="1" t="str">
        <f t="shared" si="177"/>
        <v>S5</v>
      </c>
      <c r="F1364" s="1">
        <f t="shared" si="174"/>
        <v>8.6917396749318421E-2</v>
      </c>
      <c r="G1364" s="1">
        <f>$F$2*(((SQRT(3)*COS(Model!F1364))-SIN(Model!F1364))/2)</f>
        <v>0.6554817682606825</v>
      </c>
      <c r="H1364" s="1">
        <f t="shared" si="178"/>
        <v>6.9446399916349683E-2</v>
      </c>
      <c r="I1364" s="1">
        <f t="shared" si="179"/>
        <v>0.72492816817703221</v>
      </c>
      <c r="J1364" s="1" t="str">
        <f t="shared" si="180"/>
        <v>R3</v>
      </c>
      <c r="K1364" t="str">
        <f t="shared" si="181"/>
        <v>S5R3</v>
      </c>
      <c r="L1364" t="str">
        <f>VLOOKUP(K1364,'Voltage Vector Region'!$M:$P,2,0)</f>
        <v>V5</v>
      </c>
      <c r="M1364" t="str">
        <f>VLOOKUP(K1364,'Voltage Vector Region'!$M:$P,3,0)</f>
        <v>V11</v>
      </c>
      <c r="N1364" t="str">
        <f>VLOOKUP(K1364,'Voltage Vector Region'!$M:$P,4,0)</f>
        <v>V17</v>
      </c>
      <c r="P1364" t="str">
        <f>VLOOKUP(L1364,'Voltage Vector Region'!$R:$S,2,0)</f>
        <v>OOP</v>
      </c>
      <c r="Q1364" t="str">
        <f>VLOOKUP(M1364,'Voltage Vector Region'!$R:$S,2,0)</f>
        <v>ONP</v>
      </c>
      <c r="R1364" t="str">
        <f>VLOOKUP(N1364,'Voltage Vector Region'!$R:$S,2,0)</f>
        <v>NNP</v>
      </c>
      <c r="S1364">
        <f t="shared" si="175"/>
        <v>13.61</v>
      </c>
      <c r="T1364" t="e">
        <f>VLOOKUP($K1364,#REF!,2,0)</f>
        <v>#REF!</v>
      </c>
      <c r="U1364" t="e">
        <f>VLOOKUP($K1364,#REF!,3,0)</f>
        <v>#REF!</v>
      </c>
      <c r="V1364" t="e">
        <f>VLOOKUP($K1364,#REF!,4,0)</f>
        <v>#REF!</v>
      </c>
    </row>
    <row r="1365" spans="3:22" x14ac:dyDescent="0.3">
      <c r="C1365" s="1">
        <v>1.362E-2</v>
      </c>
      <c r="D1365" s="1">
        <f t="shared" si="176"/>
        <v>4.2788491941892985</v>
      </c>
      <c r="E1365" s="1" t="str">
        <f t="shared" si="177"/>
        <v>S5</v>
      </c>
      <c r="F1365" s="1">
        <f t="shared" si="174"/>
        <v>9.0058989402908018E-2</v>
      </c>
      <c r="G1365" s="1">
        <f>$F$2*(((SQRT(3)*COS(Model!F1365))-SIN(Model!F1365))/2)</f>
        <v>0.65403769987397808</v>
      </c>
      <c r="H1365" s="1">
        <f t="shared" si="178"/>
        <v>7.194983975891564E-2</v>
      </c>
      <c r="I1365" s="1">
        <f t="shared" si="179"/>
        <v>0.72598753963289375</v>
      </c>
      <c r="J1365" s="1" t="str">
        <f t="shared" si="180"/>
        <v>R3</v>
      </c>
      <c r="K1365" t="str">
        <f t="shared" si="181"/>
        <v>S5R3</v>
      </c>
      <c r="L1365" t="str">
        <f>VLOOKUP(K1365,'Voltage Vector Region'!$M:$P,2,0)</f>
        <v>V5</v>
      </c>
      <c r="M1365" t="str">
        <f>VLOOKUP(K1365,'Voltage Vector Region'!$M:$P,3,0)</f>
        <v>V11</v>
      </c>
      <c r="N1365" t="str">
        <f>VLOOKUP(K1365,'Voltage Vector Region'!$M:$P,4,0)</f>
        <v>V17</v>
      </c>
      <c r="P1365" t="str">
        <f>VLOOKUP(L1365,'Voltage Vector Region'!$R:$S,2,0)</f>
        <v>OOP</v>
      </c>
      <c r="Q1365" t="str">
        <f>VLOOKUP(M1365,'Voltage Vector Region'!$R:$S,2,0)</f>
        <v>ONP</v>
      </c>
      <c r="R1365" t="str">
        <f>VLOOKUP(N1365,'Voltage Vector Region'!$R:$S,2,0)</f>
        <v>NNP</v>
      </c>
      <c r="S1365">
        <f t="shared" si="175"/>
        <v>13.62</v>
      </c>
      <c r="T1365" t="e">
        <f>VLOOKUP($K1365,#REF!,2,0)</f>
        <v>#REF!</v>
      </c>
      <c r="U1365" t="e">
        <f>VLOOKUP($K1365,#REF!,3,0)</f>
        <v>#REF!</v>
      </c>
      <c r="V1365" t="e">
        <f>VLOOKUP($K1365,#REF!,4,0)</f>
        <v>#REF!</v>
      </c>
    </row>
    <row r="1366" spans="3:22" x14ac:dyDescent="0.3">
      <c r="C1366" s="1">
        <v>1.363E-2</v>
      </c>
      <c r="D1366" s="1">
        <f t="shared" si="176"/>
        <v>4.2819907868428881</v>
      </c>
      <c r="E1366" s="1" t="str">
        <f t="shared" si="177"/>
        <v>S5</v>
      </c>
      <c r="F1366" s="1">
        <f t="shared" si="174"/>
        <v>9.3200582056497616E-2</v>
      </c>
      <c r="G1366" s="1">
        <f>$F$2*(((SQRT(3)*COS(Model!F1366))-SIN(Model!F1366))/2)</f>
        <v>0.6525871763992217</v>
      </c>
      <c r="H1366" s="1">
        <f t="shared" si="178"/>
        <v>7.4452569485610492E-2</v>
      </c>
      <c r="I1366" s="1">
        <f t="shared" si="179"/>
        <v>0.72703974588483222</v>
      </c>
      <c r="J1366" s="1" t="str">
        <f t="shared" si="180"/>
        <v>R3</v>
      </c>
      <c r="K1366" t="str">
        <f t="shared" si="181"/>
        <v>S5R3</v>
      </c>
      <c r="L1366" t="str">
        <f>VLOOKUP(K1366,'Voltage Vector Region'!$M:$P,2,0)</f>
        <v>V5</v>
      </c>
      <c r="M1366" t="str">
        <f>VLOOKUP(K1366,'Voltage Vector Region'!$M:$P,3,0)</f>
        <v>V11</v>
      </c>
      <c r="N1366" t="str">
        <f>VLOOKUP(K1366,'Voltage Vector Region'!$M:$P,4,0)</f>
        <v>V17</v>
      </c>
      <c r="P1366" t="str">
        <f>VLOOKUP(L1366,'Voltage Vector Region'!$R:$S,2,0)</f>
        <v>OOP</v>
      </c>
      <c r="Q1366" t="str">
        <f>VLOOKUP(M1366,'Voltage Vector Region'!$R:$S,2,0)</f>
        <v>ONP</v>
      </c>
      <c r="R1366" t="str">
        <f>VLOOKUP(N1366,'Voltage Vector Region'!$R:$S,2,0)</f>
        <v>NNP</v>
      </c>
      <c r="S1366">
        <f t="shared" si="175"/>
        <v>13.629999999999999</v>
      </c>
      <c r="T1366" t="e">
        <f>VLOOKUP($K1366,#REF!,2,0)</f>
        <v>#REF!</v>
      </c>
      <c r="U1366" t="e">
        <f>VLOOKUP($K1366,#REF!,3,0)</f>
        <v>#REF!</v>
      </c>
      <c r="V1366" t="e">
        <f>VLOOKUP($K1366,#REF!,4,0)</f>
        <v>#REF!</v>
      </c>
    </row>
    <row r="1367" spans="3:22" x14ac:dyDescent="0.3">
      <c r="C1367" s="1">
        <v>1.3639999999999999E-2</v>
      </c>
      <c r="D1367" s="1">
        <f t="shared" si="176"/>
        <v>4.2851323794964777</v>
      </c>
      <c r="E1367" s="1" t="str">
        <f t="shared" si="177"/>
        <v>S5</v>
      </c>
      <c r="F1367" s="1">
        <f t="shared" si="174"/>
        <v>9.6342174710087214E-2</v>
      </c>
      <c r="G1367" s="1">
        <f>$F$2*(((SQRT(3)*COS(Model!F1367))-SIN(Model!F1367))/2)</f>
        <v>0.65113021215249445</v>
      </c>
      <c r="H1367" s="1">
        <f t="shared" si="178"/>
        <v>7.6954564395502245E-2</v>
      </c>
      <c r="I1367" s="1">
        <f t="shared" si="179"/>
        <v>0.72808477654799675</v>
      </c>
      <c r="J1367" s="1" t="str">
        <f t="shared" si="180"/>
        <v>R3</v>
      </c>
      <c r="K1367" t="str">
        <f t="shared" si="181"/>
        <v>S5R3</v>
      </c>
      <c r="L1367" t="str">
        <f>VLOOKUP(K1367,'Voltage Vector Region'!$M:$P,2,0)</f>
        <v>V5</v>
      </c>
      <c r="M1367" t="str">
        <f>VLOOKUP(K1367,'Voltage Vector Region'!$M:$P,3,0)</f>
        <v>V11</v>
      </c>
      <c r="N1367" t="str">
        <f>VLOOKUP(K1367,'Voltage Vector Region'!$M:$P,4,0)</f>
        <v>V17</v>
      </c>
      <c r="P1367" t="str">
        <f>VLOOKUP(L1367,'Voltage Vector Region'!$R:$S,2,0)</f>
        <v>OOP</v>
      </c>
      <c r="Q1367" t="str">
        <f>VLOOKUP(M1367,'Voltage Vector Region'!$R:$S,2,0)</f>
        <v>ONP</v>
      </c>
      <c r="R1367" t="str">
        <f>VLOOKUP(N1367,'Voltage Vector Region'!$R:$S,2,0)</f>
        <v>NNP</v>
      </c>
      <c r="S1367">
        <f t="shared" si="175"/>
        <v>13.639999999999999</v>
      </c>
      <c r="T1367" t="e">
        <f>VLOOKUP($K1367,#REF!,2,0)</f>
        <v>#REF!</v>
      </c>
      <c r="U1367" t="e">
        <f>VLOOKUP($K1367,#REF!,3,0)</f>
        <v>#REF!</v>
      </c>
      <c r="V1367" t="e">
        <f>VLOOKUP($K1367,#REF!,4,0)</f>
        <v>#REF!</v>
      </c>
    </row>
    <row r="1368" spans="3:22" x14ac:dyDescent="0.3">
      <c r="C1368" s="1">
        <v>1.3650000000000001E-2</v>
      </c>
      <c r="D1368" s="1">
        <f t="shared" si="176"/>
        <v>4.2882739721500682</v>
      </c>
      <c r="E1368" s="1" t="str">
        <f t="shared" si="177"/>
        <v>S5</v>
      </c>
      <c r="F1368" s="1">
        <f t="shared" si="174"/>
        <v>9.94837673636777E-2</v>
      </c>
      <c r="G1368" s="1">
        <f>$F$2*(((SQRT(3)*COS(Model!F1368))-SIN(Model!F1368))/2)</f>
        <v>0.64966682151344457</v>
      </c>
      <c r="H1368" s="1">
        <f t="shared" si="178"/>
        <v>7.9455799794911949E-2</v>
      </c>
      <c r="I1368" s="1">
        <f t="shared" si="179"/>
        <v>0.72912262130835648</v>
      </c>
      <c r="J1368" s="1" t="str">
        <f t="shared" si="180"/>
        <v>R3</v>
      </c>
      <c r="K1368" t="str">
        <f t="shared" si="181"/>
        <v>S5R3</v>
      </c>
      <c r="L1368" t="str">
        <f>VLOOKUP(K1368,'Voltage Vector Region'!$M:$P,2,0)</f>
        <v>V5</v>
      </c>
      <c r="M1368" t="str">
        <f>VLOOKUP(K1368,'Voltage Vector Region'!$M:$P,3,0)</f>
        <v>V11</v>
      </c>
      <c r="N1368" t="str">
        <f>VLOOKUP(K1368,'Voltage Vector Region'!$M:$P,4,0)</f>
        <v>V17</v>
      </c>
      <c r="P1368" t="str">
        <f>VLOOKUP(L1368,'Voltage Vector Region'!$R:$S,2,0)</f>
        <v>OOP</v>
      </c>
      <c r="Q1368" t="str">
        <f>VLOOKUP(M1368,'Voltage Vector Region'!$R:$S,2,0)</f>
        <v>ONP</v>
      </c>
      <c r="R1368" t="str">
        <f>VLOOKUP(N1368,'Voltage Vector Region'!$R:$S,2,0)</f>
        <v>NNP</v>
      </c>
      <c r="S1368">
        <f t="shared" si="175"/>
        <v>13.65</v>
      </c>
      <c r="T1368" t="e">
        <f>VLOOKUP($K1368,#REF!,2,0)</f>
        <v>#REF!</v>
      </c>
      <c r="U1368" t="e">
        <f>VLOOKUP($K1368,#REF!,3,0)</f>
        <v>#REF!</v>
      </c>
      <c r="V1368" t="e">
        <f>VLOOKUP($K1368,#REF!,4,0)</f>
        <v>#REF!</v>
      </c>
    </row>
    <row r="1369" spans="3:22" x14ac:dyDescent="0.3">
      <c r="C1369" s="1">
        <v>1.366E-2</v>
      </c>
      <c r="D1369" s="1">
        <f t="shared" si="176"/>
        <v>4.2914155648036578</v>
      </c>
      <c r="E1369" s="1" t="str">
        <f t="shared" si="177"/>
        <v>S5</v>
      </c>
      <c r="F1369" s="1">
        <f t="shared" si="174"/>
        <v>0.1026253600172673</v>
      </c>
      <c r="G1369" s="1">
        <f>$F$2*(((SQRT(3)*COS(Model!F1369))-SIN(Model!F1369))/2)</f>
        <v>0.64819701892514781</v>
      </c>
      <c r="H1369" s="1">
        <f t="shared" si="178"/>
        <v>8.1956250997654564E-2</v>
      </c>
      <c r="I1369" s="1">
        <f t="shared" si="179"/>
        <v>0.73015326992280238</v>
      </c>
      <c r="J1369" s="1" t="str">
        <f t="shared" si="180"/>
        <v>R3</v>
      </c>
      <c r="K1369" t="str">
        <f t="shared" si="181"/>
        <v>S5R3</v>
      </c>
      <c r="L1369" t="str">
        <f>VLOOKUP(K1369,'Voltage Vector Region'!$M:$P,2,0)</f>
        <v>V5</v>
      </c>
      <c r="M1369" t="str">
        <f>VLOOKUP(K1369,'Voltage Vector Region'!$M:$P,3,0)</f>
        <v>V11</v>
      </c>
      <c r="N1369" t="str">
        <f>VLOOKUP(K1369,'Voltage Vector Region'!$M:$P,4,0)</f>
        <v>V17</v>
      </c>
      <c r="P1369" t="str">
        <f>VLOOKUP(L1369,'Voltage Vector Region'!$R:$S,2,0)</f>
        <v>OOP</v>
      </c>
      <c r="Q1369" t="str">
        <f>VLOOKUP(M1369,'Voltage Vector Region'!$R:$S,2,0)</f>
        <v>ONP</v>
      </c>
      <c r="R1369" t="str">
        <f>VLOOKUP(N1369,'Voltage Vector Region'!$R:$S,2,0)</f>
        <v>NNP</v>
      </c>
      <c r="S1369">
        <f t="shared" si="175"/>
        <v>13.66</v>
      </c>
      <c r="T1369" t="e">
        <f>VLOOKUP($K1369,#REF!,2,0)</f>
        <v>#REF!</v>
      </c>
      <c r="U1369" t="e">
        <f>VLOOKUP($K1369,#REF!,3,0)</f>
        <v>#REF!</v>
      </c>
      <c r="V1369" t="e">
        <f>VLOOKUP($K1369,#REF!,4,0)</f>
        <v>#REF!</v>
      </c>
    </row>
    <row r="1370" spans="3:22" x14ac:dyDescent="0.3">
      <c r="C1370" s="1">
        <v>1.367E-2</v>
      </c>
      <c r="D1370" s="1">
        <f t="shared" si="176"/>
        <v>4.2945571574572474</v>
      </c>
      <c r="E1370" s="1" t="str">
        <f t="shared" si="177"/>
        <v>S5</v>
      </c>
      <c r="F1370" s="1">
        <f t="shared" si="174"/>
        <v>0.1057669526708569</v>
      </c>
      <c r="G1370" s="1">
        <f>$F$2*(((SQRT(3)*COS(Model!F1370))-SIN(Model!F1370))/2)</f>
        <v>0.64672081889396216</v>
      </c>
      <c r="H1370" s="1">
        <f t="shared" si="178"/>
        <v>8.4455893325286913E-2</v>
      </c>
      <c r="I1370" s="1">
        <f t="shared" si="179"/>
        <v>0.73117671221924907</v>
      </c>
      <c r="J1370" s="1" t="str">
        <f t="shared" si="180"/>
        <v>R3</v>
      </c>
      <c r="K1370" t="str">
        <f t="shared" si="181"/>
        <v>S5R3</v>
      </c>
      <c r="L1370" t="str">
        <f>VLOOKUP(K1370,'Voltage Vector Region'!$M:$P,2,0)</f>
        <v>V5</v>
      </c>
      <c r="M1370" t="str">
        <f>VLOOKUP(K1370,'Voltage Vector Region'!$M:$P,3,0)</f>
        <v>V11</v>
      </c>
      <c r="N1370" t="str">
        <f>VLOOKUP(K1370,'Voltage Vector Region'!$M:$P,4,0)</f>
        <v>V17</v>
      </c>
      <c r="P1370" t="str">
        <f>VLOOKUP(L1370,'Voltage Vector Region'!$R:$S,2,0)</f>
        <v>OOP</v>
      </c>
      <c r="Q1370" t="str">
        <f>VLOOKUP(M1370,'Voltage Vector Region'!$R:$S,2,0)</f>
        <v>ONP</v>
      </c>
      <c r="R1370" t="str">
        <f>VLOOKUP(N1370,'Voltage Vector Region'!$R:$S,2,0)</f>
        <v>NNP</v>
      </c>
      <c r="S1370">
        <f t="shared" si="175"/>
        <v>13.67</v>
      </c>
      <c r="T1370" t="e">
        <f>VLOOKUP($K1370,#REF!,2,0)</f>
        <v>#REF!</v>
      </c>
      <c r="U1370" t="e">
        <f>VLOOKUP($K1370,#REF!,3,0)</f>
        <v>#REF!</v>
      </c>
      <c r="V1370" t="e">
        <f>VLOOKUP($K1370,#REF!,4,0)</f>
        <v>#REF!</v>
      </c>
    </row>
    <row r="1371" spans="3:22" x14ac:dyDescent="0.3">
      <c r="C1371" s="1">
        <v>1.3679999999999999E-2</v>
      </c>
      <c r="D1371" s="1">
        <f t="shared" si="176"/>
        <v>4.297698750110837</v>
      </c>
      <c r="E1371" s="1" t="str">
        <f t="shared" si="177"/>
        <v>S5</v>
      </c>
      <c r="F1371" s="1">
        <f t="shared" si="174"/>
        <v>0.10890854532444649</v>
      </c>
      <c r="G1371" s="1">
        <f>$F$2*(((SQRT(3)*COS(Model!F1371))-SIN(Model!F1371))/2)</f>
        <v>0.64523823598938579</v>
      </c>
      <c r="H1371" s="1">
        <f t="shared" si="178"/>
        <v>8.6954702107348347E-2</v>
      </c>
      <c r="I1371" s="1">
        <f t="shared" si="179"/>
        <v>0.73219293809673414</v>
      </c>
      <c r="J1371" s="1" t="str">
        <f t="shared" si="180"/>
        <v>R3</v>
      </c>
      <c r="K1371" t="str">
        <f t="shared" si="181"/>
        <v>S5R3</v>
      </c>
      <c r="L1371" t="str">
        <f>VLOOKUP(K1371,'Voltage Vector Region'!$M:$P,2,0)</f>
        <v>V5</v>
      </c>
      <c r="M1371" t="str">
        <f>VLOOKUP(K1371,'Voltage Vector Region'!$M:$P,3,0)</f>
        <v>V11</v>
      </c>
      <c r="N1371" t="str">
        <f>VLOOKUP(K1371,'Voltage Vector Region'!$M:$P,4,0)</f>
        <v>V17</v>
      </c>
      <c r="P1371" t="str">
        <f>VLOOKUP(L1371,'Voltage Vector Region'!$R:$S,2,0)</f>
        <v>OOP</v>
      </c>
      <c r="Q1371" t="str">
        <f>VLOOKUP(M1371,'Voltage Vector Region'!$R:$S,2,0)</f>
        <v>ONP</v>
      </c>
      <c r="R1371" t="str">
        <f>VLOOKUP(N1371,'Voltage Vector Region'!$R:$S,2,0)</f>
        <v>NNP</v>
      </c>
      <c r="S1371">
        <f t="shared" si="175"/>
        <v>13.68</v>
      </c>
      <c r="T1371" t="e">
        <f>VLOOKUP($K1371,#REF!,2,0)</f>
        <v>#REF!</v>
      </c>
      <c r="U1371" t="e">
        <f>VLOOKUP($K1371,#REF!,3,0)</f>
        <v>#REF!</v>
      </c>
      <c r="V1371" t="e">
        <f>VLOOKUP($K1371,#REF!,4,0)</f>
        <v>#REF!</v>
      </c>
    </row>
    <row r="1372" spans="3:22" x14ac:dyDescent="0.3">
      <c r="C1372" s="1">
        <v>1.3690000000000001E-2</v>
      </c>
      <c r="D1372" s="1">
        <f t="shared" si="176"/>
        <v>4.3008403427644275</v>
      </c>
      <c r="E1372" s="1" t="str">
        <f t="shared" si="177"/>
        <v>S5</v>
      </c>
      <c r="F1372" s="1">
        <f t="shared" si="174"/>
        <v>0.11205013797803698</v>
      </c>
      <c r="G1372" s="1">
        <f>$F$2*(((SQRT(3)*COS(Model!F1372))-SIN(Model!F1372))/2)</f>
        <v>0.64374928484391303</v>
      </c>
      <c r="H1372" s="1">
        <f t="shared" si="178"/>
        <v>8.9452652681605738E-2</v>
      </c>
      <c r="I1372" s="1">
        <f t="shared" si="179"/>
        <v>0.73320193752551877</v>
      </c>
      <c r="J1372" s="1" t="str">
        <f t="shared" si="180"/>
        <v>R3</v>
      </c>
      <c r="K1372" t="str">
        <f t="shared" si="181"/>
        <v>S5R3</v>
      </c>
      <c r="L1372" t="str">
        <f>VLOOKUP(K1372,'Voltage Vector Region'!$M:$P,2,0)</f>
        <v>V5</v>
      </c>
      <c r="M1372" t="str">
        <f>VLOOKUP(K1372,'Voltage Vector Region'!$M:$P,3,0)</f>
        <v>V11</v>
      </c>
      <c r="N1372" t="str">
        <f>VLOOKUP(K1372,'Voltage Vector Region'!$M:$P,4,0)</f>
        <v>V17</v>
      </c>
      <c r="P1372" t="str">
        <f>VLOOKUP(L1372,'Voltage Vector Region'!$R:$S,2,0)</f>
        <v>OOP</v>
      </c>
      <c r="Q1372" t="str">
        <f>VLOOKUP(M1372,'Voltage Vector Region'!$R:$S,2,0)</f>
        <v>ONP</v>
      </c>
      <c r="R1372" t="str">
        <f>VLOOKUP(N1372,'Voltage Vector Region'!$R:$S,2,0)</f>
        <v>NNP</v>
      </c>
      <c r="S1372">
        <f t="shared" si="175"/>
        <v>13.690000000000001</v>
      </c>
      <c r="T1372" t="e">
        <f>VLOOKUP($K1372,#REF!,2,0)</f>
        <v>#REF!</v>
      </c>
      <c r="U1372" t="e">
        <f>VLOOKUP($K1372,#REF!,3,0)</f>
        <v>#REF!</v>
      </c>
      <c r="V1372" t="e">
        <f>VLOOKUP($K1372,#REF!,4,0)</f>
        <v>#REF!</v>
      </c>
    </row>
    <row r="1373" spans="3:22" x14ac:dyDescent="0.3">
      <c r="C1373" s="1">
        <v>1.37E-2</v>
      </c>
      <c r="D1373" s="1">
        <f t="shared" si="176"/>
        <v>4.3039819354180171</v>
      </c>
      <c r="E1373" s="1" t="str">
        <f t="shared" si="177"/>
        <v>S5</v>
      </c>
      <c r="F1373" s="1">
        <f t="shared" si="174"/>
        <v>0.11519173063162658</v>
      </c>
      <c r="G1373" s="1">
        <f>$F$2*(((SQRT(3)*COS(Model!F1373))-SIN(Model!F1373))/2)</f>
        <v>0.64225398015289126</v>
      </c>
      <c r="H1373" s="1">
        <f t="shared" si="178"/>
        <v>9.1949720394293943E-2</v>
      </c>
      <c r="I1373" s="1">
        <f t="shared" si="179"/>
        <v>0.7342037005471852</v>
      </c>
      <c r="J1373" s="1" t="str">
        <f t="shared" si="180"/>
        <v>R3</v>
      </c>
      <c r="K1373" t="str">
        <f t="shared" si="181"/>
        <v>S5R3</v>
      </c>
      <c r="L1373" t="str">
        <f>VLOOKUP(K1373,'Voltage Vector Region'!$M:$P,2,0)</f>
        <v>V5</v>
      </c>
      <c r="M1373" t="str">
        <f>VLOOKUP(K1373,'Voltage Vector Region'!$M:$P,3,0)</f>
        <v>V11</v>
      </c>
      <c r="N1373" t="str">
        <f>VLOOKUP(K1373,'Voltage Vector Region'!$M:$P,4,0)</f>
        <v>V17</v>
      </c>
      <c r="P1373" t="str">
        <f>VLOOKUP(L1373,'Voltage Vector Region'!$R:$S,2,0)</f>
        <v>OOP</v>
      </c>
      <c r="Q1373" t="str">
        <f>VLOOKUP(M1373,'Voltage Vector Region'!$R:$S,2,0)</f>
        <v>ONP</v>
      </c>
      <c r="R1373" t="str">
        <f>VLOOKUP(N1373,'Voltage Vector Region'!$R:$S,2,0)</f>
        <v>NNP</v>
      </c>
      <c r="S1373">
        <f t="shared" si="175"/>
        <v>13.7</v>
      </c>
      <c r="T1373" t="e">
        <f>VLOOKUP($K1373,#REF!,2,0)</f>
        <v>#REF!</v>
      </c>
      <c r="U1373" t="e">
        <f>VLOOKUP($K1373,#REF!,3,0)</f>
        <v>#REF!</v>
      </c>
      <c r="V1373" t="e">
        <f>VLOOKUP($K1373,#REF!,4,0)</f>
        <v>#REF!</v>
      </c>
    </row>
    <row r="1374" spans="3:22" x14ac:dyDescent="0.3">
      <c r="C1374" s="1">
        <v>1.371E-2</v>
      </c>
      <c r="D1374" s="1">
        <f t="shared" si="176"/>
        <v>4.3071235280716067</v>
      </c>
      <c r="E1374" s="1" t="str">
        <f t="shared" si="177"/>
        <v>S5</v>
      </c>
      <c r="F1374" s="1">
        <f t="shared" si="174"/>
        <v>0.11833332328521617</v>
      </c>
      <c r="G1374" s="1">
        <f>$F$2*(((SQRT(3)*COS(Model!F1374))-SIN(Model!F1374))/2)</f>
        <v>0.64075233667437381</v>
      </c>
      <c r="H1374" s="1">
        <f t="shared" si="178"/>
        <v>9.4445880600363463E-2</v>
      </c>
      <c r="I1374" s="1">
        <f t="shared" si="179"/>
        <v>0.73519821727473733</v>
      </c>
      <c r="J1374" s="1" t="str">
        <f t="shared" si="180"/>
        <v>R3</v>
      </c>
      <c r="K1374" t="str">
        <f t="shared" si="181"/>
        <v>S5R3</v>
      </c>
      <c r="L1374" t="str">
        <f>VLOOKUP(K1374,'Voltage Vector Region'!$M:$P,2,0)</f>
        <v>V5</v>
      </c>
      <c r="M1374" t="str">
        <f>VLOOKUP(K1374,'Voltage Vector Region'!$M:$P,3,0)</f>
        <v>V11</v>
      </c>
      <c r="N1374" t="str">
        <f>VLOOKUP(K1374,'Voltage Vector Region'!$M:$P,4,0)</f>
        <v>V17</v>
      </c>
      <c r="P1374" t="str">
        <f>VLOOKUP(L1374,'Voltage Vector Region'!$R:$S,2,0)</f>
        <v>OOP</v>
      </c>
      <c r="Q1374" t="str">
        <f>VLOOKUP(M1374,'Voltage Vector Region'!$R:$S,2,0)</f>
        <v>ONP</v>
      </c>
      <c r="R1374" t="str">
        <f>VLOOKUP(N1374,'Voltage Vector Region'!$R:$S,2,0)</f>
        <v>NNP</v>
      </c>
      <c r="S1374">
        <f t="shared" si="175"/>
        <v>13.709999999999999</v>
      </c>
      <c r="T1374" t="e">
        <f>VLOOKUP($K1374,#REF!,2,0)</f>
        <v>#REF!</v>
      </c>
      <c r="U1374" t="e">
        <f>VLOOKUP($K1374,#REF!,3,0)</f>
        <v>#REF!</v>
      </c>
      <c r="V1374" t="e">
        <f>VLOOKUP($K1374,#REF!,4,0)</f>
        <v>#REF!</v>
      </c>
    </row>
    <row r="1375" spans="3:22" x14ac:dyDescent="0.3">
      <c r="C1375" s="1">
        <v>1.372E-2</v>
      </c>
      <c r="D1375" s="1">
        <f t="shared" si="176"/>
        <v>4.3102651207251963</v>
      </c>
      <c r="E1375" s="1" t="str">
        <f t="shared" si="177"/>
        <v>S5</v>
      </c>
      <c r="F1375" s="1">
        <f t="shared" si="174"/>
        <v>0.12147491593880577</v>
      </c>
      <c r="G1375" s="1">
        <f>$F$2*(((SQRT(3)*COS(Model!F1375))-SIN(Model!F1375))/2)</f>
        <v>0.63924436922897554</v>
      </c>
      <c r="H1375" s="1">
        <f t="shared" si="178"/>
        <v>9.6941108663720812E-2</v>
      </c>
      <c r="I1375" s="1">
        <f t="shared" si="179"/>
        <v>0.73618547789269639</v>
      </c>
      <c r="J1375" s="1" t="str">
        <f t="shared" si="180"/>
        <v>R3</v>
      </c>
      <c r="K1375" t="str">
        <f t="shared" si="181"/>
        <v>S5R3</v>
      </c>
      <c r="L1375" t="str">
        <f>VLOOKUP(K1375,'Voltage Vector Region'!$M:$P,2,0)</f>
        <v>V5</v>
      </c>
      <c r="M1375" t="str">
        <f>VLOOKUP(K1375,'Voltage Vector Region'!$M:$P,3,0)</f>
        <v>V11</v>
      </c>
      <c r="N1375" t="str">
        <f>VLOOKUP(K1375,'Voltage Vector Region'!$M:$P,4,0)</f>
        <v>V17</v>
      </c>
      <c r="P1375" t="str">
        <f>VLOOKUP(L1375,'Voltage Vector Region'!$R:$S,2,0)</f>
        <v>OOP</v>
      </c>
      <c r="Q1375" t="str">
        <f>VLOOKUP(M1375,'Voltage Vector Region'!$R:$S,2,0)</f>
        <v>ONP</v>
      </c>
      <c r="R1375" t="str">
        <f>VLOOKUP(N1375,'Voltage Vector Region'!$R:$S,2,0)</f>
        <v>NNP</v>
      </c>
      <c r="S1375">
        <f t="shared" si="175"/>
        <v>13.719999999999999</v>
      </c>
      <c r="T1375" t="e">
        <f>VLOOKUP($K1375,#REF!,2,0)</f>
        <v>#REF!</v>
      </c>
      <c r="U1375" t="e">
        <f>VLOOKUP($K1375,#REF!,3,0)</f>
        <v>#REF!</v>
      </c>
      <c r="V1375" t="e">
        <f>VLOOKUP($K1375,#REF!,4,0)</f>
        <v>#REF!</v>
      </c>
    </row>
    <row r="1376" spans="3:22" x14ac:dyDescent="0.3">
      <c r="C1376" s="1">
        <v>1.3729999999999999E-2</v>
      </c>
      <c r="D1376" s="1">
        <f t="shared" si="176"/>
        <v>4.3134067133787859</v>
      </c>
      <c r="E1376" s="1" t="str">
        <f t="shared" si="177"/>
        <v>S5</v>
      </c>
      <c r="F1376" s="1">
        <f t="shared" si="174"/>
        <v>0.12461650859239537</v>
      </c>
      <c r="G1376" s="1">
        <f>$F$2*(((SQRT(3)*COS(Model!F1376))-SIN(Model!F1376))/2)</f>
        <v>0.63773009269972647</v>
      </c>
      <c r="H1376" s="1">
        <f t="shared" si="178"/>
        <v>9.9435379957472356E-2</v>
      </c>
      <c r="I1376" s="1">
        <f t="shared" si="179"/>
        <v>0.73716547265719878</v>
      </c>
      <c r="J1376" s="1" t="str">
        <f t="shared" si="180"/>
        <v>R3</v>
      </c>
      <c r="K1376" t="str">
        <f t="shared" si="181"/>
        <v>S5R3</v>
      </c>
      <c r="L1376" t="str">
        <f>VLOOKUP(K1376,'Voltage Vector Region'!$M:$P,2,0)</f>
        <v>V5</v>
      </c>
      <c r="M1376" t="str">
        <f>VLOOKUP(K1376,'Voltage Vector Region'!$M:$P,3,0)</f>
        <v>V11</v>
      </c>
      <c r="N1376" t="str">
        <f>VLOOKUP(K1376,'Voltage Vector Region'!$M:$P,4,0)</f>
        <v>V17</v>
      </c>
      <c r="P1376" t="str">
        <f>VLOOKUP(L1376,'Voltage Vector Region'!$R:$S,2,0)</f>
        <v>OOP</v>
      </c>
      <c r="Q1376" t="str">
        <f>VLOOKUP(M1376,'Voltage Vector Region'!$R:$S,2,0)</f>
        <v>ONP</v>
      </c>
      <c r="R1376" t="str">
        <f>VLOOKUP(N1376,'Voltage Vector Region'!$R:$S,2,0)</f>
        <v>NNP</v>
      </c>
      <c r="S1376">
        <f t="shared" si="175"/>
        <v>13.729999999999999</v>
      </c>
      <c r="T1376" t="e">
        <f>VLOOKUP($K1376,#REF!,2,0)</f>
        <v>#REF!</v>
      </c>
      <c r="U1376" t="e">
        <f>VLOOKUP($K1376,#REF!,3,0)</f>
        <v>#REF!</v>
      </c>
      <c r="V1376" t="e">
        <f>VLOOKUP($K1376,#REF!,4,0)</f>
        <v>#REF!</v>
      </c>
    </row>
    <row r="1377" spans="3:22" x14ac:dyDescent="0.3">
      <c r="C1377" s="1">
        <v>1.374E-2</v>
      </c>
      <c r="D1377" s="1">
        <f t="shared" si="176"/>
        <v>4.3165483060323764</v>
      </c>
      <c r="E1377" s="1" t="str">
        <f t="shared" si="177"/>
        <v>S5</v>
      </c>
      <c r="F1377" s="1">
        <f t="shared" si="174"/>
        <v>0.12775810124598586</v>
      </c>
      <c r="G1377" s="1">
        <f>$F$2*(((SQRT(3)*COS(Model!F1377))-SIN(Model!F1377))/2)</f>
        <v>0.63620952203192405</v>
      </c>
      <c r="H1377" s="1">
        <f t="shared" si="178"/>
        <v>0.10192866986416811</v>
      </c>
      <c r="I1377" s="1">
        <f t="shared" si="179"/>
        <v>0.7381381918960922</v>
      </c>
      <c r="J1377" s="1" t="str">
        <f t="shared" si="180"/>
        <v>R3</v>
      </c>
      <c r="K1377" t="str">
        <f t="shared" si="181"/>
        <v>S5R3</v>
      </c>
      <c r="L1377" t="str">
        <f>VLOOKUP(K1377,'Voltage Vector Region'!$M:$P,2,0)</f>
        <v>V5</v>
      </c>
      <c r="M1377" t="str">
        <f>VLOOKUP(K1377,'Voltage Vector Region'!$M:$P,3,0)</f>
        <v>V11</v>
      </c>
      <c r="N1377" t="str">
        <f>VLOOKUP(K1377,'Voltage Vector Region'!$M:$P,4,0)</f>
        <v>V17</v>
      </c>
      <c r="P1377" t="str">
        <f>VLOOKUP(L1377,'Voltage Vector Region'!$R:$S,2,0)</f>
        <v>OOP</v>
      </c>
      <c r="Q1377" t="str">
        <f>VLOOKUP(M1377,'Voltage Vector Region'!$R:$S,2,0)</f>
        <v>ONP</v>
      </c>
      <c r="R1377" t="str">
        <f>VLOOKUP(N1377,'Voltage Vector Region'!$R:$S,2,0)</f>
        <v>NNP</v>
      </c>
      <c r="S1377">
        <f t="shared" si="175"/>
        <v>13.74</v>
      </c>
      <c r="T1377" t="e">
        <f>VLOOKUP($K1377,#REF!,2,0)</f>
        <v>#REF!</v>
      </c>
      <c r="U1377" t="e">
        <f>VLOOKUP($K1377,#REF!,3,0)</f>
        <v>#REF!</v>
      </c>
      <c r="V1377" t="e">
        <f>VLOOKUP($K1377,#REF!,4,0)</f>
        <v>#REF!</v>
      </c>
    </row>
    <row r="1378" spans="3:22" x14ac:dyDescent="0.3">
      <c r="C1378" s="1">
        <v>1.375E-2</v>
      </c>
      <c r="D1378" s="1">
        <f t="shared" si="176"/>
        <v>4.319689898685966</v>
      </c>
      <c r="E1378" s="1" t="str">
        <f t="shared" si="177"/>
        <v>S5</v>
      </c>
      <c r="F1378" s="1">
        <f t="shared" si="174"/>
        <v>0.13089969389957545</v>
      </c>
      <c r="G1378" s="1">
        <f>$F$2*(((SQRT(3)*COS(Model!F1378))-SIN(Model!F1378))/2)</f>
        <v>0.6346826722329878</v>
      </c>
      <c r="H1378" s="1">
        <f t="shared" si="178"/>
        <v>0.10442095377604187</v>
      </c>
      <c r="I1378" s="1">
        <f t="shared" si="179"/>
        <v>0.73910362600902968</v>
      </c>
      <c r="J1378" s="1" t="str">
        <f t="shared" si="180"/>
        <v>R3</v>
      </c>
      <c r="K1378" t="str">
        <f t="shared" si="181"/>
        <v>S5R3</v>
      </c>
      <c r="L1378" t="str">
        <f>VLOOKUP(K1378,'Voltage Vector Region'!$M:$P,2,0)</f>
        <v>V5</v>
      </c>
      <c r="M1378" t="str">
        <f>VLOOKUP(K1378,'Voltage Vector Region'!$M:$P,3,0)</f>
        <v>V11</v>
      </c>
      <c r="N1378" t="str">
        <f>VLOOKUP(K1378,'Voltage Vector Region'!$M:$P,4,0)</f>
        <v>V17</v>
      </c>
      <c r="P1378" t="str">
        <f>VLOOKUP(L1378,'Voltage Vector Region'!$R:$S,2,0)</f>
        <v>OOP</v>
      </c>
      <c r="Q1378" t="str">
        <f>VLOOKUP(M1378,'Voltage Vector Region'!$R:$S,2,0)</f>
        <v>ONP</v>
      </c>
      <c r="R1378" t="str">
        <f>VLOOKUP(N1378,'Voltage Vector Region'!$R:$S,2,0)</f>
        <v>NNP</v>
      </c>
      <c r="S1378">
        <f t="shared" si="175"/>
        <v>13.75</v>
      </c>
      <c r="T1378" t="e">
        <f>VLOOKUP($K1378,#REF!,2,0)</f>
        <v>#REF!</v>
      </c>
      <c r="U1378" t="e">
        <f>VLOOKUP($K1378,#REF!,3,0)</f>
        <v>#REF!</v>
      </c>
      <c r="V1378" t="e">
        <f>VLOOKUP($K1378,#REF!,4,0)</f>
        <v>#REF!</v>
      </c>
    </row>
    <row r="1379" spans="3:22" x14ac:dyDescent="0.3">
      <c r="C1379" s="1">
        <v>1.376E-2</v>
      </c>
      <c r="D1379" s="1">
        <f t="shared" si="176"/>
        <v>4.3228314913395556</v>
      </c>
      <c r="E1379" s="1" t="str">
        <f t="shared" si="177"/>
        <v>S5</v>
      </c>
      <c r="F1379" s="1">
        <f t="shared" si="174"/>
        <v>0.13404128655316505</v>
      </c>
      <c r="G1379" s="1">
        <f>$F$2*(((SQRT(3)*COS(Model!F1379))-SIN(Model!F1379))/2)</f>
        <v>0.63314955837230835</v>
      </c>
      <c r="H1379" s="1">
        <f t="shared" si="178"/>
        <v>0.10691220709525828</v>
      </c>
      <c r="I1379" s="1">
        <f t="shared" si="179"/>
        <v>0.74006176546756663</v>
      </c>
      <c r="J1379" s="1" t="str">
        <f t="shared" si="180"/>
        <v>R3</v>
      </c>
      <c r="K1379" t="str">
        <f t="shared" si="181"/>
        <v>S5R3</v>
      </c>
      <c r="L1379" t="str">
        <f>VLOOKUP(K1379,'Voltage Vector Region'!$M:$P,2,0)</f>
        <v>V5</v>
      </c>
      <c r="M1379" t="str">
        <f>VLOOKUP(K1379,'Voltage Vector Region'!$M:$P,3,0)</f>
        <v>V11</v>
      </c>
      <c r="N1379" t="str">
        <f>VLOOKUP(K1379,'Voltage Vector Region'!$M:$P,4,0)</f>
        <v>V17</v>
      </c>
      <c r="P1379" t="str">
        <f>VLOOKUP(L1379,'Voltage Vector Region'!$R:$S,2,0)</f>
        <v>OOP</v>
      </c>
      <c r="Q1379" t="str">
        <f>VLOOKUP(M1379,'Voltage Vector Region'!$R:$S,2,0)</f>
        <v>ONP</v>
      </c>
      <c r="R1379" t="str">
        <f>VLOOKUP(N1379,'Voltage Vector Region'!$R:$S,2,0)</f>
        <v>NNP</v>
      </c>
      <c r="S1379">
        <f t="shared" si="175"/>
        <v>13.76</v>
      </c>
      <c r="T1379" t="e">
        <f>VLOOKUP($K1379,#REF!,2,0)</f>
        <v>#REF!</v>
      </c>
      <c r="U1379" t="e">
        <f>VLOOKUP($K1379,#REF!,3,0)</f>
        <v>#REF!</v>
      </c>
      <c r="V1379" t="e">
        <f>VLOOKUP($K1379,#REF!,4,0)</f>
        <v>#REF!</v>
      </c>
    </row>
    <row r="1380" spans="3:22" x14ac:dyDescent="0.3">
      <c r="C1380" s="1">
        <v>1.3769999999999999E-2</v>
      </c>
      <c r="D1380" s="1">
        <f t="shared" si="176"/>
        <v>4.3259730839931452</v>
      </c>
      <c r="E1380" s="1" t="str">
        <f t="shared" si="177"/>
        <v>S5</v>
      </c>
      <c r="F1380" s="1">
        <f t="shared" si="174"/>
        <v>0.13718287920675465</v>
      </c>
      <c r="G1380" s="1">
        <f>$F$2*(((SQRT(3)*COS(Model!F1380))-SIN(Model!F1380))/2)</f>
        <v>0.63161019558110043</v>
      </c>
      <c r="H1380" s="1">
        <f t="shared" si="178"/>
        <v>0.1094024052341529</v>
      </c>
      <c r="I1380" s="1">
        <f t="shared" si="179"/>
        <v>0.74101260081525333</v>
      </c>
      <c r="J1380" s="1" t="str">
        <f t="shared" si="180"/>
        <v>R3</v>
      </c>
      <c r="K1380" t="str">
        <f t="shared" si="181"/>
        <v>S5R3</v>
      </c>
      <c r="L1380" t="str">
        <f>VLOOKUP(K1380,'Voltage Vector Region'!$M:$P,2,0)</f>
        <v>V5</v>
      </c>
      <c r="M1380" t="str">
        <f>VLOOKUP(K1380,'Voltage Vector Region'!$M:$P,3,0)</f>
        <v>V11</v>
      </c>
      <c r="N1380" t="str">
        <f>VLOOKUP(K1380,'Voltage Vector Region'!$M:$P,4,0)</f>
        <v>V17</v>
      </c>
      <c r="P1380" t="str">
        <f>VLOOKUP(L1380,'Voltage Vector Region'!$R:$S,2,0)</f>
        <v>OOP</v>
      </c>
      <c r="Q1380" t="str">
        <f>VLOOKUP(M1380,'Voltage Vector Region'!$R:$S,2,0)</f>
        <v>ONP</v>
      </c>
      <c r="R1380" t="str">
        <f>VLOOKUP(N1380,'Voltage Vector Region'!$R:$S,2,0)</f>
        <v>NNP</v>
      </c>
      <c r="S1380">
        <f t="shared" si="175"/>
        <v>13.77</v>
      </c>
      <c r="T1380" t="e">
        <f>VLOOKUP($K1380,#REF!,2,0)</f>
        <v>#REF!</v>
      </c>
      <c r="U1380" t="e">
        <f>VLOOKUP($K1380,#REF!,3,0)</f>
        <v>#REF!</v>
      </c>
      <c r="V1380" t="e">
        <f>VLOOKUP($K1380,#REF!,4,0)</f>
        <v>#REF!</v>
      </c>
    </row>
    <row r="1381" spans="3:22" x14ac:dyDescent="0.3">
      <c r="C1381" s="1">
        <v>1.3780000000000001E-2</v>
      </c>
      <c r="D1381" s="1">
        <f t="shared" si="176"/>
        <v>4.3291146766467357</v>
      </c>
      <c r="E1381" s="1" t="str">
        <f t="shared" si="177"/>
        <v>S5</v>
      </c>
      <c r="F1381" s="1">
        <f t="shared" si="174"/>
        <v>0.14032447186034513</v>
      </c>
      <c r="G1381" s="1">
        <f>$F$2*(((SQRT(3)*COS(Model!F1381))-SIN(Model!F1381))/2)</f>
        <v>0.6300645990522532</v>
      </c>
      <c r="H1381" s="1">
        <f t="shared" si="178"/>
        <v>0.11189152361547608</v>
      </c>
      <c r="I1381" s="1">
        <f t="shared" si="179"/>
        <v>0.74195612266772926</v>
      </c>
      <c r="J1381" s="1" t="str">
        <f t="shared" si="180"/>
        <v>R3</v>
      </c>
      <c r="K1381" t="str">
        <f t="shared" si="181"/>
        <v>S5R3</v>
      </c>
      <c r="L1381" t="str">
        <f>VLOOKUP(K1381,'Voltage Vector Region'!$M:$P,2,0)</f>
        <v>V5</v>
      </c>
      <c r="M1381" t="str">
        <f>VLOOKUP(K1381,'Voltage Vector Region'!$M:$P,3,0)</f>
        <v>V11</v>
      </c>
      <c r="N1381" t="str">
        <f>VLOOKUP(K1381,'Voltage Vector Region'!$M:$P,4,0)</f>
        <v>V17</v>
      </c>
      <c r="P1381" t="str">
        <f>VLOOKUP(L1381,'Voltage Vector Region'!$R:$S,2,0)</f>
        <v>OOP</v>
      </c>
      <c r="Q1381" t="str">
        <f>VLOOKUP(M1381,'Voltage Vector Region'!$R:$S,2,0)</f>
        <v>ONP</v>
      </c>
      <c r="R1381" t="str">
        <f>VLOOKUP(N1381,'Voltage Vector Region'!$R:$S,2,0)</f>
        <v>NNP</v>
      </c>
      <c r="S1381">
        <f t="shared" si="175"/>
        <v>13.780000000000001</v>
      </c>
      <c r="T1381" t="e">
        <f>VLOOKUP($K1381,#REF!,2,0)</f>
        <v>#REF!</v>
      </c>
      <c r="U1381" t="e">
        <f>VLOOKUP($K1381,#REF!,3,0)</f>
        <v>#REF!</v>
      </c>
      <c r="V1381" t="e">
        <f>VLOOKUP($K1381,#REF!,4,0)</f>
        <v>#REF!</v>
      </c>
    </row>
    <row r="1382" spans="3:22" x14ac:dyDescent="0.3">
      <c r="C1382" s="1">
        <v>1.379E-2</v>
      </c>
      <c r="D1382" s="1">
        <f t="shared" si="176"/>
        <v>4.3322562693003253</v>
      </c>
      <c r="E1382" s="1" t="str">
        <f t="shared" si="177"/>
        <v>S5</v>
      </c>
      <c r="F1382" s="1">
        <f t="shared" si="174"/>
        <v>0.14346606451393473</v>
      </c>
      <c r="G1382" s="1">
        <f>$F$2*(((SQRT(3)*COS(Model!F1382))-SIN(Model!F1382))/2)</f>
        <v>0.62851278404018118</v>
      </c>
      <c r="H1382" s="1">
        <f t="shared" si="178"/>
        <v>0.11437953767263292</v>
      </c>
      <c r="I1382" s="1">
        <f t="shared" si="179"/>
        <v>0.74289232171281405</v>
      </c>
      <c r="J1382" s="1" t="str">
        <f t="shared" si="180"/>
        <v>R3</v>
      </c>
      <c r="K1382" t="str">
        <f t="shared" si="181"/>
        <v>S5R3</v>
      </c>
      <c r="L1382" t="str">
        <f>VLOOKUP(K1382,'Voltage Vector Region'!$M:$P,2,0)</f>
        <v>V5</v>
      </c>
      <c r="M1382" t="str">
        <f>VLOOKUP(K1382,'Voltage Vector Region'!$M:$P,3,0)</f>
        <v>V11</v>
      </c>
      <c r="N1382" t="str">
        <f>VLOOKUP(K1382,'Voltage Vector Region'!$M:$P,4,0)</f>
        <v>V17</v>
      </c>
      <c r="P1382" t="str">
        <f>VLOOKUP(L1382,'Voltage Vector Region'!$R:$S,2,0)</f>
        <v>OOP</v>
      </c>
      <c r="Q1382" t="str">
        <f>VLOOKUP(M1382,'Voltage Vector Region'!$R:$S,2,0)</f>
        <v>ONP</v>
      </c>
      <c r="R1382" t="str">
        <f>VLOOKUP(N1382,'Voltage Vector Region'!$R:$S,2,0)</f>
        <v>NNP</v>
      </c>
      <c r="S1382">
        <f t="shared" si="175"/>
        <v>13.79</v>
      </c>
      <c r="T1382" t="e">
        <f>VLOOKUP($K1382,#REF!,2,0)</f>
        <v>#REF!</v>
      </c>
      <c r="U1382" t="e">
        <f>VLOOKUP($K1382,#REF!,3,0)</f>
        <v>#REF!</v>
      </c>
      <c r="V1382" t="e">
        <f>VLOOKUP($K1382,#REF!,4,0)</f>
        <v>#REF!</v>
      </c>
    </row>
    <row r="1383" spans="3:22" x14ac:dyDescent="0.3">
      <c r="C1383" s="1">
        <v>1.38E-2</v>
      </c>
      <c r="D1383" s="1">
        <f t="shared" si="176"/>
        <v>4.3353978619539149</v>
      </c>
      <c r="E1383" s="1" t="str">
        <f t="shared" si="177"/>
        <v>S5</v>
      </c>
      <c r="F1383" s="1">
        <f t="shared" si="174"/>
        <v>0.14660765716752433</v>
      </c>
      <c r="G1383" s="1">
        <f>$F$2*(((SQRT(3)*COS(Model!F1383))-SIN(Model!F1383))/2)</f>
        <v>0.62695476586067156</v>
      </c>
      <c r="H1383" s="1">
        <f t="shared" si="178"/>
        <v>0.11686642284992982</v>
      </c>
      <c r="I1383" s="1">
        <f t="shared" si="179"/>
        <v>0.74382118871060143</v>
      </c>
      <c r="J1383" s="1" t="str">
        <f t="shared" si="180"/>
        <v>R3</v>
      </c>
      <c r="K1383" t="str">
        <f t="shared" si="181"/>
        <v>S5R3</v>
      </c>
      <c r="L1383" t="str">
        <f>VLOOKUP(K1383,'Voltage Vector Region'!$M:$P,2,0)</f>
        <v>V5</v>
      </c>
      <c r="M1383" t="str">
        <f>VLOOKUP(K1383,'Voltage Vector Region'!$M:$P,3,0)</f>
        <v>V11</v>
      </c>
      <c r="N1383" t="str">
        <f>VLOOKUP(K1383,'Voltage Vector Region'!$M:$P,4,0)</f>
        <v>V17</v>
      </c>
      <c r="P1383" t="str">
        <f>VLOOKUP(L1383,'Voltage Vector Region'!$R:$S,2,0)</f>
        <v>OOP</v>
      </c>
      <c r="Q1383" t="str">
        <f>VLOOKUP(M1383,'Voltage Vector Region'!$R:$S,2,0)</f>
        <v>ONP</v>
      </c>
      <c r="R1383" t="str">
        <f>VLOOKUP(N1383,'Voltage Vector Region'!$R:$S,2,0)</f>
        <v>NNP</v>
      </c>
      <c r="S1383">
        <f t="shared" si="175"/>
        <v>13.799999999999999</v>
      </c>
      <c r="T1383" t="e">
        <f>VLOOKUP($K1383,#REF!,2,0)</f>
        <v>#REF!</v>
      </c>
      <c r="U1383" t="e">
        <f>VLOOKUP($K1383,#REF!,3,0)</f>
        <v>#REF!</v>
      </c>
      <c r="V1383" t="e">
        <f>VLOOKUP($K1383,#REF!,4,0)</f>
        <v>#REF!</v>
      </c>
    </row>
    <row r="1384" spans="3:22" x14ac:dyDescent="0.3">
      <c r="C1384" s="1">
        <v>1.3809999999999999E-2</v>
      </c>
      <c r="D1384" s="1">
        <f t="shared" si="176"/>
        <v>4.3385394546075045</v>
      </c>
      <c r="E1384" s="1" t="str">
        <f t="shared" si="177"/>
        <v>S5</v>
      </c>
      <c r="F1384" s="1">
        <f t="shared" si="174"/>
        <v>0.14974924982111393</v>
      </c>
      <c r="G1384" s="1">
        <f>$F$2*(((SQRT(3)*COS(Model!F1384))-SIN(Model!F1384))/2)</f>
        <v>0.62539055989073467</v>
      </c>
      <c r="H1384" s="1">
        <f t="shared" si="178"/>
        <v>0.11935215460281406</v>
      </c>
      <c r="I1384" s="1">
        <f t="shared" si="179"/>
        <v>0.74474271449354879</v>
      </c>
      <c r="J1384" s="1" t="str">
        <f t="shared" si="180"/>
        <v>R3</v>
      </c>
      <c r="K1384" t="str">
        <f t="shared" si="181"/>
        <v>S5R3</v>
      </c>
      <c r="L1384" t="str">
        <f>VLOOKUP(K1384,'Voltage Vector Region'!$M:$P,2,0)</f>
        <v>V5</v>
      </c>
      <c r="M1384" t="str">
        <f>VLOOKUP(K1384,'Voltage Vector Region'!$M:$P,3,0)</f>
        <v>V11</v>
      </c>
      <c r="N1384" t="str">
        <f>VLOOKUP(K1384,'Voltage Vector Region'!$M:$P,4,0)</f>
        <v>V17</v>
      </c>
      <c r="P1384" t="str">
        <f>VLOOKUP(L1384,'Voltage Vector Region'!$R:$S,2,0)</f>
        <v>OOP</v>
      </c>
      <c r="Q1384" t="str">
        <f>VLOOKUP(M1384,'Voltage Vector Region'!$R:$S,2,0)</f>
        <v>ONP</v>
      </c>
      <c r="R1384" t="str">
        <f>VLOOKUP(N1384,'Voltage Vector Region'!$R:$S,2,0)</f>
        <v>NNP</v>
      </c>
      <c r="S1384">
        <f t="shared" si="175"/>
        <v>13.809999999999999</v>
      </c>
      <c r="T1384" t="e">
        <f>VLOOKUP($K1384,#REF!,2,0)</f>
        <v>#REF!</v>
      </c>
      <c r="U1384" t="e">
        <f>VLOOKUP($K1384,#REF!,3,0)</f>
        <v>#REF!</v>
      </c>
      <c r="V1384" t="e">
        <f>VLOOKUP($K1384,#REF!,4,0)</f>
        <v>#REF!</v>
      </c>
    </row>
    <row r="1385" spans="3:22" x14ac:dyDescent="0.3">
      <c r="C1385" s="1">
        <v>1.3820000000000001E-2</v>
      </c>
      <c r="D1385" s="1">
        <f t="shared" si="176"/>
        <v>4.3416810472610949</v>
      </c>
      <c r="E1385" s="1" t="str">
        <f t="shared" si="177"/>
        <v>S5</v>
      </c>
      <c r="F1385" s="1">
        <f t="shared" si="174"/>
        <v>0.15289084247470441</v>
      </c>
      <c r="G1385" s="1">
        <f>$F$2*(((SQRT(3)*COS(Model!F1385))-SIN(Model!F1385))/2)</f>
        <v>0.62382018156845165</v>
      </c>
      <c r="H1385" s="1">
        <f t="shared" si="178"/>
        <v>0.1218367083981175</v>
      </c>
      <c r="I1385" s="1">
        <f t="shared" si="179"/>
        <v>0.7456568899665692</v>
      </c>
      <c r="J1385" s="1" t="str">
        <f t="shared" si="180"/>
        <v>R3</v>
      </c>
      <c r="K1385" t="str">
        <f t="shared" si="181"/>
        <v>S5R3</v>
      </c>
      <c r="L1385" t="str">
        <f>VLOOKUP(K1385,'Voltage Vector Region'!$M:$P,2,0)</f>
        <v>V5</v>
      </c>
      <c r="M1385" t="str">
        <f>VLOOKUP(K1385,'Voltage Vector Region'!$M:$P,3,0)</f>
        <v>V11</v>
      </c>
      <c r="N1385" t="str">
        <f>VLOOKUP(K1385,'Voltage Vector Region'!$M:$P,4,0)</f>
        <v>V17</v>
      </c>
      <c r="P1385" t="str">
        <f>VLOOKUP(L1385,'Voltage Vector Region'!$R:$S,2,0)</f>
        <v>OOP</v>
      </c>
      <c r="Q1385" t="str">
        <f>VLOOKUP(M1385,'Voltage Vector Region'!$R:$S,2,0)</f>
        <v>ONP</v>
      </c>
      <c r="R1385" t="str">
        <f>VLOOKUP(N1385,'Voltage Vector Region'!$R:$S,2,0)</f>
        <v>NNP</v>
      </c>
      <c r="S1385">
        <f t="shared" si="175"/>
        <v>13.82</v>
      </c>
      <c r="T1385" t="e">
        <f>VLOOKUP($K1385,#REF!,2,0)</f>
        <v>#REF!</v>
      </c>
      <c r="U1385" t="e">
        <f>VLOOKUP($K1385,#REF!,3,0)</f>
        <v>#REF!</v>
      </c>
      <c r="V1385" t="e">
        <f>VLOOKUP($K1385,#REF!,4,0)</f>
        <v>#REF!</v>
      </c>
    </row>
    <row r="1386" spans="3:22" x14ac:dyDescent="0.3">
      <c r="C1386" s="1">
        <v>1.383E-2</v>
      </c>
      <c r="D1386" s="1">
        <f t="shared" si="176"/>
        <v>4.3448226399146845</v>
      </c>
      <c r="E1386" s="1" t="str">
        <f t="shared" si="177"/>
        <v>S5</v>
      </c>
      <c r="F1386" s="1">
        <f t="shared" si="174"/>
        <v>0.15603243512829401</v>
      </c>
      <c r="G1386" s="1">
        <f>$F$2*(((SQRT(3)*COS(Model!F1386))-SIN(Model!F1386))/2)</f>
        <v>0.62224364639282337</v>
      </c>
      <c r="H1386" s="1">
        <f t="shared" si="178"/>
        <v>0.12432005971429579</v>
      </c>
      <c r="I1386" s="1">
        <f t="shared" si="179"/>
        <v>0.7465637061071192</v>
      </c>
      <c r="J1386" s="1" t="str">
        <f t="shared" si="180"/>
        <v>R3</v>
      </c>
      <c r="K1386" t="str">
        <f t="shared" si="181"/>
        <v>S5R3</v>
      </c>
      <c r="L1386" t="str">
        <f>VLOOKUP(K1386,'Voltage Vector Region'!$M:$P,2,0)</f>
        <v>V5</v>
      </c>
      <c r="M1386" t="str">
        <f>VLOOKUP(K1386,'Voltage Vector Region'!$M:$P,3,0)</f>
        <v>V11</v>
      </c>
      <c r="N1386" t="str">
        <f>VLOOKUP(K1386,'Voltage Vector Region'!$M:$P,4,0)</f>
        <v>V17</v>
      </c>
      <c r="P1386" t="str">
        <f>VLOOKUP(L1386,'Voltage Vector Region'!$R:$S,2,0)</f>
        <v>OOP</v>
      </c>
      <c r="Q1386" t="str">
        <f>VLOOKUP(M1386,'Voltage Vector Region'!$R:$S,2,0)</f>
        <v>ONP</v>
      </c>
      <c r="R1386" t="str">
        <f>VLOOKUP(N1386,'Voltage Vector Region'!$R:$S,2,0)</f>
        <v>NNP</v>
      </c>
      <c r="S1386">
        <f t="shared" si="175"/>
        <v>13.83</v>
      </c>
      <c r="T1386" t="e">
        <f>VLOOKUP($K1386,#REF!,2,0)</f>
        <v>#REF!</v>
      </c>
      <c r="U1386" t="e">
        <f>VLOOKUP($K1386,#REF!,3,0)</f>
        <v>#REF!</v>
      </c>
      <c r="V1386" t="e">
        <f>VLOOKUP($K1386,#REF!,4,0)</f>
        <v>#REF!</v>
      </c>
    </row>
    <row r="1387" spans="3:22" x14ac:dyDescent="0.3">
      <c r="C1387" s="1">
        <v>1.384E-2</v>
      </c>
      <c r="D1387" s="1">
        <f t="shared" si="176"/>
        <v>4.3479642325682741</v>
      </c>
      <c r="E1387" s="1" t="str">
        <f t="shared" si="177"/>
        <v>S5</v>
      </c>
      <c r="F1387" s="1">
        <f t="shared" ref="F1387:F1450" si="182">IF(AND((D1387&lt;PI()/3),(D1387&gt;=0)),D1387,IF(AND((D1387&lt;2*PI()/3),(D1387&gt;=PI()/3)),D1387-PI()/3,IF(AND((D1387&lt;3*PI()/3),(D1387&gt;=2*PI()/3)),D1387-(2*PI()/3),IF(AND((D1387&lt;4*PI()/3),(D1387&gt;=PI())),D1387-PI(),IF(AND((D1387&lt;5*PI()/3),(D1387&gt;=4*PI()/3)),D1387-(4*PI()/3),IF(AND((D1387&lt;2*PI()),(D1387&gt;=5*PI()/3)),D1387-(5*PI()/3),0))))))</f>
        <v>0.15917402778188361</v>
      </c>
      <c r="G1387" s="1">
        <f>$F$2*(((SQRT(3)*COS(Model!F1387))-SIN(Model!F1387))/2)</f>
        <v>0.62066096992361508</v>
      </c>
      <c r="H1387" s="1">
        <f t="shared" si="178"/>
        <v>0.12680218404167476</v>
      </c>
      <c r="I1387" s="1">
        <f t="shared" si="179"/>
        <v>0.74746315396528984</v>
      </c>
      <c r="J1387" s="1" t="str">
        <f t="shared" si="180"/>
        <v>R3</v>
      </c>
      <c r="K1387" t="str">
        <f t="shared" si="181"/>
        <v>S5R3</v>
      </c>
      <c r="L1387" t="str">
        <f>VLOOKUP(K1387,'Voltage Vector Region'!$M:$P,2,0)</f>
        <v>V5</v>
      </c>
      <c r="M1387" t="str">
        <f>VLOOKUP(K1387,'Voltage Vector Region'!$M:$P,3,0)</f>
        <v>V11</v>
      </c>
      <c r="N1387" t="str">
        <f>VLOOKUP(K1387,'Voltage Vector Region'!$M:$P,4,0)</f>
        <v>V17</v>
      </c>
      <c r="P1387" t="str">
        <f>VLOOKUP(L1387,'Voltage Vector Region'!$R:$S,2,0)</f>
        <v>OOP</v>
      </c>
      <c r="Q1387" t="str">
        <f>VLOOKUP(M1387,'Voltage Vector Region'!$R:$S,2,0)</f>
        <v>ONP</v>
      </c>
      <c r="R1387" t="str">
        <f>VLOOKUP(N1387,'Voltage Vector Region'!$R:$S,2,0)</f>
        <v>NNP</v>
      </c>
      <c r="S1387">
        <f t="shared" si="175"/>
        <v>13.84</v>
      </c>
      <c r="T1387" t="e">
        <f>VLOOKUP($K1387,#REF!,2,0)</f>
        <v>#REF!</v>
      </c>
      <c r="U1387" t="e">
        <f>VLOOKUP($K1387,#REF!,3,0)</f>
        <v>#REF!</v>
      </c>
      <c r="V1387" t="e">
        <f>VLOOKUP($K1387,#REF!,4,0)</f>
        <v>#REF!</v>
      </c>
    </row>
    <row r="1388" spans="3:22" x14ac:dyDescent="0.3">
      <c r="C1388" s="1">
        <v>1.3849999999999999E-2</v>
      </c>
      <c r="D1388" s="1">
        <f t="shared" si="176"/>
        <v>4.3511058252218637</v>
      </c>
      <c r="E1388" s="1" t="str">
        <f t="shared" si="177"/>
        <v>S5</v>
      </c>
      <c r="F1388" s="1">
        <f t="shared" si="182"/>
        <v>0.16231562043547321</v>
      </c>
      <c r="G1388" s="1">
        <f>$F$2*(((SQRT(3)*COS(Model!F1388))-SIN(Model!F1388))/2)</f>
        <v>0.61907216778120466</v>
      </c>
      <c r="H1388" s="1">
        <f t="shared" si="178"/>
        <v>0.12928305688268935</v>
      </c>
      <c r="I1388" s="1">
        <f t="shared" si="179"/>
        <v>0.74835522466389404</v>
      </c>
      <c r="J1388" s="1" t="str">
        <f t="shared" si="180"/>
        <v>R3</v>
      </c>
      <c r="K1388" t="str">
        <f t="shared" si="181"/>
        <v>S5R3</v>
      </c>
      <c r="L1388" t="str">
        <f>VLOOKUP(K1388,'Voltage Vector Region'!$M:$P,2,0)</f>
        <v>V5</v>
      </c>
      <c r="M1388" t="str">
        <f>VLOOKUP(K1388,'Voltage Vector Region'!$M:$P,3,0)</f>
        <v>V11</v>
      </c>
      <c r="N1388" t="str">
        <f>VLOOKUP(K1388,'Voltage Vector Region'!$M:$P,4,0)</f>
        <v>V17</v>
      </c>
      <c r="P1388" t="str">
        <f>VLOOKUP(L1388,'Voltage Vector Region'!$R:$S,2,0)</f>
        <v>OOP</v>
      </c>
      <c r="Q1388" t="str">
        <f>VLOOKUP(M1388,'Voltage Vector Region'!$R:$S,2,0)</f>
        <v>ONP</v>
      </c>
      <c r="R1388" t="str">
        <f>VLOOKUP(N1388,'Voltage Vector Region'!$R:$S,2,0)</f>
        <v>NNP</v>
      </c>
      <c r="S1388">
        <f t="shared" si="175"/>
        <v>13.85</v>
      </c>
      <c r="T1388" t="e">
        <f>VLOOKUP($K1388,#REF!,2,0)</f>
        <v>#REF!</v>
      </c>
      <c r="U1388" t="e">
        <f>VLOOKUP($K1388,#REF!,3,0)</f>
        <v>#REF!</v>
      </c>
      <c r="V1388" t="e">
        <f>VLOOKUP($K1388,#REF!,4,0)</f>
        <v>#REF!</v>
      </c>
    </row>
    <row r="1389" spans="3:22" x14ac:dyDescent="0.3">
      <c r="C1389" s="1">
        <v>1.3860000000000001E-2</v>
      </c>
      <c r="D1389" s="1">
        <f t="shared" si="176"/>
        <v>4.3542474178754533</v>
      </c>
      <c r="E1389" s="1" t="str">
        <f t="shared" si="177"/>
        <v>S5</v>
      </c>
      <c r="F1389" s="1">
        <f t="shared" si="182"/>
        <v>0.1654572130890628</v>
      </c>
      <c r="G1389" s="1">
        <f>$F$2*(((SQRT(3)*COS(Model!F1389))-SIN(Model!F1389))/2)</f>
        <v>0.61747725564642775</v>
      </c>
      <c r="H1389" s="1">
        <f t="shared" si="178"/>
        <v>0.1317626537521262</v>
      </c>
      <c r="I1389" s="1">
        <f t="shared" si="179"/>
        <v>0.749239909398554</v>
      </c>
      <c r="J1389" s="1" t="str">
        <f t="shared" si="180"/>
        <v>R3</v>
      </c>
      <c r="K1389" t="str">
        <f t="shared" si="181"/>
        <v>S5R3</v>
      </c>
      <c r="L1389" t="str">
        <f>VLOOKUP(K1389,'Voltage Vector Region'!$M:$P,2,0)</f>
        <v>V5</v>
      </c>
      <c r="M1389" t="str">
        <f>VLOOKUP(K1389,'Voltage Vector Region'!$M:$P,3,0)</f>
        <v>V11</v>
      </c>
      <c r="N1389" t="str">
        <f>VLOOKUP(K1389,'Voltage Vector Region'!$M:$P,4,0)</f>
        <v>V17</v>
      </c>
      <c r="P1389" t="str">
        <f>VLOOKUP(L1389,'Voltage Vector Region'!$R:$S,2,0)</f>
        <v>OOP</v>
      </c>
      <c r="Q1389" t="str">
        <f>VLOOKUP(M1389,'Voltage Vector Region'!$R:$S,2,0)</f>
        <v>ONP</v>
      </c>
      <c r="R1389" t="str">
        <f>VLOOKUP(N1389,'Voltage Vector Region'!$R:$S,2,0)</f>
        <v>NNP</v>
      </c>
      <c r="S1389">
        <f t="shared" si="175"/>
        <v>13.860000000000001</v>
      </c>
      <c r="T1389" t="e">
        <f>VLOOKUP($K1389,#REF!,2,0)</f>
        <v>#REF!</v>
      </c>
      <c r="U1389" t="e">
        <f>VLOOKUP($K1389,#REF!,3,0)</f>
        <v>#REF!</v>
      </c>
      <c r="V1389" t="e">
        <f>VLOOKUP($K1389,#REF!,4,0)</f>
        <v>#REF!</v>
      </c>
    </row>
    <row r="1390" spans="3:22" x14ac:dyDescent="0.3">
      <c r="C1390" s="1">
        <v>1.387E-2</v>
      </c>
      <c r="D1390" s="1">
        <f t="shared" si="176"/>
        <v>4.3573890105290429</v>
      </c>
      <c r="E1390" s="1" t="str">
        <f t="shared" si="177"/>
        <v>S5</v>
      </c>
      <c r="F1390" s="1">
        <f t="shared" si="182"/>
        <v>0.1685988057426524</v>
      </c>
      <c r="G1390" s="1">
        <f>$F$2*(((SQRT(3)*COS(Model!F1390))-SIN(Model!F1390))/2)</f>
        <v>0.61587624926042339</v>
      </c>
      <c r="H1390" s="1">
        <f t="shared" si="178"/>
        <v>0.13424095017736523</v>
      </c>
      <c r="I1390" s="1">
        <f t="shared" si="179"/>
        <v>0.75011719943778865</v>
      </c>
      <c r="J1390" s="1" t="str">
        <f t="shared" si="180"/>
        <v>R3</v>
      </c>
      <c r="K1390" t="str">
        <f t="shared" si="181"/>
        <v>S5R3</v>
      </c>
      <c r="L1390" t="str">
        <f>VLOOKUP(K1390,'Voltage Vector Region'!$M:$P,2,0)</f>
        <v>V5</v>
      </c>
      <c r="M1390" t="str">
        <f>VLOOKUP(K1390,'Voltage Vector Region'!$M:$P,3,0)</f>
        <v>V11</v>
      </c>
      <c r="N1390" t="str">
        <f>VLOOKUP(K1390,'Voltage Vector Region'!$M:$P,4,0)</f>
        <v>V17</v>
      </c>
      <c r="P1390" t="str">
        <f>VLOOKUP(L1390,'Voltage Vector Region'!$R:$S,2,0)</f>
        <v>OOP</v>
      </c>
      <c r="Q1390" t="str">
        <f>VLOOKUP(M1390,'Voltage Vector Region'!$R:$S,2,0)</f>
        <v>ONP</v>
      </c>
      <c r="R1390" t="str">
        <f>VLOOKUP(N1390,'Voltage Vector Region'!$R:$S,2,0)</f>
        <v>NNP</v>
      </c>
      <c r="S1390">
        <f t="shared" si="175"/>
        <v>13.87</v>
      </c>
      <c r="T1390" t="e">
        <f>VLOOKUP($K1390,#REF!,2,0)</f>
        <v>#REF!</v>
      </c>
      <c r="U1390" t="e">
        <f>VLOOKUP($K1390,#REF!,3,0)</f>
        <v>#REF!</v>
      </c>
      <c r="V1390" t="e">
        <f>VLOOKUP($K1390,#REF!,4,0)</f>
        <v>#REF!</v>
      </c>
    </row>
    <row r="1391" spans="3:22" x14ac:dyDescent="0.3">
      <c r="C1391" s="1">
        <v>1.388E-2</v>
      </c>
      <c r="D1391" s="1">
        <f t="shared" si="176"/>
        <v>4.3605306031826334</v>
      </c>
      <c r="E1391" s="1" t="str">
        <f t="shared" si="177"/>
        <v>S5</v>
      </c>
      <c r="F1391" s="1">
        <f t="shared" si="182"/>
        <v>0.17174039839624289</v>
      </c>
      <c r="G1391" s="1">
        <f>$F$2*(((SQRT(3)*COS(Model!F1391))-SIN(Model!F1391))/2)</f>
        <v>0.61426916442447754</v>
      </c>
      <c r="H1391" s="1">
        <f t="shared" si="178"/>
        <v>0.13671792169862199</v>
      </c>
      <c r="I1391" s="1">
        <f t="shared" si="179"/>
        <v>0.7509870861230995</v>
      </c>
      <c r="J1391" s="1" t="str">
        <f t="shared" si="180"/>
        <v>R3</v>
      </c>
      <c r="K1391" t="str">
        <f t="shared" si="181"/>
        <v>S5R3</v>
      </c>
      <c r="L1391" t="str">
        <f>VLOOKUP(K1391,'Voltage Vector Region'!$M:$P,2,0)</f>
        <v>V5</v>
      </c>
      <c r="M1391" t="str">
        <f>VLOOKUP(K1391,'Voltage Vector Region'!$M:$P,3,0)</f>
        <v>V11</v>
      </c>
      <c r="N1391" t="str">
        <f>VLOOKUP(K1391,'Voltage Vector Region'!$M:$P,4,0)</f>
        <v>V17</v>
      </c>
      <c r="P1391" t="str">
        <f>VLOOKUP(L1391,'Voltage Vector Region'!$R:$S,2,0)</f>
        <v>OOP</v>
      </c>
      <c r="Q1391" t="str">
        <f>VLOOKUP(M1391,'Voltage Vector Region'!$R:$S,2,0)</f>
        <v>ONP</v>
      </c>
      <c r="R1391" t="str">
        <f>VLOOKUP(N1391,'Voltage Vector Region'!$R:$S,2,0)</f>
        <v>NNP</v>
      </c>
      <c r="S1391">
        <f t="shared" si="175"/>
        <v>13.879999999999999</v>
      </c>
      <c r="T1391" t="e">
        <f>VLOOKUP($K1391,#REF!,2,0)</f>
        <v>#REF!</v>
      </c>
      <c r="U1391" t="e">
        <f>VLOOKUP($K1391,#REF!,3,0)</f>
        <v>#REF!</v>
      </c>
      <c r="V1391" t="e">
        <f>VLOOKUP($K1391,#REF!,4,0)</f>
        <v>#REF!</v>
      </c>
    </row>
    <row r="1392" spans="3:22" x14ac:dyDescent="0.3">
      <c r="C1392" s="1">
        <v>1.389E-2</v>
      </c>
      <c r="D1392" s="1">
        <f t="shared" si="176"/>
        <v>4.363672195836223</v>
      </c>
      <c r="E1392" s="1" t="str">
        <f t="shared" si="177"/>
        <v>S5</v>
      </c>
      <c r="F1392" s="1">
        <f t="shared" si="182"/>
        <v>0.17488199104983249</v>
      </c>
      <c r="G1392" s="1">
        <f>$F$2*(((SQRT(3)*COS(Model!F1392))-SIN(Model!F1392))/2)</f>
        <v>0.61265601699986982</v>
      </c>
      <c r="H1392" s="1">
        <f t="shared" si="178"/>
        <v>0.13919354386918614</v>
      </c>
      <c r="I1392" s="1">
        <f t="shared" si="179"/>
        <v>0.75184956086905597</v>
      </c>
      <c r="J1392" s="1" t="str">
        <f t="shared" si="180"/>
        <v>R3</v>
      </c>
      <c r="K1392" t="str">
        <f t="shared" si="181"/>
        <v>S5R3</v>
      </c>
      <c r="L1392" t="str">
        <f>VLOOKUP(K1392,'Voltage Vector Region'!$M:$P,2,0)</f>
        <v>V5</v>
      </c>
      <c r="M1392" t="str">
        <f>VLOOKUP(K1392,'Voltage Vector Region'!$M:$P,3,0)</f>
        <v>V11</v>
      </c>
      <c r="N1392" t="str">
        <f>VLOOKUP(K1392,'Voltage Vector Region'!$M:$P,4,0)</f>
        <v>V17</v>
      </c>
      <c r="P1392" t="str">
        <f>VLOOKUP(L1392,'Voltage Vector Region'!$R:$S,2,0)</f>
        <v>OOP</v>
      </c>
      <c r="Q1392" t="str">
        <f>VLOOKUP(M1392,'Voltage Vector Region'!$R:$S,2,0)</f>
        <v>ONP</v>
      </c>
      <c r="R1392" t="str">
        <f>VLOOKUP(N1392,'Voltage Vector Region'!$R:$S,2,0)</f>
        <v>NNP</v>
      </c>
      <c r="S1392">
        <f t="shared" si="175"/>
        <v>13.889999999999999</v>
      </c>
      <c r="T1392" t="e">
        <f>VLOOKUP($K1392,#REF!,2,0)</f>
        <v>#REF!</v>
      </c>
      <c r="U1392" t="e">
        <f>VLOOKUP($K1392,#REF!,3,0)</f>
        <v>#REF!</v>
      </c>
      <c r="V1392" t="e">
        <f>VLOOKUP($K1392,#REF!,4,0)</f>
        <v>#REF!</v>
      </c>
    </row>
    <row r="1393" spans="3:22" x14ac:dyDescent="0.3">
      <c r="C1393" s="1">
        <v>1.3899999999999999E-2</v>
      </c>
      <c r="D1393" s="1">
        <f t="shared" si="176"/>
        <v>4.3668137884898126</v>
      </c>
      <c r="E1393" s="1" t="str">
        <f t="shared" si="177"/>
        <v>S5</v>
      </c>
      <c r="F1393" s="1">
        <f t="shared" si="182"/>
        <v>0.17802358370342208</v>
      </c>
      <c r="G1393" s="1">
        <f>$F$2*(((SQRT(3)*COS(Model!F1393))-SIN(Model!F1393))/2)</f>
        <v>0.61103682290771355</v>
      </c>
      <c r="H1393" s="1">
        <f t="shared" si="178"/>
        <v>0.141667792255667</v>
      </c>
      <c r="I1393" s="1">
        <f t="shared" si="179"/>
        <v>0.7527046151633805</v>
      </c>
      <c r="J1393" s="1" t="str">
        <f t="shared" si="180"/>
        <v>R3</v>
      </c>
      <c r="K1393" t="str">
        <f t="shared" si="181"/>
        <v>S5R3</v>
      </c>
      <c r="L1393" t="str">
        <f>VLOOKUP(K1393,'Voltage Vector Region'!$M:$P,2,0)</f>
        <v>V5</v>
      </c>
      <c r="M1393" t="str">
        <f>VLOOKUP(K1393,'Voltage Vector Region'!$M:$P,3,0)</f>
        <v>V11</v>
      </c>
      <c r="N1393" t="str">
        <f>VLOOKUP(K1393,'Voltage Vector Region'!$M:$P,4,0)</f>
        <v>V17</v>
      </c>
      <c r="P1393" t="str">
        <f>VLOOKUP(L1393,'Voltage Vector Region'!$R:$S,2,0)</f>
        <v>OOP</v>
      </c>
      <c r="Q1393" t="str">
        <f>VLOOKUP(M1393,'Voltage Vector Region'!$R:$S,2,0)</f>
        <v>ONP</v>
      </c>
      <c r="R1393" t="str">
        <f>VLOOKUP(N1393,'Voltage Vector Region'!$R:$S,2,0)</f>
        <v>NNP</v>
      </c>
      <c r="S1393">
        <f t="shared" si="175"/>
        <v>13.899999999999999</v>
      </c>
      <c r="T1393" t="e">
        <f>VLOOKUP($K1393,#REF!,2,0)</f>
        <v>#REF!</v>
      </c>
      <c r="U1393" t="e">
        <f>VLOOKUP($K1393,#REF!,3,0)</f>
        <v>#REF!</v>
      </c>
      <c r="V1393" t="e">
        <f>VLOOKUP($K1393,#REF!,4,0)</f>
        <v>#REF!</v>
      </c>
    </row>
    <row r="1394" spans="3:22" x14ac:dyDescent="0.3">
      <c r="C1394" s="1">
        <v>1.391E-2</v>
      </c>
      <c r="D1394" s="1">
        <f t="shared" si="176"/>
        <v>4.3699553811434022</v>
      </c>
      <c r="E1394" s="1" t="str">
        <f t="shared" si="177"/>
        <v>S5</v>
      </c>
      <c r="F1394" s="1">
        <f t="shared" si="182"/>
        <v>0.18116517635701168</v>
      </c>
      <c r="G1394" s="1">
        <f>$F$2*(((SQRT(3)*COS(Model!F1394))-SIN(Model!F1394))/2)</f>
        <v>0.60941159812880075</v>
      </c>
      <c r="H1394" s="1">
        <f t="shared" si="178"/>
        <v>0.14414064243823191</v>
      </c>
      <c r="I1394" s="1">
        <f t="shared" si="179"/>
        <v>0.75355224056703263</v>
      </c>
      <c r="J1394" s="1" t="str">
        <f t="shared" si="180"/>
        <v>R3</v>
      </c>
      <c r="K1394" t="str">
        <f t="shared" si="181"/>
        <v>S5R3</v>
      </c>
      <c r="L1394" t="str">
        <f>VLOOKUP(K1394,'Voltage Vector Region'!$M:$P,2,0)</f>
        <v>V5</v>
      </c>
      <c r="M1394" t="str">
        <f>VLOOKUP(K1394,'Voltage Vector Region'!$M:$P,3,0)</f>
        <v>V11</v>
      </c>
      <c r="N1394" t="str">
        <f>VLOOKUP(K1394,'Voltage Vector Region'!$M:$P,4,0)</f>
        <v>V17</v>
      </c>
      <c r="P1394" t="str">
        <f>VLOOKUP(L1394,'Voltage Vector Region'!$R:$S,2,0)</f>
        <v>OOP</v>
      </c>
      <c r="Q1394" t="str">
        <f>VLOOKUP(M1394,'Voltage Vector Region'!$R:$S,2,0)</f>
        <v>ONP</v>
      </c>
      <c r="R1394" t="str">
        <f>VLOOKUP(N1394,'Voltage Vector Region'!$R:$S,2,0)</f>
        <v>NNP</v>
      </c>
      <c r="S1394">
        <f t="shared" si="175"/>
        <v>13.91</v>
      </c>
      <c r="T1394" t="e">
        <f>VLOOKUP($K1394,#REF!,2,0)</f>
        <v>#REF!</v>
      </c>
      <c r="U1394" t="e">
        <f>VLOOKUP($K1394,#REF!,3,0)</f>
        <v>#REF!</v>
      </c>
      <c r="V1394" t="e">
        <f>VLOOKUP($K1394,#REF!,4,0)</f>
        <v>#REF!</v>
      </c>
    </row>
    <row r="1395" spans="3:22" x14ac:dyDescent="0.3">
      <c r="C1395" s="1">
        <v>1.392E-2</v>
      </c>
      <c r="D1395" s="1">
        <f t="shared" si="176"/>
        <v>4.3730969737969918</v>
      </c>
      <c r="E1395" s="1" t="str">
        <f t="shared" si="177"/>
        <v>S5</v>
      </c>
      <c r="F1395" s="1">
        <f t="shared" si="182"/>
        <v>0.18430676901060128</v>
      </c>
      <c r="G1395" s="1">
        <f>$F$2*(((SQRT(3)*COS(Model!F1395))-SIN(Model!F1395))/2)</f>
        <v>0.60778035870344371</v>
      </c>
      <c r="H1395" s="1">
        <f t="shared" si="178"/>
        <v>0.14661207001084789</v>
      </c>
      <c r="I1395" s="1">
        <f t="shared" si="179"/>
        <v>0.75439242871429157</v>
      </c>
      <c r="J1395" s="1" t="str">
        <f t="shared" si="180"/>
        <v>R3</v>
      </c>
      <c r="K1395" t="str">
        <f t="shared" si="181"/>
        <v>S5R3</v>
      </c>
      <c r="L1395" t="str">
        <f>VLOOKUP(K1395,'Voltage Vector Region'!$M:$P,2,0)</f>
        <v>V5</v>
      </c>
      <c r="M1395" t="str">
        <f>VLOOKUP(K1395,'Voltage Vector Region'!$M:$P,3,0)</f>
        <v>V11</v>
      </c>
      <c r="N1395" t="str">
        <f>VLOOKUP(K1395,'Voltage Vector Region'!$M:$P,4,0)</f>
        <v>V17</v>
      </c>
      <c r="P1395" t="str">
        <f>VLOOKUP(L1395,'Voltage Vector Region'!$R:$S,2,0)</f>
        <v>OOP</v>
      </c>
      <c r="Q1395" t="str">
        <f>VLOOKUP(M1395,'Voltage Vector Region'!$R:$S,2,0)</f>
        <v>ONP</v>
      </c>
      <c r="R1395" t="str">
        <f>VLOOKUP(N1395,'Voltage Vector Region'!$R:$S,2,0)</f>
        <v>NNP</v>
      </c>
      <c r="S1395">
        <f t="shared" si="175"/>
        <v>13.92</v>
      </c>
      <c r="T1395" t="e">
        <f>VLOOKUP($K1395,#REF!,2,0)</f>
        <v>#REF!</v>
      </c>
      <c r="U1395" t="e">
        <f>VLOOKUP($K1395,#REF!,3,0)</f>
        <v>#REF!</v>
      </c>
      <c r="V1395" t="e">
        <f>VLOOKUP($K1395,#REF!,4,0)</f>
        <v>#REF!</v>
      </c>
    </row>
    <row r="1396" spans="3:22" x14ac:dyDescent="0.3">
      <c r="C1396" s="1">
        <v>1.393E-2</v>
      </c>
      <c r="D1396" s="1">
        <f t="shared" si="176"/>
        <v>4.3762385664505823</v>
      </c>
      <c r="E1396" s="1" t="str">
        <f t="shared" si="177"/>
        <v>S5</v>
      </c>
      <c r="F1396" s="1">
        <f t="shared" si="182"/>
        <v>0.18744836166419176</v>
      </c>
      <c r="G1396" s="1">
        <f>$F$2*(((SQRT(3)*COS(Model!F1396))-SIN(Model!F1396))/2)</f>
        <v>0.60614312073131671</v>
      </c>
      <c r="H1396" s="1">
        <f t="shared" si="178"/>
        <v>0.14908205058152321</v>
      </c>
      <c r="I1396" s="1">
        <f t="shared" si="179"/>
        <v>0.75522517131283995</v>
      </c>
      <c r="J1396" s="1" t="str">
        <f t="shared" si="180"/>
        <v>R3</v>
      </c>
      <c r="K1396" t="str">
        <f t="shared" si="181"/>
        <v>S5R3</v>
      </c>
      <c r="L1396" t="str">
        <f>VLOOKUP(K1396,'Voltage Vector Region'!$M:$P,2,0)</f>
        <v>V5</v>
      </c>
      <c r="M1396" t="str">
        <f>VLOOKUP(K1396,'Voltage Vector Region'!$M:$P,3,0)</f>
        <v>V11</v>
      </c>
      <c r="N1396" t="str">
        <f>VLOOKUP(K1396,'Voltage Vector Region'!$M:$P,4,0)</f>
        <v>V17</v>
      </c>
      <c r="P1396" t="str">
        <f>VLOOKUP(L1396,'Voltage Vector Region'!$R:$S,2,0)</f>
        <v>OOP</v>
      </c>
      <c r="Q1396" t="str">
        <f>VLOOKUP(M1396,'Voltage Vector Region'!$R:$S,2,0)</f>
        <v>ONP</v>
      </c>
      <c r="R1396" t="str">
        <f>VLOOKUP(N1396,'Voltage Vector Region'!$R:$S,2,0)</f>
        <v>NNP</v>
      </c>
      <c r="S1396">
        <f t="shared" si="175"/>
        <v>13.93</v>
      </c>
      <c r="T1396" t="e">
        <f>VLOOKUP($K1396,#REF!,2,0)</f>
        <v>#REF!</v>
      </c>
      <c r="U1396" t="e">
        <f>VLOOKUP($K1396,#REF!,3,0)</f>
        <v>#REF!</v>
      </c>
      <c r="V1396" t="e">
        <f>VLOOKUP($K1396,#REF!,4,0)</f>
        <v>#REF!</v>
      </c>
    </row>
    <row r="1397" spans="3:22" x14ac:dyDescent="0.3">
      <c r="C1397" s="1">
        <v>1.3939999999999999E-2</v>
      </c>
      <c r="D1397" s="1">
        <f t="shared" si="176"/>
        <v>4.3793801591041719</v>
      </c>
      <c r="E1397" s="1" t="str">
        <f t="shared" si="177"/>
        <v>S5</v>
      </c>
      <c r="F1397" s="1">
        <f t="shared" si="182"/>
        <v>0.19058995431778136</v>
      </c>
      <c r="G1397" s="1">
        <f>$F$2*(((SQRT(3)*COS(Model!F1397))-SIN(Model!F1397))/2)</f>
        <v>0.60449990037129853</v>
      </c>
      <c r="H1397" s="1">
        <f t="shared" si="178"/>
        <v>0.1515505597725455</v>
      </c>
      <c r="I1397" s="1">
        <f t="shared" si="179"/>
        <v>0.75605046014384403</v>
      </c>
      <c r="J1397" s="1" t="str">
        <f t="shared" si="180"/>
        <v>R3</v>
      </c>
      <c r="K1397" t="str">
        <f t="shared" si="181"/>
        <v>S5R3</v>
      </c>
      <c r="L1397" t="str">
        <f>VLOOKUP(K1397,'Voltage Vector Region'!$M:$P,2,0)</f>
        <v>V5</v>
      </c>
      <c r="M1397" t="str">
        <f>VLOOKUP(K1397,'Voltage Vector Region'!$M:$P,3,0)</f>
        <v>V11</v>
      </c>
      <c r="N1397" t="str">
        <f>VLOOKUP(K1397,'Voltage Vector Region'!$M:$P,4,0)</f>
        <v>V17</v>
      </c>
      <c r="P1397" t="str">
        <f>VLOOKUP(L1397,'Voltage Vector Region'!$R:$S,2,0)</f>
        <v>OOP</v>
      </c>
      <c r="Q1397" t="str">
        <f>VLOOKUP(M1397,'Voltage Vector Region'!$R:$S,2,0)</f>
        <v>ONP</v>
      </c>
      <c r="R1397" t="str">
        <f>VLOOKUP(N1397,'Voltage Vector Region'!$R:$S,2,0)</f>
        <v>NNP</v>
      </c>
      <c r="S1397">
        <f t="shared" si="175"/>
        <v>13.94</v>
      </c>
      <c r="T1397" t="e">
        <f>VLOOKUP($K1397,#REF!,2,0)</f>
        <v>#REF!</v>
      </c>
      <c r="U1397" t="e">
        <f>VLOOKUP($K1397,#REF!,3,0)</f>
        <v>#REF!</v>
      </c>
      <c r="V1397" t="e">
        <f>VLOOKUP($K1397,#REF!,4,0)</f>
        <v>#REF!</v>
      </c>
    </row>
    <row r="1398" spans="3:22" x14ac:dyDescent="0.3">
      <c r="C1398" s="1">
        <v>1.3950000000000001E-2</v>
      </c>
      <c r="D1398" s="1">
        <f t="shared" si="176"/>
        <v>4.3825217517577615</v>
      </c>
      <c r="E1398" s="1" t="str">
        <f t="shared" si="177"/>
        <v>S5</v>
      </c>
      <c r="F1398" s="1">
        <f t="shared" si="182"/>
        <v>0.19373154697137096</v>
      </c>
      <c r="G1398" s="1">
        <f>$F$2*(((SQRT(3)*COS(Model!F1398))-SIN(Model!F1398))/2)</f>
        <v>0.60285071384131017</v>
      </c>
      <c r="H1398" s="1">
        <f t="shared" si="178"/>
        <v>0.15401757322072626</v>
      </c>
      <c r="I1398" s="1">
        <f t="shared" si="179"/>
        <v>0.75686828706203646</v>
      </c>
      <c r="J1398" s="1" t="str">
        <f t="shared" si="180"/>
        <v>R3</v>
      </c>
      <c r="K1398" t="str">
        <f t="shared" si="181"/>
        <v>S5R3</v>
      </c>
      <c r="L1398" t="str">
        <f>VLOOKUP(K1398,'Voltage Vector Region'!$M:$P,2,0)</f>
        <v>V5</v>
      </c>
      <c r="M1398" t="str">
        <f>VLOOKUP(K1398,'Voltage Vector Region'!$M:$P,3,0)</f>
        <v>V11</v>
      </c>
      <c r="N1398" t="str">
        <f>VLOOKUP(K1398,'Voltage Vector Region'!$M:$P,4,0)</f>
        <v>V17</v>
      </c>
      <c r="P1398" t="str">
        <f>VLOOKUP(L1398,'Voltage Vector Region'!$R:$S,2,0)</f>
        <v>OOP</v>
      </c>
      <c r="Q1398" t="str">
        <f>VLOOKUP(M1398,'Voltage Vector Region'!$R:$S,2,0)</f>
        <v>ONP</v>
      </c>
      <c r="R1398" t="str">
        <f>VLOOKUP(N1398,'Voltage Vector Region'!$R:$S,2,0)</f>
        <v>NNP</v>
      </c>
      <c r="S1398">
        <f t="shared" si="175"/>
        <v>13.950000000000001</v>
      </c>
      <c r="T1398" t="e">
        <f>VLOOKUP($K1398,#REF!,2,0)</f>
        <v>#REF!</v>
      </c>
      <c r="U1398" t="e">
        <f>VLOOKUP($K1398,#REF!,3,0)</f>
        <v>#REF!</v>
      </c>
      <c r="V1398" t="e">
        <f>VLOOKUP($K1398,#REF!,4,0)</f>
        <v>#REF!</v>
      </c>
    </row>
    <row r="1399" spans="3:22" x14ac:dyDescent="0.3">
      <c r="C1399" s="1">
        <v>1.396E-2</v>
      </c>
      <c r="D1399" s="1">
        <f t="shared" si="176"/>
        <v>4.3856633444113511</v>
      </c>
      <c r="E1399" s="1" t="str">
        <f t="shared" si="177"/>
        <v>S5</v>
      </c>
      <c r="F1399" s="1">
        <f t="shared" si="182"/>
        <v>0.19687313962496056</v>
      </c>
      <c r="G1399" s="1">
        <f>$F$2*(((SQRT(3)*COS(Model!F1399))-SIN(Model!F1399))/2)</f>
        <v>0.60119557741815677</v>
      </c>
      <c r="H1399" s="1">
        <f t="shared" si="178"/>
        <v>0.15648306657763872</v>
      </c>
      <c r="I1399" s="1">
        <f t="shared" si="179"/>
        <v>0.75767864399579543</v>
      </c>
      <c r="J1399" s="1" t="str">
        <f t="shared" si="180"/>
        <v>R3</v>
      </c>
      <c r="K1399" t="str">
        <f t="shared" si="181"/>
        <v>S5R3</v>
      </c>
      <c r="L1399" t="str">
        <f>VLOOKUP(K1399,'Voltage Vector Region'!$M:$P,2,0)</f>
        <v>V5</v>
      </c>
      <c r="M1399" t="str">
        <f>VLOOKUP(K1399,'Voltage Vector Region'!$M:$P,3,0)</f>
        <v>V11</v>
      </c>
      <c r="N1399" t="str">
        <f>VLOOKUP(K1399,'Voltage Vector Region'!$M:$P,4,0)</f>
        <v>V17</v>
      </c>
      <c r="P1399" t="str">
        <f>VLOOKUP(L1399,'Voltage Vector Region'!$R:$S,2,0)</f>
        <v>OOP</v>
      </c>
      <c r="Q1399" t="str">
        <f>VLOOKUP(M1399,'Voltage Vector Region'!$R:$S,2,0)</f>
        <v>ONP</v>
      </c>
      <c r="R1399" t="str">
        <f>VLOOKUP(N1399,'Voltage Vector Region'!$R:$S,2,0)</f>
        <v>NNP</v>
      </c>
      <c r="S1399">
        <f t="shared" si="175"/>
        <v>13.959999999999999</v>
      </c>
      <c r="T1399" t="e">
        <f>VLOOKUP($K1399,#REF!,2,0)</f>
        <v>#REF!</v>
      </c>
      <c r="U1399" t="e">
        <f>VLOOKUP($K1399,#REF!,3,0)</f>
        <v>#REF!</v>
      </c>
      <c r="V1399" t="e">
        <f>VLOOKUP($K1399,#REF!,4,0)</f>
        <v>#REF!</v>
      </c>
    </row>
    <row r="1400" spans="3:22" x14ac:dyDescent="0.3">
      <c r="C1400" s="1">
        <v>1.397E-2</v>
      </c>
      <c r="D1400" s="1">
        <f t="shared" si="176"/>
        <v>4.3888049370649407</v>
      </c>
      <c r="E1400" s="1" t="str">
        <f t="shared" si="177"/>
        <v>S5</v>
      </c>
      <c r="F1400" s="1">
        <f t="shared" si="182"/>
        <v>0.20001473227855016</v>
      </c>
      <c r="G1400" s="1">
        <f>$F$2*(((SQRT(3)*COS(Model!F1400))-SIN(Model!F1400))/2)</f>
        <v>0.59953450743736669</v>
      </c>
      <c r="H1400" s="1">
        <f t="shared" si="178"/>
        <v>0.15894701550985885</v>
      </c>
      <c r="I1400" s="1">
        <f t="shared" si="179"/>
        <v>0.75848152294722548</v>
      </c>
      <c r="J1400" s="1" t="str">
        <f t="shared" si="180"/>
        <v>R3</v>
      </c>
      <c r="K1400" t="str">
        <f t="shared" si="181"/>
        <v>S5R3</v>
      </c>
      <c r="L1400" t="str">
        <f>VLOOKUP(K1400,'Voltage Vector Region'!$M:$P,2,0)</f>
        <v>V5</v>
      </c>
      <c r="M1400" t="str">
        <f>VLOOKUP(K1400,'Voltage Vector Region'!$M:$P,3,0)</f>
        <v>V11</v>
      </c>
      <c r="N1400" t="str">
        <f>VLOOKUP(K1400,'Voltage Vector Region'!$M:$P,4,0)</f>
        <v>V17</v>
      </c>
      <c r="P1400" t="str">
        <f>VLOOKUP(L1400,'Voltage Vector Region'!$R:$S,2,0)</f>
        <v>OOP</v>
      </c>
      <c r="Q1400" t="str">
        <f>VLOOKUP(M1400,'Voltage Vector Region'!$R:$S,2,0)</f>
        <v>ONP</v>
      </c>
      <c r="R1400" t="str">
        <f>VLOOKUP(N1400,'Voltage Vector Region'!$R:$S,2,0)</f>
        <v>NNP</v>
      </c>
      <c r="S1400">
        <f t="shared" si="175"/>
        <v>13.969999999999999</v>
      </c>
      <c r="T1400" t="e">
        <f>VLOOKUP($K1400,#REF!,2,0)</f>
        <v>#REF!</v>
      </c>
      <c r="U1400" t="e">
        <f>VLOOKUP($K1400,#REF!,3,0)</f>
        <v>#REF!</v>
      </c>
      <c r="V1400" t="e">
        <f>VLOOKUP($K1400,#REF!,4,0)</f>
        <v>#REF!</v>
      </c>
    </row>
    <row r="1401" spans="3:22" x14ac:dyDescent="0.3">
      <c r="C1401" s="1">
        <v>1.3979999999999999E-2</v>
      </c>
      <c r="D1401" s="1">
        <f t="shared" si="176"/>
        <v>4.3919465297185312</v>
      </c>
      <c r="E1401" s="1" t="str">
        <f t="shared" si="177"/>
        <v>S5</v>
      </c>
      <c r="F1401" s="1">
        <f t="shared" si="182"/>
        <v>0.20315632493214064</v>
      </c>
      <c r="G1401" s="1">
        <f>$F$2*(((SQRT(3)*COS(Model!F1401))-SIN(Model!F1401))/2)</f>
        <v>0.59786752029302981</v>
      </c>
      <c r="H1401" s="1">
        <f t="shared" si="178"/>
        <v>0.16140939569920609</v>
      </c>
      <c r="I1401" s="1">
        <f t="shared" si="179"/>
        <v>0.7592769159922359</v>
      </c>
      <c r="J1401" s="1" t="str">
        <f t="shared" si="180"/>
        <v>R3</v>
      </c>
      <c r="K1401" t="str">
        <f t="shared" si="181"/>
        <v>S5R3</v>
      </c>
      <c r="L1401" t="str">
        <f>VLOOKUP(K1401,'Voltage Vector Region'!$M:$P,2,0)</f>
        <v>V5</v>
      </c>
      <c r="M1401" t="str">
        <f>VLOOKUP(K1401,'Voltage Vector Region'!$M:$P,3,0)</f>
        <v>V11</v>
      </c>
      <c r="N1401" t="str">
        <f>VLOOKUP(K1401,'Voltage Vector Region'!$M:$P,4,0)</f>
        <v>V17</v>
      </c>
      <c r="P1401" t="str">
        <f>VLOOKUP(L1401,'Voltage Vector Region'!$R:$S,2,0)</f>
        <v>OOP</v>
      </c>
      <c r="Q1401" t="str">
        <f>VLOOKUP(M1401,'Voltage Vector Region'!$R:$S,2,0)</f>
        <v>ONP</v>
      </c>
      <c r="R1401" t="str">
        <f>VLOOKUP(N1401,'Voltage Vector Region'!$R:$S,2,0)</f>
        <v>NNP</v>
      </c>
      <c r="S1401">
        <f t="shared" si="175"/>
        <v>13.979999999999999</v>
      </c>
      <c r="T1401" t="e">
        <f>VLOOKUP($K1401,#REF!,2,0)</f>
        <v>#REF!</v>
      </c>
      <c r="U1401" t="e">
        <f>VLOOKUP($K1401,#REF!,3,0)</f>
        <v>#REF!</v>
      </c>
      <c r="V1401" t="e">
        <f>VLOOKUP($K1401,#REF!,4,0)</f>
        <v>#REF!</v>
      </c>
    </row>
    <row r="1402" spans="3:22" x14ac:dyDescent="0.3">
      <c r="C1402" s="1">
        <v>1.3990000000000001E-2</v>
      </c>
      <c r="D1402" s="1">
        <f t="shared" si="176"/>
        <v>4.3950881223721208</v>
      </c>
      <c r="E1402" s="1" t="str">
        <f t="shared" si="177"/>
        <v>S5</v>
      </c>
      <c r="F1402" s="1">
        <f t="shared" si="182"/>
        <v>0.20629791758573024</v>
      </c>
      <c r="G1402" s="1">
        <f>$F$2*(((SQRT(3)*COS(Model!F1402))-SIN(Model!F1402))/2)</f>
        <v>0.59619463243763682</v>
      </c>
      <c r="H1402" s="1">
        <f t="shared" si="178"/>
        <v>0.16387018284298072</v>
      </c>
      <c r="I1402" s="1">
        <f t="shared" si="179"/>
        <v>0.76006481528061753</v>
      </c>
      <c r="J1402" s="1" t="str">
        <f t="shared" si="180"/>
        <v>R3</v>
      </c>
      <c r="K1402" t="str">
        <f t="shared" si="181"/>
        <v>S5R3</v>
      </c>
      <c r="L1402" t="str">
        <f>VLOOKUP(K1402,'Voltage Vector Region'!$M:$P,2,0)</f>
        <v>V5</v>
      </c>
      <c r="M1402" t="str">
        <f>VLOOKUP(K1402,'Voltage Vector Region'!$M:$P,3,0)</f>
        <v>V11</v>
      </c>
      <c r="N1402" t="str">
        <f>VLOOKUP(K1402,'Voltage Vector Region'!$M:$P,4,0)</f>
        <v>V17</v>
      </c>
      <c r="P1402" t="str">
        <f>VLOOKUP(L1402,'Voltage Vector Region'!$R:$S,2,0)</f>
        <v>OOP</v>
      </c>
      <c r="Q1402" t="str">
        <f>VLOOKUP(M1402,'Voltage Vector Region'!$R:$S,2,0)</f>
        <v>ONP</v>
      </c>
      <c r="R1402" t="str">
        <f>VLOOKUP(N1402,'Voltage Vector Region'!$R:$S,2,0)</f>
        <v>NNP</v>
      </c>
      <c r="S1402">
        <f t="shared" si="175"/>
        <v>13.99</v>
      </c>
      <c r="T1402" t="e">
        <f>VLOOKUP($K1402,#REF!,2,0)</f>
        <v>#REF!</v>
      </c>
      <c r="U1402" t="e">
        <f>VLOOKUP($K1402,#REF!,3,0)</f>
        <v>#REF!</v>
      </c>
      <c r="V1402" t="e">
        <f>VLOOKUP($K1402,#REF!,4,0)</f>
        <v>#REF!</v>
      </c>
    </row>
    <row r="1403" spans="3:22" x14ac:dyDescent="0.3">
      <c r="C1403" s="28">
        <v>1.4E-2</v>
      </c>
      <c r="D1403" s="28">
        <f t="shared" si="176"/>
        <v>4.3982297150257104</v>
      </c>
      <c r="E1403" s="28" t="str">
        <f t="shared" si="177"/>
        <v>S5</v>
      </c>
      <c r="F1403" s="28">
        <f t="shared" si="182"/>
        <v>0.20943951023931984</v>
      </c>
      <c r="G1403" s="28">
        <f>$F$2*(((SQRT(3)*COS(Model!F1403))-SIN(Model!F1403))/2)</f>
        <v>0.59451586038191528</v>
      </c>
      <c r="H1403" s="28">
        <f t="shared" si="178"/>
        <v>0.1663293526542077</v>
      </c>
      <c r="I1403" s="28">
        <f t="shared" si="179"/>
        <v>0.76084521303612296</v>
      </c>
      <c r="J1403" s="28" t="str">
        <f t="shared" si="180"/>
        <v>R3</v>
      </c>
      <c r="K1403" s="29" t="str">
        <f t="shared" si="181"/>
        <v>S5R3</v>
      </c>
      <c r="L1403" s="29" t="str">
        <f>VLOOKUP(K1403,'Voltage Vector Region'!$M:$P,2,0)</f>
        <v>V5</v>
      </c>
      <c r="M1403" s="29" t="str">
        <f>VLOOKUP(K1403,'Voltage Vector Region'!$M:$P,3,0)</f>
        <v>V11</v>
      </c>
      <c r="N1403" s="29" t="str">
        <f>VLOOKUP(K1403,'Voltage Vector Region'!$M:$P,4,0)</f>
        <v>V17</v>
      </c>
      <c r="O1403" s="29"/>
      <c r="P1403" s="29" t="str">
        <f>VLOOKUP(L1403,'Voltage Vector Region'!$R:$S,2,0)</f>
        <v>OOP</v>
      </c>
      <c r="Q1403" s="29" t="str">
        <f>VLOOKUP(M1403,'Voltage Vector Region'!$R:$S,2,0)</f>
        <v>ONP</v>
      </c>
      <c r="R1403" s="29" t="str">
        <f>VLOOKUP(N1403,'Voltage Vector Region'!$R:$S,2,0)</f>
        <v>NNP</v>
      </c>
      <c r="S1403" s="29">
        <f t="shared" si="175"/>
        <v>14</v>
      </c>
      <c r="T1403" t="e">
        <f>VLOOKUP($K1403,#REF!,2,0)</f>
        <v>#REF!</v>
      </c>
      <c r="U1403" t="e">
        <f>VLOOKUP($K1403,#REF!,3,0)</f>
        <v>#REF!</v>
      </c>
      <c r="V1403" t="e">
        <f>VLOOKUP($K1403,#REF!,4,0)</f>
        <v>#REF!</v>
      </c>
    </row>
    <row r="1404" spans="3:22" x14ac:dyDescent="0.3">
      <c r="C1404" s="1">
        <v>1.401E-2</v>
      </c>
      <c r="D1404" s="1">
        <f t="shared" si="176"/>
        <v>4.4013713076793</v>
      </c>
      <c r="E1404" s="1" t="str">
        <f t="shared" si="177"/>
        <v>S5</v>
      </c>
      <c r="F1404" s="1">
        <f t="shared" si="182"/>
        <v>0.21258110289290943</v>
      </c>
      <c r="G1404" s="1">
        <f>$F$2*(((SQRT(3)*COS(Model!F1404))-SIN(Model!F1404))/2)</f>
        <v>0.59283122069466743</v>
      </c>
      <c r="H1404" s="1">
        <f t="shared" si="178"/>
        <v>0.16878688086187388</v>
      </c>
      <c r="I1404" s="1">
        <f t="shared" si="179"/>
        <v>0.7616181015565413</v>
      </c>
      <c r="J1404" s="1" t="str">
        <f t="shared" si="180"/>
        <v>R3</v>
      </c>
      <c r="K1404" t="str">
        <f t="shared" si="181"/>
        <v>S5R3</v>
      </c>
      <c r="L1404" t="str">
        <f>VLOOKUP(K1404,'Voltage Vector Region'!$M:$P,2,0)</f>
        <v>V5</v>
      </c>
      <c r="M1404" t="str">
        <f>VLOOKUP(K1404,'Voltage Vector Region'!$M:$P,3,0)</f>
        <v>V11</v>
      </c>
      <c r="N1404" t="str">
        <f>VLOOKUP(K1404,'Voltage Vector Region'!$M:$P,4,0)</f>
        <v>V17</v>
      </c>
      <c r="P1404" t="str">
        <f>VLOOKUP(L1404,'Voltage Vector Region'!$R:$S,2,0)</f>
        <v>OOP</v>
      </c>
      <c r="Q1404" t="str">
        <f>VLOOKUP(M1404,'Voltage Vector Region'!$R:$S,2,0)</f>
        <v>ONP</v>
      </c>
      <c r="R1404" t="str">
        <f>VLOOKUP(N1404,'Voltage Vector Region'!$R:$S,2,0)</f>
        <v>NNP</v>
      </c>
      <c r="S1404">
        <f t="shared" si="175"/>
        <v>14.01</v>
      </c>
      <c r="T1404" t="e">
        <f>VLOOKUP($K1404,#REF!,2,0)</f>
        <v>#REF!</v>
      </c>
      <c r="U1404" t="e">
        <f>VLOOKUP($K1404,#REF!,3,0)</f>
        <v>#REF!</v>
      </c>
      <c r="V1404" t="e">
        <f>VLOOKUP($K1404,#REF!,4,0)</f>
        <v>#REF!</v>
      </c>
    </row>
    <row r="1405" spans="3:22" x14ac:dyDescent="0.3">
      <c r="C1405" s="1">
        <v>1.4019999999999999E-2</v>
      </c>
      <c r="D1405" s="1">
        <f t="shared" si="176"/>
        <v>4.4045129003328896</v>
      </c>
      <c r="E1405" s="1" t="str">
        <f t="shared" si="177"/>
        <v>S5</v>
      </c>
      <c r="F1405" s="1">
        <f t="shared" si="182"/>
        <v>0.21572269554649903</v>
      </c>
      <c r="G1405" s="1">
        <f>$F$2*(((SQRT(3)*COS(Model!F1405))-SIN(Model!F1405))/2)</f>
        <v>0.59114073000260703</v>
      </c>
      <c r="H1405" s="1">
        <f t="shared" si="178"/>
        <v>0.171242743211168</v>
      </c>
      <c r="I1405" s="1">
        <f t="shared" si="179"/>
        <v>0.76238347321377509</v>
      </c>
      <c r="J1405" s="1" t="str">
        <f t="shared" si="180"/>
        <v>R3</v>
      </c>
      <c r="K1405" t="str">
        <f t="shared" si="181"/>
        <v>S5R3</v>
      </c>
      <c r="L1405" t="str">
        <f>VLOOKUP(K1405,'Voltage Vector Region'!$M:$P,2,0)</f>
        <v>V5</v>
      </c>
      <c r="M1405" t="str">
        <f>VLOOKUP(K1405,'Voltage Vector Region'!$M:$P,3,0)</f>
        <v>V11</v>
      </c>
      <c r="N1405" t="str">
        <f>VLOOKUP(K1405,'Voltage Vector Region'!$M:$P,4,0)</f>
        <v>V17</v>
      </c>
      <c r="P1405" t="str">
        <f>VLOOKUP(L1405,'Voltage Vector Region'!$R:$S,2,0)</f>
        <v>OOP</v>
      </c>
      <c r="Q1405" t="str">
        <f>VLOOKUP(M1405,'Voltage Vector Region'!$R:$S,2,0)</f>
        <v>ONP</v>
      </c>
      <c r="R1405" t="str">
        <f>VLOOKUP(N1405,'Voltage Vector Region'!$R:$S,2,0)</f>
        <v>NNP</v>
      </c>
      <c r="S1405">
        <f t="shared" si="175"/>
        <v>14.02</v>
      </c>
      <c r="T1405" t="e">
        <f>VLOOKUP($K1405,#REF!,2,0)</f>
        <v>#REF!</v>
      </c>
      <c r="U1405" t="e">
        <f>VLOOKUP($K1405,#REF!,3,0)</f>
        <v>#REF!</v>
      </c>
      <c r="V1405" t="e">
        <f>VLOOKUP($K1405,#REF!,4,0)</f>
        <v>#REF!</v>
      </c>
    </row>
    <row r="1406" spans="3:22" x14ac:dyDescent="0.3">
      <c r="C1406" s="1">
        <v>1.4030000000000001E-2</v>
      </c>
      <c r="D1406" s="1">
        <f t="shared" si="176"/>
        <v>4.40765449298648</v>
      </c>
      <c r="E1406" s="1" t="str">
        <f t="shared" si="177"/>
        <v>S5</v>
      </c>
      <c r="F1406" s="1">
        <f t="shared" si="182"/>
        <v>0.21886428820008952</v>
      </c>
      <c r="G1406" s="1">
        <f>$F$2*(((SQRT(3)*COS(Model!F1406))-SIN(Model!F1406))/2)</f>
        <v>0.58944440499019413</v>
      </c>
      <c r="H1406" s="1">
        <f t="shared" si="178"/>
        <v>0.17369691546372079</v>
      </c>
      <c r="I1406" s="1">
        <f t="shared" si="179"/>
        <v>0.76314132045391492</v>
      </c>
      <c r="J1406" s="1" t="str">
        <f t="shared" si="180"/>
        <v>R3</v>
      </c>
      <c r="K1406" t="str">
        <f t="shared" si="181"/>
        <v>S5R3</v>
      </c>
      <c r="L1406" t="str">
        <f>VLOOKUP(K1406,'Voltage Vector Region'!$M:$P,2,0)</f>
        <v>V5</v>
      </c>
      <c r="M1406" t="str">
        <f>VLOOKUP(K1406,'Voltage Vector Region'!$M:$P,3,0)</f>
        <v>V11</v>
      </c>
      <c r="N1406" t="str">
        <f>VLOOKUP(K1406,'Voltage Vector Region'!$M:$P,4,0)</f>
        <v>V17</v>
      </c>
      <c r="P1406" t="str">
        <f>VLOOKUP(L1406,'Voltage Vector Region'!$R:$S,2,0)</f>
        <v>OOP</v>
      </c>
      <c r="Q1406" t="str">
        <f>VLOOKUP(M1406,'Voltage Vector Region'!$R:$S,2,0)</f>
        <v>ONP</v>
      </c>
      <c r="R1406" t="str">
        <f>VLOOKUP(N1406,'Voltage Vector Region'!$R:$S,2,0)</f>
        <v>NNP</v>
      </c>
      <c r="S1406">
        <f t="shared" si="175"/>
        <v>14.030000000000001</v>
      </c>
      <c r="T1406" t="e">
        <f>VLOOKUP($K1406,#REF!,2,0)</f>
        <v>#REF!</v>
      </c>
      <c r="U1406" t="e">
        <f>VLOOKUP($K1406,#REF!,3,0)</f>
        <v>#REF!</v>
      </c>
      <c r="V1406" t="e">
        <f>VLOOKUP($K1406,#REF!,4,0)</f>
        <v>#REF!</v>
      </c>
    </row>
    <row r="1407" spans="3:22" x14ac:dyDescent="0.3">
      <c r="C1407" s="1">
        <v>1.404E-2</v>
      </c>
      <c r="D1407" s="1">
        <f t="shared" si="176"/>
        <v>4.4107960856400696</v>
      </c>
      <c r="E1407" s="1" t="str">
        <f t="shared" si="177"/>
        <v>S5</v>
      </c>
      <c r="F1407" s="1">
        <f t="shared" si="182"/>
        <v>0.22200588085367912</v>
      </c>
      <c r="G1407" s="1">
        <f>$F$2*(((SQRT(3)*COS(Model!F1407))-SIN(Model!F1407))/2)</f>
        <v>0.5877422623994728</v>
      </c>
      <c r="H1407" s="1">
        <f t="shared" si="178"/>
        <v>0.17614937339784154</v>
      </c>
      <c r="I1407" s="1">
        <f t="shared" si="179"/>
        <v>0.76389163579731434</v>
      </c>
      <c r="J1407" s="1" t="str">
        <f t="shared" si="180"/>
        <v>R3</v>
      </c>
      <c r="K1407" t="str">
        <f t="shared" si="181"/>
        <v>S5R3</v>
      </c>
      <c r="L1407" t="str">
        <f>VLOOKUP(K1407,'Voltage Vector Region'!$M:$P,2,0)</f>
        <v>V5</v>
      </c>
      <c r="M1407" t="str">
        <f>VLOOKUP(K1407,'Voltage Vector Region'!$M:$P,3,0)</f>
        <v>V11</v>
      </c>
      <c r="N1407" t="str">
        <f>VLOOKUP(K1407,'Voltage Vector Region'!$M:$P,4,0)</f>
        <v>V17</v>
      </c>
      <c r="P1407" t="str">
        <f>VLOOKUP(L1407,'Voltage Vector Region'!$R:$S,2,0)</f>
        <v>OOP</v>
      </c>
      <c r="Q1407" t="str">
        <f>VLOOKUP(M1407,'Voltage Vector Region'!$R:$S,2,0)</f>
        <v>ONP</v>
      </c>
      <c r="R1407" t="str">
        <f>VLOOKUP(N1407,'Voltage Vector Region'!$R:$S,2,0)</f>
        <v>NNP</v>
      </c>
      <c r="S1407">
        <f t="shared" si="175"/>
        <v>14.040000000000001</v>
      </c>
      <c r="T1407" t="e">
        <f>VLOOKUP($K1407,#REF!,2,0)</f>
        <v>#REF!</v>
      </c>
      <c r="U1407" t="e">
        <f>VLOOKUP($K1407,#REF!,3,0)</f>
        <v>#REF!</v>
      </c>
      <c r="V1407" t="e">
        <f>VLOOKUP($K1407,#REF!,4,0)</f>
        <v>#REF!</v>
      </c>
    </row>
    <row r="1408" spans="3:22" x14ac:dyDescent="0.3">
      <c r="C1408" s="1">
        <v>1.405E-2</v>
      </c>
      <c r="D1408" s="1">
        <f t="shared" si="176"/>
        <v>4.4139376782936592</v>
      </c>
      <c r="E1408" s="1" t="str">
        <f t="shared" si="177"/>
        <v>S5</v>
      </c>
      <c r="F1408" s="1">
        <f t="shared" si="182"/>
        <v>0.22514747350726871</v>
      </c>
      <c r="G1408" s="1">
        <f>$F$2*(((SQRT(3)*COS(Model!F1408))-SIN(Model!F1408))/2)</f>
        <v>0.58603431902990288</v>
      </c>
      <c r="H1408" s="1">
        <f t="shared" si="178"/>
        <v>0.17860009280876127</v>
      </c>
      <c r="I1408" s="1">
        <f t="shared" si="179"/>
        <v>0.7646344118386641</v>
      </c>
      <c r="J1408" s="1" t="str">
        <f t="shared" si="180"/>
        <v>R3</v>
      </c>
      <c r="K1408" t="str">
        <f t="shared" si="181"/>
        <v>S5R3</v>
      </c>
      <c r="L1408" t="str">
        <f>VLOOKUP(K1408,'Voltage Vector Region'!$M:$P,2,0)</f>
        <v>V5</v>
      </c>
      <c r="M1408" t="str">
        <f>VLOOKUP(K1408,'Voltage Vector Region'!$M:$P,3,0)</f>
        <v>V11</v>
      </c>
      <c r="N1408" t="str">
        <f>VLOOKUP(K1408,'Voltage Vector Region'!$M:$P,4,0)</f>
        <v>V17</v>
      </c>
      <c r="P1408" t="str">
        <f>VLOOKUP(L1408,'Voltage Vector Region'!$R:$S,2,0)</f>
        <v>OOP</v>
      </c>
      <c r="Q1408" t="str">
        <f>VLOOKUP(M1408,'Voltage Vector Region'!$R:$S,2,0)</f>
        <v>ONP</v>
      </c>
      <c r="R1408" t="str">
        <f>VLOOKUP(N1408,'Voltage Vector Region'!$R:$S,2,0)</f>
        <v>NNP</v>
      </c>
      <c r="S1408">
        <f t="shared" si="175"/>
        <v>14.049999999999999</v>
      </c>
      <c r="T1408" t="e">
        <f>VLOOKUP($K1408,#REF!,2,0)</f>
        <v>#REF!</v>
      </c>
      <c r="U1408" t="e">
        <f>VLOOKUP($K1408,#REF!,3,0)</f>
        <v>#REF!</v>
      </c>
      <c r="V1408" t="e">
        <f>VLOOKUP($K1408,#REF!,4,0)</f>
        <v>#REF!</v>
      </c>
    </row>
    <row r="1409" spans="3:22" x14ac:dyDescent="0.3">
      <c r="C1409" s="1">
        <v>1.406E-2</v>
      </c>
      <c r="D1409" s="1">
        <f t="shared" si="176"/>
        <v>4.4170792709472488</v>
      </c>
      <c r="E1409" s="1" t="str">
        <f t="shared" si="177"/>
        <v>S5</v>
      </c>
      <c r="F1409" s="1">
        <f t="shared" si="182"/>
        <v>0.22828906616085831</v>
      </c>
      <c r="G1409" s="1">
        <f>$F$2*(((SQRT(3)*COS(Model!F1409))-SIN(Model!F1409))/2)</f>
        <v>0.58432059173819562</v>
      </c>
      <c r="H1409" s="1">
        <f t="shared" si="178"/>
        <v>0.18104904950886871</v>
      </c>
      <c r="I1409" s="1">
        <f t="shared" si="179"/>
        <v>0.7653696412470643</v>
      </c>
      <c r="J1409" s="1" t="str">
        <f t="shared" si="180"/>
        <v>R3</v>
      </c>
      <c r="K1409" t="str">
        <f t="shared" si="181"/>
        <v>S5R3</v>
      </c>
      <c r="L1409" t="str">
        <f>VLOOKUP(K1409,'Voltage Vector Region'!$M:$P,2,0)</f>
        <v>V5</v>
      </c>
      <c r="M1409" t="str">
        <f>VLOOKUP(K1409,'Voltage Vector Region'!$M:$P,3,0)</f>
        <v>V11</v>
      </c>
      <c r="N1409" t="str">
        <f>VLOOKUP(K1409,'Voltage Vector Region'!$M:$P,4,0)</f>
        <v>V17</v>
      </c>
      <c r="P1409" t="str">
        <f>VLOOKUP(L1409,'Voltage Vector Region'!$R:$S,2,0)</f>
        <v>OOP</v>
      </c>
      <c r="Q1409" t="str">
        <f>VLOOKUP(M1409,'Voltage Vector Region'!$R:$S,2,0)</f>
        <v>ONP</v>
      </c>
      <c r="R1409" t="str">
        <f>VLOOKUP(N1409,'Voltage Vector Region'!$R:$S,2,0)</f>
        <v>NNP</v>
      </c>
      <c r="S1409">
        <f t="shared" si="175"/>
        <v>14.059999999999999</v>
      </c>
      <c r="T1409" t="e">
        <f>VLOOKUP($K1409,#REF!,2,0)</f>
        <v>#REF!</v>
      </c>
      <c r="U1409" t="e">
        <f>VLOOKUP($K1409,#REF!,3,0)</f>
        <v>#REF!</v>
      </c>
      <c r="V1409" t="e">
        <f>VLOOKUP($K1409,#REF!,4,0)</f>
        <v>#REF!</v>
      </c>
    </row>
    <row r="1410" spans="3:22" x14ac:dyDescent="0.3">
      <c r="C1410" s="1">
        <v>1.4069999999999999E-2</v>
      </c>
      <c r="D1410" s="1">
        <f t="shared" si="176"/>
        <v>4.4202208636008384</v>
      </c>
      <c r="E1410" s="1" t="str">
        <f t="shared" si="177"/>
        <v>S5</v>
      </c>
      <c r="F1410" s="1">
        <f t="shared" si="182"/>
        <v>0.23143065881444791</v>
      </c>
      <c r="G1410" s="1">
        <f>$F$2*(((SQRT(3)*COS(Model!F1410))-SIN(Model!F1410))/2)</f>
        <v>0.58260109743814781</v>
      </c>
      <c r="H1410" s="1">
        <f t="shared" si="178"/>
        <v>0.18349621932794996</v>
      </c>
      <c r="I1410" s="1">
        <f t="shared" si="179"/>
        <v>0.76609731676609782</v>
      </c>
      <c r="J1410" s="1" t="str">
        <f t="shared" si="180"/>
        <v>R3</v>
      </c>
      <c r="K1410" t="str">
        <f t="shared" si="181"/>
        <v>S5R3</v>
      </c>
      <c r="L1410" t="str">
        <f>VLOOKUP(K1410,'Voltage Vector Region'!$M:$P,2,0)</f>
        <v>V5</v>
      </c>
      <c r="M1410" t="str">
        <f>VLOOKUP(K1410,'Voltage Vector Region'!$M:$P,3,0)</f>
        <v>V11</v>
      </c>
      <c r="N1410" t="str">
        <f>VLOOKUP(K1410,'Voltage Vector Region'!$M:$P,4,0)</f>
        <v>V17</v>
      </c>
      <c r="P1410" t="str">
        <f>VLOOKUP(L1410,'Voltage Vector Region'!$R:$S,2,0)</f>
        <v>OOP</v>
      </c>
      <c r="Q1410" t="str">
        <f>VLOOKUP(M1410,'Voltage Vector Region'!$R:$S,2,0)</f>
        <v>ONP</v>
      </c>
      <c r="R1410" t="str">
        <f>VLOOKUP(N1410,'Voltage Vector Region'!$R:$S,2,0)</f>
        <v>NNP</v>
      </c>
      <c r="S1410">
        <f t="shared" si="175"/>
        <v>14.069999999999999</v>
      </c>
      <c r="T1410" t="e">
        <f>VLOOKUP($K1410,#REF!,2,0)</f>
        <v>#REF!</v>
      </c>
      <c r="U1410" t="e">
        <f>VLOOKUP($K1410,#REF!,3,0)</f>
        <v>#REF!</v>
      </c>
      <c r="V1410" t="e">
        <f>VLOOKUP($K1410,#REF!,4,0)</f>
        <v>#REF!</v>
      </c>
    </row>
    <row r="1411" spans="3:22" x14ac:dyDescent="0.3">
      <c r="C1411" s="1">
        <v>1.4080000000000001E-2</v>
      </c>
      <c r="D1411" s="1">
        <f t="shared" si="176"/>
        <v>4.4233624562544289</v>
      </c>
      <c r="E1411" s="1" t="str">
        <f t="shared" si="177"/>
        <v>S5</v>
      </c>
      <c r="F1411" s="1">
        <f t="shared" si="182"/>
        <v>0.2345722514680384</v>
      </c>
      <c r="G1411" s="1">
        <f>$F$2*(((SQRT(3)*COS(Model!F1411))-SIN(Model!F1411))/2)</f>
        <v>0.58087585310047329</v>
      </c>
      <c r="H1411" s="1">
        <f t="shared" si="178"/>
        <v>0.18594157811342757</v>
      </c>
      <c r="I1411" s="1">
        <f t="shared" si="179"/>
        <v>0.76681743121390089</v>
      </c>
      <c r="J1411" s="1" t="str">
        <f t="shared" si="180"/>
        <v>R3</v>
      </c>
      <c r="K1411" t="str">
        <f t="shared" si="181"/>
        <v>S5R3</v>
      </c>
      <c r="L1411" t="str">
        <f>VLOOKUP(K1411,'Voltage Vector Region'!$M:$P,2,0)</f>
        <v>V5</v>
      </c>
      <c r="M1411" t="str">
        <f>VLOOKUP(K1411,'Voltage Vector Region'!$M:$P,3,0)</f>
        <v>V11</v>
      </c>
      <c r="N1411" t="str">
        <f>VLOOKUP(K1411,'Voltage Vector Region'!$M:$P,4,0)</f>
        <v>V17</v>
      </c>
      <c r="P1411" t="str">
        <f>VLOOKUP(L1411,'Voltage Vector Region'!$R:$S,2,0)</f>
        <v>OOP</v>
      </c>
      <c r="Q1411" t="str">
        <f>VLOOKUP(M1411,'Voltage Vector Region'!$R:$S,2,0)</f>
        <v>ONP</v>
      </c>
      <c r="R1411" t="str">
        <f>VLOOKUP(N1411,'Voltage Vector Region'!$R:$S,2,0)</f>
        <v>NNP</v>
      </c>
      <c r="S1411">
        <f t="shared" ref="S1411:S1474" si="183">C1411/$S$1</f>
        <v>14.08</v>
      </c>
      <c r="T1411" t="e">
        <f>VLOOKUP($K1411,#REF!,2,0)</f>
        <v>#REF!</v>
      </c>
      <c r="U1411" t="e">
        <f>VLOOKUP($K1411,#REF!,3,0)</f>
        <v>#REF!</v>
      </c>
      <c r="V1411" t="e">
        <f>VLOOKUP($K1411,#REF!,4,0)</f>
        <v>#REF!</v>
      </c>
    </row>
    <row r="1412" spans="3:22" x14ac:dyDescent="0.3">
      <c r="C1412" s="1">
        <v>1.409E-2</v>
      </c>
      <c r="D1412" s="1">
        <f t="shared" ref="D1412:D1475" si="184">C1412*$B$3</f>
        <v>4.4265040489080185</v>
      </c>
      <c r="E1412" s="1" t="str">
        <f t="shared" ref="E1412:E1475" si="185">IF(AND((D1412&lt;PI()/3),(D1412&gt;=0)),"S1",IF(AND((D1412&lt;2*PI()/3),(D1412&gt;=PI()/3)),"S2",IF(AND((D1412&lt;3*PI()/3),(D1412&gt;=2*PI()/3)),"S3",IF(AND((D1412&lt;4*PI()/3),(D1412&gt;=PI())),"S4",IF(AND((D1412&lt;5*PI()/3),(D1412&gt;=4*PI()/3)),"S5",IF(AND((D1412&lt;2*PI()),(D1412&gt;=5*PI()/3)),"S6",0))))))</f>
        <v>S5</v>
      </c>
      <c r="F1412" s="1">
        <f t="shared" si="182"/>
        <v>0.23771384412162799</v>
      </c>
      <c r="G1412" s="1">
        <f>$F$2*(((SQRT(3)*COS(Model!F1412))-SIN(Model!F1412))/2)</f>
        <v>0.57914487575263818</v>
      </c>
      <c r="H1412" s="1">
        <f t="shared" si="178"/>
        <v>0.18838510173059617</v>
      </c>
      <c r="I1412" s="1">
        <f t="shared" si="179"/>
        <v>0.76752997748323437</v>
      </c>
      <c r="J1412" s="1" t="str">
        <f t="shared" si="180"/>
        <v>R3</v>
      </c>
      <c r="K1412" t="str">
        <f t="shared" si="181"/>
        <v>S5R3</v>
      </c>
      <c r="L1412" t="str">
        <f>VLOOKUP(K1412,'Voltage Vector Region'!$M:$P,2,0)</f>
        <v>V5</v>
      </c>
      <c r="M1412" t="str">
        <f>VLOOKUP(K1412,'Voltage Vector Region'!$M:$P,3,0)</f>
        <v>V11</v>
      </c>
      <c r="N1412" t="str">
        <f>VLOOKUP(K1412,'Voltage Vector Region'!$M:$P,4,0)</f>
        <v>V17</v>
      </c>
      <c r="P1412" t="str">
        <f>VLOOKUP(L1412,'Voltage Vector Region'!$R:$S,2,0)</f>
        <v>OOP</v>
      </c>
      <c r="Q1412" t="str">
        <f>VLOOKUP(M1412,'Voltage Vector Region'!$R:$S,2,0)</f>
        <v>ONP</v>
      </c>
      <c r="R1412" t="str">
        <f>VLOOKUP(N1412,'Voltage Vector Region'!$R:$S,2,0)</f>
        <v>NNP</v>
      </c>
      <c r="S1412">
        <f t="shared" si="183"/>
        <v>14.09</v>
      </c>
      <c r="T1412" t="e">
        <f>VLOOKUP($K1412,#REF!,2,0)</f>
        <v>#REF!</v>
      </c>
      <c r="U1412" t="e">
        <f>VLOOKUP($K1412,#REF!,3,0)</f>
        <v>#REF!</v>
      </c>
      <c r="V1412" t="e">
        <f>VLOOKUP($K1412,#REF!,4,0)</f>
        <v>#REF!</v>
      </c>
    </row>
    <row r="1413" spans="3:22" x14ac:dyDescent="0.3">
      <c r="C1413" s="1">
        <v>1.41E-2</v>
      </c>
      <c r="D1413" s="1">
        <f t="shared" si="184"/>
        <v>4.4296456415616081</v>
      </c>
      <c r="E1413" s="1" t="str">
        <f t="shared" si="185"/>
        <v>S5</v>
      </c>
      <c r="F1413" s="1">
        <f t="shared" si="182"/>
        <v>0.24085543677521759</v>
      </c>
      <c r="G1413" s="1">
        <f>$F$2*(((SQRT(3)*COS(Model!F1413))-SIN(Model!F1413))/2)</f>
        <v>0.57740818247868975</v>
      </c>
      <c r="H1413" s="1">
        <f t="shared" si="178"/>
        <v>0.19082676606286481</v>
      </c>
      <c r="I1413" s="1">
        <f t="shared" si="179"/>
        <v>0.7682349485415545</v>
      </c>
      <c r="J1413" s="1" t="str">
        <f t="shared" si="180"/>
        <v>R3</v>
      </c>
      <c r="K1413" t="str">
        <f t="shared" si="181"/>
        <v>S5R3</v>
      </c>
      <c r="L1413" t="str">
        <f>VLOOKUP(K1413,'Voltage Vector Region'!$M:$P,2,0)</f>
        <v>V5</v>
      </c>
      <c r="M1413" t="str">
        <f>VLOOKUP(K1413,'Voltage Vector Region'!$M:$P,3,0)</f>
        <v>V11</v>
      </c>
      <c r="N1413" t="str">
        <f>VLOOKUP(K1413,'Voltage Vector Region'!$M:$P,4,0)</f>
        <v>V17</v>
      </c>
      <c r="P1413" t="str">
        <f>VLOOKUP(L1413,'Voltage Vector Region'!$R:$S,2,0)</f>
        <v>OOP</v>
      </c>
      <c r="Q1413" t="str">
        <f>VLOOKUP(M1413,'Voltage Vector Region'!$R:$S,2,0)</f>
        <v>ONP</v>
      </c>
      <c r="R1413" t="str">
        <f>VLOOKUP(N1413,'Voltage Vector Region'!$R:$S,2,0)</f>
        <v>NNP</v>
      </c>
      <c r="S1413">
        <f t="shared" si="183"/>
        <v>14.1</v>
      </c>
      <c r="T1413" t="e">
        <f>VLOOKUP($K1413,#REF!,2,0)</f>
        <v>#REF!</v>
      </c>
      <c r="U1413" t="e">
        <f>VLOOKUP($K1413,#REF!,3,0)</f>
        <v>#REF!</v>
      </c>
      <c r="V1413" t="e">
        <f>VLOOKUP($K1413,#REF!,4,0)</f>
        <v>#REF!</v>
      </c>
    </row>
    <row r="1414" spans="3:22" x14ac:dyDescent="0.3">
      <c r="C1414" s="1">
        <v>1.4109999999999999E-2</v>
      </c>
      <c r="D1414" s="1">
        <f t="shared" si="184"/>
        <v>4.4327872342151977</v>
      </c>
      <c r="E1414" s="1" t="str">
        <f t="shared" si="185"/>
        <v>S5</v>
      </c>
      <c r="F1414" s="1">
        <f t="shared" si="182"/>
        <v>0.24399702942880719</v>
      </c>
      <c r="G1414" s="1">
        <f>$F$2*(((SQRT(3)*COS(Model!F1414))-SIN(Model!F1414))/2)</f>
        <v>0.57566579041908916</v>
      </c>
      <c r="H1414" s="1">
        <f t="shared" si="178"/>
        <v>0.19326654701199231</v>
      </c>
      <c r="I1414" s="1">
        <f t="shared" si="179"/>
        <v>0.76893233743108147</v>
      </c>
      <c r="J1414" s="1" t="str">
        <f t="shared" si="180"/>
        <v>R3</v>
      </c>
      <c r="K1414" t="str">
        <f t="shared" si="181"/>
        <v>S5R3</v>
      </c>
      <c r="L1414" t="str">
        <f>VLOOKUP(K1414,'Voltage Vector Region'!$M:$P,2,0)</f>
        <v>V5</v>
      </c>
      <c r="M1414" t="str">
        <f>VLOOKUP(K1414,'Voltage Vector Region'!$M:$P,3,0)</f>
        <v>V11</v>
      </c>
      <c r="N1414" t="str">
        <f>VLOOKUP(K1414,'Voltage Vector Region'!$M:$P,4,0)</f>
        <v>V17</v>
      </c>
      <c r="P1414" t="str">
        <f>VLOOKUP(L1414,'Voltage Vector Region'!$R:$S,2,0)</f>
        <v>OOP</v>
      </c>
      <c r="Q1414" t="str">
        <f>VLOOKUP(M1414,'Voltage Vector Region'!$R:$S,2,0)</f>
        <v>ONP</v>
      </c>
      <c r="R1414" t="str">
        <f>VLOOKUP(N1414,'Voltage Vector Region'!$R:$S,2,0)</f>
        <v>NNP</v>
      </c>
      <c r="S1414">
        <f t="shared" si="183"/>
        <v>14.11</v>
      </c>
      <c r="T1414" t="e">
        <f>VLOOKUP($K1414,#REF!,2,0)</f>
        <v>#REF!</v>
      </c>
      <c r="U1414" t="e">
        <f>VLOOKUP($K1414,#REF!,3,0)</f>
        <v>#REF!</v>
      </c>
      <c r="V1414" t="e">
        <f>VLOOKUP($K1414,#REF!,4,0)</f>
        <v>#REF!</v>
      </c>
    </row>
    <row r="1415" spans="3:22" x14ac:dyDescent="0.3">
      <c r="C1415" s="1">
        <v>1.4120000000000001E-2</v>
      </c>
      <c r="D1415" s="1">
        <f t="shared" si="184"/>
        <v>4.4359288268687882</v>
      </c>
      <c r="E1415" s="1" t="str">
        <f t="shared" si="185"/>
        <v>S5</v>
      </c>
      <c r="F1415" s="1">
        <f t="shared" si="182"/>
        <v>0.24713862208239767</v>
      </c>
      <c r="G1415" s="1">
        <f>$F$2*(((SQRT(3)*COS(Model!F1415))-SIN(Model!F1415))/2)</f>
        <v>0.57391771677054249</v>
      </c>
      <c r="H1415" s="1">
        <f t="shared" si="178"/>
        <v>0.19570442049832631</v>
      </c>
      <c r="I1415" s="1">
        <f t="shared" si="179"/>
        <v>0.76962213726886874</v>
      </c>
      <c r="J1415" s="1" t="str">
        <f t="shared" si="180"/>
        <v>R3</v>
      </c>
      <c r="K1415" t="str">
        <f t="shared" si="181"/>
        <v>S5R3</v>
      </c>
      <c r="L1415" t="str">
        <f>VLOOKUP(K1415,'Voltage Vector Region'!$M:$P,2,0)</f>
        <v>V5</v>
      </c>
      <c r="M1415" t="str">
        <f>VLOOKUP(K1415,'Voltage Vector Region'!$M:$P,3,0)</f>
        <v>V11</v>
      </c>
      <c r="N1415" t="str">
        <f>VLOOKUP(K1415,'Voltage Vector Region'!$M:$P,4,0)</f>
        <v>V17</v>
      </c>
      <c r="P1415" t="str">
        <f>VLOOKUP(L1415,'Voltage Vector Region'!$R:$S,2,0)</f>
        <v>OOP</v>
      </c>
      <c r="Q1415" t="str">
        <f>VLOOKUP(M1415,'Voltage Vector Region'!$R:$S,2,0)</f>
        <v>ONP</v>
      </c>
      <c r="R1415" t="str">
        <f>VLOOKUP(N1415,'Voltage Vector Region'!$R:$S,2,0)</f>
        <v>NNP</v>
      </c>
      <c r="S1415">
        <f t="shared" si="183"/>
        <v>14.120000000000001</v>
      </c>
      <c r="T1415" t="e">
        <f>VLOOKUP($K1415,#REF!,2,0)</f>
        <v>#REF!</v>
      </c>
      <c r="U1415" t="e">
        <f>VLOOKUP($K1415,#REF!,3,0)</f>
        <v>#REF!</v>
      </c>
      <c r="V1415" t="e">
        <f>VLOOKUP($K1415,#REF!,4,0)</f>
        <v>#REF!</v>
      </c>
    </row>
    <row r="1416" spans="3:22" x14ac:dyDescent="0.3">
      <c r="C1416" s="1">
        <v>1.413E-2</v>
      </c>
      <c r="D1416" s="1">
        <f t="shared" si="184"/>
        <v>4.4390704195223778</v>
      </c>
      <c r="E1416" s="1" t="str">
        <f t="shared" si="185"/>
        <v>S5</v>
      </c>
      <c r="F1416" s="1">
        <f t="shared" si="182"/>
        <v>0.25028021473598727</v>
      </c>
      <c r="G1416" s="1">
        <f>$F$2*(((SQRT(3)*COS(Model!F1416))-SIN(Model!F1416))/2)</f>
        <v>0.5721639787858317</v>
      </c>
      <c r="H1416" s="1">
        <f t="shared" si="178"/>
        <v>0.19814036246103842</v>
      </c>
      <c r="I1416" s="1">
        <f t="shared" si="179"/>
        <v>0.77030434124687008</v>
      </c>
      <c r="J1416" s="1" t="str">
        <f t="shared" si="180"/>
        <v>R3</v>
      </c>
      <c r="K1416" t="str">
        <f t="shared" si="181"/>
        <v>S5R3</v>
      </c>
      <c r="L1416" t="str">
        <f>VLOOKUP(K1416,'Voltage Vector Region'!$M:$P,2,0)</f>
        <v>V5</v>
      </c>
      <c r="M1416" t="str">
        <f>VLOOKUP(K1416,'Voltage Vector Region'!$M:$P,3,0)</f>
        <v>V11</v>
      </c>
      <c r="N1416" t="str">
        <f>VLOOKUP(K1416,'Voltage Vector Region'!$M:$P,4,0)</f>
        <v>V17</v>
      </c>
      <c r="P1416" t="str">
        <f>VLOOKUP(L1416,'Voltage Vector Region'!$R:$S,2,0)</f>
        <v>OOP</v>
      </c>
      <c r="Q1416" t="str">
        <f>VLOOKUP(M1416,'Voltage Vector Region'!$R:$S,2,0)</f>
        <v>ONP</v>
      </c>
      <c r="R1416" t="str">
        <f>VLOOKUP(N1416,'Voltage Vector Region'!$R:$S,2,0)</f>
        <v>NNP</v>
      </c>
      <c r="S1416">
        <f t="shared" si="183"/>
        <v>14.13</v>
      </c>
      <c r="T1416" t="e">
        <f>VLOOKUP($K1416,#REF!,2,0)</f>
        <v>#REF!</v>
      </c>
      <c r="U1416" t="e">
        <f>VLOOKUP($K1416,#REF!,3,0)</f>
        <v>#REF!</v>
      </c>
      <c r="V1416" t="e">
        <f>VLOOKUP($K1416,#REF!,4,0)</f>
        <v>#REF!</v>
      </c>
    </row>
    <row r="1417" spans="3:22" x14ac:dyDescent="0.3">
      <c r="C1417" s="1">
        <v>1.414E-2</v>
      </c>
      <c r="D1417" s="1">
        <f t="shared" si="184"/>
        <v>4.4422120121759674</v>
      </c>
      <c r="E1417" s="1" t="str">
        <f t="shared" si="185"/>
        <v>S5</v>
      </c>
      <c r="F1417" s="1">
        <f t="shared" si="182"/>
        <v>0.25342180738957687</v>
      </c>
      <c r="G1417" s="1">
        <f>$F$2*(((SQRT(3)*COS(Model!F1417))-SIN(Model!F1417))/2)</f>
        <v>0.57040459377364228</v>
      </c>
      <c r="H1417" s="1">
        <f t="shared" si="178"/>
        <v>0.20057434885836553</v>
      </c>
      <c r="I1417" s="1">
        <f t="shared" si="179"/>
        <v>0.77097894263200784</v>
      </c>
      <c r="J1417" s="1" t="str">
        <f t="shared" si="180"/>
        <v>R3</v>
      </c>
      <c r="K1417" t="str">
        <f t="shared" si="181"/>
        <v>S5R3</v>
      </c>
      <c r="L1417" t="str">
        <f>VLOOKUP(K1417,'Voltage Vector Region'!$M:$P,2,0)</f>
        <v>V5</v>
      </c>
      <c r="M1417" t="str">
        <f>VLOOKUP(K1417,'Voltage Vector Region'!$M:$P,3,0)</f>
        <v>V11</v>
      </c>
      <c r="N1417" t="str">
        <f>VLOOKUP(K1417,'Voltage Vector Region'!$M:$P,4,0)</f>
        <v>V17</v>
      </c>
      <c r="P1417" t="str">
        <f>VLOOKUP(L1417,'Voltage Vector Region'!$R:$S,2,0)</f>
        <v>OOP</v>
      </c>
      <c r="Q1417" t="str">
        <f>VLOOKUP(M1417,'Voltage Vector Region'!$R:$S,2,0)</f>
        <v>ONP</v>
      </c>
      <c r="R1417" t="str">
        <f>VLOOKUP(N1417,'Voltage Vector Region'!$R:$S,2,0)</f>
        <v>NNP</v>
      </c>
      <c r="S1417">
        <f t="shared" si="183"/>
        <v>14.139999999999999</v>
      </c>
      <c r="T1417" t="e">
        <f>VLOOKUP($K1417,#REF!,2,0)</f>
        <v>#REF!</v>
      </c>
      <c r="U1417" t="e">
        <f>VLOOKUP($K1417,#REF!,3,0)</f>
        <v>#REF!</v>
      </c>
      <c r="V1417" t="e">
        <f>VLOOKUP($K1417,#REF!,4,0)</f>
        <v>#REF!</v>
      </c>
    </row>
    <row r="1418" spans="3:22" x14ac:dyDescent="0.3">
      <c r="C1418" s="1">
        <v>1.4149999999999999E-2</v>
      </c>
      <c r="D1418" s="1">
        <f t="shared" si="184"/>
        <v>4.445353604829557</v>
      </c>
      <c r="E1418" s="1" t="str">
        <f t="shared" si="185"/>
        <v>S5</v>
      </c>
      <c r="F1418" s="1">
        <f t="shared" si="182"/>
        <v>0.25656340004316647</v>
      </c>
      <c r="G1418" s="1">
        <f>$F$2*(((SQRT(3)*COS(Model!F1418))-SIN(Model!F1418))/2)</f>
        <v>0.56863957909839391</v>
      </c>
      <c r="H1418" s="1">
        <f t="shared" si="178"/>
        <v>0.20300635566784453</v>
      </c>
      <c r="I1418" s="1">
        <f t="shared" si="179"/>
        <v>0.77164593476623844</v>
      </c>
      <c r="J1418" s="1" t="str">
        <f t="shared" si="180"/>
        <v>R3</v>
      </c>
      <c r="K1418" t="str">
        <f t="shared" si="181"/>
        <v>S5R3</v>
      </c>
      <c r="L1418" t="str">
        <f>VLOOKUP(K1418,'Voltage Vector Region'!$M:$P,2,0)</f>
        <v>V5</v>
      </c>
      <c r="M1418" t="str">
        <f>VLOOKUP(K1418,'Voltage Vector Region'!$M:$P,3,0)</f>
        <v>V11</v>
      </c>
      <c r="N1418" t="str">
        <f>VLOOKUP(K1418,'Voltage Vector Region'!$M:$P,4,0)</f>
        <v>V17</v>
      </c>
      <c r="P1418" t="str">
        <f>VLOOKUP(L1418,'Voltage Vector Region'!$R:$S,2,0)</f>
        <v>OOP</v>
      </c>
      <c r="Q1418" t="str">
        <f>VLOOKUP(M1418,'Voltage Vector Region'!$R:$S,2,0)</f>
        <v>ONP</v>
      </c>
      <c r="R1418" t="str">
        <f>VLOOKUP(N1418,'Voltage Vector Region'!$R:$S,2,0)</f>
        <v>NNP</v>
      </c>
      <c r="S1418">
        <f t="shared" si="183"/>
        <v>14.149999999999999</v>
      </c>
      <c r="T1418" t="e">
        <f>VLOOKUP($K1418,#REF!,2,0)</f>
        <v>#REF!</v>
      </c>
      <c r="U1418" t="e">
        <f>VLOOKUP($K1418,#REF!,3,0)</f>
        <v>#REF!</v>
      </c>
      <c r="V1418" t="e">
        <f>VLOOKUP($K1418,#REF!,4,0)</f>
        <v>#REF!</v>
      </c>
    </row>
    <row r="1419" spans="3:22" x14ac:dyDescent="0.3">
      <c r="C1419" s="1">
        <v>1.4160000000000001E-2</v>
      </c>
      <c r="D1419" s="1">
        <f t="shared" si="184"/>
        <v>4.4484951974831475</v>
      </c>
      <c r="E1419" s="1" t="str">
        <f t="shared" si="185"/>
        <v>S5</v>
      </c>
      <c r="F1419" s="1">
        <f t="shared" si="182"/>
        <v>0.25970499269675695</v>
      </c>
      <c r="G1419" s="1">
        <f>$F$2*(((SQRT(3)*COS(Model!F1419))-SIN(Model!F1419))/2)</f>
        <v>0.56686895218006839</v>
      </c>
      <c r="H1419" s="1">
        <f t="shared" si="178"/>
        <v>0.20543635888655076</v>
      </c>
      <c r="I1419" s="1">
        <f t="shared" si="179"/>
        <v>0.77230531106661915</v>
      </c>
      <c r="J1419" s="1" t="str">
        <f t="shared" si="180"/>
        <v>R3</v>
      </c>
      <c r="K1419" t="str">
        <f t="shared" si="181"/>
        <v>S5R3</v>
      </c>
      <c r="L1419" t="str">
        <f>VLOOKUP(K1419,'Voltage Vector Region'!$M:$P,2,0)</f>
        <v>V5</v>
      </c>
      <c r="M1419" t="str">
        <f>VLOOKUP(K1419,'Voltage Vector Region'!$M:$P,3,0)</f>
        <v>V11</v>
      </c>
      <c r="N1419" t="str">
        <f>VLOOKUP(K1419,'Voltage Vector Region'!$M:$P,4,0)</f>
        <v>V17</v>
      </c>
      <c r="P1419" t="str">
        <f>VLOOKUP(L1419,'Voltage Vector Region'!$R:$S,2,0)</f>
        <v>OOP</v>
      </c>
      <c r="Q1419" t="str">
        <f>VLOOKUP(M1419,'Voltage Vector Region'!$R:$S,2,0)</f>
        <v>ONP</v>
      </c>
      <c r="R1419" t="str">
        <f>VLOOKUP(N1419,'Voltage Vector Region'!$R:$S,2,0)</f>
        <v>NNP</v>
      </c>
      <c r="S1419">
        <f t="shared" si="183"/>
        <v>14.16</v>
      </c>
      <c r="T1419" t="e">
        <f>VLOOKUP($K1419,#REF!,2,0)</f>
        <v>#REF!</v>
      </c>
      <c r="U1419" t="e">
        <f>VLOOKUP($K1419,#REF!,3,0)</f>
        <v>#REF!</v>
      </c>
      <c r="V1419" t="e">
        <f>VLOOKUP($K1419,#REF!,4,0)</f>
        <v>#REF!</v>
      </c>
    </row>
    <row r="1420" spans="3:22" x14ac:dyDescent="0.3">
      <c r="C1420" s="1">
        <v>1.417E-2</v>
      </c>
      <c r="D1420" s="1">
        <f t="shared" si="184"/>
        <v>4.4516367901367371</v>
      </c>
      <c r="E1420" s="1" t="str">
        <f t="shared" si="185"/>
        <v>S5</v>
      </c>
      <c r="F1420" s="1">
        <f t="shared" si="182"/>
        <v>0.26284658535034655</v>
      </c>
      <c r="G1420" s="1">
        <f>$F$2*(((SQRT(3)*COS(Model!F1420))-SIN(Model!F1420))/2)</f>
        <v>0.56509273049403974</v>
      </c>
      <c r="H1420" s="1">
        <f t="shared" ref="H1420:H1483" si="186">$F$2*SIN(F1420)</f>
        <v>0.20786433453133213</v>
      </c>
      <c r="I1420" s="1">
        <f t="shared" ref="I1420:I1483" si="187">G1420+H1420</f>
        <v>0.77295706502537187</v>
      </c>
      <c r="J1420" s="1" t="str">
        <f t="shared" ref="J1420:J1483" si="188">IF(G1420&gt;0.5,"R3",IF(H1420&gt;0.5,"R4",IF(I1420&lt;0.5,"R1","R2")))</f>
        <v>R3</v>
      </c>
      <c r="K1420" t="str">
        <f t="shared" ref="K1420:K1483" si="189">E1420&amp;J1420</f>
        <v>S5R3</v>
      </c>
      <c r="L1420" t="str">
        <f>VLOOKUP(K1420,'Voltage Vector Region'!$M:$P,2,0)</f>
        <v>V5</v>
      </c>
      <c r="M1420" t="str">
        <f>VLOOKUP(K1420,'Voltage Vector Region'!$M:$P,3,0)</f>
        <v>V11</v>
      </c>
      <c r="N1420" t="str">
        <f>VLOOKUP(K1420,'Voltage Vector Region'!$M:$P,4,0)</f>
        <v>V17</v>
      </c>
      <c r="P1420" t="str">
        <f>VLOOKUP(L1420,'Voltage Vector Region'!$R:$S,2,0)</f>
        <v>OOP</v>
      </c>
      <c r="Q1420" t="str">
        <f>VLOOKUP(M1420,'Voltage Vector Region'!$R:$S,2,0)</f>
        <v>ONP</v>
      </c>
      <c r="R1420" t="str">
        <f>VLOOKUP(N1420,'Voltage Vector Region'!$R:$S,2,0)</f>
        <v>NNP</v>
      </c>
      <c r="S1420">
        <f t="shared" si="183"/>
        <v>14.17</v>
      </c>
      <c r="T1420" t="e">
        <f>VLOOKUP($K1420,#REF!,2,0)</f>
        <v>#REF!</v>
      </c>
      <c r="U1420" t="e">
        <f>VLOOKUP($K1420,#REF!,3,0)</f>
        <v>#REF!</v>
      </c>
      <c r="V1420" t="e">
        <f>VLOOKUP($K1420,#REF!,4,0)</f>
        <v>#REF!</v>
      </c>
    </row>
    <row r="1421" spans="3:22" x14ac:dyDescent="0.3">
      <c r="C1421" s="1">
        <v>1.418E-2</v>
      </c>
      <c r="D1421" s="1">
        <f t="shared" si="184"/>
        <v>4.4547783827903267</v>
      </c>
      <c r="E1421" s="1" t="str">
        <f t="shared" si="185"/>
        <v>S5</v>
      </c>
      <c r="F1421" s="1">
        <f t="shared" si="182"/>
        <v>0.26598817800393615</v>
      </c>
      <c r="G1421" s="1">
        <f>$F$2*(((SQRT(3)*COS(Model!F1421))-SIN(Model!F1421))/2)</f>
        <v>0.56331093157089818</v>
      </c>
      <c r="H1421" s="1">
        <f t="shared" si="186"/>
        <v>0.21029025863904988</v>
      </c>
      <c r="I1421" s="1">
        <f t="shared" si="187"/>
        <v>0.773601190209948</v>
      </c>
      <c r="J1421" s="1" t="str">
        <f t="shared" si="188"/>
        <v>R3</v>
      </c>
      <c r="K1421" t="str">
        <f t="shared" si="189"/>
        <v>S5R3</v>
      </c>
      <c r="L1421" t="str">
        <f>VLOOKUP(K1421,'Voltage Vector Region'!$M:$P,2,0)</f>
        <v>V5</v>
      </c>
      <c r="M1421" t="str">
        <f>VLOOKUP(K1421,'Voltage Vector Region'!$M:$P,3,0)</f>
        <v>V11</v>
      </c>
      <c r="N1421" t="str">
        <f>VLOOKUP(K1421,'Voltage Vector Region'!$M:$P,4,0)</f>
        <v>V17</v>
      </c>
      <c r="P1421" t="str">
        <f>VLOOKUP(L1421,'Voltage Vector Region'!$R:$S,2,0)</f>
        <v>OOP</v>
      </c>
      <c r="Q1421" t="str">
        <f>VLOOKUP(M1421,'Voltage Vector Region'!$R:$S,2,0)</f>
        <v>ONP</v>
      </c>
      <c r="R1421" t="str">
        <f>VLOOKUP(N1421,'Voltage Vector Region'!$R:$S,2,0)</f>
        <v>NNP</v>
      </c>
      <c r="S1421">
        <f t="shared" si="183"/>
        <v>14.18</v>
      </c>
      <c r="T1421" t="e">
        <f>VLOOKUP($K1421,#REF!,2,0)</f>
        <v>#REF!</v>
      </c>
      <c r="U1421" t="e">
        <f>VLOOKUP($K1421,#REF!,3,0)</f>
        <v>#REF!</v>
      </c>
      <c r="V1421" t="e">
        <f>VLOOKUP($K1421,#REF!,4,0)</f>
        <v>#REF!</v>
      </c>
    </row>
    <row r="1422" spans="3:22" x14ac:dyDescent="0.3">
      <c r="C1422" s="1">
        <v>1.4189999999999999E-2</v>
      </c>
      <c r="D1422" s="1">
        <f t="shared" si="184"/>
        <v>4.4579199754439163</v>
      </c>
      <c r="E1422" s="1" t="str">
        <f t="shared" si="185"/>
        <v>S5</v>
      </c>
      <c r="F1422" s="1">
        <f t="shared" si="182"/>
        <v>0.26912977065752575</v>
      </c>
      <c r="G1422" s="1">
        <f>$F$2*(((SQRT(3)*COS(Model!F1422))-SIN(Model!F1422))/2)</f>
        <v>0.56152357299627986</v>
      </c>
      <c r="H1422" s="1">
        <f t="shared" si="186"/>
        <v>0.2127141072668125</v>
      </c>
      <c r="I1422" s="1">
        <f t="shared" si="187"/>
        <v>0.77423768026309236</v>
      </c>
      <c r="J1422" s="1" t="str">
        <f t="shared" si="188"/>
        <v>R3</v>
      </c>
      <c r="K1422" t="str">
        <f t="shared" si="189"/>
        <v>S5R3</v>
      </c>
      <c r="L1422" t="str">
        <f>VLOOKUP(K1422,'Voltage Vector Region'!$M:$P,2,0)</f>
        <v>V5</v>
      </c>
      <c r="M1422" t="str">
        <f>VLOOKUP(K1422,'Voltage Vector Region'!$M:$P,3,0)</f>
        <v>V11</v>
      </c>
      <c r="N1422" t="str">
        <f>VLOOKUP(K1422,'Voltage Vector Region'!$M:$P,4,0)</f>
        <v>V17</v>
      </c>
      <c r="P1422" t="str">
        <f>VLOOKUP(L1422,'Voltage Vector Region'!$R:$S,2,0)</f>
        <v>OOP</v>
      </c>
      <c r="Q1422" t="str">
        <f>VLOOKUP(M1422,'Voltage Vector Region'!$R:$S,2,0)</f>
        <v>ONP</v>
      </c>
      <c r="R1422" t="str">
        <f>VLOOKUP(N1422,'Voltage Vector Region'!$R:$S,2,0)</f>
        <v>NNP</v>
      </c>
      <c r="S1422">
        <f t="shared" si="183"/>
        <v>14.19</v>
      </c>
      <c r="T1422" t="e">
        <f>VLOOKUP($K1422,#REF!,2,0)</f>
        <v>#REF!</v>
      </c>
      <c r="U1422" t="e">
        <f>VLOOKUP($K1422,#REF!,3,0)</f>
        <v>#REF!</v>
      </c>
      <c r="V1422" t="e">
        <f>VLOOKUP($K1422,#REF!,4,0)</f>
        <v>#REF!</v>
      </c>
    </row>
    <row r="1423" spans="3:22" x14ac:dyDescent="0.3">
      <c r="C1423" s="1">
        <v>1.4200000000000001E-2</v>
      </c>
      <c r="D1423" s="1">
        <f t="shared" si="184"/>
        <v>4.4610615680975068</v>
      </c>
      <c r="E1423" s="1" t="str">
        <f t="shared" si="185"/>
        <v>S5</v>
      </c>
      <c r="F1423" s="1">
        <f t="shared" si="182"/>
        <v>0.27227136331111623</v>
      </c>
      <c r="G1423" s="1">
        <f>$F$2*(((SQRT(3)*COS(Model!F1423))-SIN(Model!F1423))/2)</f>
        <v>0.55973067241069185</v>
      </c>
      <c r="H1423" s="1">
        <f t="shared" si="186"/>
        <v>0.2151358564922132</v>
      </c>
      <c r="I1423" s="1">
        <f t="shared" si="187"/>
        <v>0.77486652890290508</v>
      </c>
      <c r="J1423" s="1" t="str">
        <f t="shared" si="188"/>
        <v>R3</v>
      </c>
      <c r="K1423" t="str">
        <f t="shared" si="189"/>
        <v>S5R3</v>
      </c>
      <c r="L1423" t="str">
        <f>VLOOKUP(K1423,'Voltage Vector Region'!$M:$P,2,0)</f>
        <v>V5</v>
      </c>
      <c r="M1423" t="str">
        <f>VLOOKUP(K1423,'Voltage Vector Region'!$M:$P,3,0)</f>
        <v>V11</v>
      </c>
      <c r="N1423" t="str">
        <f>VLOOKUP(K1423,'Voltage Vector Region'!$M:$P,4,0)</f>
        <v>V17</v>
      </c>
      <c r="P1423" t="str">
        <f>VLOOKUP(L1423,'Voltage Vector Region'!$R:$S,2,0)</f>
        <v>OOP</v>
      </c>
      <c r="Q1423" t="str">
        <f>VLOOKUP(M1423,'Voltage Vector Region'!$R:$S,2,0)</f>
        <v>ONP</v>
      </c>
      <c r="R1423" t="str">
        <f>VLOOKUP(N1423,'Voltage Vector Region'!$R:$S,2,0)</f>
        <v>NNP</v>
      </c>
      <c r="S1423">
        <f t="shared" si="183"/>
        <v>14.200000000000001</v>
      </c>
      <c r="T1423" t="e">
        <f>VLOOKUP($K1423,#REF!,2,0)</f>
        <v>#REF!</v>
      </c>
      <c r="U1423" t="e">
        <f>VLOOKUP($K1423,#REF!,3,0)</f>
        <v>#REF!</v>
      </c>
      <c r="V1423" t="e">
        <f>VLOOKUP($K1423,#REF!,4,0)</f>
        <v>#REF!</v>
      </c>
    </row>
    <row r="1424" spans="3:22" x14ac:dyDescent="0.3">
      <c r="C1424" s="1">
        <v>1.421E-2</v>
      </c>
      <c r="D1424" s="1">
        <f t="shared" si="184"/>
        <v>4.4642031607510964</v>
      </c>
      <c r="E1424" s="1" t="str">
        <f t="shared" si="185"/>
        <v>S5</v>
      </c>
      <c r="F1424" s="1">
        <f t="shared" si="182"/>
        <v>0.27541295596470583</v>
      </c>
      <c r="G1424" s="1">
        <f>$F$2*(((SQRT(3)*COS(Model!F1424))-SIN(Model!F1424))/2)</f>
        <v>0.55793224750934012</v>
      </c>
      <c r="H1424" s="1">
        <f t="shared" si="186"/>
        <v>0.21755548241356354</v>
      </c>
      <c r="I1424" s="1">
        <f t="shared" si="187"/>
        <v>0.77548772992290371</v>
      </c>
      <c r="J1424" s="1" t="str">
        <f t="shared" si="188"/>
        <v>R3</v>
      </c>
      <c r="K1424" t="str">
        <f t="shared" si="189"/>
        <v>S5R3</v>
      </c>
      <c r="L1424" t="str">
        <f>VLOOKUP(K1424,'Voltage Vector Region'!$M:$P,2,0)</f>
        <v>V5</v>
      </c>
      <c r="M1424" t="str">
        <f>VLOOKUP(K1424,'Voltage Vector Region'!$M:$P,3,0)</f>
        <v>V11</v>
      </c>
      <c r="N1424" t="str">
        <f>VLOOKUP(K1424,'Voltage Vector Region'!$M:$P,4,0)</f>
        <v>V17</v>
      </c>
      <c r="P1424" t="str">
        <f>VLOOKUP(L1424,'Voltage Vector Region'!$R:$S,2,0)</f>
        <v>OOP</v>
      </c>
      <c r="Q1424" t="str">
        <f>VLOOKUP(M1424,'Voltage Vector Region'!$R:$S,2,0)</f>
        <v>ONP</v>
      </c>
      <c r="R1424" t="str">
        <f>VLOOKUP(N1424,'Voltage Vector Region'!$R:$S,2,0)</f>
        <v>NNP</v>
      </c>
      <c r="S1424">
        <f t="shared" si="183"/>
        <v>14.21</v>
      </c>
      <c r="T1424" t="e">
        <f>VLOOKUP($K1424,#REF!,2,0)</f>
        <v>#REF!</v>
      </c>
      <c r="U1424" t="e">
        <f>VLOOKUP($K1424,#REF!,3,0)</f>
        <v>#REF!</v>
      </c>
      <c r="V1424" t="e">
        <f>VLOOKUP($K1424,#REF!,4,0)</f>
        <v>#REF!</v>
      </c>
    </row>
    <row r="1425" spans="3:22" x14ac:dyDescent="0.3">
      <c r="C1425" s="1">
        <v>1.422E-2</v>
      </c>
      <c r="D1425" s="1">
        <f t="shared" si="184"/>
        <v>4.467344753404686</v>
      </c>
      <c r="E1425" s="1" t="str">
        <f t="shared" si="185"/>
        <v>S5</v>
      </c>
      <c r="F1425" s="1">
        <f t="shared" si="182"/>
        <v>0.27855454861829543</v>
      </c>
      <c r="G1425" s="1">
        <f>$F$2*(((SQRT(3)*COS(Model!F1425))-SIN(Model!F1425))/2)</f>
        <v>0.55612831604195168</v>
      </c>
      <c r="H1425" s="1">
        <f t="shared" si="186"/>
        <v>0.2199729611501331</v>
      </c>
      <c r="I1425" s="1">
        <f t="shared" si="187"/>
        <v>0.77610127719208477</v>
      </c>
      <c r="J1425" s="1" t="str">
        <f t="shared" si="188"/>
        <v>R3</v>
      </c>
      <c r="K1425" t="str">
        <f t="shared" si="189"/>
        <v>S5R3</v>
      </c>
      <c r="L1425" t="str">
        <f>VLOOKUP(K1425,'Voltage Vector Region'!$M:$P,2,0)</f>
        <v>V5</v>
      </c>
      <c r="M1425" t="str">
        <f>VLOOKUP(K1425,'Voltage Vector Region'!$M:$P,3,0)</f>
        <v>V11</v>
      </c>
      <c r="N1425" t="str">
        <f>VLOOKUP(K1425,'Voltage Vector Region'!$M:$P,4,0)</f>
        <v>V17</v>
      </c>
      <c r="P1425" t="str">
        <f>VLOOKUP(L1425,'Voltage Vector Region'!$R:$S,2,0)</f>
        <v>OOP</v>
      </c>
      <c r="Q1425" t="str">
        <f>VLOOKUP(M1425,'Voltage Vector Region'!$R:$S,2,0)</f>
        <v>ONP</v>
      </c>
      <c r="R1425" t="str">
        <f>VLOOKUP(N1425,'Voltage Vector Region'!$R:$S,2,0)</f>
        <v>NNP</v>
      </c>
      <c r="S1425">
        <f t="shared" si="183"/>
        <v>14.219999999999999</v>
      </c>
      <c r="T1425" t="e">
        <f>VLOOKUP($K1425,#REF!,2,0)</f>
        <v>#REF!</v>
      </c>
      <c r="U1425" t="e">
        <f>VLOOKUP($K1425,#REF!,3,0)</f>
        <v>#REF!</v>
      </c>
      <c r="V1425" t="e">
        <f>VLOOKUP($K1425,#REF!,4,0)</f>
        <v>#REF!</v>
      </c>
    </row>
    <row r="1426" spans="3:22" x14ac:dyDescent="0.3">
      <c r="C1426" s="1">
        <v>1.423E-2</v>
      </c>
      <c r="D1426" s="1">
        <f t="shared" si="184"/>
        <v>4.4704863460582756</v>
      </c>
      <c r="E1426" s="1" t="str">
        <f t="shared" si="185"/>
        <v>S5</v>
      </c>
      <c r="F1426" s="1">
        <f t="shared" si="182"/>
        <v>0.28169614127188503</v>
      </c>
      <c r="G1426" s="1">
        <f>$F$2*(((SQRT(3)*COS(Model!F1426))-SIN(Model!F1426))/2)</f>
        <v>0.55431889581260207</v>
      </c>
      <c r="H1426" s="1">
        <f t="shared" si="186"/>
        <v>0.22238826884238283</v>
      </c>
      <c r="I1426" s="1">
        <f t="shared" si="187"/>
        <v>0.77670716465498491</v>
      </c>
      <c r="J1426" s="1" t="str">
        <f t="shared" si="188"/>
        <v>R3</v>
      </c>
      <c r="K1426" t="str">
        <f t="shared" si="189"/>
        <v>S5R3</v>
      </c>
      <c r="L1426" t="str">
        <f>VLOOKUP(K1426,'Voltage Vector Region'!$M:$P,2,0)</f>
        <v>V5</v>
      </c>
      <c r="M1426" t="str">
        <f>VLOOKUP(K1426,'Voltage Vector Region'!$M:$P,3,0)</f>
        <v>V11</v>
      </c>
      <c r="N1426" t="str">
        <f>VLOOKUP(K1426,'Voltage Vector Region'!$M:$P,4,0)</f>
        <v>V17</v>
      </c>
      <c r="P1426" t="str">
        <f>VLOOKUP(L1426,'Voltage Vector Region'!$R:$S,2,0)</f>
        <v>OOP</v>
      </c>
      <c r="Q1426" t="str">
        <f>VLOOKUP(M1426,'Voltage Vector Region'!$R:$S,2,0)</f>
        <v>ONP</v>
      </c>
      <c r="R1426" t="str">
        <f>VLOOKUP(N1426,'Voltage Vector Region'!$R:$S,2,0)</f>
        <v>NNP</v>
      </c>
      <c r="S1426">
        <f t="shared" si="183"/>
        <v>14.229999999999999</v>
      </c>
      <c r="T1426" t="e">
        <f>VLOOKUP($K1426,#REF!,2,0)</f>
        <v>#REF!</v>
      </c>
      <c r="U1426" t="e">
        <f>VLOOKUP($K1426,#REF!,3,0)</f>
        <v>#REF!</v>
      </c>
      <c r="V1426" t="e">
        <f>VLOOKUP($K1426,#REF!,4,0)</f>
        <v>#REF!</v>
      </c>
    </row>
    <row r="1427" spans="3:22" x14ac:dyDescent="0.3">
      <c r="C1427" s="1">
        <v>1.4239999999999999E-2</v>
      </c>
      <c r="D1427" s="1">
        <f t="shared" si="184"/>
        <v>4.4736279387118651</v>
      </c>
      <c r="E1427" s="1" t="str">
        <f t="shared" si="185"/>
        <v>S5</v>
      </c>
      <c r="F1427" s="1">
        <f t="shared" si="182"/>
        <v>0.28483773392547462</v>
      </c>
      <c r="G1427" s="1">
        <f>$F$2*(((SQRT(3)*COS(Model!F1427))-SIN(Model!F1427))/2)</f>
        <v>0.55250400467953831</v>
      </c>
      <c r="H1427" s="1">
        <f t="shared" si="186"/>
        <v>0.22480138165220087</v>
      </c>
      <c r="I1427" s="1">
        <f t="shared" si="187"/>
        <v>0.77730538633173918</v>
      </c>
      <c r="J1427" s="1" t="str">
        <f t="shared" si="188"/>
        <v>R3</v>
      </c>
      <c r="K1427" t="str">
        <f t="shared" si="189"/>
        <v>S5R3</v>
      </c>
      <c r="L1427" t="str">
        <f>VLOOKUP(K1427,'Voltage Vector Region'!$M:$P,2,0)</f>
        <v>V5</v>
      </c>
      <c r="M1427" t="str">
        <f>VLOOKUP(K1427,'Voltage Vector Region'!$M:$P,3,0)</f>
        <v>V11</v>
      </c>
      <c r="N1427" t="str">
        <f>VLOOKUP(K1427,'Voltage Vector Region'!$M:$P,4,0)</f>
        <v>V17</v>
      </c>
      <c r="P1427" t="str">
        <f>VLOOKUP(L1427,'Voltage Vector Region'!$R:$S,2,0)</f>
        <v>OOP</v>
      </c>
      <c r="Q1427" t="str">
        <f>VLOOKUP(M1427,'Voltage Vector Region'!$R:$S,2,0)</f>
        <v>ONP</v>
      </c>
      <c r="R1427" t="str">
        <f>VLOOKUP(N1427,'Voltage Vector Region'!$R:$S,2,0)</f>
        <v>NNP</v>
      </c>
      <c r="S1427">
        <f t="shared" si="183"/>
        <v>14.239999999999998</v>
      </c>
      <c r="T1427" t="e">
        <f>VLOOKUP($K1427,#REF!,2,0)</f>
        <v>#REF!</v>
      </c>
      <c r="U1427" t="e">
        <f>VLOOKUP($K1427,#REF!,3,0)</f>
        <v>#REF!</v>
      </c>
      <c r="V1427" t="e">
        <f>VLOOKUP($K1427,#REF!,4,0)</f>
        <v>#REF!</v>
      </c>
    </row>
    <row r="1428" spans="3:22" x14ac:dyDescent="0.3">
      <c r="C1428" s="1">
        <v>1.4250000000000001E-2</v>
      </c>
      <c r="D1428" s="1">
        <f t="shared" si="184"/>
        <v>4.4767695313654556</v>
      </c>
      <c r="E1428" s="1" t="str">
        <f t="shared" si="185"/>
        <v>S5</v>
      </c>
      <c r="F1428" s="1">
        <f t="shared" si="182"/>
        <v>0.28797932657906511</v>
      </c>
      <c r="G1428" s="1">
        <f>$F$2*(((SQRT(3)*COS(Model!F1428))-SIN(Model!F1428))/2)</f>
        <v>0.55068366055500273</v>
      </c>
      <c r="H1428" s="1">
        <f t="shared" si="186"/>
        <v>0.22721227576313865</v>
      </c>
      <c r="I1428" s="1">
        <f t="shared" si="187"/>
        <v>0.77789593631814136</v>
      </c>
      <c r="J1428" s="1" t="str">
        <f t="shared" si="188"/>
        <v>R3</v>
      </c>
      <c r="K1428" t="str">
        <f t="shared" si="189"/>
        <v>S5R3</v>
      </c>
      <c r="L1428" t="str">
        <f>VLOOKUP(K1428,'Voltage Vector Region'!$M:$P,2,0)</f>
        <v>V5</v>
      </c>
      <c r="M1428" t="str">
        <f>VLOOKUP(K1428,'Voltage Vector Region'!$M:$P,3,0)</f>
        <v>V11</v>
      </c>
      <c r="N1428" t="str">
        <f>VLOOKUP(K1428,'Voltage Vector Region'!$M:$P,4,0)</f>
        <v>V17</v>
      </c>
      <c r="P1428" t="str">
        <f>VLOOKUP(L1428,'Voltage Vector Region'!$R:$S,2,0)</f>
        <v>OOP</v>
      </c>
      <c r="Q1428" t="str">
        <f>VLOOKUP(M1428,'Voltage Vector Region'!$R:$S,2,0)</f>
        <v>ONP</v>
      </c>
      <c r="R1428" t="str">
        <f>VLOOKUP(N1428,'Voltage Vector Region'!$R:$S,2,0)</f>
        <v>NNP</v>
      </c>
      <c r="S1428">
        <f t="shared" si="183"/>
        <v>14.25</v>
      </c>
      <c r="T1428" t="e">
        <f>VLOOKUP($K1428,#REF!,2,0)</f>
        <v>#REF!</v>
      </c>
      <c r="U1428" t="e">
        <f>VLOOKUP($K1428,#REF!,3,0)</f>
        <v>#REF!</v>
      </c>
      <c r="V1428" t="e">
        <f>VLOOKUP($K1428,#REF!,4,0)</f>
        <v>#REF!</v>
      </c>
    </row>
    <row r="1429" spans="3:22" x14ac:dyDescent="0.3">
      <c r="C1429" s="1">
        <v>1.426E-2</v>
      </c>
      <c r="D1429" s="1">
        <f t="shared" si="184"/>
        <v>4.4799111240190452</v>
      </c>
      <c r="E1429" s="1" t="str">
        <f t="shared" si="185"/>
        <v>S5</v>
      </c>
      <c r="F1429" s="1">
        <f t="shared" si="182"/>
        <v>0.29112091923265471</v>
      </c>
      <c r="G1429" s="1">
        <f>$F$2*(((SQRT(3)*COS(Model!F1429))-SIN(Model!F1429))/2)</f>
        <v>0.54885788140505809</v>
      </c>
      <c r="H1429" s="1">
        <f t="shared" si="186"/>
        <v>0.2296209273806433</v>
      </c>
      <c r="I1429" s="1">
        <f t="shared" si="187"/>
        <v>0.77847880878570141</v>
      </c>
      <c r="J1429" s="1" t="str">
        <f t="shared" si="188"/>
        <v>R3</v>
      </c>
      <c r="K1429" t="str">
        <f t="shared" si="189"/>
        <v>S5R3</v>
      </c>
      <c r="L1429" t="str">
        <f>VLOOKUP(K1429,'Voltage Vector Region'!$M:$P,2,0)</f>
        <v>V5</v>
      </c>
      <c r="M1429" t="str">
        <f>VLOOKUP(K1429,'Voltage Vector Region'!$M:$P,3,0)</f>
        <v>V11</v>
      </c>
      <c r="N1429" t="str">
        <f>VLOOKUP(K1429,'Voltage Vector Region'!$M:$P,4,0)</f>
        <v>V17</v>
      </c>
      <c r="P1429" t="str">
        <f>VLOOKUP(L1429,'Voltage Vector Region'!$R:$S,2,0)</f>
        <v>OOP</v>
      </c>
      <c r="Q1429" t="str">
        <f>VLOOKUP(M1429,'Voltage Vector Region'!$R:$S,2,0)</f>
        <v>ONP</v>
      </c>
      <c r="R1429" t="str">
        <f>VLOOKUP(N1429,'Voltage Vector Region'!$R:$S,2,0)</f>
        <v>NNP</v>
      </c>
      <c r="S1429">
        <f t="shared" si="183"/>
        <v>14.26</v>
      </c>
      <c r="T1429" t="e">
        <f>VLOOKUP($K1429,#REF!,2,0)</f>
        <v>#REF!</v>
      </c>
      <c r="U1429" t="e">
        <f>VLOOKUP($K1429,#REF!,3,0)</f>
        <v>#REF!</v>
      </c>
      <c r="V1429" t="e">
        <f>VLOOKUP($K1429,#REF!,4,0)</f>
        <v>#REF!</v>
      </c>
    </row>
    <row r="1430" spans="3:22" x14ac:dyDescent="0.3">
      <c r="C1430" s="1">
        <v>1.427E-2</v>
      </c>
      <c r="D1430" s="1">
        <f t="shared" si="184"/>
        <v>4.4830527166726348</v>
      </c>
      <c r="E1430" s="1" t="str">
        <f t="shared" si="185"/>
        <v>S5</v>
      </c>
      <c r="F1430" s="1">
        <f t="shared" si="182"/>
        <v>0.2942625118862443</v>
      </c>
      <c r="G1430" s="1">
        <f>$F$2*(((SQRT(3)*COS(Model!F1430))-SIN(Model!F1430))/2)</f>
        <v>0.54702668524940667</v>
      </c>
      <c r="H1430" s="1">
        <f t="shared" si="186"/>
        <v>0.2320273127322964</v>
      </c>
      <c r="I1430" s="1">
        <f t="shared" si="187"/>
        <v>0.77905399798170305</v>
      </c>
      <c r="J1430" s="1" t="str">
        <f t="shared" si="188"/>
        <v>R3</v>
      </c>
      <c r="K1430" t="str">
        <f t="shared" si="189"/>
        <v>S5R3</v>
      </c>
      <c r="L1430" t="str">
        <f>VLOOKUP(K1430,'Voltage Vector Region'!$M:$P,2,0)</f>
        <v>V5</v>
      </c>
      <c r="M1430" t="str">
        <f>VLOOKUP(K1430,'Voltage Vector Region'!$M:$P,3,0)</f>
        <v>V11</v>
      </c>
      <c r="N1430" t="str">
        <f>VLOOKUP(K1430,'Voltage Vector Region'!$M:$P,4,0)</f>
        <v>V17</v>
      </c>
      <c r="P1430" t="str">
        <f>VLOOKUP(L1430,'Voltage Vector Region'!$R:$S,2,0)</f>
        <v>OOP</v>
      </c>
      <c r="Q1430" t="str">
        <f>VLOOKUP(M1430,'Voltage Vector Region'!$R:$S,2,0)</f>
        <v>ONP</v>
      </c>
      <c r="R1430" t="str">
        <f>VLOOKUP(N1430,'Voltage Vector Region'!$R:$S,2,0)</f>
        <v>NNP</v>
      </c>
      <c r="S1430">
        <f t="shared" si="183"/>
        <v>14.27</v>
      </c>
      <c r="T1430" t="e">
        <f>VLOOKUP($K1430,#REF!,2,0)</f>
        <v>#REF!</v>
      </c>
      <c r="U1430" t="e">
        <f>VLOOKUP($K1430,#REF!,3,0)</f>
        <v>#REF!</v>
      </c>
      <c r="V1430" t="e">
        <f>VLOOKUP($K1430,#REF!,4,0)</f>
        <v>#REF!</v>
      </c>
    </row>
    <row r="1431" spans="3:22" x14ac:dyDescent="0.3">
      <c r="C1431" s="1">
        <v>1.4279999999999999E-2</v>
      </c>
      <c r="D1431" s="1">
        <f t="shared" si="184"/>
        <v>4.4861943093262244</v>
      </c>
      <c r="E1431" s="1" t="str">
        <f t="shared" si="185"/>
        <v>S5</v>
      </c>
      <c r="F1431" s="1">
        <f t="shared" si="182"/>
        <v>0.2974041045398339</v>
      </c>
      <c r="G1431" s="1">
        <f>$F$2*(((SQRT(3)*COS(Model!F1431))-SIN(Model!F1431))/2)</f>
        <v>0.54519009016121567</v>
      </c>
      <c r="H1431" s="1">
        <f t="shared" si="186"/>
        <v>0.23443140806804605</v>
      </c>
      <c r="I1431" s="1">
        <f t="shared" si="187"/>
        <v>0.77962149822926174</v>
      </c>
      <c r="J1431" s="1" t="str">
        <f t="shared" si="188"/>
        <v>R3</v>
      </c>
      <c r="K1431" t="str">
        <f t="shared" si="189"/>
        <v>S5R3</v>
      </c>
      <c r="L1431" t="str">
        <f>VLOOKUP(K1431,'Voltage Vector Region'!$M:$P,2,0)</f>
        <v>V5</v>
      </c>
      <c r="M1431" t="str">
        <f>VLOOKUP(K1431,'Voltage Vector Region'!$M:$P,3,0)</f>
        <v>V11</v>
      </c>
      <c r="N1431" t="str">
        <f>VLOOKUP(K1431,'Voltage Vector Region'!$M:$P,4,0)</f>
        <v>V17</v>
      </c>
      <c r="P1431" t="str">
        <f>VLOOKUP(L1431,'Voltage Vector Region'!$R:$S,2,0)</f>
        <v>OOP</v>
      </c>
      <c r="Q1431" t="str">
        <f>VLOOKUP(M1431,'Voltage Vector Region'!$R:$S,2,0)</f>
        <v>ONP</v>
      </c>
      <c r="R1431" t="str">
        <f>VLOOKUP(N1431,'Voltage Vector Region'!$R:$S,2,0)</f>
        <v>NNP</v>
      </c>
      <c r="S1431">
        <f t="shared" si="183"/>
        <v>14.28</v>
      </c>
      <c r="T1431" t="e">
        <f>VLOOKUP($K1431,#REF!,2,0)</f>
        <v>#REF!</v>
      </c>
      <c r="U1431" t="e">
        <f>VLOOKUP($K1431,#REF!,3,0)</f>
        <v>#REF!</v>
      </c>
      <c r="V1431" t="e">
        <f>VLOOKUP($K1431,#REF!,4,0)</f>
        <v>#REF!</v>
      </c>
    </row>
    <row r="1432" spans="3:22" x14ac:dyDescent="0.3">
      <c r="C1432" s="1">
        <v>1.4290000000000001E-2</v>
      </c>
      <c r="D1432" s="1">
        <f t="shared" si="184"/>
        <v>4.4893359019798149</v>
      </c>
      <c r="E1432" s="1" t="str">
        <f t="shared" si="185"/>
        <v>S5</v>
      </c>
      <c r="F1432" s="1">
        <f t="shared" si="182"/>
        <v>0.30054569719342439</v>
      </c>
      <c r="G1432" s="1">
        <f>$F$2*(((SQRT(3)*COS(Model!F1432))-SIN(Model!F1432))/2)</f>
        <v>0.5433481142669363</v>
      </c>
      <c r="H1432" s="1">
        <f t="shared" si="186"/>
        <v>0.23683318966044253</v>
      </c>
      <c r="I1432" s="1">
        <f t="shared" si="187"/>
        <v>0.78018130392737883</v>
      </c>
      <c r="J1432" s="1" t="str">
        <f t="shared" si="188"/>
        <v>R3</v>
      </c>
      <c r="K1432" t="str">
        <f t="shared" si="189"/>
        <v>S5R3</v>
      </c>
      <c r="L1432" t="str">
        <f>VLOOKUP(K1432,'Voltage Vector Region'!$M:$P,2,0)</f>
        <v>V5</v>
      </c>
      <c r="M1432" t="str">
        <f>VLOOKUP(K1432,'Voltage Vector Region'!$M:$P,3,0)</f>
        <v>V11</v>
      </c>
      <c r="N1432" t="str">
        <f>VLOOKUP(K1432,'Voltage Vector Region'!$M:$P,4,0)</f>
        <v>V17</v>
      </c>
      <c r="P1432" t="str">
        <f>VLOOKUP(L1432,'Voltage Vector Region'!$R:$S,2,0)</f>
        <v>OOP</v>
      </c>
      <c r="Q1432" t="str">
        <f>VLOOKUP(M1432,'Voltage Vector Region'!$R:$S,2,0)</f>
        <v>ONP</v>
      </c>
      <c r="R1432" t="str">
        <f>VLOOKUP(N1432,'Voltage Vector Region'!$R:$S,2,0)</f>
        <v>NNP</v>
      </c>
      <c r="S1432">
        <f t="shared" si="183"/>
        <v>14.290000000000001</v>
      </c>
      <c r="T1432" t="e">
        <f>VLOOKUP($K1432,#REF!,2,0)</f>
        <v>#REF!</v>
      </c>
      <c r="U1432" t="e">
        <f>VLOOKUP($K1432,#REF!,3,0)</f>
        <v>#REF!</v>
      </c>
      <c r="V1432" t="e">
        <f>VLOOKUP($K1432,#REF!,4,0)</f>
        <v>#REF!</v>
      </c>
    </row>
    <row r="1433" spans="3:22" x14ac:dyDescent="0.3">
      <c r="C1433" s="1">
        <v>1.43E-2</v>
      </c>
      <c r="D1433" s="1">
        <f t="shared" si="184"/>
        <v>4.4924774946334045</v>
      </c>
      <c r="E1433" s="1" t="str">
        <f t="shared" si="185"/>
        <v>S5</v>
      </c>
      <c r="F1433" s="1">
        <f t="shared" si="182"/>
        <v>0.30368728984701399</v>
      </c>
      <c r="G1433" s="1">
        <f>$F$2*(((SQRT(3)*COS(Model!F1433))-SIN(Model!F1433))/2)</f>
        <v>0.5415007757461282</v>
      </c>
      <c r="H1433" s="1">
        <f t="shared" si="186"/>
        <v>0.23923263380486981</v>
      </c>
      <c r="I1433" s="1">
        <f t="shared" si="187"/>
        <v>0.78073340955099801</v>
      </c>
      <c r="J1433" s="1" t="str">
        <f t="shared" si="188"/>
        <v>R3</v>
      </c>
      <c r="K1433" t="str">
        <f t="shared" si="189"/>
        <v>S5R3</v>
      </c>
      <c r="L1433" t="str">
        <f>VLOOKUP(K1433,'Voltage Vector Region'!$M:$P,2,0)</f>
        <v>V5</v>
      </c>
      <c r="M1433" t="str">
        <f>VLOOKUP(K1433,'Voltage Vector Region'!$M:$P,3,0)</f>
        <v>V11</v>
      </c>
      <c r="N1433" t="str">
        <f>VLOOKUP(K1433,'Voltage Vector Region'!$M:$P,4,0)</f>
        <v>V17</v>
      </c>
      <c r="P1433" t="str">
        <f>VLOOKUP(L1433,'Voltage Vector Region'!$R:$S,2,0)</f>
        <v>OOP</v>
      </c>
      <c r="Q1433" t="str">
        <f>VLOOKUP(M1433,'Voltage Vector Region'!$R:$S,2,0)</f>
        <v>ONP</v>
      </c>
      <c r="R1433" t="str">
        <f>VLOOKUP(N1433,'Voltage Vector Region'!$R:$S,2,0)</f>
        <v>NNP</v>
      </c>
      <c r="S1433">
        <f t="shared" si="183"/>
        <v>14.3</v>
      </c>
      <c r="T1433" t="e">
        <f>VLOOKUP($K1433,#REF!,2,0)</f>
        <v>#REF!</v>
      </c>
      <c r="U1433" t="e">
        <f>VLOOKUP($K1433,#REF!,3,0)</f>
        <v>#REF!</v>
      </c>
      <c r="V1433" t="e">
        <f>VLOOKUP($K1433,#REF!,4,0)</f>
        <v>#REF!</v>
      </c>
    </row>
    <row r="1434" spans="3:22" x14ac:dyDescent="0.3">
      <c r="C1434" s="1">
        <v>1.431E-2</v>
      </c>
      <c r="D1434" s="1">
        <f t="shared" si="184"/>
        <v>4.4956190872869941</v>
      </c>
      <c r="E1434" s="1" t="str">
        <f t="shared" si="185"/>
        <v>S5</v>
      </c>
      <c r="F1434" s="1">
        <f t="shared" si="182"/>
        <v>0.30682888250060358</v>
      </c>
      <c r="G1434" s="1">
        <f>$F$2*(((SQRT(3)*COS(Model!F1434))-SIN(Model!F1434))/2)</f>
        <v>0.53964809283127613</v>
      </c>
      <c r="H1434" s="1">
        <f t="shared" si="186"/>
        <v>0.2416297168197836</v>
      </c>
      <c r="I1434" s="1">
        <f t="shared" si="187"/>
        <v>0.78127780965105975</v>
      </c>
      <c r="J1434" s="1" t="str">
        <f t="shared" si="188"/>
        <v>R3</v>
      </c>
      <c r="K1434" t="str">
        <f t="shared" si="189"/>
        <v>S5R3</v>
      </c>
      <c r="L1434" t="str">
        <f>VLOOKUP(K1434,'Voltage Vector Region'!$M:$P,2,0)</f>
        <v>V5</v>
      </c>
      <c r="M1434" t="str">
        <f>VLOOKUP(K1434,'Voltage Vector Region'!$M:$P,3,0)</f>
        <v>V11</v>
      </c>
      <c r="N1434" t="str">
        <f>VLOOKUP(K1434,'Voltage Vector Region'!$M:$P,4,0)</f>
        <v>V17</v>
      </c>
      <c r="P1434" t="str">
        <f>VLOOKUP(L1434,'Voltage Vector Region'!$R:$S,2,0)</f>
        <v>OOP</v>
      </c>
      <c r="Q1434" t="str">
        <f>VLOOKUP(M1434,'Voltage Vector Region'!$R:$S,2,0)</f>
        <v>ONP</v>
      </c>
      <c r="R1434" t="str">
        <f>VLOOKUP(N1434,'Voltage Vector Region'!$R:$S,2,0)</f>
        <v>NNP</v>
      </c>
      <c r="S1434">
        <f t="shared" si="183"/>
        <v>14.309999999999999</v>
      </c>
      <c r="T1434" t="e">
        <f>VLOOKUP($K1434,#REF!,2,0)</f>
        <v>#REF!</v>
      </c>
      <c r="U1434" t="e">
        <f>VLOOKUP($K1434,#REF!,3,0)</f>
        <v>#REF!</v>
      </c>
      <c r="V1434" t="e">
        <f>VLOOKUP($K1434,#REF!,4,0)</f>
        <v>#REF!</v>
      </c>
    </row>
    <row r="1435" spans="3:22" x14ac:dyDescent="0.3">
      <c r="C1435" s="1">
        <v>1.4319999999999999E-2</v>
      </c>
      <c r="D1435" s="1">
        <f t="shared" si="184"/>
        <v>4.4987606799405837</v>
      </c>
      <c r="E1435" s="1" t="str">
        <f t="shared" si="185"/>
        <v>S5</v>
      </c>
      <c r="F1435" s="1">
        <f t="shared" si="182"/>
        <v>0.30997047515419318</v>
      </c>
      <c r="G1435" s="1">
        <f>$F$2*(((SQRT(3)*COS(Model!F1435))-SIN(Model!F1435))/2)</f>
        <v>0.53779008380761262</v>
      </c>
      <c r="H1435" s="1">
        <f t="shared" si="186"/>
        <v>0.24402441504694217</v>
      </c>
      <c r="I1435" s="1">
        <f t="shared" si="187"/>
        <v>0.78181449885455478</v>
      </c>
      <c r="J1435" s="1" t="str">
        <f t="shared" si="188"/>
        <v>R3</v>
      </c>
      <c r="K1435" t="str">
        <f t="shared" si="189"/>
        <v>S5R3</v>
      </c>
      <c r="L1435" t="str">
        <f>VLOOKUP(K1435,'Voltage Vector Region'!$M:$P,2,0)</f>
        <v>V5</v>
      </c>
      <c r="M1435" t="str">
        <f>VLOOKUP(K1435,'Voltage Vector Region'!$M:$P,3,0)</f>
        <v>V11</v>
      </c>
      <c r="N1435" t="str">
        <f>VLOOKUP(K1435,'Voltage Vector Region'!$M:$P,4,0)</f>
        <v>V17</v>
      </c>
      <c r="P1435" t="str">
        <f>VLOOKUP(L1435,'Voltage Vector Region'!$R:$S,2,0)</f>
        <v>OOP</v>
      </c>
      <c r="Q1435" t="str">
        <f>VLOOKUP(M1435,'Voltage Vector Region'!$R:$S,2,0)</f>
        <v>ONP</v>
      </c>
      <c r="R1435" t="str">
        <f>VLOOKUP(N1435,'Voltage Vector Region'!$R:$S,2,0)</f>
        <v>NNP</v>
      </c>
      <c r="S1435">
        <f t="shared" si="183"/>
        <v>14.319999999999999</v>
      </c>
      <c r="T1435" t="e">
        <f>VLOOKUP($K1435,#REF!,2,0)</f>
        <v>#REF!</v>
      </c>
      <c r="U1435" t="e">
        <f>VLOOKUP($K1435,#REF!,3,0)</f>
        <v>#REF!</v>
      </c>
      <c r="V1435" t="e">
        <f>VLOOKUP($K1435,#REF!,4,0)</f>
        <v>#REF!</v>
      </c>
    </row>
    <row r="1436" spans="3:22" x14ac:dyDescent="0.3">
      <c r="C1436" s="1">
        <v>1.4330000000000001E-2</v>
      </c>
      <c r="D1436" s="1">
        <f t="shared" si="184"/>
        <v>4.5019022725941742</v>
      </c>
      <c r="E1436" s="1" t="str">
        <f t="shared" si="185"/>
        <v>S5</v>
      </c>
      <c r="F1436" s="1">
        <f t="shared" si="182"/>
        <v>0.31311206780778367</v>
      </c>
      <c r="G1436" s="1">
        <f>$F$2*(((SQRT(3)*COS(Model!F1436))-SIN(Model!F1436))/2)</f>
        <v>0.53592676701293607</v>
      </c>
      <c r="H1436" s="1">
        <f t="shared" si="186"/>
        <v>0.2464167048516416</v>
      </c>
      <c r="I1436" s="1">
        <f t="shared" si="187"/>
        <v>0.78234347186457764</v>
      </c>
      <c r="J1436" s="1" t="str">
        <f t="shared" si="188"/>
        <v>R3</v>
      </c>
      <c r="K1436" t="str">
        <f t="shared" si="189"/>
        <v>S5R3</v>
      </c>
      <c r="L1436" t="str">
        <f>VLOOKUP(K1436,'Voltage Vector Region'!$M:$P,2,0)</f>
        <v>V5</v>
      </c>
      <c r="M1436" t="str">
        <f>VLOOKUP(K1436,'Voltage Vector Region'!$M:$P,3,0)</f>
        <v>V11</v>
      </c>
      <c r="N1436" t="str">
        <f>VLOOKUP(K1436,'Voltage Vector Region'!$M:$P,4,0)</f>
        <v>V17</v>
      </c>
      <c r="P1436" t="str">
        <f>VLOOKUP(L1436,'Voltage Vector Region'!$R:$S,2,0)</f>
        <v>OOP</v>
      </c>
      <c r="Q1436" t="str">
        <f>VLOOKUP(M1436,'Voltage Vector Region'!$R:$S,2,0)</f>
        <v>ONP</v>
      </c>
      <c r="R1436" t="str">
        <f>VLOOKUP(N1436,'Voltage Vector Region'!$R:$S,2,0)</f>
        <v>NNP</v>
      </c>
      <c r="S1436">
        <f t="shared" si="183"/>
        <v>14.33</v>
      </c>
      <c r="T1436" t="e">
        <f>VLOOKUP($K1436,#REF!,2,0)</f>
        <v>#REF!</v>
      </c>
      <c r="U1436" t="e">
        <f>VLOOKUP($K1436,#REF!,3,0)</f>
        <v>#REF!</v>
      </c>
      <c r="V1436" t="e">
        <f>VLOOKUP($K1436,#REF!,4,0)</f>
        <v>#REF!</v>
      </c>
    </row>
    <row r="1437" spans="3:22" x14ac:dyDescent="0.3">
      <c r="C1437" s="1">
        <v>1.434E-2</v>
      </c>
      <c r="D1437" s="1">
        <f t="shared" si="184"/>
        <v>4.5050438652477638</v>
      </c>
      <c r="E1437" s="1" t="str">
        <f t="shared" si="185"/>
        <v>S5</v>
      </c>
      <c r="F1437" s="1">
        <f t="shared" si="182"/>
        <v>0.31625366046137326</v>
      </c>
      <c r="G1437" s="1">
        <f>$F$2*(((SQRT(3)*COS(Model!F1437))-SIN(Model!F1437))/2)</f>
        <v>0.53405816083743196</v>
      </c>
      <c r="H1437" s="1">
        <f t="shared" si="186"/>
        <v>0.24880656262294587</v>
      </c>
      <c r="I1437" s="1">
        <f t="shared" si="187"/>
        <v>0.78286472346037783</v>
      </c>
      <c r="J1437" s="1" t="str">
        <f t="shared" si="188"/>
        <v>R3</v>
      </c>
      <c r="K1437" t="str">
        <f t="shared" si="189"/>
        <v>S5R3</v>
      </c>
      <c r="L1437" t="str">
        <f>VLOOKUP(K1437,'Voltage Vector Region'!$M:$P,2,0)</f>
        <v>V5</v>
      </c>
      <c r="M1437" t="str">
        <f>VLOOKUP(K1437,'Voltage Vector Region'!$M:$P,3,0)</f>
        <v>V11</v>
      </c>
      <c r="N1437" t="str">
        <f>VLOOKUP(K1437,'Voltage Vector Region'!$M:$P,4,0)</f>
        <v>V17</v>
      </c>
      <c r="P1437" t="str">
        <f>VLOOKUP(L1437,'Voltage Vector Region'!$R:$S,2,0)</f>
        <v>OOP</v>
      </c>
      <c r="Q1437" t="str">
        <f>VLOOKUP(M1437,'Voltage Vector Region'!$R:$S,2,0)</f>
        <v>ONP</v>
      </c>
      <c r="R1437" t="str">
        <f>VLOOKUP(N1437,'Voltage Vector Region'!$R:$S,2,0)</f>
        <v>NNP</v>
      </c>
      <c r="S1437">
        <f t="shared" si="183"/>
        <v>14.34</v>
      </c>
      <c r="T1437" t="e">
        <f>VLOOKUP($K1437,#REF!,2,0)</f>
        <v>#REF!</v>
      </c>
      <c r="U1437" t="e">
        <f>VLOOKUP($K1437,#REF!,3,0)</f>
        <v>#REF!</v>
      </c>
      <c r="V1437" t="e">
        <f>VLOOKUP($K1437,#REF!,4,0)</f>
        <v>#REF!</v>
      </c>
    </row>
    <row r="1438" spans="3:22" x14ac:dyDescent="0.3">
      <c r="C1438" s="1">
        <v>1.435E-2</v>
      </c>
      <c r="D1438" s="1">
        <f t="shared" si="184"/>
        <v>4.5081854579013534</v>
      </c>
      <c r="E1438" s="1" t="str">
        <f t="shared" si="185"/>
        <v>S5</v>
      </c>
      <c r="F1438" s="1">
        <f t="shared" si="182"/>
        <v>0.31939525311496286</v>
      </c>
      <c r="G1438" s="1">
        <f>$F$2*(((SQRT(3)*COS(Model!F1438))-SIN(Model!F1438))/2)</f>
        <v>0.53218428372348836</v>
      </c>
      <c r="H1438" s="1">
        <f t="shared" si="186"/>
        <v>0.25119396477392442</v>
      </c>
      <c r="I1438" s="1">
        <f t="shared" si="187"/>
        <v>0.78337824849741278</v>
      </c>
      <c r="J1438" s="1" t="str">
        <f t="shared" si="188"/>
        <v>R3</v>
      </c>
      <c r="K1438" t="str">
        <f t="shared" si="189"/>
        <v>S5R3</v>
      </c>
      <c r="L1438" t="str">
        <f>VLOOKUP(K1438,'Voltage Vector Region'!$M:$P,2,0)</f>
        <v>V5</v>
      </c>
      <c r="M1438" t="str">
        <f>VLOOKUP(K1438,'Voltage Vector Region'!$M:$P,3,0)</f>
        <v>V11</v>
      </c>
      <c r="N1438" t="str">
        <f>VLOOKUP(K1438,'Voltage Vector Region'!$M:$P,4,0)</f>
        <v>V17</v>
      </c>
      <c r="P1438" t="str">
        <f>VLOOKUP(L1438,'Voltage Vector Region'!$R:$S,2,0)</f>
        <v>OOP</v>
      </c>
      <c r="Q1438" t="str">
        <f>VLOOKUP(M1438,'Voltage Vector Region'!$R:$S,2,0)</f>
        <v>ONP</v>
      </c>
      <c r="R1438" t="str">
        <f>VLOOKUP(N1438,'Voltage Vector Region'!$R:$S,2,0)</f>
        <v>NNP</v>
      </c>
      <c r="S1438">
        <f t="shared" si="183"/>
        <v>14.35</v>
      </c>
      <c r="T1438" t="e">
        <f>VLOOKUP($K1438,#REF!,2,0)</f>
        <v>#REF!</v>
      </c>
      <c r="U1438" t="e">
        <f>VLOOKUP($K1438,#REF!,3,0)</f>
        <v>#REF!</v>
      </c>
      <c r="V1438" t="e">
        <f>VLOOKUP($K1438,#REF!,4,0)</f>
        <v>#REF!</v>
      </c>
    </row>
    <row r="1439" spans="3:22" x14ac:dyDescent="0.3">
      <c r="C1439" s="1">
        <v>1.436E-2</v>
      </c>
      <c r="D1439" s="1">
        <f t="shared" si="184"/>
        <v>4.511327050554943</v>
      </c>
      <c r="E1439" s="1" t="str">
        <f t="shared" si="185"/>
        <v>S5</v>
      </c>
      <c r="F1439" s="1">
        <f t="shared" si="182"/>
        <v>0.32253684576855246</v>
      </c>
      <c r="G1439" s="1">
        <f>$F$2*(((SQRT(3)*COS(Model!F1439))-SIN(Model!F1439))/2)</f>
        <v>0.53030515416551582</v>
      </c>
      <c r="H1439" s="1">
        <f t="shared" si="186"/>
        <v>0.25357888774188164</v>
      </c>
      <c r="I1439" s="1">
        <f t="shared" si="187"/>
        <v>0.78388404190739747</v>
      </c>
      <c r="J1439" s="1" t="str">
        <f t="shared" si="188"/>
        <v>R3</v>
      </c>
      <c r="K1439" t="str">
        <f t="shared" si="189"/>
        <v>S5R3</v>
      </c>
      <c r="L1439" t="str">
        <f>VLOOKUP(K1439,'Voltage Vector Region'!$M:$P,2,0)</f>
        <v>V5</v>
      </c>
      <c r="M1439" t="str">
        <f>VLOOKUP(K1439,'Voltage Vector Region'!$M:$P,3,0)</f>
        <v>V11</v>
      </c>
      <c r="N1439" t="str">
        <f>VLOOKUP(K1439,'Voltage Vector Region'!$M:$P,4,0)</f>
        <v>V17</v>
      </c>
      <c r="P1439" t="str">
        <f>VLOOKUP(L1439,'Voltage Vector Region'!$R:$S,2,0)</f>
        <v>OOP</v>
      </c>
      <c r="Q1439" t="str">
        <f>VLOOKUP(M1439,'Voltage Vector Region'!$R:$S,2,0)</f>
        <v>ONP</v>
      </c>
      <c r="R1439" t="str">
        <f>VLOOKUP(N1439,'Voltage Vector Region'!$R:$S,2,0)</f>
        <v>NNP</v>
      </c>
      <c r="S1439">
        <f t="shared" si="183"/>
        <v>14.36</v>
      </c>
      <c r="T1439" t="e">
        <f>VLOOKUP($K1439,#REF!,2,0)</f>
        <v>#REF!</v>
      </c>
      <c r="U1439" t="e">
        <f>VLOOKUP($K1439,#REF!,3,0)</f>
        <v>#REF!</v>
      </c>
      <c r="V1439" t="e">
        <f>VLOOKUP($K1439,#REF!,4,0)</f>
        <v>#REF!</v>
      </c>
    </row>
    <row r="1440" spans="3:22" x14ac:dyDescent="0.3">
      <c r="C1440" s="1">
        <v>1.4370000000000001E-2</v>
      </c>
      <c r="D1440" s="1">
        <f t="shared" si="184"/>
        <v>4.5144686432085335</v>
      </c>
      <c r="E1440" s="1" t="str">
        <f t="shared" si="185"/>
        <v>S5</v>
      </c>
      <c r="F1440" s="1">
        <f t="shared" si="182"/>
        <v>0.32567843842214295</v>
      </c>
      <c r="G1440" s="1">
        <f>$F$2*(((SQRT(3)*COS(Model!F1440))-SIN(Model!F1440))/2)</f>
        <v>0.52842079070976422</v>
      </c>
      <c r="H1440" s="1">
        <f t="shared" si="186"/>
        <v>0.25596130798859157</v>
      </c>
      <c r="I1440" s="1">
        <f t="shared" si="187"/>
        <v>0.78438209869835585</v>
      </c>
      <c r="J1440" s="1" t="str">
        <f t="shared" si="188"/>
        <v>R3</v>
      </c>
      <c r="K1440" t="str">
        <f t="shared" si="189"/>
        <v>S5R3</v>
      </c>
      <c r="L1440" t="str">
        <f>VLOOKUP(K1440,'Voltage Vector Region'!$M:$P,2,0)</f>
        <v>V5</v>
      </c>
      <c r="M1440" t="str">
        <f>VLOOKUP(K1440,'Voltage Vector Region'!$M:$P,3,0)</f>
        <v>V11</v>
      </c>
      <c r="N1440" t="str">
        <f>VLOOKUP(K1440,'Voltage Vector Region'!$M:$P,4,0)</f>
        <v>V17</v>
      </c>
      <c r="P1440" t="str">
        <f>VLOOKUP(L1440,'Voltage Vector Region'!$R:$S,2,0)</f>
        <v>OOP</v>
      </c>
      <c r="Q1440" t="str">
        <f>VLOOKUP(M1440,'Voltage Vector Region'!$R:$S,2,0)</f>
        <v>ONP</v>
      </c>
      <c r="R1440" t="str">
        <f>VLOOKUP(N1440,'Voltage Vector Region'!$R:$S,2,0)</f>
        <v>NNP</v>
      </c>
      <c r="S1440">
        <f t="shared" si="183"/>
        <v>14.370000000000001</v>
      </c>
      <c r="T1440" t="e">
        <f>VLOOKUP($K1440,#REF!,2,0)</f>
        <v>#REF!</v>
      </c>
      <c r="U1440" t="e">
        <f>VLOOKUP($K1440,#REF!,3,0)</f>
        <v>#REF!</v>
      </c>
      <c r="V1440" t="e">
        <f>VLOOKUP($K1440,#REF!,4,0)</f>
        <v>#REF!</v>
      </c>
    </row>
    <row r="1441" spans="3:22" x14ac:dyDescent="0.3">
      <c r="C1441" s="1">
        <v>1.438E-2</v>
      </c>
      <c r="D1441" s="1">
        <f t="shared" si="184"/>
        <v>4.5176102358621231</v>
      </c>
      <c r="E1441" s="1" t="str">
        <f t="shared" si="185"/>
        <v>S5</v>
      </c>
      <c r="F1441" s="1">
        <f t="shared" si="182"/>
        <v>0.32882003107573254</v>
      </c>
      <c r="G1441" s="1">
        <f>$F$2*(((SQRT(3)*COS(Model!F1441))-SIN(Model!F1441))/2)</f>
        <v>0.52653121195414077</v>
      </c>
      <c r="H1441" s="1">
        <f t="shared" si="186"/>
        <v>0.25834120200052663</v>
      </c>
      <c r="I1441" s="1">
        <f t="shared" si="187"/>
        <v>0.78487241395466745</v>
      </c>
      <c r="J1441" s="1" t="str">
        <f t="shared" si="188"/>
        <v>R3</v>
      </c>
      <c r="K1441" t="str">
        <f t="shared" si="189"/>
        <v>S5R3</v>
      </c>
      <c r="L1441" t="str">
        <f>VLOOKUP(K1441,'Voltage Vector Region'!$M:$P,2,0)</f>
        <v>V5</v>
      </c>
      <c r="M1441" t="str">
        <f>VLOOKUP(K1441,'Voltage Vector Region'!$M:$P,3,0)</f>
        <v>V11</v>
      </c>
      <c r="N1441" t="str">
        <f>VLOOKUP(K1441,'Voltage Vector Region'!$M:$P,4,0)</f>
        <v>V17</v>
      </c>
      <c r="P1441" t="str">
        <f>VLOOKUP(L1441,'Voltage Vector Region'!$R:$S,2,0)</f>
        <v>OOP</v>
      </c>
      <c r="Q1441" t="str">
        <f>VLOOKUP(M1441,'Voltage Vector Region'!$R:$S,2,0)</f>
        <v>ONP</v>
      </c>
      <c r="R1441" t="str">
        <f>VLOOKUP(N1441,'Voltage Vector Region'!$R:$S,2,0)</f>
        <v>NNP</v>
      </c>
      <c r="S1441">
        <f t="shared" si="183"/>
        <v>14.38</v>
      </c>
      <c r="T1441" t="e">
        <f>VLOOKUP($K1441,#REF!,2,0)</f>
        <v>#REF!</v>
      </c>
      <c r="U1441" t="e">
        <f>VLOOKUP($K1441,#REF!,3,0)</f>
        <v>#REF!</v>
      </c>
      <c r="V1441" t="e">
        <f>VLOOKUP($K1441,#REF!,4,0)</f>
        <v>#REF!</v>
      </c>
    </row>
    <row r="1442" spans="3:22" x14ac:dyDescent="0.3">
      <c r="C1442" s="1">
        <v>1.439E-2</v>
      </c>
      <c r="D1442" s="1">
        <f t="shared" si="184"/>
        <v>4.5207518285157127</v>
      </c>
      <c r="E1442" s="1" t="str">
        <f t="shared" si="185"/>
        <v>S5</v>
      </c>
      <c r="F1442" s="1">
        <f t="shared" si="182"/>
        <v>0.33196162372932214</v>
      </c>
      <c r="G1442" s="1">
        <f>$F$2*(((SQRT(3)*COS(Model!F1442))-SIN(Model!F1442))/2)</f>
        <v>0.52463643654802472</v>
      </c>
      <c r="H1442" s="1">
        <f t="shared" si="186"/>
        <v>0.26071854628909458</v>
      </c>
      <c r="I1442" s="1">
        <f t="shared" si="187"/>
        <v>0.78535498283711935</v>
      </c>
      <c r="J1442" s="1" t="str">
        <f t="shared" si="188"/>
        <v>R3</v>
      </c>
      <c r="K1442" t="str">
        <f t="shared" si="189"/>
        <v>S5R3</v>
      </c>
      <c r="L1442" t="str">
        <f>VLOOKUP(K1442,'Voltage Vector Region'!$M:$P,2,0)</f>
        <v>V5</v>
      </c>
      <c r="M1442" t="str">
        <f>VLOOKUP(K1442,'Voltage Vector Region'!$M:$P,3,0)</f>
        <v>V11</v>
      </c>
      <c r="N1442" t="str">
        <f>VLOOKUP(K1442,'Voltage Vector Region'!$M:$P,4,0)</f>
        <v>V17</v>
      </c>
      <c r="P1442" t="str">
        <f>VLOOKUP(L1442,'Voltage Vector Region'!$R:$S,2,0)</f>
        <v>OOP</v>
      </c>
      <c r="Q1442" t="str">
        <f>VLOOKUP(M1442,'Voltage Vector Region'!$R:$S,2,0)</f>
        <v>ONP</v>
      </c>
      <c r="R1442" t="str">
        <f>VLOOKUP(N1442,'Voltage Vector Region'!$R:$S,2,0)</f>
        <v>NNP</v>
      </c>
      <c r="S1442">
        <f t="shared" si="183"/>
        <v>14.39</v>
      </c>
      <c r="T1442" t="e">
        <f>VLOOKUP($K1442,#REF!,2,0)</f>
        <v>#REF!</v>
      </c>
      <c r="U1442" t="e">
        <f>VLOOKUP($K1442,#REF!,3,0)</f>
        <v>#REF!</v>
      </c>
      <c r="V1442" t="e">
        <f>VLOOKUP($K1442,#REF!,4,0)</f>
        <v>#REF!</v>
      </c>
    </row>
    <row r="1443" spans="3:22" x14ac:dyDescent="0.3">
      <c r="C1443" s="1">
        <v>1.44E-2</v>
      </c>
      <c r="D1443" s="1">
        <f t="shared" si="184"/>
        <v>4.5238934211693023</v>
      </c>
      <c r="E1443" s="1" t="str">
        <f t="shared" si="185"/>
        <v>S5</v>
      </c>
      <c r="F1443" s="1">
        <f t="shared" si="182"/>
        <v>0.33510321638291174</v>
      </c>
      <c r="G1443" s="1">
        <f>$F$2*(((SQRT(3)*COS(Model!F1443))-SIN(Model!F1443))/2)</f>
        <v>0.5227364831920841</v>
      </c>
      <c r="H1443" s="1">
        <f t="shared" si="186"/>
        <v>0.26309331739086694</v>
      </c>
      <c r="I1443" s="1">
        <f t="shared" si="187"/>
        <v>0.78582980058295104</v>
      </c>
      <c r="J1443" s="1" t="str">
        <f t="shared" si="188"/>
        <v>R3</v>
      </c>
      <c r="K1443" t="str">
        <f t="shared" si="189"/>
        <v>S5R3</v>
      </c>
      <c r="L1443" t="str">
        <f>VLOOKUP(K1443,'Voltage Vector Region'!$M:$P,2,0)</f>
        <v>V5</v>
      </c>
      <c r="M1443" t="str">
        <f>VLOOKUP(K1443,'Voltage Vector Region'!$M:$P,3,0)</f>
        <v>V11</v>
      </c>
      <c r="N1443" t="str">
        <f>VLOOKUP(K1443,'Voltage Vector Region'!$M:$P,4,0)</f>
        <v>V17</v>
      </c>
      <c r="P1443" t="str">
        <f>VLOOKUP(L1443,'Voltage Vector Region'!$R:$S,2,0)</f>
        <v>OOP</v>
      </c>
      <c r="Q1443" t="str">
        <f>VLOOKUP(M1443,'Voltage Vector Region'!$R:$S,2,0)</f>
        <v>ONP</v>
      </c>
      <c r="R1443" t="str">
        <f>VLOOKUP(N1443,'Voltage Vector Region'!$R:$S,2,0)</f>
        <v>NNP</v>
      </c>
      <c r="S1443">
        <f t="shared" si="183"/>
        <v>14.399999999999999</v>
      </c>
      <c r="T1443" t="e">
        <f>VLOOKUP($K1443,#REF!,2,0)</f>
        <v>#REF!</v>
      </c>
      <c r="U1443" t="e">
        <f>VLOOKUP($K1443,#REF!,3,0)</f>
        <v>#REF!</v>
      </c>
      <c r="V1443" t="e">
        <f>VLOOKUP($K1443,#REF!,4,0)</f>
        <v>#REF!</v>
      </c>
    </row>
    <row r="1444" spans="3:22" x14ac:dyDescent="0.3">
      <c r="C1444" s="1">
        <v>1.4409999999999999E-2</v>
      </c>
      <c r="D1444" s="1">
        <f t="shared" si="184"/>
        <v>4.5270350138228919</v>
      </c>
      <c r="E1444" s="1" t="str">
        <f t="shared" si="185"/>
        <v>S5</v>
      </c>
      <c r="F1444" s="1">
        <f t="shared" si="182"/>
        <v>0.33824480903650134</v>
      </c>
      <c r="G1444" s="1">
        <f>$F$2*(((SQRT(3)*COS(Model!F1444))-SIN(Model!F1444))/2)</f>
        <v>0.5208313706380916</v>
      </c>
      <c r="H1444" s="1">
        <f t="shared" si="186"/>
        <v>0.26546549186781176</v>
      </c>
      <c r="I1444" s="1">
        <f t="shared" si="187"/>
        <v>0.78629686250590336</v>
      </c>
      <c r="J1444" s="1" t="str">
        <f t="shared" si="188"/>
        <v>R3</v>
      </c>
      <c r="K1444" t="str">
        <f t="shared" si="189"/>
        <v>S5R3</v>
      </c>
      <c r="L1444" t="str">
        <f>VLOOKUP(K1444,'Voltage Vector Region'!$M:$P,2,0)</f>
        <v>V5</v>
      </c>
      <c r="M1444" t="str">
        <f>VLOOKUP(K1444,'Voltage Vector Region'!$M:$P,3,0)</f>
        <v>V11</v>
      </c>
      <c r="N1444" t="str">
        <f>VLOOKUP(K1444,'Voltage Vector Region'!$M:$P,4,0)</f>
        <v>V17</v>
      </c>
      <c r="P1444" t="str">
        <f>VLOOKUP(L1444,'Voltage Vector Region'!$R:$S,2,0)</f>
        <v>OOP</v>
      </c>
      <c r="Q1444" t="str">
        <f>VLOOKUP(M1444,'Voltage Vector Region'!$R:$S,2,0)</f>
        <v>ONP</v>
      </c>
      <c r="R1444" t="str">
        <f>VLOOKUP(N1444,'Voltage Vector Region'!$R:$S,2,0)</f>
        <v>NNP</v>
      </c>
      <c r="S1444">
        <f t="shared" si="183"/>
        <v>14.409999999999998</v>
      </c>
      <c r="T1444" t="e">
        <f>VLOOKUP($K1444,#REF!,2,0)</f>
        <v>#REF!</v>
      </c>
      <c r="U1444" t="e">
        <f>VLOOKUP($K1444,#REF!,3,0)</f>
        <v>#REF!</v>
      </c>
      <c r="V1444" t="e">
        <f>VLOOKUP($K1444,#REF!,4,0)</f>
        <v>#REF!</v>
      </c>
    </row>
    <row r="1445" spans="3:22" x14ac:dyDescent="0.3">
      <c r="C1445" s="1">
        <v>1.4420000000000001E-2</v>
      </c>
      <c r="D1445" s="1">
        <f t="shared" si="184"/>
        <v>4.5301766064764823</v>
      </c>
      <c r="E1445" s="1" t="str">
        <f t="shared" si="185"/>
        <v>S5</v>
      </c>
      <c r="F1445" s="1">
        <f t="shared" si="182"/>
        <v>0.34138640169009182</v>
      </c>
      <c r="G1445" s="1">
        <f>$F$2*(((SQRT(3)*COS(Model!F1445))-SIN(Model!F1445))/2)</f>
        <v>0.51892111768873861</v>
      </c>
      <c r="H1445" s="1">
        <f t="shared" si="186"/>
        <v>0.26783504630752525</v>
      </c>
      <c r="I1445" s="1">
        <f t="shared" si="187"/>
        <v>0.78675616399626391</v>
      </c>
      <c r="J1445" s="1" t="str">
        <f t="shared" si="188"/>
        <v>R3</v>
      </c>
      <c r="K1445" t="str">
        <f t="shared" si="189"/>
        <v>S5R3</v>
      </c>
      <c r="L1445" t="str">
        <f>VLOOKUP(K1445,'Voltage Vector Region'!$M:$P,2,0)</f>
        <v>V5</v>
      </c>
      <c r="M1445" t="str">
        <f>VLOOKUP(K1445,'Voltage Vector Region'!$M:$P,3,0)</f>
        <v>V11</v>
      </c>
      <c r="N1445" t="str">
        <f>VLOOKUP(K1445,'Voltage Vector Region'!$M:$P,4,0)</f>
        <v>V17</v>
      </c>
      <c r="P1445" t="str">
        <f>VLOOKUP(L1445,'Voltage Vector Region'!$R:$S,2,0)</f>
        <v>OOP</v>
      </c>
      <c r="Q1445" t="str">
        <f>VLOOKUP(M1445,'Voltage Vector Region'!$R:$S,2,0)</f>
        <v>ONP</v>
      </c>
      <c r="R1445" t="str">
        <f>VLOOKUP(N1445,'Voltage Vector Region'!$R:$S,2,0)</f>
        <v>NNP</v>
      </c>
      <c r="S1445">
        <f t="shared" si="183"/>
        <v>14.42</v>
      </c>
      <c r="T1445" t="e">
        <f>VLOOKUP($K1445,#REF!,2,0)</f>
        <v>#REF!</v>
      </c>
      <c r="U1445" t="e">
        <f>VLOOKUP($K1445,#REF!,3,0)</f>
        <v>#REF!</v>
      </c>
      <c r="V1445" t="e">
        <f>VLOOKUP($K1445,#REF!,4,0)</f>
        <v>#REF!</v>
      </c>
    </row>
    <row r="1446" spans="3:22" x14ac:dyDescent="0.3">
      <c r="C1446" s="1">
        <v>1.443E-2</v>
      </c>
      <c r="D1446" s="1">
        <f t="shared" si="184"/>
        <v>4.5333181991300719</v>
      </c>
      <c r="E1446" s="1" t="str">
        <f t="shared" si="185"/>
        <v>S5</v>
      </c>
      <c r="F1446" s="1">
        <f t="shared" si="182"/>
        <v>0.34452799434368142</v>
      </c>
      <c r="G1446" s="1">
        <f>$F$2*(((SQRT(3)*COS(Model!F1446))-SIN(Model!F1446))/2)</f>
        <v>0.51700574319745141</v>
      </c>
      <c r="H1446" s="1">
        <f t="shared" si="186"/>
        <v>0.27020195732346042</v>
      </c>
      <c r="I1446" s="1">
        <f t="shared" si="187"/>
        <v>0.78720770052091182</v>
      </c>
      <c r="J1446" s="1" t="str">
        <f t="shared" si="188"/>
        <v>R3</v>
      </c>
      <c r="K1446" t="str">
        <f t="shared" si="189"/>
        <v>S5R3</v>
      </c>
      <c r="L1446" t="str">
        <f>VLOOKUP(K1446,'Voltage Vector Region'!$M:$P,2,0)</f>
        <v>V5</v>
      </c>
      <c r="M1446" t="str">
        <f>VLOOKUP(K1446,'Voltage Vector Region'!$M:$P,3,0)</f>
        <v>V11</v>
      </c>
      <c r="N1446" t="str">
        <f>VLOOKUP(K1446,'Voltage Vector Region'!$M:$P,4,0)</f>
        <v>V17</v>
      </c>
      <c r="P1446" t="str">
        <f>VLOOKUP(L1446,'Voltage Vector Region'!$R:$S,2,0)</f>
        <v>OOP</v>
      </c>
      <c r="Q1446" t="str">
        <f>VLOOKUP(M1446,'Voltage Vector Region'!$R:$S,2,0)</f>
        <v>ONP</v>
      </c>
      <c r="R1446" t="str">
        <f>VLOOKUP(N1446,'Voltage Vector Region'!$R:$S,2,0)</f>
        <v>NNP</v>
      </c>
      <c r="S1446">
        <f t="shared" si="183"/>
        <v>14.43</v>
      </c>
      <c r="T1446" t="e">
        <f>VLOOKUP($K1446,#REF!,2,0)</f>
        <v>#REF!</v>
      </c>
      <c r="U1446" t="e">
        <f>VLOOKUP($K1446,#REF!,3,0)</f>
        <v>#REF!</v>
      </c>
      <c r="V1446" t="e">
        <f>VLOOKUP($K1446,#REF!,4,0)</f>
        <v>#REF!</v>
      </c>
    </row>
    <row r="1447" spans="3:22" x14ac:dyDescent="0.3">
      <c r="C1447" s="1">
        <v>1.444E-2</v>
      </c>
      <c r="D1447" s="1">
        <f t="shared" si="184"/>
        <v>4.5364597917836615</v>
      </c>
      <c r="E1447" s="1" t="str">
        <f t="shared" si="185"/>
        <v>S5</v>
      </c>
      <c r="F1447" s="1">
        <f t="shared" si="182"/>
        <v>0.34766958699727102</v>
      </c>
      <c r="G1447" s="1">
        <f>$F$2*(((SQRT(3)*COS(Model!F1447))-SIN(Model!F1447))/2)</f>
        <v>0.51508526606820271</v>
      </c>
      <c r="H1447" s="1">
        <f t="shared" si="186"/>
        <v>0.2725662015551617</v>
      </c>
      <c r="I1447" s="1">
        <f t="shared" si="187"/>
        <v>0.78765146762336435</v>
      </c>
      <c r="J1447" s="1" t="str">
        <f t="shared" si="188"/>
        <v>R3</v>
      </c>
      <c r="K1447" t="str">
        <f t="shared" si="189"/>
        <v>S5R3</v>
      </c>
      <c r="L1447" t="str">
        <f>VLOOKUP(K1447,'Voltage Vector Region'!$M:$P,2,0)</f>
        <v>V5</v>
      </c>
      <c r="M1447" t="str">
        <f>VLOOKUP(K1447,'Voltage Vector Region'!$M:$P,3,0)</f>
        <v>V11</v>
      </c>
      <c r="N1447" t="str">
        <f>VLOOKUP(K1447,'Voltage Vector Region'!$M:$P,4,0)</f>
        <v>V17</v>
      </c>
      <c r="P1447" t="str">
        <f>VLOOKUP(L1447,'Voltage Vector Region'!$R:$S,2,0)</f>
        <v>OOP</v>
      </c>
      <c r="Q1447" t="str">
        <f>VLOOKUP(M1447,'Voltage Vector Region'!$R:$S,2,0)</f>
        <v>ONP</v>
      </c>
      <c r="R1447" t="str">
        <f>VLOOKUP(N1447,'Voltage Vector Region'!$R:$S,2,0)</f>
        <v>NNP</v>
      </c>
      <c r="S1447">
        <f t="shared" si="183"/>
        <v>14.44</v>
      </c>
      <c r="T1447" t="e">
        <f>VLOOKUP($K1447,#REF!,2,0)</f>
        <v>#REF!</v>
      </c>
      <c r="U1447" t="e">
        <f>VLOOKUP($K1447,#REF!,3,0)</f>
        <v>#REF!</v>
      </c>
      <c r="V1447" t="e">
        <f>VLOOKUP($K1447,#REF!,4,0)</f>
        <v>#REF!</v>
      </c>
    </row>
    <row r="1448" spans="3:22" x14ac:dyDescent="0.3">
      <c r="C1448" s="1">
        <v>1.4449999999999999E-2</v>
      </c>
      <c r="D1448" s="1">
        <f t="shared" si="184"/>
        <v>4.5396013844372511</v>
      </c>
      <c r="E1448" s="1" t="str">
        <f t="shared" si="185"/>
        <v>S5</v>
      </c>
      <c r="F1448" s="1">
        <f t="shared" si="182"/>
        <v>0.35081117965086062</v>
      </c>
      <c r="G1448" s="1">
        <f>$F$2*(((SQRT(3)*COS(Model!F1448))-SIN(Model!F1448))/2)</f>
        <v>0.51315970525532606</v>
      </c>
      <c r="H1448" s="1">
        <f t="shared" si="186"/>
        <v>0.27492775566849315</v>
      </c>
      <c r="I1448" s="1">
        <f t="shared" si="187"/>
        <v>0.78808746092381921</v>
      </c>
      <c r="J1448" s="1" t="str">
        <f t="shared" si="188"/>
        <v>R3</v>
      </c>
      <c r="K1448" t="str">
        <f t="shared" si="189"/>
        <v>S5R3</v>
      </c>
      <c r="L1448" t="str">
        <f>VLOOKUP(K1448,'Voltage Vector Region'!$M:$P,2,0)</f>
        <v>V5</v>
      </c>
      <c r="M1448" t="str">
        <f>VLOOKUP(K1448,'Voltage Vector Region'!$M:$P,3,0)</f>
        <v>V11</v>
      </c>
      <c r="N1448" t="str">
        <f>VLOOKUP(K1448,'Voltage Vector Region'!$M:$P,4,0)</f>
        <v>V17</v>
      </c>
      <c r="P1448" t="str">
        <f>VLOOKUP(L1448,'Voltage Vector Region'!$R:$S,2,0)</f>
        <v>OOP</v>
      </c>
      <c r="Q1448" t="str">
        <f>VLOOKUP(M1448,'Voltage Vector Region'!$R:$S,2,0)</f>
        <v>ONP</v>
      </c>
      <c r="R1448" t="str">
        <f>VLOOKUP(N1448,'Voltage Vector Region'!$R:$S,2,0)</f>
        <v>NNP</v>
      </c>
      <c r="S1448">
        <f t="shared" si="183"/>
        <v>14.45</v>
      </c>
      <c r="T1448" t="e">
        <f>VLOOKUP($K1448,#REF!,2,0)</f>
        <v>#REF!</v>
      </c>
      <c r="U1448" t="e">
        <f>VLOOKUP($K1448,#REF!,3,0)</f>
        <v>#REF!</v>
      </c>
      <c r="V1448" t="e">
        <f>VLOOKUP($K1448,#REF!,4,0)</f>
        <v>#REF!</v>
      </c>
    </row>
    <row r="1449" spans="3:22" x14ac:dyDescent="0.3">
      <c r="C1449" s="1">
        <v>1.4460000000000001E-2</v>
      </c>
      <c r="D1449" s="1">
        <f t="shared" si="184"/>
        <v>4.5427429770908416</v>
      </c>
      <c r="E1449" s="1" t="str">
        <f t="shared" si="185"/>
        <v>S5</v>
      </c>
      <c r="F1449" s="1">
        <f t="shared" si="182"/>
        <v>0.3539527723044511</v>
      </c>
      <c r="G1449" s="1">
        <f>$F$2*(((SQRT(3)*COS(Model!F1449))-SIN(Model!F1449))/2)</f>
        <v>0.51122907976332899</v>
      </c>
      <c r="H1449" s="1">
        <f t="shared" si="186"/>
        <v>0.27728659635586961</v>
      </c>
      <c r="I1449" s="1">
        <f t="shared" si="187"/>
        <v>0.78851567611919859</v>
      </c>
      <c r="J1449" s="1" t="str">
        <f t="shared" si="188"/>
        <v>R3</v>
      </c>
      <c r="K1449" t="str">
        <f t="shared" si="189"/>
        <v>S5R3</v>
      </c>
      <c r="L1449" t="str">
        <f>VLOOKUP(K1449,'Voltage Vector Region'!$M:$P,2,0)</f>
        <v>V5</v>
      </c>
      <c r="M1449" t="str">
        <f>VLOOKUP(K1449,'Voltage Vector Region'!$M:$P,3,0)</f>
        <v>V11</v>
      </c>
      <c r="N1449" t="str">
        <f>VLOOKUP(K1449,'Voltage Vector Region'!$M:$P,4,0)</f>
        <v>V17</v>
      </c>
      <c r="P1449" t="str">
        <f>VLOOKUP(L1449,'Voltage Vector Region'!$R:$S,2,0)</f>
        <v>OOP</v>
      </c>
      <c r="Q1449" t="str">
        <f>VLOOKUP(M1449,'Voltage Vector Region'!$R:$S,2,0)</f>
        <v>ONP</v>
      </c>
      <c r="R1449" t="str">
        <f>VLOOKUP(N1449,'Voltage Vector Region'!$R:$S,2,0)</f>
        <v>NNP</v>
      </c>
      <c r="S1449">
        <f t="shared" si="183"/>
        <v>14.46</v>
      </c>
      <c r="T1449" t="e">
        <f>VLOOKUP($K1449,#REF!,2,0)</f>
        <v>#REF!</v>
      </c>
      <c r="U1449" t="e">
        <f>VLOOKUP($K1449,#REF!,3,0)</f>
        <v>#REF!</v>
      </c>
      <c r="V1449" t="e">
        <f>VLOOKUP($K1449,#REF!,4,0)</f>
        <v>#REF!</v>
      </c>
    </row>
    <row r="1450" spans="3:22" x14ac:dyDescent="0.3">
      <c r="C1450" s="1">
        <v>1.447E-2</v>
      </c>
      <c r="D1450" s="1">
        <f t="shared" si="184"/>
        <v>4.5458845697444312</v>
      </c>
      <c r="E1450" s="1" t="str">
        <f t="shared" si="185"/>
        <v>S5</v>
      </c>
      <c r="F1450" s="1">
        <f t="shared" si="182"/>
        <v>0.3570943649580407</v>
      </c>
      <c r="G1450" s="1">
        <f>$F$2*(((SQRT(3)*COS(Model!F1450))-SIN(Model!F1450))/2)</f>
        <v>0.5092934086467068</v>
      </c>
      <c r="H1450" s="1">
        <f t="shared" si="186"/>
        <v>0.27964270033648447</v>
      </c>
      <c r="I1450" s="1">
        <f t="shared" si="187"/>
        <v>0.78893610898319122</v>
      </c>
      <c r="J1450" s="1" t="str">
        <f t="shared" si="188"/>
        <v>R3</v>
      </c>
      <c r="K1450" t="str">
        <f t="shared" si="189"/>
        <v>S5R3</v>
      </c>
      <c r="L1450" t="str">
        <f>VLOOKUP(K1450,'Voltage Vector Region'!$M:$P,2,0)</f>
        <v>V5</v>
      </c>
      <c r="M1450" t="str">
        <f>VLOOKUP(K1450,'Voltage Vector Region'!$M:$P,3,0)</f>
        <v>V11</v>
      </c>
      <c r="N1450" t="str">
        <f>VLOOKUP(K1450,'Voltage Vector Region'!$M:$P,4,0)</f>
        <v>V17</v>
      </c>
      <c r="P1450" t="str">
        <f>VLOOKUP(L1450,'Voltage Vector Region'!$R:$S,2,0)</f>
        <v>OOP</v>
      </c>
      <c r="Q1450" t="str">
        <f>VLOOKUP(M1450,'Voltage Vector Region'!$R:$S,2,0)</f>
        <v>ONP</v>
      </c>
      <c r="R1450" t="str">
        <f>VLOOKUP(N1450,'Voltage Vector Region'!$R:$S,2,0)</f>
        <v>NNP</v>
      </c>
      <c r="S1450">
        <f t="shared" si="183"/>
        <v>14.47</v>
      </c>
      <c r="T1450" t="e">
        <f>VLOOKUP($K1450,#REF!,2,0)</f>
        <v>#REF!</v>
      </c>
      <c r="U1450" t="e">
        <f>VLOOKUP($K1450,#REF!,3,0)</f>
        <v>#REF!</v>
      </c>
      <c r="V1450" t="e">
        <f>VLOOKUP($K1450,#REF!,4,0)</f>
        <v>#REF!</v>
      </c>
    </row>
    <row r="1451" spans="3:22" x14ac:dyDescent="0.3">
      <c r="C1451" s="1">
        <v>1.448E-2</v>
      </c>
      <c r="D1451" s="1">
        <f t="shared" si="184"/>
        <v>4.5490261623980208</v>
      </c>
      <c r="E1451" s="1" t="str">
        <f t="shared" si="185"/>
        <v>S5</v>
      </c>
      <c r="F1451" s="1">
        <f t="shared" ref="F1451:F1514" si="190">IF(AND((D1451&lt;PI()/3),(D1451&gt;=0)),D1451,IF(AND((D1451&lt;2*PI()/3),(D1451&gt;=PI()/3)),D1451-PI()/3,IF(AND((D1451&lt;3*PI()/3),(D1451&gt;=2*PI()/3)),D1451-(2*PI()/3),IF(AND((D1451&lt;4*PI()/3),(D1451&gt;=PI())),D1451-PI(),IF(AND((D1451&lt;5*PI()/3),(D1451&gt;=4*PI()/3)),D1451-(4*PI()/3),IF(AND((D1451&lt;2*PI()),(D1451&gt;=5*PI()/3)),D1451-(5*PI()/3),0))))))</f>
        <v>0.3602359576116303</v>
      </c>
      <c r="G1451" s="1">
        <f>$F$2*(((SQRT(3)*COS(Model!F1451))-SIN(Model!F1451))/2)</f>
        <v>0.50735271100975121</v>
      </c>
      <c r="H1451" s="1">
        <f t="shared" si="186"/>
        <v>0.28199604435654335</v>
      </c>
      <c r="I1451" s="1">
        <f t="shared" si="187"/>
        <v>0.78934875536629456</v>
      </c>
      <c r="J1451" s="1" t="str">
        <f t="shared" si="188"/>
        <v>R3</v>
      </c>
      <c r="K1451" t="str">
        <f t="shared" si="189"/>
        <v>S5R3</v>
      </c>
      <c r="L1451" t="str">
        <f>VLOOKUP(K1451,'Voltage Vector Region'!$M:$P,2,0)</f>
        <v>V5</v>
      </c>
      <c r="M1451" t="str">
        <f>VLOOKUP(K1451,'Voltage Vector Region'!$M:$P,3,0)</f>
        <v>V11</v>
      </c>
      <c r="N1451" t="str">
        <f>VLOOKUP(K1451,'Voltage Vector Region'!$M:$P,4,0)</f>
        <v>V17</v>
      </c>
      <c r="P1451" t="str">
        <f>VLOOKUP(L1451,'Voltage Vector Region'!$R:$S,2,0)</f>
        <v>OOP</v>
      </c>
      <c r="Q1451" t="str">
        <f>VLOOKUP(M1451,'Voltage Vector Region'!$R:$S,2,0)</f>
        <v>ONP</v>
      </c>
      <c r="R1451" t="str">
        <f>VLOOKUP(N1451,'Voltage Vector Region'!$R:$S,2,0)</f>
        <v>NNP</v>
      </c>
      <c r="S1451">
        <f t="shared" si="183"/>
        <v>14.479999999999999</v>
      </c>
      <c r="T1451" t="e">
        <f>VLOOKUP($K1451,#REF!,2,0)</f>
        <v>#REF!</v>
      </c>
      <c r="U1451" t="e">
        <f>VLOOKUP($K1451,#REF!,3,0)</f>
        <v>#REF!</v>
      </c>
      <c r="V1451" t="e">
        <f>VLOOKUP($K1451,#REF!,4,0)</f>
        <v>#REF!</v>
      </c>
    </row>
    <row r="1452" spans="3:22" x14ac:dyDescent="0.3">
      <c r="C1452" s="1">
        <v>1.4489999999999999E-2</v>
      </c>
      <c r="D1452" s="1">
        <f t="shared" si="184"/>
        <v>4.5521677550516104</v>
      </c>
      <c r="E1452" s="1" t="str">
        <f t="shared" si="185"/>
        <v>S5</v>
      </c>
      <c r="F1452" s="1">
        <f t="shared" si="190"/>
        <v>0.3633775502652199</v>
      </c>
      <c r="G1452" s="1">
        <f>$F$2*(((SQRT(3)*COS(Model!F1452))-SIN(Model!F1452))/2)</f>
        <v>0.50540700600636457</v>
      </c>
      <c r="H1452" s="1">
        <f t="shared" si="186"/>
        <v>0.28434660518949079</v>
      </c>
      <c r="I1452" s="1">
        <f t="shared" si="187"/>
        <v>0.78975361119585541</v>
      </c>
      <c r="J1452" s="1" t="str">
        <f t="shared" si="188"/>
        <v>R3</v>
      </c>
      <c r="K1452" t="str">
        <f t="shared" si="189"/>
        <v>S5R3</v>
      </c>
      <c r="L1452" t="str">
        <f>VLOOKUP(K1452,'Voltage Vector Region'!$M:$P,2,0)</f>
        <v>V5</v>
      </c>
      <c r="M1452" t="str">
        <f>VLOOKUP(K1452,'Voltage Vector Region'!$M:$P,3,0)</f>
        <v>V11</v>
      </c>
      <c r="N1452" t="str">
        <f>VLOOKUP(K1452,'Voltage Vector Region'!$M:$P,4,0)</f>
        <v>V17</v>
      </c>
      <c r="P1452" t="str">
        <f>VLOOKUP(L1452,'Voltage Vector Region'!$R:$S,2,0)</f>
        <v>OOP</v>
      </c>
      <c r="Q1452" t="str">
        <f>VLOOKUP(M1452,'Voltage Vector Region'!$R:$S,2,0)</f>
        <v>ONP</v>
      </c>
      <c r="R1452" t="str">
        <f>VLOOKUP(N1452,'Voltage Vector Region'!$R:$S,2,0)</f>
        <v>NNP</v>
      </c>
      <c r="S1452">
        <f t="shared" si="183"/>
        <v>14.489999999999998</v>
      </c>
      <c r="T1452" t="e">
        <f>VLOOKUP($K1452,#REF!,2,0)</f>
        <v>#REF!</v>
      </c>
      <c r="U1452" t="e">
        <f>VLOOKUP($K1452,#REF!,3,0)</f>
        <v>#REF!</v>
      </c>
      <c r="V1452" t="e">
        <f>VLOOKUP($K1452,#REF!,4,0)</f>
        <v>#REF!</v>
      </c>
    </row>
    <row r="1453" spans="3:22" x14ac:dyDescent="0.3">
      <c r="C1453" s="1">
        <v>1.4500000000000001E-2</v>
      </c>
      <c r="D1453" s="1">
        <f t="shared" si="184"/>
        <v>4.5553093477052</v>
      </c>
      <c r="E1453" s="1" t="str">
        <f t="shared" si="185"/>
        <v>S5</v>
      </c>
      <c r="F1453" s="1">
        <f t="shared" si="190"/>
        <v>0.36651914291880949</v>
      </c>
      <c r="G1453" s="1">
        <f>$F$2*(((SQRT(3)*COS(Model!F1453))-SIN(Model!F1453))/2)</f>
        <v>0.5034563128398698</v>
      </c>
      <c r="H1453" s="1">
        <f t="shared" si="186"/>
        <v>0.28669435963624046</v>
      </c>
      <c r="I1453" s="1">
        <f t="shared" si="187"/>
        <v>0.79015067247611026</v>
      </c>
      <c r="J1453" s="1" t="str">
        <f t="shared" si="188"/>
        <v>R3</v>
      </c>
      <c r="K1453" t="str">
        <f t="shared" si="189"/>
        <v>S5R3</v>
      </c>
      <c r="L1453" t="str">
        <f>VLOOKUP(K1453,'Voltage Vector Region'!$M:$P,2,0)</f>
        <v>V5</v>
      </c>
      <c r="M1453" t="str">
        <f>VLOOKUP(K1453,'Voltage Vector Region'!$M:$P,3,0)</f>
        <v>V11</v>
      </c>
      <c r="N1453" t="str">
        <f>VLOOKUP(K1453,'Voltage Vector Region'!$M:$P,4,0)</f>
        <v>V17</v>
      </c>
      <c r="P1453" t="str">
        <f>VLOOKUP(L1453,'Voltage Vector Region'!$R:$S,2,0)</f>
        <v>OOP</v>
      </c>
      <c r="Q1453" t="str">
        <f>VLOOKUP(M1453,'Voltage Vector Region'!$R:$S,2,0)</f>
        <v>ONP</v>
      </c>
      <c r="R1453" t="str">
        <f>VLOOKUP(N1453,'Voltage Vector Region'!$R:$S,2,0)</f>
        <v>NNP</v>
      </c>
      <c r="S1453">
        <f t="shared" si="183"/>
        <v>14.5</v>
      </c>
      <c r="T1453" t="e">
        <f>VLOOKUP($K1453,#REF!,2,0)</f>
        <v>#REF!</v>
      </c>
      <c r="U1453" t="e">
        <f>VLOOKUP($K1453,#REF!,3,0)</f>
        <v>#REF!</v>
      </c>
      <c r="V1453" t="e">
        <f>VLOOKUP($K1453,#REF!,4,0)</f>
        <v>#REF!</v>
      </c>
    </row>
    <row r="1454" spans="3:22" x14ac:dyDescent="0.3">
      <c r="C1454" s="1">
        <v>1.451E-2</v>
      </c>
      <c r="D1454" s="1">
        <f t="shared" si="184"/>
        <v>4.5584509403587905</v>
      </c>
      <c r="E1454" s="1" t="str">
        <f t="shared" si="185"/>
        <v>S5</v>
      </c>
      <c r="F1454" s="1">
        <f t="shared" si="190"/>
        <v>0.36966073557239998</v>
      </c>
      <c r="G1454" s="1">
        <f>$F$2*(((SQRT(3)*COS(Model!F1454))-SIN(Model!F1454))/2)</f>
        <v>0.50150065076282024</v>
      </c>
      <c r="H1454" s="1">
        <f t="shared" si="186"/>
        <v>0.28903928452540434</v>
      </c>
      <c r="I1454" s="1">
        <f t="shared" si="187"/>
        <v>0.79053993528822453</v>
      </c>
      <c r="J1454" s="1" t="str">
        <f t="shared" si="188"/>
        <v>R3</v>
      </c>
      <c r="K1454" t="str">
        <f t="shared" si="189"/>
        <v>S5R3</v>
      </c>
      <c r="L1454" t="str">
        <f>VLOOKUP(K1454,'Voltage Vector Region'!$M:$P,2,0)</f>
        <v>V5</v>
      </c>
      <c r="M1454" t="str">
        <f>VLOOKUP(K1454,'Voltage Vector Region'!$M:$P,3,0)</f>
        <v>V11</v>
      </c>
      <c r="N1454" t="str">
        <f>VLOOKUP(K1454,'Voltage Vector Region'!$M:$P,4,0)</f>
        <v>V17</v>
      </c>
      <c r="P1454" t="str">
        <f>VLOOKUP(L1454,'Voltage Vector Region'!$R:$S,2,0)</f>
        <v>OOP</v>
      </c>
      <c r="Q1454" t="str">
        <f>VLOOKUP(M1454,'Voltage Vector Region'!$R:$S,2,0)</f>
        <v>ONP</v>
      </c>
      <c r="R1454" t="str">
        <f>VLOOKUP(N1454,'Voltage Vector Region'!$R:$S,2,0)</f>
        <v>NNP</v>
      </c>
      <c r="S1454">
        <f t="shared" si="183"/>
        <v>14.51</v>
      </c>
      <c r="T1454" t="e">
        <f>VLOOKUP($K1454,#REF!,2,0)</f>
        <v>#REF!</v>
      </c>
      <c r="U1454" t="e">
        <f>VLOOKUP($K1454,#REF!,3,0)</f>
        <v>#REF!</v>
      </c>
      <c r="V1454" t="e">
        <f>VLOOKUP($K1454,#REF!,4,0)</f>
        <v>#REF!</v>
      </c>
    </row>
    <row r="1455" spans="3:22" x14ac:dyDescent="0.3">
      <c r="C1455" s="1">
        <v>1.452E-2</v>
      </c>
      <c r="D1455" s="1">
        <f t="shared" si="184"/>
        <v>4.5615925330123801</v>
      </c>
      <c r="E1455" s="1" t="str">
        <f t="shared" si="185"/>
        <v>S5</v>
      </c>
      <c r="F1455" s="1">
        <f t="shared" si="190"/>
        <v>0.37280232822598958</v>
      </c>
      <c r="G1455" s="1">
        <f>$F$2*(((SQRT(3)*COS(Model!F1455))-SIN(Model!F1455))/2)</f>
        <v>0.4995400390768121</v>
      </c>
      <c r="H1455" s="1">
        <f t="shared" si="186"/>
        <v>0.29138135671351917</v>
      </c>
      <c r="I1455" s="1">
        <f t="shared" si="187"/>
        <v>0.79092139579033127</v>
      </c>
      <c r="J1455" s="1" t="str">
        <f t="shared" si="188"/>
        <v>R2</v>
      </c>
      <c r="K1455" t="str">
        <f t="shared" si="189"/>
        <v>S5R2</v>
      </c>
      <c r="L1455" t="str">
        <f>VLOOKUP(K1455,'Voltage Vector Region'!$M:$P,2,0)</f>
        <v>V5</v>
      </c>
      <c r="M1455" t="str">
        <f>VLOOKUP(K1455,'Voltage Vector Region'!$M:$P,3,0)</f>
        <v>V11</v>
      </c>
      <c r="N1455" t="str">
        <f>VLOOKUP(K1455,'Voltage Vector Region'!$M:$P,4,0)</f>
        <v>V6</v>
      </c>
      <c r="P1455" t="str">
        <f>VLOOKUP(L1455,'Voltage Vector Region'!$R:$S,2,0)</f>
        <v>OOP</v>
      </c>
      <c r="Q1455" t="str">
        <f>VLOOKUP(M1455,'Voltage Vector Region'!$R:$S,2,0)</f>
        <v>ONP</v>
      </c>
      <c r="R1455" t="str">
        <f>VLOOKUP(N1455,'Voltage Vector Region'!$R:$S,2,0)</f>
        <v>POP</v>
      </c>
      <c r="S1455">
        <f t="shared" si="183"/>
        <v>14.52</v>
      </c>
      <c r="T1455" t="e">
        <f>VLOOKUP($K1455,#REF!,2,0)</f>
        <v>#REF!</v>
      </c>
      <c r="U1455" t="e">
        <f>VLOOKUP($K1455,#REF!,3,0)</f>
        <v>#REF!</v>
      </c>
      <c r="V1455" t="e">
        <f>VLOOKUP($K1455,#REF!,4,0)</f>
        <v>#REF!</v>
      </c>
    </row>
    <row r="1456" spans="3:22" x14ac:dyDescent="0.3">
      <c r="C1456" s="1">
        <v>1.453E-2</v>
      </c>
      <c r="D1456" s="1">
        <f t="shared" si="184"/>
        <v>4.5647341256659697</v>
      </c>
      <c r="E1456" s="1" t="str">
        <f t="shared" si="185"/>
        <v>S5</v>
      </c>
      <c r="F1456" s="1">
        <f t="shared" si="190"/>
        <v>0.37594392087957917</v>
      </c>
      <c r="G1456" s="1">
        <f>$F$2*(((SQRT(3)*COS(Model!F1456))-SIN(Model!F1456))/2)</f>
        <v>0.4975744971322909</v>
      </c>
      <c r="H1456" s="1">
        <f t="shared" si="186"/>
        <v>0.29372055308527861</v>
      </c>
      <c r="I1456" s="1">
        <f t="shared" si="187"/>
        <v>0.79129505021756952</v>
      </c>
      <c r="J1456" s="1" t="str">
        <f t="shared" si="188"/>
        <v>R2</v>
      </c>
      <c r="K1456" t="str">
        <f t="shared" si="189"/>
        <v>S5R2</v>
      </c>
      <c r="L1456" t="str">
        <f>VLOOKUP(K1456,'Voltage Vector Region'!$M:$P,2,0)</f>
        <v>V5</v>
      </c>
      <c r="M1456" t="str">
        <f>VLOOKUP(K1456,'Voltage Vector Region'!$M:$P,3,0)</f>
        <v>V11</v>
      </c>
      <c r="N1456" t="str">
        <f>VLOOKUP(K1456,'Voltage Vector Region'!$M:$P,4,0)</f>
        <v>V6</v>
      </c>
      <c r="P1456" t="str">
        <f>VLOOKUP(L1456,'Voltage Vector Region'!$R:$S,2,0)</f>
        <v>OOP</v>
      </c>
      <c r="Q1456" t="str">
        <f>VLOOKUP(M1456,'Voltage Vector Region'!$R:$S,2,0)</f>
        <v>ONP</v>
      </c>
      <c r="R1456" t="str">
        <f>VLOOKUP(N1456,'Voltage Vector Region'!$R:$S,2,0)</f>
        <v>POP</v>
      </c>
      <c r="S1456">
        <f t="shared" si="183"/>
        <v>14.53</v>
      </c>
      <c r="T1456" t="e">
        <f>VLOOKUP($K1456,#REF!,2,0)</f>
        <v>#REF!</v>
      </c>
      <c r="U1456" t="e">
        <f>VLOOKUP($K1456,#REF!,3,0)</f>
        <v>#REF!</v>
      </c>
      <c r="V1456" t="e">
        <f>VLOOKUP($K1456,#REF!,4,0)</f>
        <v>#REF!</v>
      </c>
    </row>
    <row r="1457" spans="3:22" x14ac:dyDescent="0.3">
      <c r="C1457" s="1">
        <v>1.4540000000000001E-2</v>
      </c>
      <c r="D1457" s="1">
        <f t="shared" si="184"/>
        <v>4.5678757183195593</v>
      </c>
      <c r="E1457" s="1" t="str">
        <f t="shared" si="185"/>
        <v>S5</v>
      </c>
      <c r="F1457" s="1">
        <f t="shared" si="190"/>
        <v>0.37908551353316877</v>
      </c>
      <c r="G1457" s="1">
        <f>$F$2*(((SQRT(3)*COS(Model!F1457))-SIN(Model!F1457))/2)</f>
        <v>0.49560404432836186</v>
      </c>
      <c r="H1457" s="1">
        <f t="shared" si="186"/>
        <v>0.29605685055375897</v>
      </c>
      <c r="I1457" s="1">
        <f t="shared" si="187"/>
        <v>0.79166089488212088</v>
      </c>
      <c r="J1457" s="1" t="str">
        <f t="shared" si="188"/>
        <v>R2</v>
      </c>
      <c r="K1457" t="str">
        <f t="shared" si="189"/>
        <v>S5R2</v>
      </c>
      <c r="L1457" t="str">
        <f>VLOOKUP(K1457,'Voltage Vector Region'!$M:$P,2,0)</f>
        <v>V5</v>
      </c>
      <c r="M1457" t="str">
        <f>VLOOKUP(K1457,'Voltage Vector Region'!$M:$P,3,0)</f>
        <v>V11</v>
      </c>
      <c r="N1457" t="str">
        <f>VLOOKUP(K1457,'Voltage Vector Region'!$M:$P,4,0)</f>
        <v>V6</v>
      </c>
      <c r="P1457" t="str">
        <f>VLOOKUP(L1457,'Voltage Vector Region'!$R:$S,2,0)</f>
        <v>OOP</v>
      </c>
      <c r="Q1457" t="str">
        <f>VLOOKUP(M1457,'Voltage Vector Region'!$R:$S,2,0)</f>
        <v>ONP</v>
      </c>
      <c r="R1457" t="str">
        <f>VLOOKUP(N1457,'Voltage Vector Region'!$R:$S,2,0)</f>
        <v>POP</v>
      </c>
      <c r="S1457">
        <f t="shared" si="183"/>
        <v>14.540000000000001</v>
      </c>
      <c r="T1457" t="e">
        <f>VLOOKUP($K1457,#REF!,2,0)</f>
        <v>#REF!</v>
      </c>
      <c r="U1457" t="e">
        <f>VLOOKUP($K1457,#REF!,3,0)</f>
        <v>#REF!</v>
      </c>
      <c r="V1457" t="e">
        <f>VLOOKUP($K1457,#REF!,4,0)</f>
        <v>#REF!</v>
      </c>
    </row>
    <row r="1458" spans="3:22" x14ac:dyDescent="0.3">
      <c r="C1458" s="1">
        <v>1.455E-2</v>
      </c>
      <c r="D1458" s="1">
        <f t="shared" si="184"/>
        <v>4.5710173109731489</v>
      </c>
      <c r="E1458" s="1" t="str">
        <f t="shared" si="185"/>
        <v>S5</v>
      </c>
      <c r="F1458" s="1">
        <f t="shared" si="190"/>
        <v>0.38222710618675837</v>
      </c>
      <c r="G1458" s="1">
        <f>$F$2*(((SQRT(3)*COS(Model!F1458))-SIN(Model!F1458))/2)</f>
        <v>0.49362870011259885</v>
      </c>
      <c r="H1458" s="1">
        <f t="shared" si="186"/>
        <v>0.2983902260606473</v>
      </c>
      <c r="I1458" s="1">
        <f t="shared" si="187"/>
        <v>0.79201892617324621</v>
      </c>
      <c r="J1458" s="1" t="str">
        <f t="shared" si="188"/>
        <v>R2</v>
      </c>
      <c r="K1458" t="str">
        <f t="shared" si="189"/>
        <v>S5R2</v>
      </c>
      <c r="L1458" t="str">
        <f>VLOOKUP(K1458,'Voltage Vector Region'!$M:$P,2,0)</f>
        <v>V5</v>
      </c>
      <c r="M1458" t="str">
        <f>VLOOKUP(K1458,'Voltage Vector Region'!$M:$P,3,0)</f>
        <v>V11</v>
      </c>
      <c r="N1458" t="str">
        <f>VLOOKUP(K1458,'Voltage Vector Region'!$M:$P,4,0)</f>
        <v>V6</v>
      </c>
      <c r="P1458" t="str">
        <f>VLOOKUP(L1458,'Voltage Vector Region'!$R:$S,2,0)</f>
        <v>OOP</v>
      </c>
      <c r="Q1458" t="str">
        <f>VLOOKUP(M1458,'Voltage Vector Region'!$R:$S,2,0)</f>
        <v>ONP</v>
      </c>
      <c r="R1458" t="str">
        <f>VLOOKUP(N1458,'Voltage Vector Region'!$R:$S,2,0)</f>
        <v>POP</v>
      </c>
      <c r="S1458">
        <f t="shared" si="183"/>
        <v>14.55</v>
      </c>
      <c r="T1458" t="e">
        <f>VLOOKUP($K1458,#REF!,2,0)</f>
        <v>#REF!</v>
      </c>
      <c r="U1458" t="e">
        <f>VLOOKUP($K1458,#REF!,3,0)</f>
        <v>#REF!</v>
      </c>
      <c r="V1458" t="e">
        <f>VLOOKUP($K1458,#REF!,4,0)</f>
        <v>#REF!</v>
      </c>
    </row>
    <row r="1459" spans="3:22" x14ac:dyDescent="0.3">
      <c r="C1459" s="1">
        <v>1.456E-2</v>
      </c>
      <c r="D1459" s="1">
        <f t="shared" si="184"/>
        <v>4.5741589036267394</v>
      </c>
      <c r="E1459" s="1" t="str">
        <f t="shared" si="185"/>
        <v>S5</v>
      </c>
      <c r="F1459" s="1">
        <f t="shared" si="190"/>
        <v>0.38536869884034886</v>
      </c>
      <c r="G1459" s="1">
        <f>$F$2*(((SQRT(3)*COS(Model!F1459))-SIN(Model!F1459))/2)</f>
        <v>0.49164848398085098</v>
      </c>
      <c r="H1459" s="1">
        <f t="shared" si="186"/>
        <v>0.30072065657647007</v>
      </c>
      <c r="I1459" s="1">
        <f t="shared" si="187"/>
        <v>0.79236914055732099</v>
      </c>
      <c r="J1459" s="1" t="str">
        <f t="shared" si="188"/>
        <v>R2</v>
      </c>
      <c r="K1459" t="str">
        <f t="shared" si="189"/>
        <v>S5R2</v>
      </c>
      <c r="L1459" t="str">
        <f>VLOOKUP(K1459,'Voltage Vector Region'!$M:$P,2,0)</f>
        <v>V5</v>
      </c>
      <c r="M1459" t="str">
        <f>VLOOKUP(K1459,'Voltage Vector Region'!$M:$P,3,0)</f>
        <v>V11</v>
      </c>
      <c r="N1459" t="str">
        <f>VLOOKUP(K1459,'Voltage Vector Region'!$M:$P,4,0)</f>
        <v>V6</v>
      </c>
      <c r="P1459" t="str">
        <f>VLOOKUP(L1459,'Voltage Vector Region'!$R:$S,2,0)</f>
        <v>OOP</v>
      </c>
      <c r="Q1459" t="str">
        <f>VLOOKUP(M1459,'Voltage Vector Region'!$R:$S,2,0)</f>
        <v>ONP</v>
      </c>
      <c r="R1459" t="str">
        <f>VLOOKUP(N1459,'Voltage Vector Region'!$R:$S,2,0)</f>
        <v>POP</v>
      </c>
      <c r="S1459">
        <f t="shared" si="183"/>
        <v>14.56</v>
      </c>
      <c r="T1459" t="e">
        <f>VLOOKUP($K1459,#REF!,2,0)</f>
        <v>#REF!</v>
      </c>
      <c r="U1459" t="e">
        <f>VLOOKUP($K1459,#REF!,3,0)</f>
        <v>#REF!</v>
      </c>
      <c r="V1459" t="e">
        <f>VLOOKUP($K1459,#REF!,4,0)</f>
        <v>#REF!</v>
      </c>
    </row>
    <row r="1460" spans="3:22" x14ac:dyDescent="0.3">
      <c r="C1460" s="1">
        <v>1.457E-2</v>
      </c>
      <c r="D1460" s="1">
        <f t="shared" si="184"/>
        <v>4.577300496280329</v>
      </c>
      <c r="E1460" s="1" t="str">
        <f t="shared" si="185"/>
        <v>S5</v>
      </c>
      <c r="F1460" s="1">
        <f t="shared" si="190"/>
        <v>0.38851029149393845</v>
      </c>
      <c r="G1460" s="1">
        <f>$F$2*(((SQRT(3)*COS(Model!F1460))-SIN(Model!F1460))/2)</f>
        <v>0.48966341547705339</v>
      </c>
      <c r="H1460" s="1">
        <f t="shared" si="186"/>
        <v>0.30304811910081764</v>
      </c>
      <c r="I1460" s="1">
        <f t="shared" si="187"/>
        <v>0.79271153457787102</v>
      </c>
      <c r="J1460" s="1" t="str">
        <f t="shared" si="188"/>
        <v>R2</v>
      </c>
      <c r="K1460" t="str">
        <f t="shared" si="189"/>
        <v>S5R2</v>
      </c>
      <c r="L1460" t="str">
        <f>VLOOKUP(K1460,'Voltage Vector Region'!$M:$P,2,0)</f>
        <v>V5</v>
      </c>
      <c r="M1460" t="str">
        <f>VLOOKUP(K1460,'Voltage Vector Region'!$M:$P,3,0)</f>
        <v>V11</v>
      </c>
      <c r="N1460" t="str">
        <f>VLOOKUP(K1460,'Voltage Vector Region'!$M:$P,4,0)</f>
        <v>V6</v>
      </c>
      <c r="P1460" t="str">
        <f>VLOOKUP(L1460,'Voltage Vector Region'!$R:$S,2,0)</f>
        <v>OOP</v>
      </c>
      <c r="Q1460" t="str">
        <f>VLOOKUP(M1460,'Voltage Vector Region'!$R:$S,2,0)</f>
        <v>ONP</v>
      </c>
      <c r="R1460" t="str">
        <f>VLOOKUP(N1460,'Voltage Vector Region'!$R:$S,2,0)</f>
        <v>POP</v>
      </c>
      <c r="S1460">
        <f t="shared" si="183"/>
        <v>14.569999999999999</v>
      </c>
      <c r="T1460" t="e">
        <f>VLOOKUP($K1460,#REF!,2,0)</f>
        <v>#REF!</v>
      </c>
      <c r="U1460" t="e">
        <f>VLOOKUP($K1460,#REF!,3,0)</f>
        <v>#REF!</v>
      </c>
      <c r="V1460" t="e">
        <f>VLOOKUP($K1460,#REF!,4,0)</f>
        <v>#REF!</v>
      </c>
    </row>
    <row r="1461" spans="3:22" x14ac:dyDescent="0.3">
      <c r="C1461" s="1">
        <v>1.4579999999999999E-2</v>
      </c>
      <c r="D1461" s="1">
        <f t="shared" si="184"/>
        <v>4.5804420889339186</v>
      </c>
      <c r="E1461" s="1" t="str">
        <f t="shared" si="185"/>
        <v>S5</v>
      </c>
      <c r="F1461" s="1">
        <f t="shared" si="190"/>
        <v>0.39165188414752805</v>
      </c>
      <c r="G1461" s="1">
        <f>$F$2*(((SQRT(3)*COS(Model!F1461))-SIN(Model!F1461))/2)</f>
        <v>0.48767351419303023</v>
      </c>
      <c r="H1461" s="1">
        <f t="shared" si="186"/>
        <v>0.30537259066257516</v>
      </c>
      <c r="I1461" s="1">
        <f t="shared" si="187"/>
        <v>0.79304610485560545</v>
      </c>
      <c r="J1461" s="1" t="str">
        <f t="shared" si="188"/>
        <v>R2</v>
      </c>
      <c r="K1461" t="str">
        <f t="shared" si="189"/>
        <v>S5R2</v>
      </c>
      <c r="L1461" t="str">
        <f>VLOOKUP(K1461,'Voltage Vector Region'!$M:$P,2,0)</f>
        <v>V5</v>
      </c>
      <c r="M1461" t="str">
        <f>VLOOKUP(K1461,'Voltage Vector Region'!$M:$P,3,0)</f>
        <v>V11</v>
      </c>
      <c r="N1461" t="str">
        <f>VLOOKUP(K1461,'Voltage Vector Region'!$M:$P,4,0)</f>
        <v>V6</v>
      </c>
      <c r="P1461" t="str">
        <f>VLOOKUP(L1461,'Voltage Vector Region'!$R:$S,2,0)</f>
        <v>OOP</v>
      </c>
      <c r="Q1461" t="str">
        <f>VLOOKUP(M1461,'Voltage Vector Region'!$R:$S,2,0)</f>
        <v>ONP</v>
      </c>
      <c r="R1461" t="str">
        <f>VLOOKUP(N1461,'Voltage Vector Region'!$R:$S,2,0)</f>
        <v>POP</v>
      </c>
      <c r="S1461">
        <f t="shared" si="183"/>
        <v>14.579999999999998</v>
      </c>
      <c r="T1461" t="e">
        <f>VLOOKUP($K1461,#REF!,2,0)</f>
        <v>#REF!</v>
      </c>
      <c r="U1461" t="e">
        <f>VLOOKUP($K1461,#REF!,3,0)</f>
        <v>#REF!</v>
      </c>
      <c r="V1461" t="e">
        <f>VLOOKUP($K1461,#REF!,4,0)</f>
        <v>#REF!</v>
      </c>
    </row>
    <row r="1462" spans="3:22" x14ac:dyDescent="0.3">
      <c r="C1462" s="1">
        <v>1.4590000000000001E-2</v>
      </c>
      <c r="D1462" s="1">
        <f t="shared" si="184"/>
        <v>4.5835836815875082</v>
      </c>
      <c r="E1462" s="1" t="str">
        <f t="shared" si="185"/>
        <v>S5</v>
      </c>
      <c r="F1462" s="1">
        <f t="shared" si="190"/>
        <v>0.39479347680111765</v>
      </c>
      <c r="G1462" s="1">
        <f>$F$2*(((SQRT(3)*COS(Model!F1462))-SIN(Model!F1462))/2)</f>
        <v>0.48567879976830364</v>
      </c>
      <c r="H1462" s="1">
        <f t="shared" si="186"/>
        <v>0.30769404832014668</v>
      </c>
      <c r="I1462" s="1">
        <f t="shared" si="187"/>
        <v>0.79337284808845032</v>
      </c>
      <c r="J1462" s="1" t="str">
        <f t="shared" si="188"/>
        <v>R2</v>
      </c>
      <c r="K1462" t="str">
        <f t="shared" si="189"/>
        <v>S5R2</v>
      </c>
      <c r="L1462" t="str">
        <f>VLOOKUP(K1462,'Voltage Vector Region'!$M:$P,2,0)</f>
        <v>V5</v>
      </c>
      <c r="M1462" t="str">
        <f>VLOOKUP(K1462,'Voltage Vector Region'!$M:$P,3,0)</f>
        <v>V11</v>
      </c>
      <c r="N1462" t="str">
        <f>VLOOKUP(K1462,'Voltage Vector Region'!$M:$P,4,0)</f>
        <v>V6</v>
      </c>
      <c r="P1462" t="str">
        <f>VLOOKUP(L1462,'Voltage Vector Region'!$R:$S,2,0)</f>
        <v>OOP</v>
      </c>
      <c r="Q1462" t="str">
        <f>VLOOKUP(M1462,'Voltage Vector Region'!$R:$S,2,0)</f>
        <v>ONP</v>
      </c>
      <c r="R1462" t="str">
        <f>VLOOKUP(N1462,'Voltage Vector Region'!$R:$S,2,0)</f>
        <v>POP</v>
      </c>
      <c r="S1462">
        <f t="shared" si="183"/>
        <v>14.59</v>
      </c>
      <c r="T1462" t="e">
        <f>VLOOKUP($K1462,#REF!,2,0)</f>
        <v>#REF!</v>
      </c>
      <c r="U1462" t="e">
        <f>VLOOKUP($K1462,#REF!,3,0)</f>
        <v>#REF!</v>
      </c>
      <c r="V1462" t="e">
        <f>VLOOKUP($K1462,#REF!,4,0)</f>
        <v>#REF!</v>
      </c>
    </row>
    <row r="1463" spans="3:22" x14ac:dyDescent="0.3">
      <c r="C1463" s="1">
        <v>1.46E-2</v>
      </c>
      <c r="D1463" s="1">
        <f t="shared" si="184"/>
        <v>4.5867252742410978</v>
      </c>
      <c r="E1463" s="1" t="str">
        <f t="shared" si="185"/>
        <v>S5</v>
      </c>
      <c r="F1463" s="1">
        <f t="shared" si="190"/>
        <v>0.39793506945470725</v>
      </c>
      <c r="G1463" s="1">
        <f>$F$2*(((SQRT(3)*COS(Model!F1463))-SIN(Model!F1463))/2)</f>
        <v>0.48367929188989989</v>
      </c>
      <c r="H1463" s="1">
        <f t="shared" si="186"/>
        <v>0.31001246916168246</v>
      </c>
      <c r="I1463" s="1">
        <f t="shared" si="187"/>
        <v>0.79369176105158235</v>
      </c>
      <c r="J1463" s="1" t="str">
        <f t="shared" si="188"/>
        <v>R2</v>
      </c>
      <c r="K1463" t="str">
        <f t="shared" si="189"/>
        <v>S5R2</v>
      </c>
      <c r="L1463" t="str">
        <f>VLOOKUP(K1463,'Voltage Vector Region'!$M:$P,2,0)</f>
        <v>V5</v>
      </c>
      <c r="M1463" t="str">
        <f>VLOOKUP(K1463,'Voltage Vector Region'!$M:$P,3,0)</f>
        <v>V11</v>
      </c>
      <c r="N1463" t="str">
        <f>VLOOKUP(K1463,'Voltage Vector Region'!$M:$P,4,0)</f>
        <v>V6</v>
      </c>
      <c r="P1463" t="str">
        <f>VLOOKUP(L1463,'Voltage Vector Region'!$R:$S,2,0)</f>
        <v>OOP</v>
      </c>
      <c r="Q1463" t="str">
        <f>VLOOKUP(M1463,'Voltage Vector Region'!$R:$S,2,0)</f>
        <v>ONP</v>
      </c>
      <c r="R1463" t="str">
        <f>VLOOKUP(N1463,'Voltage Vector Region'!$R:$S,2,0)</f>
        <v>POP</v>
      </c>
      <c r="S1463">
        <f t="shared" si="183"/>
        <v>14.6</v>
      </c>
      <c r="T1463" t="e">
        <f>VLOOKUP($K1463,#REF!,2,0)</f>
        <v>#REF!</v>
      </c>
      <c r="U1463" t="e">
        <f>VLOOKUP($K1463,#REF!,3,0)</f>
        <v>#REF!</v>
      </c>
      <c r="V1463" t="e">
        <f>VLOOKUP($K1463,#REF!,4,0)</f>
        <v>#REF!</v>
      </c>
    </row>
    <row r="1464" spans="3:22" x14ac:dyDescent="0.3">
      <c r="C1464" s="1">
        <v>1.461E-2</v>
      </c>
      <c r="D1464" s="1">
        <f t="shared" si="184"/>
        <v>4.5898668668946883</v>
      </c>
      <c r="E1464" s="1" t="str">
        <f t="shared" si="185"/>
        <v>S5</v>
      </c>
      <c r="F1464" s="1">
        <f t="shared" si="190"/>
        <v>0.40107666210829773</v>
      </c>
      <c r="G1464" s="1">
        <f>$F$2*(((SQRT(3)*COS(Model!F1464))-SIN(Model!F1464))/2)</f>
        <v>0.48167501029215365</v>
      </c>
      <c r="H1464" s="1">
        <f t="shared" si="186"/>
        <v>0.31232783030530537</v>
      </c>
      <c r="I1464" s="1">
        <f t="shared" si="187"/>
        <v>0.79400284059745907</v>
      </c>
      <c r="J1464" s="1" t="str">
        <f t="shared" si="188"/>
        <v>R2</v>
      </c>
      <c r="K1464" t="str">
        <f t="shared" si="189"/>
        <v>S5R2</v>
      </c>
      <c r="L1464" t="str">
        <f>VLOOKUP(K1464,'Voltage Vector Region'!$M:$P,2,0)</f>
        <v>V5</v>
      </c>
      <c r="M1464" t="str">
        <f>VLOOKUP(K1464,'Voltage Vector Region'!$M:$P,3,0)</f>
        <v>V11</v>
      </c>
      <c r="N1464" t="str">
        <f>VLOOKUP(K1464,'Voltage Vector Region'!$M:$P,4,0)</f>
        <v>V6</v>
      </c>
      <c r="P1464" t="str">
        <f>VLOOKUP(L1464,'Voltage Vector Region'!$R:$S,2,0)</f>
        <v>OOP</v>
      </c>
      <c r="Q1464" t="str">
        <f>VLOOKUP(M1464,'Voltage Vector Region'!$R:$S,2,0)</f>
        <v>ONP</v>
      </c>
      <c r="R1464" t="str">
        <f>VLOOKUP(N1464,'Voltage Vector Region'!$R:$S,2,0)</f>
        <v>POP</v>
      </c>
      <c r="S1464">
        <f t="shared" si="183"/>
        <v>14.61</v>
      </c>
      <c r="T1464" t="e">
        <f>VLOOKUP($K1464,#REF!,2,0)</f>
        <v>#REF!</v>
      </c>
      <c r="U1464" t="e">
        <f>VLOOKUP($K1464,#REF!,3,0)</f>
        <v>#REF!</v>
      </c>
      <c r="V1464" t="e">
        <f>VLOOKUP($K1464,#REF!,4,0)</f>
        <v>#REF!</v>
      </c>
    </row>
    <row r="1465" spans="3:22" x14ac:dyDescent="0.3">
      <c r="C1465" s="1">
        <v>1.4619999999999999E-2</v>
      </c>
      <c r="D1465" s="1">
        <f t="shared" si="184"/>
        <v>4.5930084595482779</v>
      </c>
      <c r="E1465" s="1" t="str">
        <f t="shared" si="185"/>
        <v>S5</v>
      </c>
      <c r="F1465" s="1">
        <f t="shared" si="190"/>
        <v>0.40421825476188733</v>
      </c>
      <c r="G1465" s="1">
        <f>$F$2*(((SQRT(3)*COS(Model!F1465))-SIN(Model!F1465))/2)</f>
        <v>0.47966597475651662</v>
      </c>
      <c r="H1465" s="1">
        <f t="shared" si="186"/>
        <v>0.3146401088993343</v>
      </c>
      <c r="I1465" s="1">
        <f t="shared" si="187"/>
        <v>0.79430608365585087</v>
      </c>
      <c r="J1465" s="1" t="str">
        <f t="shared" si="188"/>
        <v>R2</v>
      </c>
      <c r="K1465" t="str">
        <f t="shared" si="189"/>
        <v>S5R2</v>
      </c>
      <c r="L1465" t="str">
        <f>VLOOKUP(K1465,'Voltage Vector Region'!$M:$P,2,0)</f>
        <v>V5</v>
      </c>
      <c r="M1465" t="str">
        <f>VLOOKUP(K1465,'Voltage Vector Region'!$M:$P,3,0)</f>
        <v>V11</v>
      </c>
      <c r="N1465" t="str">
        <f>VLOOKUP(K1465,'Voltage Vector Region'!$M:$P,4,0)</f>
        <v>V6</v>
      </c>
      <c r="P1465" t="str">
        <f>VLOOKUP(L1465,'Voltage Vector Region'!$R:$S,2,0)</f>
        <v>OOP</v>
      </c>
      <c r="Q1465" t="str">
        <f>VLOOKUP(M1465,'Voltage Vector Region'!$R:$S,2,0)</f>
        <v>ONP</v>
      </c>
      <c r="R1465" t="str">
        <f>VLOOKUP(N1465,'Voltage Vector Region'!$R:$S,2,0)</f>
        <v>POP</v>
      </c>
      <c r="S1465">
        <f t="shared" si="183"/>
        <v>14.62</v>
      </c>
      <c r="T1465" t="e">
        <f>VLOOKUP($K1465,#REF!,2,0)</f>
        <v>#REF!</v>
      </c>
      <c r="U1465" t="e">
        <f>VLOOKUP($K1465,#REF!,3,0)</f>
        <v>#REF!</v>
      </c>
      <c r="V1465" t="e">
        <f>VLOOKUP($K1465,#REF!,4,0)</f>
        <v>#REF!</v>
      </c>
    </row>
    <row r="1466" spans="3:22" x14ac:dyDescent="0.3">
      <c r="C1466" s="1">
        <v>1.4630000000000001E-2</v>
      </c>
      <c r="D1466" s="1">
        <f t="shared" si="184"/>
        <v>4.5961500522018675</v>
      </c>
      <c r="E1466" s="1" t="str">
        <f t="shared" si="185"/>
        <v>S5</v>
      </c>
      <c r="F1466" s="1">
        <f t="shared" si="190"/>
        <v>0.40735984741547693</v>
      </c>
      <c r="G1466" s="1">
        <f>$F$2*(((SQRT(3)*COS(Model!F1466))-SIN(Model!F1466))/2)</f>
        <v>0.47765220511135775</v>
      </c>
      <c r="H1466" s="1">
        <f t="shared" si="186"/>
        <v>0.31694928212251383</v>
      </c>
      <c r="I1466" s="1">
        <f t="shared" si="187"/>
        <v>0.79460148723387158</v>
      </c>
      <c r="J1466" s="1" t="str">
        <f t="shared" si="188"/>
        <v>R2</v>
      </c>
      <c r="K1466" t="str">
        <f t="shared" si="189"/>
        <v>S5R2</v>
      </c>
      <c r="L1466" t="str">
        <f>VLOOKUP(K1466,'Voltage Vector Region'!$M:$P,2,0)</f>
        <v>V5</v>
      </c>
      <c r="M1466" t="str">
        <f>VLOOKUP(K1466,'Voltage Vector Region'!$M:$P,3,0)</f>
        <v>V11</v>
      </c>
      <c r="N1466" t="str">
        <f>VLOOKUP(K1466,'Voltage Vector Region'!$M:$P,4,0)</f>
        <v>V6</v>
      </c>
      <c r="P1466" t="str">
        <f>VLOOKUP(L1466,'Voltage Vector Region'!$R:$S,2,0)</f>
        <v>OOP</v>
      </c>
      <c r="Q1466" t="str">
        <f>VLOOKUP(M1466,'Voltage Vector Region'!$R:$S,2,0)</f>
        <v>ONP</v>
      </c>
      <c r="R1466" t="str">
        <f>VLOOKUP(N1466,'Voltage Vector Region'!$R:$S,2,0)</f>
        <v>POP</v>
      </c>
      <c r="S1466">
        <f t="shared" si="183"/>
        <v>14.63</v>
      </c>
      <c r="T1466" t="e">
        <f>VLOOKUP($K1466,#REF!,2,0)</f>
        <v>#REF!</v>
      </c>
      <c r="U1466" t="e">
        <f>VLOOKUP($K1466,#REF!,3,0)</f>
        <v>#REF!</v>
      </c>
      <c r="V1466" t="e">
        <f>VLOOKUP($K1466,#REF!,4,0)</f>
        <v>#REF!</v>
      </c>
    </row>
    <row r="1467" spans="3:22" x14ac:dyDescent="0.3">
      <c r="C1467" s="1">
        <v>1.464E-2</v>
      </c>
      <c r="D1467" s="1">
        <f t="shared" si="184"/>
        <v>4.5992916448554571</v>
      </c>
      <c r="E1467" s="1" t="str">
        <f t="shared" si="185"/>
        <v>S5</v>
      </c>
      <c r="F1467" s="1">
        <f t="shared" si="190"/>
        <v>0.41050144006906653</v>
      </c>
      <c r="G1467" s="1">
        <f>$F$2*(((SQRT(3)*COS(Model!F1467))-SIN(Model!F1467))/2)</f>
        <v>0.4756337212317705</v>
      </c>
      <c r="H1467" s="1">
        <f t="shared" si="186"/>
        <v>0.31925532718423633</v>
      </c>
      <c r="I1467" s="1">
        <f t="shared" si="187"/>
        <v>0.79488904841600683</v>
      </c>
      <c r="J1467" s="1" t="str">
        <f t="shared" si="188"/>
        <v>R2</v>
      </c>
      <c r="K1467" t="str">
        <f t="shared" si="189"/>
        <v>S5R2</v>
      </c>
      <c r="L1467" t="str">
        <f>VLOOKUP(K1467,'Voltage Vector Region'!$M:$P,2,0)</f>
        <v>V5</v>
      </c>
      <c r="M1467" t="str">
        <f>VLOOKUP(K1467,'Voltage Vector Region'!$M:$P,3,0)</f>
        <v>V11</v>
      </c>
      <c r="N1467" t="str">
        <f>VLOOKUP(K1467,'Voltage Vector Region'!$M:$P,4,0)</f>
        <v>V6</v>
      </c>
      <c r="P1467" t="str">
        <f>VLOOKUP(L1467,'Voltage Vector Region'!$R:$S,2,0)</f>
        <v>OOP</v>
      </c>
      <c r="Q1467" t="str">
        <f>VLOOKUP(M1467,'Voltage Vector Region'!$R:$S,2,0)</f>
        <v>ONP</v>
      </c>
      <c r="R1467" t="str">
        <f>VLOOKUP(N1467,'Voltage Vector Region'!$R:$S,2,0)</f>
        <v>POP</v>
      </c>
      <c r="S1467">
        <f t="shared" si="183"/>
        <v>14.64</v>
      </c>
      <c r="T1467" t="e">
        <f>VLOOKUP($K1467,#REF!,2,0)</f>
        <v>#REF!</v>
      </c>
      <c r="U1467" t="e">
        <f>VLOOKUP($K1467,#REF!,3,0)</f>
        <v>#REF!</v>
      </c>
      <c r="V1467" t="e">
        <f>VLOOKUP($K1467,#REF!,4,0)</f>
        <v>#REF!</v>
      </c>
    </row>
    <row r="1468" spans="3:22" x14ac:dyDescent="0.3">
      <c r="C1468" s="1">
        <v>1.465E-2</v>
      </c>
      <c r="D1468" s="1">
        <f t="shared" si="184"/>
        <v>4.6024332375090466</v>
      </c>
      <c r="E1468" s="1" t="str">
        <f t="shared" si="185"/>
        <v>S5</v>
      </c>
      <c r="F1468" s="1">
        <f t="shared" si="190"/>
        <v>0.41364303272265612</v>
      </c>
      <c r="G1468" s="1">
        <f>$F$2*(((SQRT(3)*COS(Model!F1468))-SIN(Model!F1468))/2)</f>
        <v>0.47361054303937566</v>
      </c>
      <c r="H1468" s="1">
        <f t="shared" si="186"/>
        <v>0.32155822132476813</v>
      </c>
      <c r="I1468" s="1">
        <f t="shared" si="187"/>
        <v>0.79516876436414385</v>
      </c>
      <c r="J1468" s="1" t="str">
        <f t="shared" si="188"/>
        <v>R2</v>
      </c>
      <c r="K1468" t="str">
        <f t="shared" si="189"/>
        <v>S5R2</v>
      </c>
      <c r="L1468" t="str">
        <f>VLOOKUP(K1468,'Voltage Vector Region'!$M:$P,2,0)</f>
        <v>V5</v>
      </c>
      <c r="M1468" t="str">
        <f>VLOOKUP(K1468,'Voltage Vector Region'!$M:$P,3,0)</f>
        <v>V11</v>
      </c>
      <c r="N1468" t="str">
        <f>VLOOKUP(K1468,'Voltage Vector Region'!$M:$P,4,0)</f>
        <v>V6</v>
      </c>
      <c r="P1468" t="str">
        <f>VLOOKUP(L1468,'Voltage Vector Region'!$R:$S,2,0)</f>
        <v>OOP</v>
      </c>
      <c r="Q1468" t="str">
        <f>VLOOKUP(M1468,'Voltage Vector Region'!$R:$S,2,0)</f>
        <v>ONP</v>
      </c>
      <c r="R1468" t="str">
        <f>VLOOKUP(N1468,'Voltage Vector Region'!$R:$S,2,0)</f>
        <v>POP</v>
      </c>
      <c r="S1468">
        <f t="shared" si="183"/>
        <v>14.65</v>
      </c>
      <c r="T1468" t="e">
        <f>VLOOKUP($K1468,#REF!,2,0)</f>
        <v>#REF!</v>
      </c>
      <c r="U1468" t="e">
        <f>VLOOKUP($K1468,#REF!,3,0)</f>
        <v>#REF!</v>
      </c>
      <c r="V1468" t="e">
        <f>VLOOKUP($K1468,#REF!,4,0)</f>
        <v>#REF!</v>
      </c>
    </row>
    <row r="1469" spans="3:22" x14ac:dyDescent="0.3">
      <c r="C1469" s="1">
        <v>1.4659999999999999E-2</v>
      </c>
      <c r="D1469" s="1">
        <f t="shared" si="184"/>
        <v>4.6055748301626371</v>
      </c>
      <c r="E1469" s="1" t="str">
        <f t="shared" si="185"/>
        <v>S5</v>
      </c>
      <c r="F1469" s="1">
        <f t="shared" si="190"/>
        <v>0.41678462537624661</v>
      </c>
      <c r="G1469" s="1">
        <f>$F$2*(((SQRT(3)*COS(Model!F1469))-SIN(Model!F1469))/2)</f>
        <v>0.47158269050212476</v>
      </c>
      <c r="H1469" s="1">
        <f t="shared" si="186"/>
        <v>0.32385794181547445</v>
      </c>
      <c r="I1469" s="1">
        <f t="shared" si="187"/>
        <v>0.79544063231759921</v>
      </c>
      <c r="J1469" s="1" t="str">
        <f t="shared" si="188"/>
        <v>R2</v>
      </c>
      <c r="K1469" t="str">
        <f t="shared" si="189"/>
        <v>S5R2</v>
      </c>
      <c r="L1469" t="str">
        <f>VLOOKUP(K1469,'Voltage Vector Region'!$M:$P,2,0)</f>
        <v>V5</v>
      </c>
      <c r="M1469" t="str">
        <f>VLOOKUP(K1469,'Voltage Vector Region'!$M:$P,3,0)</f>
        <v>V11</v>
      </c>
      <c r="N1469" t="str">
        <f>VLOOKUP(K1469,'Voltage Vector Region'!$M:$P,4,0)</f>
        <v>V6</v>
      </c>
      <c r="P1469" t="str">
        <f>VLOOKUP(L1469,'Voltage Vector Region'!$R:$S,2,0)</f>
        <v>OOP</v>
      </c>
      <c r="Q1469" t="str">
        <f>VLOOKUP(M1469,'Voltage Vector Region'!$R:$S,2,0)</f>
        <v>ONP</v>
      </c>
      <c r="R1469" t="str">
        <f>VLOOKUP(N1469,'Voltage Vector Region'!$R:$S,2,0)</f>
        <v>POP</v>
      </c>
      <c r="S1469">
        <f t="shared" si="183"/>
        <v>14.659999999999998</v>
      </c>
      <c r="T1469" t="e">
        <f>VLOOKUP($K1469,#REF!,2,0)</f>
        <v>#REF!</v>
      </c>
      <c r="U1469" t="e">
        <f>VLOOKUP($K1469,#REF!,3,0)</f>
        <v>#REF!</v>
      </c>
      <c r="V1469" t="e">
        <f>VLOOKUP($K1469,#REF!,4,0)</f>
        <v>#REF!</v>
      </c>
    </row>
    <row r="1470" spans="3:22" x14ac:dyDescent="0.3">
      <c r="C1470" s="1">
        <v>1.4670000000000001E-2</v>
      </c>
      <c r="D1470" s="1">
        <f t="shared" si="184"/>
        <v>4.6087164228162267</v>
      </c>
      <c r="E1470" s="1" t="str">
        <f t="shared" si="185"/>
        <v>S5</v>
      </c>
      <c r="F1470" s="1">
        <f t="shared" si="190"/>
        <v>0.41992621802983621</v>
      </c>
      <c r="G1470" s="1">
        <f>$F$2*(((SQRT(3)*COS(Model!F1470))-SIN(Model!F1470))/2)</f>
        <v>0.46955018363410483</v>
      </c>
      <c r="H1470" s="1">
        <f t="shared" si="186"/>
        <v>0.32615446595904113</v>
      </c>
      <c r="I1470" s="1">
        <f t="shared" si="187"/>
        <v>0.79570464959314591</v>
      </c>
      <c r="J1470" s="1" t="str">
        <f t="shared" si="188"/>
        <v>R2</v>
      </c>
      <c r="K1470" t="str">
        <f t="shared" si="189"/>
        <v>S5R2</v>
      </c>
      <c r="L1470" t="str">
        <f>VLOOKUP(K1470,'Voltage Vector Region'!$M:$P,2,0)</f>
        <v>V5</v>
      </c>
      <c r="M1470" t="str">
        <f>VLOOKUP(K1470,'Voltage Vector Region'!$M:$P,3,0)</f>
        <v>V11</v>
      </c>
      <c r="N1470" t="str">
        <f>VLOOKUP(K1470,'Voltage Vector Region'!$M:$P,4,0)</f>
        <v>V6</v>
      </c>
      <c r="P1470" t="str">
        <f>VLOOKUP(L1470,'Voltage Vector Region'!$R:$S,2,0)</f>
        <v>OOP</v>
      </c>
      <c r="Q1470" t="str">
        <f>VLOOKUP(M1470,'Voltage Vector Region'!$R:$S,2,0)</f>
        <v>ONP</v>
      </c>
      <c r="R1470" t="str">
        <f>VLOOKUP(N1470,'Voltage Vector Region'!$R:$S,2,0)</f>
        <v>POP</v>
      </c>
      <c r="S1470">
        <f t="shared" si="183"/>
        <v>14.67</v>
      </c>
      <c r="T1470" t="e">
        <f>VLOOKUP($K1470,#REF!,2,0)</f>
        <v>#REF!</v>
      </c>
      <c r="U1470" t="e">
        <f>VLOOKUP($K1470,#REF!,3,0)</f>
        <v>#REF!</v>
      </c>
      <c r="V1470" t="e">
        <f>VLOOKUP($K1470,#REF!,4,0)</f>
        <v>#REF!</v>
      </c>
    </row>
    <row r="1471" spans="3:22" x14ac:dyDescent="0.3">
      <c r="C1471" s="1">
        <v>1.468E-2</v>
      </c>
      <c r="D1471" s="1">
        <f t="shared" si="184"/>
        <v>4.6118580154698163</v>
      </c>
      <c r="E1471" s="1" t="str">
        <f t="shared" si="185"/>
        <v>S5</v>
      </c>
      <c r="F1471" s="1">
        <f t="shared" si="190"/>
        <v>0.4230678106834258</v>
      </c>
      <c r="G1471" s="1">
        <f>$F$2*(((SQRT(3)*COS(Model!F1471))-SIN(Model!F1471))/2)</f>
        <v>0.46751304249533754</v>
      </c>
      <c r="H1471" s="1">
        <f t="shared" si="186"/>
        <v>0.32844777108970269</v>
      </c>
      <c r="I1471" s="1">
        <f t="shared" si="187"/>
        <v>0.79596081358504023</v>
      </c>
      <c r="J1471" s="1" t="str">
        <f t="shared" si="188"/>
        <v>R2</v>
      </c>
      <c r="K1471" t="str">
        <f t="shared" si="189"/>
        <v>S5R2</v>
      </c>
      <c r="L1471" t="str">
        <f>VLOOKUP(K1471,'Voltage Vector Region'!$M:$P,2,0)</f>
        <v>V5</v>
      </c>
      <c r="M1471" t="str">
        <f>VLOOKUP(K1471,'Voltage Vector Region'!$M:$P,3,0)</f>
        <v>V11</v>
      </c>
      <c r="N1471" t="str">
        <f>VLOOKUP(K1471,'Voltage Vector Region'!$M:$P,4,0)</f>
        <v>V6</v>
      </c>
      <c r="P1471" t="str">
        <f>VLOOKUP(L1471,'Voltage Vector Region'!$R:$S,2,0)</f>
        <v>OOP</v>
      </c>
      <c r="Q1471" t="str">
        <f>VLOOKUP(M1471,'Voltage Vector Region'!$R:$S,2,0)</f>
        <v>ONP</v>
      </c>
      <c r="R1471" t="str">
        <f>VLOOKUP(N1471,'Voltage Vector Region'!$R:$S,2,0)</f>
        <v>POP</v>
      </c>
      <c r="S1471">
        <f t="shared" si="183"/>
        <v>14.68</v>
      </c>
      <c r="T1471" t="e">
        <f>VLOOKUP($K1471,#REF!,2,0)</f>
        <v>#REF!</v>
      </c>
      <c r="U1471" t="e">
        <f>VLOOKUP($K1471,#REF!,3,0)</f>
        <v>#REF!</v>
      </c>
      <c r="V1471" t="e">
        <f>VLOOKUP($K1471,#REF!,4,0)</f>
        <v>#REF!</v>
      </c>
    </row>
    <row r="1472" spans="3:22" x14ac:dyDescent="0.3">
      <c r="C1472" s="1">
        <v>1.469E-2</v>
      </c>
      <c r="D1472" s="1">
        <f t="shared" si="184"/>
        <v>4.6149996081234059</v>
      </c>
      <c r="E1472" s="1" t="str">
        <f t="shared" si="185"/>
        <v>S5</v>
      </c>
      <c r="F1472" s="1">
        <f t="shared" si="190"/>
        <v>0.4262094033370154</v>
      </c>
      <c r="G1472" s="1">
        <f>$F$2*(((SQRT(3)*COS(Model!F1472))-SIN(Model!F1472))/2)</f>
        <v>0.46547128719158337</v>
      </c>
      <c r="H1472" s="1">
        <f t="shared" si="186"/>
        <v>0.33073783457346329</v>
      </c>
      <c r="I1472" s="1">
        <f t="shared" si="187"/>
        <v>0.79620912176504666</v>
      </c>
      <c r="J1472" s="1" t="str">
        <f t="shared" si="188"/>
        <v>R2</v>
      </c>
      <c r="K1472" t="str">
        <f t="shared" si="189"/>
        <v>S5R2</v>
      </c>
      <c r="L1472" t="str">
        <f>VLOOKUP(K1472,'Voltage Vector Region'!$M:$P,2,0)</f>
        <v>V5</v>
      </c>
      <c r="M1472" t="str">
        <f>VLOOKUP(K1472,'Voltage Vector Region'!$M:$P,3,0)</f>
        <v>V11</v>
      </c>
      <c r="N1472" t="str">
        <f>VLOOKUP(K1472,'Voltage Vector Region'!$M:$P,4,0)</f>
        <v>V6</v>
      </c>
      <c r="P1472" t="str">
        <f>VLOOKUP(L1472,'Voltage Vector Region'!$R:$S,2,0)</f>
        <v>OOP</v>
      </c>
      <c r="Q1472" t="str">
        <f>VLOOKUP(M1472,'Voltage Vector Region'!$R:$S,2,0)</f>
        <v>ONP</v>
      </c>
      <c r="R1472" t="str">
        <f>VLOOKUP(N1472,'Voltage Vector Region'!$R:$S,2,0)</f>
        <v>POP</v>
      </c>
      <c r="S1472">
        <f t="shared" si="183"/>
        <v>14.69</v>
      </c>
      <c r="T1472" t="e">
        <f>VLOOKUP($K1472,#REF!,2,0)</f>
        <v>#REF!</v>
      </c>
      <c r="U1472" t="e">
        <f>VLOOKUP($K1472,#REF!,3,0)</f>
        <v>#REF!</v>
      </c>
      <c r="V1472" t="e">
        <f>VLOOKUP($K1472,#REF!,4,0)</f>
        <v>#REF!</v>
      </c>
    </row>
    <row r="1473" spans="3:22" x14ac:dyDescent="0.3">
      <c r="C1473" s="1">
        <v>1.47E-2</v>
      </c>
      <c r="D1473" s="1">
        <f t="shared" si="184"/>
        <v>4.6181412007769955</v>
      </c>
      <c r="E1473" s="1" t="str">
        <f t="shared" si="185"/>
        <v>S5</v>
      </c>
      <c r="F1473" s="1">
        <f t="shared" si="190"/>
        <v>0.429350995990605</v>
      </c>
      <c r="G1473" s="1">
        <f>$F$2*(((SQRT(3)*COS(Model!F1473))-SIN(Model!F1473))/2)</f>
        <v>0.46342493787414307</v>
      </c>
      <c r="H1473" s="1">
        <f t="shared" si="186"/>
        <v>0.33302463380832092</v>
      </c>
      <c r="I1473" s="1">
        <f t="shared" si="187"/>
        <v>0.796449571682464</v>
      </c>
      <c r="J1473" s="1" t="str">
        <f t="shared" si="188"/>
        <v>R2</v>
      </c>
      <c r="K1473" t="str">
        <f t="shared" si="189"/>
        <v>S5R2</v>
      </c>
      <c r="L1473" t="str">
        <f>VLOOKUP(K1473,'Voltage Vector Region'!$M:$P,2,0)</f>
        <v>V5</v>
      </c>
      <c r="M1473" t="str">
        <f>VLOOKUP(K1473,'Voltage Vector Region'!$M:$P,3,0)</f>
        <v>V11</v>
      </c>
      <c r="N1473" t="str">
        <f>VLOOKUP(K1473,'Voltage Vector Region'!$M:$P,4,0)</f>
        <v>V6</v>
      </c>
      <c r="P1473" t="str">
        <f>VLOOKUP(L1473,'Voltage Vector Region'!$R:$S,2,0)</f>
        <v>OOP</v>
      </c>
      <c r="Q1473" t="str">
        <f>VLOOKUP(M1473,'Voltage Vector Region'!$R:$S,2,0)</f>
        <v>ONP</v>
      </c>
      <c r="R1473" t="str">
        <f>VLOOKUP(N1473,'Voltage Vector Region'!$R:$S,2,0)</f>
        <v>POP</v>
      </c>
      <c r="S1473">
        <f t="shared" si="183"/>
        <v>14.7</v>
      </c>
      <c r="T1473" t="e">
        <f>VLOOKUP($K1473,#REF!,2,0)</f>
        <v>#REF!</v>
      </c>
      <c r="U1473" t="e">
        <f>VLOOKUP($K1473,#REF!,3,0)</f>
        <v>#REF!</v>
      </c>
      <c r="V1473" t="e">
        <f>VLOOKUP($K1473,#REF!,4,0)</f>
        <v>#REF!</v>
      </c>
    </row>
    <row r="1474" spans="3:22" x14ac:dyDescent="0.3">
      <c r="C1474" s="1">
        <v>1.4710000000000001E-2</v>
      </c>
      <c r="D1474" s="1">
        <f t="shared" si="184"/>
        <v>4.621282793430586</v>
      </c>
      <c r="E1474" s="1" t="str">
        <f t="shared" si="185"/>
        <v>S5</v>
      </c>
      <c r="F1474" s="1">
        <f t="shared" si="190"/>
        <v>0.43249258864419549</v>
      </c>
      <c r="G1474" s="1">
        <f>$F$2*(((SQRT(3)*COS(Model!F1474))-SIN(Model!F1474))/2)</f>
        <v>0.4613740147396575</v>
      </c>
      <c r="H1474" s="1">
        <f t="shared" si="186"/>
        <v>0.33530814622449095</v>
      </c>
      <c r="I1474" s="1">
        <f t="shared" si="187"/>
        <v>0.79668216096414846</v>
      </c>
      <c r="J1474" s="1" t="str">
        <f t="shared" si="188"/>
        <v>R2</v>
      </c>
      <c r="K1474" t="str">
        <f t="shared" si="189"/>
        <v>S5R2</v>
      </c>
      <c r="L1474" t="str">
        <f>VLOOKUP(K1474,'Voltage Vector Region'!$M:$P,2,0)</f>
        <v>V5</v>
      </c>
      <c r="M1474" t="str">
        <f>VLOOKUP(K1474,'Voltage Vector Region'!$M:$P,3,0)</f>
        <v>V11</v>
      </c>
      <c r="N1474" t="str">
        <f>VLOOKUP(K1474,'Voltage Vector Region'!$M:$P,4,0)</f>
        <v>V6</v>
      </c>
      <c r="P1474" t="str">
        <f>VLOOKUP(L1474,'Voltage Vector Region'!$R:$S,2,0)</f>
        <v>OOP</v>
      </c>
      <c r="Q1474" t="str">
        <f>VLOOKUP(M1474,'Voltage Vector Region'!$R:$S,2,0)</f>
        <v>ONP</v>
      </c>
      <c r="R1474" t="str">
        <f>VLOOKUP(N1474,'Voltage Vector Region'!$R:$S,2,0)</f>
        <v>POP</v>
      </c>
      <c r="S1474">
        <f t="shared" si="183"/>
        <v>14.71</v>
      </c>
      <c r="T1474" t="e">
        <f>VLOOKUP($K1474,#REF!,2,0)</f>
        <v>#REF!</v>
      </c>
      <c r="U1474" t="e">
        <f>VLOOKUP($K1474,#REF!,3,0)</f>
        <v>#REF!</v>
      </c>
      <c r="V1474" t="e">
        <f>VLOOKUP($K1474,#REF!,4,0)</f>
        <v>#REF!</v>
      </c>
    </row>
    <row r="1475" spans="3:22" x14ac:dyDescent="0.3">
      <c r="C1475" s="1">
        <v>1.472E-2</v>
      </c>
      <c r="D1475" s="1">
        <f t="shared" si="184"/>
        <v>4.6244243860841756</v>
      </c>
      <c r="E1475" s="1" t="str">
        <f t="shared" si="185"/>
        <v>S5</v>
      </c>
      <c r="F1475" s="1">
        <f t="shared" si="190"/>
        <v>0.43563418129778508</v>
      </c>
      <c r="G1475" s="1">
        <f>$F$2*(((SQRT(3)*COS(Model!F1475))-SIN(Model!F1475))/2)</f>
        <v>0.45931853802991152</v>
      </c>
      <c r="H1475" s="1">
        <f t="shared" si="186"/>
        <v>0.33758834928462655</v>
      </c>
      <c r="I1475" s="1">
        <f t="shared" si="187"/>
        <v>0.79690688731453807</v>
      </c>
      <c r="J1475" s="1" t="str">
        <f t="shared" si="188"/>
        <v>R2</v>
      </c>
      <c r="K1475" t="str">
        <f t="shared" si="189"/>
        <v>S5R2</v>
      </c>
      <c r="L1475" t="str">
        <f>VLOOKUP(K1475,'Voltage Vector Region'!$M:$P,2,0)</f>
        <v>V5</v>
      </c>
      <c r="M1475" t="str">
        <f>VLOOKUP(K1475,'Voltage Vector Region'!$M:$P,3,0)</f>
        <v>V11</v>
      </c>
      <c r="N1475" t="str">
        <f>VLOOKUP(K1475,'Voltage Vector Region'!$M:$P,4,0)</f>
        <v>V6</v>
      </c>
      <c r="P1475" t="str">
        <f>VLOOKUP(L1475,'Voltage Vector Region'!$R:$S,2,0)</f>
        <v>OOP</v>
      </c>
      <c r="Q1475" t="str">
        <f>VLOOKUP(M1475,'Voltage Vector Region'!$R:$S,2,0)</f>
        <v>ONP</v>
      </c>
      <c r="R1475" t="str">
        <f>VLOOKUP(N1475,'Voltage Vector Region'!$R:$S,2,0)</f>
        <v>POP</v>
      </c>
      <c r="S1475">
        <f t="shared" ref="S1475:S1538" si="191">C1475/$S$1</f>
        <v>14.72</v>
      </c>
      <c r="T1475" t="e">
        <f>VLOOKUP($K1475,#REF!,2,0)</f>
        <v>#REF!</v>
      </c>
      <c r="U1475" t="e">
        <f>VLOOKUP($K1475,#REF!,3,0)</f>
        <v>#REF!</v>
      </c>
      <c r="V1475" t="e">
        <f>VLOOKUP($K1475,#REF!,4,0)</f>
        <v>#REF!</v>
      </c>
    </row>
    <row r="1476" spans="3:22" x14ac:dyDescent="0.3">
      <c r="C1476" s="1">
        <v>1.473E-2</v>
      </c>
      <c r="D1476" s="1">
        <f t="shared" ref="D1476:D1539" si="192">C1476*$B$3</f>
        <v>4.6275659787377652</v>
      </c>
      <c r="E1476" s="1" t="str">
        <f t="shared" ref="E1476:E1539" si="193">IF(AND((D1476&lt;PI()/3),(D1476&gt;=0)),"S1",IF(AND((D1476&lt;2*PI()/3),(D1476&gt;=PI()/3)),"S2",IF(AND((D1476&lt;3*PI()/3),(D1476&gt;=2*PI()/3)),"S3",IF(AND((D1476&lt;4*PI()/3),(D1476&gt;=PI())),"S4",IF(AND((D1476&lt;5*PI()/3),(D1476&gt;=4*PI()/3)),"S5",IF(AND((D1476&lt;2*PI()),(D1476&gt;=5*PI()/3)),"S6",0))))))</f>
        <v>S5</v>
      </c>
      <c r="F1476" s="1">
        <f t="shared" si="190"/>
        <v>0.43877577395137468</v>
      </c>
      <c r="G1476" s="1">
        <f>$F$2*(((SQRT(3)*COS(Model!F1476))-SIN(Model!F1476))/2)</f>
        <v>0.45725852803162931</v>
      </c>
      <c r="H1476" s="1">
        <f t="shared" si="186"/>
        <v>0.33986522048404466</v>
      </c>
      <c r="I1476" s="1">
        <f t="shared" si="187"/>
        <v>0.79712374851567391</v>
      </c>
      <c r="J1476" s="1" t="str">
        <f t="shared" si="188"/>
        <v>R2</v>
      </c>
      <c r="K1476" t="str">
        <f t="shared" si="189"/>
        <v>S5R2</v>
      </c>
      <c r="L1476" t="str">
        <f>VLOOKUP(K1476,'Voltage Vector Region'!$M:$P,2,0)</f>
        <v>V5</v>
      </c>
      <c r="M1476" t="str">
        <f>VLOOKUP(K1476,'Voltage Vector Region'!$M:$P,3,0)</f>
        <v>V11</v>
      </c>
      <c r="N1476" t="str">
        <f>VLOOKUP(K1476,'Voltage Vector Region'!$M:$P,4,0)</f>
        <v>V6</v>
      </c>
      <c r="P1476" t="str">
        <f>VLOOKUP(L1476,'Voltage Vector Region'!$R:$S,2,0)</f>
        <v>OOP</v>
      </c>
      <c r="Q1476" t="str">
        <f>VLOOKUP(M1476,'Voltage Vector Region'!$R:$S,2,0)</f>
        <v>ONP</v>
      </c>
      <c r="R1476" t="str">
        <f>VLOOKUP(N1476,'Voltage Vector Region'!$R:$S,2,0)</f>
        <v>POP</v>
      </c>
      <c r="S1476">
        <f t="shared" si="191"/>
        <v>14.73</v>
      </c>
      <c r="T1476" t="e">
        <f>VLOOKUP($K1476,#REF!,2,0)</f>
        <v>#REF!</v>
      </c>
      <c r="U1476" t="e">
        <f>VLOOKUP($K1476,#REF!,3,0)</f>
        <v>#REF!</v>
      </c>
      <c r="V1476" t="e">
        <f>VLOOKUP($K1476,#REF!,4,0)</f>
        <v>#REF!</v>
      </c>
    </row>
    <row r="1477" spans="3:22" x14ac:dyDescent="0.3">
      <c r="C1477" s="1">
        <v>1.474E-2</v>
      </c>
      <c r="D1477" s="1">
        <f t="shared" si="192"/>
        <v>4.6307075713913548</v>
      </c>
      <c r="E1477" s="1" t="str">
        <f t="shared" si="193"/>
        <v>S5</v>
      </c>
      <c r="F1477" s="1">
        <f t="shared" si="190"/>
        <v>0.44191736660496428</v>
      </c>
      <c r="G1477" s="1">
        <f>$F$2*(((SQRT(3)*COS(Model!F1477))-SIN(Model!F1477))/2)</f>
        <v>0.45519400507627827</v>
      </c>
      <c r="H1477" s="1">
        <f t="shared" si="186"/>
        <v>0.34213873735094569</v>
      </c>
      <c r="I1477" s="1">
        <f t="shared" si="187"/>
        <v>0.79733274242722396</v>
      </c>
      <c r="J1477" s="1" t="str">
        <f t="shared" si="188"/>
        <v>R2</v>
      </c>
      <c r="K1477" t="str">
        <f t="shared" si="189"/>
        <v>S5R2</v>
      </c>
      <c r="L1477" t="str">
        <f>VLOOKUP(K1477,'Voltage Vector Region'!$M:$P,2,0)</f>
        <v>V5</v>
      </c>
      <c r="M1477" t="str">
        <f>VLOOKUP(K1477,'Voltage Vector Region'!$M:$P,3,0)</f>
        <v>V11</v>
      </c>
      <c r="N1477" t="str">
        <f>VLOOKUP(K1477,'Voltage Vector Region'!$M:$P,4,0)</f>
        <v>V6</v>
      </c>
      <c r="P1477" t="str">
        <f>VLOOKUP(L1477,'Voltage Vector Region'!$R:$S,2,0)</f>
        <v>OOP</v>
      </c>
      <c r="Q1477" t="str">
        <f>VLOOKUP(M1477,'Voltage Vector Region'!$R:$S,2,0)</f>
        <v>ONP</v>
      </c>
      <c r="R1477" t="str">
        <f>VLOOKUP(N1477,'Voltage Vector Region'!$R:$S,2,0)</f>
        <v>POP</v>
      </c>
      <c r="S1477">
        <f t="shared" si="191"/>
        <v>14.739999999999998</v>
      </c>
      <c r="T1477" t="e">
        <f>VLOOKUP($K1477,#REF!,2,0)</f>
        <v>#REF!</v>
      </c>
      <c r="U1477" t="e">
        <f>VLOOKUP($K1477,#REF!,3,0)</f>
        <v>#REF!</v>
      </c>
      <c r="V1477" t="e">
        <f>VLOOKUP($K1477,#REF!,4,0)</f>
        <v>#REF!</v>
      </c>
    </row>
    <row r="1478" spans="3:22" x14ac:dyDescent="0.3">
      <c r="C1478" s="1">
        <v>1.4749999999999999E-2</v>
      </c>
      <c r="D1478" s="1">
        <f t="shared" si="192"/>
        <v>4.6338491640449444</v>
      </c>
      <c r="E1478" s="1" t="str">
        <f t="shared" si="193"/>
        <v>S5</v>
      </c>
      <c r="F1478" s="1">
        <f t="shared" si="190"/>
        <v>0.44505895925855388</v>
      </c>
      <c r="G1478" s="1">
        <f>$F$2*(((SQRT(3)*COS(Model!F1478))-SIN(Model!F1478))/2)</f>
        <v>0.4531249895398663</v>
      </c>
      <c r="H1478" s="1">
        <f t="shared" si="186"/>
        <v>0.34440887744663601</v>
      </c>
      <c r="I1478" s="1">
        <f t="shared" si="187"/>
        <v>0.7975338669865023</v>
      </c>
      <c r="J1478" s="1" t="str">
        <f t="shared" si="188"/>
        <v>R2</v>
      </c>
      <c r="K1478" t="str">
        <f t="shared" si="189"/>
        <v>S5R2</v>
      </c>
      <c r="L1478" t="str">
        <f>VLOOKUP(K1478,'Voltage Vector Region'!$M:$P,2,0)</f>
        <v>V5</v>
      </c>
      <c r="M1478" t="str">
        <f>VLOOKUP(K1478,'Voltage Vector Region'!$M:$P,3,0)</f>
        <v>V11</v>
      </c>
      <c r="N1478" t="str">
        <f>VLOOKUP(K1478,'Voltage Vector Region'!$M:$P,4,0)</f>
        <v>V6</v>
      </c>
      <c r="P1478" t="str">
        <f>VLOOKUP(L1478,'Voltage Vector Region'!$R:$S,2,0)</f>
        <v>OOP</v>
      </c>
      <c r="Q1478" t="str">
        <f>VLOOKUP(M1478,'Voltage Vector Region'!$R:$S,2,0)</f>
        <v>ONP</v>
      </c>
      <c r="R1478" t="str">
        <f>VLOOKUP(N1478,'Voltage Vector Region'!$R:$S,2,0)</f>
        <v>POP</v>
      </c>
      <c r="S1478">
        <f t="shared" si="191"/>
        <v>14.749999999999998</v>
      </c>
      <c r="T1478" t="e">
        <f>VLOOKUP($K1478,#REF!,2,0)</f>
        <v>#REF!</v>
      </c>
      <c r="U1478" t="e">
        <f>VLOOKUP($K1478,#REF!,3,0)</f>
        <v>#REF!</v>
      </c>
      <c r="V1478" t="e">
        <f>VLOOKUP($K1478,#REF!,4,0)</f>
        <v>#REF!</v>
      </c>
    </row>
    <row r="1479" spans="3:22" x14ac:dyDescent="0.3">
      <c r="C1479" s="1">
        <v>1.4760000000000001E-2</v>
      </c>
      <c r="D1479" s="1">
        <f t="shared" si="192"/>
        <v>4.6369907566985349</v>
      </c>
      <c r="E1479" s="1" t="str">
        <f t="shared" si="193"/>
        <v>S5</v>
      </c>
      <c r="F1479" s="1">
        <f t="shared" si="190"/>
        <v>0.44820055191214436</v>
      </c>
      <c r="G1479" s="1">
        <f>$F$2*(((SQRT(3)*COS(Model!F1479))-SIN(Model!F1479))/2)</f>
        <v>0.45105150184274106</v>
      </c>
      <c r="H1479" s="1">
        <f t="shared" si="186"/>
        <v>0.34667561836575012</v>
      </c>
      <c r="I1479" s="1">
        <f t="shared" si="187"/>
        <v>0.79772712020849124</v>
      </c>
      <c r="J1479" s="1" t="str">
        <f t="shared" si="188"/>
        <v>R2</v>
      </c>
      <c r="K1479" t="str">
        <f t="shared" si="189"/>
        <v>S5R2</v>
      </c>
      <c r="L1479" t="str">
        <f>VLOOKUP(K1479,'Voltage Vector Region'!$M:$P,2,0)</f>
        <v>V5</v>
      </c>
      <c r="M1479" t="str">
        <f>VLOOKUP(K1479,'Voltage Vector Region'!$M:$P,3,0)</f>
        <v>V11</v>
      </c>
      <c r="N1479" t="str">
        <f>VLOOKUP(K1479,'Voltage Vector Region'!$M:$P,4,0)</f>
        <v>V6</v>
      </c>
      <c r="P1479" t="str">
        <f>VLOOKUP(L1479,'Voltage Vector Region'!$R:$S,2,0)</f>
        <v>OOP</v>
      </c>
      <c r="Q1479" t="str">
        <f>VLOOKUP(M1479,'Voltage Vector Region'!$R:$S,2,0)</f>
        <v>ONP</v>
      </c>
      <c r="R1479" t="str">
        <f>VLOOKUP(N1479,'Voltage Vector Region'!$R:$S,2,0)</f>
        <v>POP</v>
      </c>
      <c r="S1479">
        <f t="shared" si="191"/>
        <v>14.76</v>
      </c>
      <c r="T1479" t="e">
        <f>VLOOKUP($K1479,#REF!,2,0)</f>
        <v>#REF!</v>
      </c>
      <c r="U1479" t="e">
        <f>VLOOKUP($K1479,#REF!,3,0)</f>
        <v>#REF!</v>
      </c>
      <c r="V1479" t="e">
        <f>VLOOKUP($K1479,#REF!,4,0)</f>
        <v>#REF!</v>
      </c>
    </row>
    <row r="1480" spans="3:22" x14ac:dyDescent="0.3">
      <c r="C1480" s="1">
        <v>1.477E-2</v>
      </c>
      <c r="D1480" s="1">
        <f t="shared" si="192"/>
        <v>4.6401323493521245</v>
      </c>
      <c r="E1480" s="1" t="str">
        <f t="shared" si="193"/>
        <v>S5</v>
      </c>
      <c r="F1480" s="1">
        <f t="shared" si="190"/>
        <v>0.45134214456573396</v>
      </c>
      <c r="G1480" s="1">
        <f>$F$2*(((SQRT(3)*COS(Model!F1480))-SIN(Model!F1480))/2)</f>
        <v>0.44897356244939002</v>
      </c>
      <c r="H1480" s="1">
        <f t="shared" si="186"/>
        <v>0.34893893773646889</v>
      </c>
      <c r="I1480" s="1">
        <f t="shared" si="187"/>
        <v>0.79791250018585891</v>
      </c>
      <c r="J1480" s="1" t="str">
        <f t="shared" si="188"/>
        <v>R2</v>
      </c>
      <c r="K1480" t="str">
        <f t="shared" si="189"/>
        <v>S5R2</v>
      </c>
      <c r="L1480" t="str">
        <f>VLOOKUP(K1480,'Voltage Vector Region'!$M:$P,2,0)</f>
        <v>V5</v>
      </c>
      <c r="M1480" t="str">
        <f>VLOOKUP(K1480,'Voltage Vector Region'!$M:$P,3,0)</f>
        <v>V11</v>
      </c>
      <c r="N1480" t="str">
        <f>VLOOKUP(K1480,'Voltage Vector Region'!$M:$P,4,0)</f>
        <v>V6</v>
      </c>
      <c r="P1480" t="str">
        <f>VLOOKUP(L1480,'Voltage Vector Region'!$R:$S,2,0)</f>
        <v>OOP</v>
      </c>
      <c r="Q1480" t="str">
        <f>VLOOKUP(M1480,'Voltage Vector Region'!$R:$S,2,0)</f>
        <v>ONP</v>
      </c>
      <c r="R1480" t="str">
        <f>VLOOKUP(N1480,'Voltage Vector Region'!$R:$S,2,0)</f>
        <v>POP</v>
      </c>
      <c r="S1480">
        <f t="shared" si="191"/>
        <v>14.77</v>
      </c>
      <c r="T1480" t="e">
        <f>VLOOKUP($K1480,#REF!,2,0)</f>
        <v>#REF!</v>
      </c>
      <c r="U1480" t="e">
        <f>VLOOKUP($K1480,#REF!,3,0)</f>
        <v>#REF!</v>
      </c>
      <c r="V1480" t="e">
        <f>VLOOKUP($K1480,#REF!,4,0)</f>
        <v>#REF!</v>
      </c>
    </row>
    <row r="1481" spans="3:22" x14ac:dyDescent="0.3">
      <c r="C1481" s="1">
        <v>1.478E-2</v>
      </c>
      <c r="D1481" s="1">
        <f t="shared" si="192"/>
        <v>4.6432739420057141</v>
      </c>
      <c r="E1481" s="1" t="str">
        <f t="shared" si="193"/>
        <v>S5</v>
      </c>
      <c r="F1481" s="1">
        <f t="shared" si="190"/>
        <v>0.45448373721932356</v>
      </c>
      <c r="G1481" s="1">
        <f>$F$2*(((SQRT(3)*COS(Model!F1481))-SIN(Model!F1481))/2)</f>
        <v>0.44689119186823556</v>
      </c>
      <c r="H1481" s="1">
        <f t="shared" si="186"/>
        <v>0.35119881322074464</v>
      </c>
      <c r="I1481" s="1">
        <f t="shared" si="187"/>
        <v>0.7980900050889802</v>
      </c>
      <c r="J1481" s="1" t="str">
        <f t="shared" si="188"/>
        <v>R2</v>
      </c>
      <c r="K1481" t="str">
        <f t="shared" si="189"/>
        <v>S5R2</v>
      </c>
      <c r="L1481" t="str">
        <f>VLOOKUP(K1481,'Voltage Vector Region'!$M:$P,2,0)</f>
        <v>V5</v>
      </c>
      <c r="M1481" t="str">
        <f>VLOOKUP(K1481,'Voltage Vector Region'!$M:$P,3,0)</f>
        <v>V11</v>
      </c>
      <c r="N1481" t="str">
        <f>VLOOKUP(K1481,'Voltage Vector Region'!$M:$P,4,0)</f>
        <v>V6</v>
      </c>
      <c r="P1481" t="str">
        <f>VLOOKUP(L1481,'Voltage Vector Region'!$R:$S,2,0)</f>
        <v>OOP</v>
      </c>
      <c r="Q1481" t="str">
        <f>VLOOKUP(M1481,'Voltage Vector Region'!$R:$S,2,0)</f>
        <v>ONP</v>
      </c>
      <c r="R1481" t="str">
        <f>VLOOKUP(N1481,'Voltage Vector Region'!$R:$S,2,0)</f>
        <v>POP</v>
      </c>
      <c r="S1481">
        <f t="shared" si="191"/>
        <v>14.78</v>
      </c>
      <c r="T1481" t="e">
        <f>VLOOKUP($K1481,#REF!,2,0)</f>
        <v>#REF!</v>
      </c>
      <c r="U1481" t="e">
        <f>VLOOKUP($K1481,#REF!,3,0)</f>
        <v>#REF!</v>
      </c>
      <c r="V1481" t="e">
        <f>VLOOKUP($K1481,#REF!,4,0)</f>
        <v>#REF!</v>
      </c>
    </row>
    <row r="1482" spans="3:22" x14ac:dyDescent="0.3">
      <c r="C1482" s="1">
        <v>1.4789999999999999E-2</v>
      </c>
      <c r="D1482" s="1">
        <f t="shared" si="192"/>
        <v>4.6464155346593037</v>
      </c>
      <c r="E1482" s="1" t="str">
        <f t="shared" si="193"/>
        <v>S5</v>
      </c>
      <c r="F1482" s="1">
        <f t="shared" si="190"/>
        <v>0.45762532987291316</v>
      </c>
      <c r="G1482" s="1">
        <f>$F$2*(((SQRT(3)*COS(Model!F1482))-SIN(Model!F1482))/2)</f>
        <v>0.44480441065143472</v>
      </c>
      <c r="H1482" s="1">
        <f t="shared" si="186"/>
        <v>0.3534552225145185</v>
      </c>
      <c r="I1482" s="1">
        <f t="shared" si="187"/>
        <v>0.79825963316595328</v>
      </c>
      <c r="J1482" s="1" t="str">
        <f t="shared" si="188"/>
        <v>R2</v>
      </c>
      <c r="K1482" t="str">
        <f t="shared" si="189"/>
        <v>S5R2</v>
      </c>
      <c r="L1482" t="str">
        <f>VLOOKUP(K1482,'Voltage Vector Region'!$M:$P,2,0)</f>
        <v>V5</v>
      </c>
      <c r="M1482" t="str">
        <f>VLOOKUP(K1482,'Voltage Vector Region'!$M:$P,3,0)</f>
        <v>V11</v>
      </c>
      <c r="N1482" t="str">
        <f>VLOOKUP(K1482,'Voltage Vector Region'!$M:$P,4,0)</f>
        <v>V6</v>
      </c>
      <c r="P1482" t="str">
        <f>VLOOKUP(L1482,'Voltage Vector Region'!$R:$S,2,0)</f>
        <v>OOP</v>
      </c>
      <c r="Q1482" t="str">
        <f>VLOOKUP(M1482,'Voltage Vector Region'!$R:$S,2,0)</f>
        <v>ONP</v>
      </c>
      <c r="R1482" t="str">
        <f>VLOOKUP(N1482,'Voltage Vector Region'!$R:$S,2,0)</f>
        <v>POP</v>
      </c>
      <c r="S1482">
        <f t="shared" si="191"/>
        <v>14.79</v>
      </c>
      <c r="T1482" t="e">
        <f>VLOOKUP($K1482,#REF!,2,0)</f>
        <v>#REF!</v>
      </c>
      <c r="U1482" t="e">
        <f>VLOOKUP($K1482,#REF!,3,0)</f>
        <v>#REF!</v>
      </c>
      <c r="V1482" t="e">
        <f>VLOOKUP($K1482,#REF!,4,0)</f>
        <v>#REF!</v>
      </c>
    </row>
    <row r="1483" spans="3:22" x14ac:dyDescent="0.3">
      <c r="C1483" s="1">
        <v>1.4800000000000001E-2</v>
      </c>
      <c r="D1483" s="1">
        <f t="shared" si="192"/>
        <v>4.6495571273128942</v>
      </c>
      <c r="E1483" s="1" t="str">
        <f t="shared" si="193"/>
        <v>S5</v>
      </c>
      <c r="F1483" s="1">
        <f t="shared" si="190"/>
        <v>0.46076692252650364</v>
      </c>
      <c r="G1483" s="1">
        <f>$F$2*(((SQRT(3)*COS(Model!F1483))-SIN(Model!F1483))/2)</f>
        <v>0.44271323939467477</v>
      </c>
      <c r="H1483" s="1">
        <f t="shared" si="186"/>
        <v>0.35570814334794248</v>
      </c>
      <c r="I1483" s="1">
        <f t="shared" si="187"/>
        <v>0.7984213827426172</v>
      </c>
      <c r="J1483" s="1" t="str">
        <f t="shared" si="188"/>
        <v>R2</v>
      </c>
      <c r="K1483" t="str">
        <f t="shared" si="189"/>
        <v>S5R2</v>
      </c>
      <c r="L1483" t="str">
        <f>VLOOKUP(K1483,'Voltage Vector Region'!$M:$P,2,0)</f>
        <v>V5</v>
      </c>
      <c r="M1483" t="str">
        <f>VLOOKUP(K1483,'Voltage Vector Region'!$M:$P,3,0)</f>
        <v>V11</v>
      </c>
      <c r="N1483" t="str">
        <f>VLOOKUP(K1483,'Voltage Vector Region'!$M:$P,4,0)</f>
        <v>V6</v>
      </c>
      <c r="P1483" t="str">
        <f>VLOOKUP(L1483,'Voltage Vector Region'!$R:$S,2,0)</f>
        <v>OOP</v>
      </c>
      <c r="Q1483" t="str">
        <f>VLOOKUP(M1483,'Voltage Vector Region'!$R:$S,2,0)</f>
        <v>ONP</v>
      </c>
      <c r="R1483" t="str">
        <f>VLOOKUP(N1483,'Voltage Vector Region'!$R:$S,2,0)</f>
        <v>POP</v>
      </c>
      <c r="S1483">
        <f t="shared" si="191"/>
        <v>14.8</v>
      </c>
      <c r="T1483" t="e">
        <f>VLOOKUP($K1483,#REF!,2,0)</f>
        <v>#REF!</v>
      </c>
      <c r="U1483" t="e">
        <f>VLOOKUP($K1483,#REF!,3,0)</f>
        <v>#REF!</v>
      </c>
      <c r="V1483" t="e">
        <f>VLOOKUP($K1483,#REF!,4,0)</f>
        <v>#REF!</v>
      </c>
    </row>
    <row r="1484" spans="3:22" x14ac:dyDescent="0.3">
      <c r="C1484" s="1">
        <v>1.481E-2</v>
      </c>
      <c r="D1484" s="1">
        <f t="shared" si="192"/>
        <v>4.6526987199664838</v>
      </c>
      <c r="E1484" s="1" t="str">
        <f t="shared" si="193"/>
        <v>S5</v>
      </c>
      <c r="F1484" s="1">
        <f t="shared" si="190"/>
        <v>0.46390851518009324</v>
      </c>
      <c r="G1484" s="1">
        <f>$F$2*(((SQRT(3)*COS(Model!F1484))-SIN(Model!F1484))/2)</f>
        <v>0.44061769873697332</v>
      </c>
      <c r="H1484" s="1">
        <f t="shared" ref="H1484:H1547" si="194">$F$2*SIN(F1484)</f>
        <v>0.3579575534855961</v>
      </c>
      <c r="I1484" s="1">
        <f t="shared" ref="I1484:I1547" si="195">G1484+H1484</f>
        <v>0.79857525222256942</v>
      </c>
      <c r="J1484" s="1" t="str">
        <f t="shared" ref="J1484:J1547" si="196">IF(G1484&gt;0.5,"R3",IF(H1484&gt;0.5,"R4",IF(I1484&lt;0.5,"R1","R2")))</f>
        <v>R2</v>
      </c>
      <c r="K1484" t="str">
        <f t="shared" ref="K1484:K1547" si="197">E1484&amp;J1484</f>
        <v>S5R2</v>
      </c>
      <c r="L1484" t="str">
        <f>VLOOKUP(K1484,'Voltage Vector Region'!$M:$P,2,0)</f>
        <v>V5</v>
      </c>
      <c r="M1484" t="str">
        <f>VLOOKUP(K1484,'Voltage Vector Region'!$M:$P,3,0)</f>
        <v>V11</v>
      </c>
      <c r="N1484" t="str">
        <f>VLOOKUP(K1484,'Voltage Vector Region'!$M:$P,4,0)</f>
        <v>V6</v>
      </c>
      <c r="P1484" t="str">
        <f>VLOOKUP(L1484,'Voltage Vector Region'!$R:$S,2,0)</f>
        <v>OOP</v>
      </c>
      <c r="Q1484" t="str">
        <f>VLOOKUP(M1484,'Voltage Vector Region'!$R:$S,2,0)</f>
        <v>ONP</v>
      </c>
      <c r="R1484" t="str">
        <f>VLOOKUP(N1484,'Voltage Vector Region'!$R:$S,2,0)</f>
        <v>POP</v>
      </c>
      <c r="S1484">
        <f t="shared" si="191"/>
        <v>14.81</v>
      </c>
      <c r="T1484" t="e">
        <f>VLOOKUP($K1484,#REF!,2,0)</f>
        <v>#REF!</v>
      </c>
      <c r="U1484" t="e">
        <f>VLOOKUP($K1484,#REF!,3,0)</f>
        <v>#REF!</v>
      </c>
      <c r="V1484" t="e">
        <f>VLOOKUP($K1484,#REF!,4,0)</f>
        <v>#REF!</v>
      </c>
    </row>
    <row r="1485" spans="3:22" x14ac:dyDescent="0.3">
      <c r="C1485" s="1">
        <v>1.482E-2</v>
      </c>
      <c r="D1485" s="1">
        <f t="shared" si="192"/>
        <v>4.6558403126200734</v>
      </c>
      <c r="E1485" s="1" t="str">
        <f t="shared" si="193"/>
        <v>S5</v>
      </c>
      <c r="F1485" s="1">
        <f t="shared" si="190"/>
        <v>0.46705010783368284</v>
      </c>
      <c r="G1485" s="1">
        <f>$F$2*(((SQRT(3)*COS(Model!F1485))-SIN(Model!F1485))/2)</f>
        <v>0.4385178093604698</v>
      </c>
      <c r="H1485" s="1">
        <f t="shared" si="194"/>
        <v>0.36020343072671018</v>
      </c>
      <c r="I1485" s="1">
        <f t="shared" si="195"/>
        <v>0.79872124008717993</v>
      </c>
      <c r="J1485" s="1" t="str">
        <f t="shared" si="196"/>
        <v>R2</v>
      </c>
      <c r="K1485" t="str">
        <f t="shared" si="197"/>
        <v>S5R2</v>
      </c>
      <c r="L1485" t="str">
        <f>VLOOKUP(K1485,'Voltage Vector Region'!$M:$P,2,0)</f>
        <v>V5</v>
      </c>
      <c r="M1485" t="str">
        <f>VLOOKUP(K1485,'Voltage Vector Region'!$M:$P,3,0)</f>
        <v>V11</v>
      </c>
      <c r="N1485" t="str">
        <f>VLOOKUP(K1485,'Voltage Vector Region'!$M:$P,4,0)</f>
        <v>V6</v>
      </c>
      <c r="P1485" t="str">
        <f>VLOOKUP(L1485,'Voltage Vector Region'!$R:$S,2,0)</f>
        <v>OOP</v>
      </c>
      <c r="Q1485" t="str">
        <f>VLOOKUP(M1485,'Voltage Vector Region'!$R:$S,2,0)</f>
        <v>ONP</v>
      </c>
      <c r="R1485" t="str">
        <f>VLOOKUP(N1485,'Voltage Vector Region'!$R:$S,2,0)</f>
        <v>POP</v>
      </c>
      <c r="S1485">
        <f t="shared" si="191"/>
        <v>14.82</v>
      </c>
      <c r="T1485" t="e">
        <f>VLOOKUP($K1485,#REF!,2,0)</f>
        <v>#REF!</v>
      </c>
      <c r="U1485" t="e">
        <f>VLOOKUP($K1485,#REF!,3,0)</f>
        <v>#REF!</v>
      </c>
      <c r="V1485" t="e">
        <f>VLOOKUP($K1485,#REF!,4,0)</f>
        <v>#REF!</v>
      </c>
    </row>
    <row r="1486" spans="3:22" x14ac:dyDescent="0.3">
      <c r="C1486" s="1">
        <v>1.4829999999999999E-2</v>
      </c>
      <c r="D1486" s="1">
        <f t="shared" si="192"/>
        <v>4.658981905273663</v>
      </c>
      <c r="E1486" s="1" t="str">
        <f t="shared" si="193"/>
        <v>S5</v>
      </c>
      <c r="F1486" s="1">
        <f t="shared" si="190"/>
        <v>0.47019170048727243</v>
      </c>
      <c r="G1486" s="1">
        <f>$F$2*(((SQRT(3)*COS(Model!F1486))-SIN(Model!F1486))/2)</f>
        <v>0.43641359199022478</v>
      </c>
      <c r="H1486" s="1">
        <f t="shared" si="194"/>
        <v>0.36244575290538306</v>
      </c>
      <c r="I1486" s="1">
        <f t="shared" si="195"/>
        <v>0.79885934489560784</v>
      </c>
      <c r="J1486" s="1" t="str">
        <f t="shared" si="196"/>
        <v>R2</v>
      </c>
      <c r="K1486" t="str">
        <f t="shared" si="197"/>
        <v>S5R2</v>
      </c>
      <c r="L1486" t="str">
        <f>VLOOKUP(K1486,'Voltage Vector Region'!$M:$P,2,0)</f>
        <v>V5</v>
      </c>
      <c r="M1486" t="str">
        <f>VLOOKUP(K1486,'Voltage Vector Region'!$M:$P,3,0)</f>
        <v>V11</v>
      </c>
      <c r="N1486" t="str">
        <f>VLOOKUP(K1486,'Voltage Vector Region'!$M:$P,4,0)</f>
        <v>V6</v>
      </c>
      <c r="P1486" t="str">
        <f>VLOOKUP(L1486,'Voltage Vector Region'!$R:$S,2,0)</f>
        <v>OOP</v>
      </c>
      <c r="Q1486" t="str">
        <f>VLOOKUP(M1486,'Voltage Vector Region'!$R:$S,2,0)</f>
        <v>ONP</v>
      </c>
      <c r="R1486" t="str">
        <f>VLOOKUP(N1486,'Voltage Vector Region'!$R:$S,2,0)</f>
        <v>POP</v>
      </c>
      <c r="S1486">
        <f t="shared" si="191"/>
        <v>14.829999999999998</v>
      </c>
      <c r="T1486" t="e">
        <f>VLOOKUP($K1486,#REF!,2,0)</f>
        <v>#REF!</v>
      </c>
      <c r="U1486" t="e">
        <f>VLOOKUP($K1486,#REF!,3,0)</f>
        <v>#REF!</v>
      </c>
      <c r="V1486" t="e">
        <f>VLOOKUP($K1486,#REF!,4,0)</f>
        <v>#REF!</v>
      </c>
    </row>
    <row r="1487" spans="3:22" x14ac:dyDescent="0.3">
      <c r="C1487" s="1">
        <v>1.4840000000000001E-2</v>
      </c>
      <c r="D1487" s="1">
        <f t="shared" si="192"/>
        <v>4.6621234979272534</v>
      </c>
      <c r="E1487" s="1" t="str">
        <f t="shared" si="193"/>
        <v>S5</v>
      </c>
      <c r="F1487" s="1">
        <f t="shared" si="190"/>
        <v>0.47333329314086292</v>
      </c>
      <c r="G1487" s="1">
        <f>$F$2*(((SQRT(3)*COS(Model!F1487))-SIN(Model!F1487))/2)</f>
        <v>0.43430506739401348</v>
      </c>
      <c r="H1487" s="1">
        <f t="shared" si="194"/>
        <v>0.3646844978908006</v>
      </c>
      <c r="I1487" s="1">
        <f t="shared" si="195"/>
        <v>0.79898956528481402</v>
      </c>
      <c r="J1487" s="1" t="str">
        <f t="shared" si="196"/>
        <v>R2</v>
      </c>
      <c r="K1487" t="str">
        <f t="shared" si="197"/>
        <v>S5R2</v>
      </c>
      <c r="L1487" t="str">
        <f>VLOOKUP(K1487,'Voltage Vector Region'!$M:$P,2,0)</f>
        <v>V5</v>
      </c>
      <c r="M1487" t="str">
        <f>VLOOKUP(K1487,'Voltage Vector Region'!$M:$P,3,0)</f>
        <v>V11</v>
      </c>
      <c r="N1487" t="str">
        <f>VLOOKUP(K1487,'Voltage Vector Region'!$M:$P,4,0)</f>
        <v>V6</v>
      </c>
      <c r="P1487" t="str">
        <f>VLOOKUP(L1487,'Voltage Vector Region'!$R:$S,2,0)</f>
        <v>OOP</v>
      </c>
      <c r="Q1487" t="str">
        <f>VLOOKUP(M1487,'Voltage Vector Region'!$R:$S,2,0)</f>
        <v>ONP</v>
      </c>
      <c r="R1487" t="str">
        <f>VLOOKUP(N1487,'Voltage Vector Region'!$R:$S,2,0)</f>
        <v>POP</v>
      </c>
      <c r="S1487">
        <f t="shared" si="191"/>
        <v>14.84</v>
      </c>
      <c r="T1487" t="e">
        <f>VLOOKUP($K1487,#REF!,2,0)</f>
        <v>#REF!</v>
      </c>
      <c r="U1487" t="e">
        <f>VLOOKUP($K1487,#REF!,3,0)</f>
        <v>#REF!</v>
      </c>
      <c r="V1487" t="e">
        <f>VLOOKUP($K1487,#REF!,4,0)</f>
        <v>#REF!</v>
      </c>
    </row>
    <row r="1488" spans="3:22" x14ac:dyDescent="0.3">
      <c r="C1488" s="1">
        <v>1.485E-2</v>
      </c>
      <c r="D1488" s="1">
        <f t="shared" si="192"/>
        <v>4.665265090580843</v>
      </c>
      <c r="E1488" s="1" t="str">
        <f t="shared" si="193"/>
        <v>S5</v>
      </c>
      <c r="F1488" s="1">
        <f t="shared" si="190"/>
        <v>0.47647488579445252</v>
      </c>
      <c r="G1488" s="1">
        <f>$F$2*(((SQRT(3)*COS(Model!F1488))-SIN(Model!F1488))/2)</f>
        <v>0.43219225638212361</v>
      </c>
      <c r="H1488" s="1">
        <f t="shared" si="194"/>
        <v>0.36691964358745238</v>
      </c>
      <c r="I1488" s="1">
        <f t="shared" si="195"/>
        <v>0.79911189996957599</v>
      </c>
      <c r="J1488" s="1" t="str">
        <f t="shared" si="196"/>
        <v>R2</v>
      </c>
      <c r="K1488" t="str">
        <f t="shared" si="197"/>
        <v>S5R2</v>
      </c>
      <c r="L1488" t="str">
        <f>VLOOKUP(K1488,'Voltage Vector Region'!$M:$P,2,0)</f>
        <v>V5</v>
      </c>
      <c r="M1488" t="str">
        <f>VLOOKUP(K1488,'Voltage Vector Region'!$M:$P,3,0)</f>
        <v>V11</v>
      </c>
      <c r="N1488" t="str">
        <f>VLOOKUP(K1488,'Voltage Vector Region'!$M:$P,4,0)</f>
        <v>V6</v>
      </c>
      <c r="P1488" t="str">
        <f>VLOOKUP(L1488,'Voltage Vector Region'!$R:$S,2,0)</f>
        <v>OOP</v>
      </c>
      <c r="Q1488" t="str">
        <f>VLOOKUP(M1488,'Voltage Vector Region'!$R:$S,2,0)</f>
        <v>ONP</v>
      </c>
      <c r="R1488" t="str">
        <f>VLOOKUP(N1488,'Voltage Vector Region'!$R:$S,2,0)</f>
        <v>POP</v>
      </c>
      <c r="S1488">
        <f t="shared" si="191"/>
        <v>14.85</v>
      </c>
      <c r="T1488" t="e">
        <f>VLOOKUP($K1488,#REF!,2,0)</f>
        <v>#REF!</v>
      </c>
      <c r="U1488" t="e">
        <f>VLOOKUP($K1488,#REF!,3,0)</f>
        <v>#REF!</v>
      </c>
      <c r="V1488" t="e">
        <f>VLOOKUP($K1488,#REF!,4,0)</f>
        <v>#REF!</v>
      </c>
    </row>
    <row r="1489" spans="3:22" x14ac:dyDescent="0.3">
      <c r="C1489" s="1">
        <v>1.486E-2</v>
      </c>
      <c r="D1489" s="1">
        <f t="shared" si="192"/>
        <v>4.6684066832344326</v>
      </c>
      <c r="E1489" s="1" t="str">
        <f t="shared" si="193"/>
        <v>S5</v>
      </c>
      <c r="F1489" s="1">
        <f t="shared" si="190"/>
        <v>0.47961647844804212</v>
      </c>
      <c r="G1489" s="1">
        <f>$F$2*(((SQRT(3)*COS(Model!F1489))-SIN(Model!F1489))/2)</f>
        <v>0.43007517980714643</v>
      </c>
      <c r="H1489" s="1">
        <f t="shared" si="194"/>
        <v>0.36915116793535341</v>
      </c>
      <c r="I1489" s="1">
        <f t="shared" si="195"/>
        <v>0.7992263477424999</v>
      </c>
      <c r="J1489" s="1" t="str">
        <f t="shared" si="196"/>
        <v>R2</v>
      </c>
      <c r="K1489" t="str">
        <f t="shared" si="197"/>
        <v>S5R2</v>
      </c>
      <c r="L1489" t="str">
        <f>VLOOKUP(K1489,'Voltage Vector Region'!$M:$P,2,0)</f>
        <v>V5</v>
      </c>
      <c r="M1489" t="str">
        <f>VLOOKUP(K1489,'Voltage Vector Region'!$M:$P,3,0)</f>
        <v>V11</v>
      </c>
      <c r="N1489" t="str">
        <f>VLOOKUP(K1489,'Voltage Vector Region'!$M:$P,4,0)</f>
        <v>V6</v>
      </c>
      <c r="P1489" t="str">
        <f>VLOOKUP(L1489,'Voltage Vector Region'!$R:$S,2,0)</f>
        <v>OOP</v>
      </c>
      <c r="Q1489" t="str">
        <f>VLOOKUP(M1489,'Voltage Vector Region'!$R:$S,2,0)</f>
        <v>ONP</v>
      </c>
      <c r="R1489" t="str">
        <f>VLOOKUP(N1489,'Voltage Vector Region'!$R:$S,2,0)</f>
        <v>POP</v>
      </c>
      <c r="S1489">
        <f t="shared" si="191"/>
        <v>14.86</v>
      </c>
      <c r="T1489" t="e">
        <f>VLOOKUP($K1489,#REF!,2,0)</f>
        <v>#REF!</v>
      </c>
      <c r="U1489" t="e">
        <f>VLOOKUP($K1489,#REF!,3,0)</f>
        <v>#REF!</v>
      </c>
      <c r="V1489" t="e">
        <f>VLOOKUP($K1489,#REF!,4,0)</f>
        <v>#REF!</v>
      </c>
    </row>
    <row r="1490" spans="3:22" x14ac:dyDescent="0.3">
      <c r="C1490" s="1">
        <v>1.487E-2</v>
      </c>
      <c r="D1490" s="1">
        <f t="shared" si="192"/>
        <v>4.6715482758880222</v>
      </c>
      <c r="E1490" s="1" t="str">
        <f t="shared" si="193"/>
        <v>S5</v>
      </c>
      <c r="F1490" s="1">
        <f t="shared" si="190"/>
        <v>0.48275807110163171</v>
      </c>
      <c r="G1490" s="1">
        <f>$F$2*(((SQRT(3)*COS(Model!F1490))-SIN(Model!F1490))/2)</f>
        <v>0.42795385856377283</v>
      </c>
      <c r="H1490" s="1">
        <f t="shared" si="194"/>
        <v>0.3713790489102593</v>
      </c>
      <c r="I1490" s="1">
        <f t="shared" si="195"/>
        <v>0.79933290747403207</v>
      </c>
      <c r="J1490" s="1" t="str">
        <f t="shared" si="196"/>
        <v>R2</v>
      </c>
      <c r="K1490" t="str">
        <f t="shared" si="197"/>
        <v>S5R2</v>
      </c>
      <c r="L1490" t="str">
        <f>VLOOKUP(K1490,'Voltage Vector Region'!$M:$P,2,0)</f>
        <v>V5</v>
      </c>
      <c r="M1490" t="str">
        <f>VLOOKUP(K1490,'Voltage Vector Region'!$M:$P,3,0)</f>
        <v>V11</v>
      </c>
      <c r="N1490" t="str">
        <f>VLOOKUP(K1490,'Voltage Vector Region'!$M:$P,4,0)</f>
        <v>V6</v>
      </c>
      <c r="P1490" t="str">
        <f>VLOOKUP(L1490,'Voltage Vector Region'!$R:$S,2,0)</f>
        <v>OOP</v>
      </c>
      <c r="Q1490" t="str">
        <f>VLOOKUP(M1490,'Voltage Vector Region'!$R:$S,2,0)</f>
        <v>ONP</v>
      </c>
      <c r="R1490" t="str">
        <f>VLOOKUP(N1490,'Voltage Vector Region'!$R:$S,2,0)</f>
        <v>POP</v>
      </c>
      <c r="S1490">
        <f t="shared" si="191"/>
        <v>14.87</v>
      </c>
      <c r="T1490" t="e">
        <f>VLOOKUP($K1490,#REF!,2,0)</f>
        <v>#REF!</v>
      </c>
      <c r="U1490" t="e">
        <f>VLOOKUP($K1490,#REF!,3,0)</f>
        <v>#REF!</v>
      </c>
      <c r="V1490" t="e">
        <f>VLOOKUP($K1490,#REF!,4,0)</f>
        <v>#REF!</v>
      </c>
    </row>
    <row r="1491" spans="3:22" x14ac:dyDescent="0.3">
      <c r="C1491" s="1">
        <v>1.4880000000000001E-2</v>
      </c>
      <c r="D1491" s="1">
        <f t="shared" si="192"/>
        <v>4.6746898685416127</v>
      </c>
      <c r="E1491" s="1" t="str">
        <f t="shared" si="193"/>
        <v>S5</v>
      </c>
      <c r="F1491" s="1">
        <f t="shared" si="190"/>
        <v>0.4858996637552222</v>
      </c>
      <c r="G1491" s="1">
        <f>$F$2*(((SQRT(3)*COS(Model!F1491))-SIN(Model!F1491))/2)</f>
        <v>0.42582831358858653</v>
      </c>
      <c r="H1491" s="1">
        <f t="shared" si="194"/>
        <v>0.37360326452388487</v>
      </c>
      <c r="I1491" s="1">
        <f t="shared" si="195"/>
        <v>0.79943157811247145</v>
      </c>
      <c r="J1491" s="1" t="str">
        <f t="shared" si="196"/>
        <v>R2</v>
      </c>
      <c r="K1491" t="str">
        <f t="shared" si="197"/>
        <v>S5R2</v>
      </c>
      <c r="L1491" t="str">
        <f>VLOOKUP(K1491,'Voltage Vector Region'!$M:$P,2,0)</f>
        <v>V5</v>
      </c>
      <c r="M1491" t="str">
        <f>VLOOKUP(K1491,'Voltage Vector Region'!$M:$P,3,0)</f>
        <v>V11</v>
      </c>
      <c r="N1491" t="str">
        <f>VLOOKUP(K1491,'Voltage Vector Region'!$M:$P,4,0)</f>
        <v>V6</v>
      </c>
      <c r="P1491" t="str">
        <f>VLOOKUP(L1491,'Voltage Vector Region'!$R:$S,2,0)</f>
        <v>OOP</v>
      </c>
      <c r="Q1491" t="str">
        <f>VLOOKUP(M1491,'Voltage Vector Region'!$R:$S,2,0)</f>
        <v>ONP</v>
      </c>
      <c r="R1491" t="str">
        <f>VLOOKUP(N1491,'Voltage Vector Region'!$R:$S,2,0)</f>
        <v>POP</v>
      </c>
      <c r="S1491">
        <f t="shared" si="191"/>
        <v>14.88</v>
      </c>
      <c r="T1491" t="e">
        <f>VLOOKUP($K1491,#REF!,2,0)</f>
        <v>#REF!</v>
      </c>
      <c r="U1491" t="e">
        <f>VLOOKUP($K1491,#REF!,3,0)</f>
        <v>#REF!</v>
      </c>
      <c r="V1491" t="e">
        <f>VLOOKUP($K1491,#REF!,4,0)</f>
        <v>#REF!</v>
      </c>
    </row>
    <row r="1492" spans="3:22" x14ac:dyDescent="0.3">
      <c r="C1492" s="1">
        <v>1.489E-2</v>
      </c>
      <c r="D1492" s="1">
        <f t="shared" si="192"/>
        <v>4.6778314611952023</v>
      </c>
      <c r="E1492" s="1" t="str">
        <f t="shared" si="193"/>
        <v>S5</v>
      </c>
      <c r="F1492" s="1">
        <f t="shared" si="190"/>
        <v>0.4890412564088118</v>
      </c>
      <c r="G1492" s="1">
        <f>$F$2*(((SQRT(3)*COS(Model!F1492))-SIN(Model!F1492))/2)</f>
        <v>0.42369856585985971</v>
      </c>
      <c r="H1492" s="1">
        <f t="shared" si="194"/>
        <v>0.37582379282411871</v>
      </c>
      <c r="I1492" s="1">
        <f t="shared" si="195"/>
        <v>0.79952235868397836</v>
      </c>
      <c r="J1492" s="1" t="str">
        <f t="shared" si="196"/>
        <v>R2</v>
      </c>
      <c r="K1492" t="str">
        <f t="shared" si="197"/>
        <v>S5R2</v>
      </c>
      <c r="L1492" t="str">
        <f>VLOOKUP(K1492,'Voltage Vector Region'!$M:$P,2,0)</f>
        <v>V5</v>
      </c>
      <c r="M1492" t="str">
        <f>VLOOKUP(K1492,'Voltage Vector Region'!$M:$P,3,0)</f>
        <v>V11</v>
      </c>
      <c r="N1492" t="str">
        <f>VLOOKUP(K1492,'Voltage Vector Region'!$M:$P,4,0)</f>
        <v>V6</v>
      </c>
      <c r="P1492" t="str">
        <f>VLOOKUP(L1492,'Voltage Vector Region'!$R:$S,2,0)</f>
        <v>OOP</v>
      </c>
      <c r="Q1492" t="str">
        <f>VLOOKUP(M1492,'Voltage Vector Region'!$R:$S,2,0)</f>
        <v>ONP</v>
      </c>
      <c r="R1492" t="str">
        <f>VLOOKUP(N1492,'Voltage Vector Region'!$R:$S,2,0)</f>
        <v>POP</v>
      </c>
      <c r="S1492">
        <f t="shared" si="191"/>
        <v>14.89</v>
      </c>
      <c r="T1492" t="e">
        <f>VLOOKUP($K1492,#REF!,2,0)</f>
        <v>#REF!</v>
      </c>
      <c r="U1492" t="e">
        <f>VLOOKUP($K1492,#REF!,3,0)</f>
        <v>#REF!</v>
      </c>
      <c r="V1492" t="e">
        <f>VLOOKUP($K1492,#REF!,4,0)</f>
        <v>#REF!</v>
      </c>
    </row>
    <row r="1493" spans="3:22" x14ac:dyDescent="0.3">
      <c r="C1493" s="1">
        <v>1.49E-2</v>
      </c>
      <c r="D1493" s="1">
        <f t="shared" si="192"/>
        <v>4.6809730538487919</v>
      </c>
      <c r="E1493" s="1" t="str">
        <f t="shared" si="193"/>
        <v>S5</v>
      </c>
      <c r="F1493" s="1">
        <f t="shared" si="190"/>
        <v>0.4921828490624014</v>
      </c>
      <c r="G1493" s="1">
        <f>$F$2*(((SQRT(3)*COS(Model!F1493))-SIN(Model!F1493))/2)</f>
        <v>0.42156463639734176</v>
      </c>
      <c r="H1493" s="1">
        <f t="shared" si="194"/>
        <v>0.37804061189524352</v>
      </c>
      <c r="I1493" s="1">
        <f t="shared" si="195"/>
        <v>0.79960524829258528</v>
      </c>
      <c r="J1493" s="1" t="str">
        <f t="shared" si="196"/>
        <v>R2</v>
      </c>
      <c r="K1493" t="str">
        <f t="shared" si="197"/>
        <v>S5R2</v>
      </c>
      <c r="L1493" t="str">
        <f>VLOOKUP(K1493,'Voltage Vector Region'!$M:$P,2,0)</f>
        <v>V5</v>
      </c>
      <c r="M1493" t="str">
        <f>VLOOKUP(K1493,'Voltage Vector Region'!$M:$P,3,0)</f>
        <v>V11</v>
      </c>
      <c r="N1493" t="str">
        <f>VLOOKUP(K1493,'Voltage Vector Region'!$M:$P,4,0)</f>
        <v>V6</v>
      </c>
      <c r="P1493" t="str">
        <f>VLOOKUP(L1493,'Voltage Vector Region'!$R:$S,2,0)</f>
        <v>OOP</v>
      </c>
      <c r="Q1493" t="str">
        <f>VLOOKUP(M1493,'Voltage Vector Region'!$R:$S,2,0)</f>
        <v>ONP</v>
      </c>
      <c r="R1493" t="str">
        <f>VLOOKUP(N1493,'Voltage Vector Region'!$R:$S,2,0)</f>
        <v>POP</v>
      </c>
      <c r="S1493">
        <f t="shared" si="191"/>
        <v>14.9</v>
      </c>
      <c r="T1493" t="e">
        <f>VLOOKUP($K1493,#REF!,2,0)</f>
        <v>#REF!</v>
      </c>
      <c r="U1493" t="e">
        <f>VLOOKUP($K1493,#REF!,3,0)</f>
        <v>#REF!</v>
      </c>
      <c r="V1493" t="e">
        <f>VLOOKUP($K1493,#REF!,4,0)</f>
        <v>#REF!</v>
      </c>
    </row>
    <row r="1494" spans="3:22" x14ac:dyDescent="0.3">
      <c r="C1494" s="1">
        <v>1.491E-2</v>
      </c>
      <c r="D1494" s="1">
        <f t="shared" si="192"/>
        <v>4.6841146465023815</v>
      </c>
      <c r="E1494" s="1" t="str">
        <f t="shared" si="193"/>
        <v>S5</v>
      </c>
      <c r="F1494" s="1">
        <f t="shared" si="190"/>
        <v>0.49532444171599099</v>
      </c>
      <c r="G1494" s="1">
        <f>$F$2*(((SQRT(3)*COS(Model!F1494))-SIN(Model!F1494))/2)</f>
        <v>0.41942654626205506</v>
      </c>
      <c r="H1494" s="1">
        <f t="shared" si="194"/>
        <v>0.38025369985815016</v>
      </c>
      <c r="I1494" s="1">
        <f t="shared" si="195"/>
        <v>0.79968024612020527</v>
      </c>
      <c r="J1494" s="1" t="str">
        <f t="shared" si="196"/>
        <v>R2</v>
      </c>
      <c r="K1494" t="str">
        <f t="shared" si="197"/>
        <v>S5R2</v>
      </c>
      <c r="L1494" t="str">
        <f>VLOOKUP(K1494,'Voltage Vector Region'!$M:$P,2,0)</f>
        <v>V5</v>
      </c>
      <c r="M1494" t="str">
        <f>VLOOKUP(K1494,'Voltage Vector Region'!$M:$P,3,0)</f>
        <v>V11</v>
      </c>
      <c r="N1494" t="str">
        <f>VLOOKUP(K1494,'Voltage Vector Region'!$M:$P,4,0)</f>
        <v>V6</v>
      </c>
      <c r="P1494" t="str">
        <f>VLOOKUP(L1494,'Voltage Vector Region'!$R:$S,2,0)</f>
        <v>OOP</v>
      </c>
      <c r="Q1494" t="str">
        <f>VLOOKUP(M1494,'Voltage Vector Region'!$R:$S,2,0)</f>
        <v>ONP</v>
      </c>
      <c r="R1494" t="str">
        <f>VLOOKUP(N1494,'Voltage Vector Region'!$R:$S,2,0)</f>
        <v>POP</v>
      </c>
      <c r="S1494">
        <f t="shared" si="191"/>
        <v>14.91</v>
      </c>
      <c r="T1494" t="e">
        <f>VLOOKUP($K1494,#REF!,2,0)</f>
        <v>#REF!</v>
      </c>
      <c r="U1494" t="e">
        <f>VLOOKUP($K1494,#REF!,3,0)</f>
        <v>#REF!</v>
      </c>
      <c r="V1494" t="e">
        <f>VLOOKUP($K1494,#REF!,4,0)</f>
        <v>#REF!</v>
      </c>
    </row>
    <row r="1495" spans="3:22" x14ac:dyDescent="0.3">
      <c r="C1495" s="1">
        <v>1.4919999999999999E-2</v>
      </c>
      <c r="D1495" s="1">
        <f t="shared" si="192"/>
        <v>4.6872562391559711</v>
      </c>
      <c r="E1495" s="1" t="str">
        <f t="shared" si="193"/>
        <v>S5</v>
      </c>
      <c r="F1495" s="1">
        <f t="shared" si="190"/>
        <v>0.49846603436958059</v>
      </c>
      <c r="G1495" s="1">
        <f>$F$2*(((SQRT(3)*COS(Model!F1495))-SIN(Model!F1495))/2)</f>
        <v>0.41728431655608617</v>
      </c>
      <c r="H1495" s="1">
        <f t="shared" si="194"/>
        <v>0.38246303487055378</v>
      </c>
      <c r="I1495" s="1">
        <f t="shared" si="195"/>
        <v>0.79974735142664</v>
      </c>
      <c r="J1495" s="1" t="str">
        <f t="shared" si="196"/>
        <v>R2</v>
      </c>
      <c r="K1495" t="str">
        <f t="shared" si="197"/>
        <v>S5R2</v>
      </c>
      <c r="L1495" t="str">
        <f>VLOOKUP(K1495,'Voltage Vector Region'!$M:$P,2,0)</f>
        <v>V5</v>
      </c>
      <c r="M1495" t="str">
        <f>VLOOKUP(K1495,'Voltage Vector Region'!$M:$P,3,0)</f>
        <v>V11</v>
      </c>
      <c r="N1495" t="str">
        <f>VLOOKUP(K1495,'Voltage Vector Region'!$M:$P,4,0)</f>
        <v>V6</v>
      </c>
      <c r="P1495" t="str">
        <f>VLOOKUP(L1495,'Voltage Vector Region'!$R:$S,2,0)</f>
        <v>OOP</v>
      </c>
      <c r="Q1495" t="str">
        <f>VLOOKUP(M1495,'Voltage Vector Region'!$R:$S,2,0)</f>
        <v>ONP</v>
      </c>
      <c r="R1495" t="str">
        <f>VLOOKUP(N1495,'Voltage Vector Region'!$R:$S,2,0)</f>
        <v>POP</v>
      </c>
      <c r="S1495">
        <f t="shared" si="191"/>
        <v>14.919999999999998</v>
      </c>
      <c r="T1495" t="e">
        <f>VLOOKUP($K1495,#REF!,2,0)</f>
        <v>#REF!</v>
      </c>
      <c r="U1495" t="e">
        <f>VLOOKUP($K1495,#REF!,3,0)</f>
        <v>#REF!</v>
      </c>
      <c r="V1495" t="e">
        <f>VLOOKUP($K1495,#REF!,4,0)</f>
        <v>#REF!</v>
      </c>
    </row>
    <row r="1496" spans="3:22" x14ac:dyDescent="0.3">
      <c r="C1496" s="1">
        <v>1.4930000000000001E-2</v>
      </c>
      <c r="D1496" s="1">
        <f t="shared" si="192"/>
        <v>4.6903978318095616</v>
      </c>
      <c r="E1496" s="1" t="str">
        <f t="shared" si="193"/>
        <v>S5</v>
      </c>
      <c r="F1496" s="1">
        <f t="shared" si="190"/>
        <v>0.50160762702317108</v>
      </c>
      <c r="G1496" s="1">
        <f>$F$2*(((SQRT(3)*COS(Model!F1496))-SIN(Model!F1496))/2)</f>
        <v>0.41513796842237682</v>
      </c>
      <c r="H1496" s="1">
        <f t="shared" si="194"/>
        <v>0.38466859512721047</v>
      </c>
      <c r="I1496" s="1">
        <f t="shared" si="195"/>
        <v>0.79980656354958723</v>
      </c>
      <c r="J1496" s="1" t="str">
        <f t="shared" si="196"/>
        <v>R2</v>
      </c>
      <c r="K1496" t="str">
        <f t="shared" si="197"/>
        <v>S5R2</v>
      </c>
      <c r="L1496" t="str">
        <f>VLOOKUP(K1496,'Voltage Vector Region'!$M:$P,2,0)</f>
        <v>V5</v>
      </c>
      <c r="M1496" t="str">
        <f>VLOOKUP(K1496,'Voltage Vector Region'!$M:$P,3,0)</f>
        <v>V11</v>
      </c>
      <c r="N1496" t="str">
        <f>VLOOKUP(K1496,'Voltage Vector Region'!$M:$P,4,0)</f>
        <v>V6</v>
      </c>
      <c r="P1496" t="str">
        <f>VLOOKUP(L1496,'Voltage Vector Region'!$R:$S,2,0)</f>
        <v>OOP</v>
      </c>
      <c r="Q1496" t="str">
        <f>VLOOKUP(M1496,'Voltage Vector Region'!$R:$S,2,0)</f>
        <v>ONP</v>
      </c>
      <c r="R1496" t="str">
        <f>VLOOKUP(N1496,'Voltage Vector Region'!$R:$S,2,0)</f>
        <v>POP</v>
      </c>
      <c r="S1496">
        <f t="shared" si="191"/>
        <v>14.93</v>
      </c>
      <c r="T1496" t="e">
        <f>VLOOKUP($K1496,#REF!,2,0)</f>
        <v>#REF!</v>
      </c>
      <c r="U1496" t="e">
        <f>VLOOKUP($K1496,#REF!,3,0)</f>
        <v>#REF!</v>
      </c>
      <c r="V1496" t="e">
        <f>VLOOKUP($K1496,#REF!,4,0)</f>
        <v>#REF!</v>
      </c>
    </row>
    <row r="1497" spans="3:22" x14ac:dyDescent="0.3">
      <c r="C1497" s="1">
        <v>1.494E-2</v>
      </c>
      <c r="D1497" s="1">
        <f t="shared" si="192"/>
        <v>4.6935394244631512</v>
      </c>
      <c r="E1497" s="1" t="str">
        <f t="shared" si="193"/>
        <v>S5</v>
      </c>
      <c r="F1497" s="1">
        <f t="shared" si="190"/>
        <v>0.50474921967676067</v>
      </c>
      <c r="G1497" s="1">
        <f>$F$2*(((SQRT(3)*COS(Model!F1497))-SIN(Model!F1497))/2)</f>
        <v>0.41298752304451763</v>
      </c>
      <c r="H1497" s="1">
        <f t="shared" si="194"/>
        <v>0.3868703588601296</v>
      </c>
      <c r="I1497" s="1">
        <f t="shared" si="195"/>
        <v>0.79985788190464724</v>
      </c>
      <c r="J1497" s="1" t="str">
        <f t="shared" si="196"/>
        <v>R2</v>
      </c>
      <c r="K1497" t="str">
        <f t="shared" si="197"/>
        <v>S5R2</v>
      </c>
      <c r="L1497" t="str">
        <f>VLOOKUP(K1497,'Voltage Vector Region'!$M:$P,2,0)</f>
        <v>V5</v>
      </c>
      <c r="M1497" t="str">
        <f>VLOOKUP(K1497,'Voltage Vector Region'!$M:$P,3,0)</f>
        <v>V11</v>
      </c>
      <c r="N1497" t="str">
        <f>VLOOKUP(K1497,'Voltage Vector Region'!$M:$P,4,0)</f>
        <v>V6</v>
      </c>
      <c r="P1497" t="str">
        <f>VLOOKUP(L1497,'Voltage Vector Region'!$R:$S,2,0)</f>
        <v>OOP</v>
      </c>
      <c r="Q1497" t="str">
        <f>VLOOKUP(M1497,'Voltage Vector Region'!$R:$S,2,0)</f>
        <v>ONP</v>
      </c>
      <c r="R1497" t="str">
        <f>VLOOKUP(N1497,'Voltage Vector Region'!$R:$S,2,0)</f>
        <v>POP</v>
      </c>
      <c r="S1497">
        <f t="shared" si="191"/>
        <v>14.94</v>
      </c>
      <c r="T1497" t="e">
        <f>VLOOKUP($K1497,#REF!,2,0)</f>
        <v>#REF!</v>
      </c>
      <c r="U1497" t="e">
        <f>VLOOKUP($K1497,#REF!,3,0)</f>
        <v>#REF!</v>
      </c>
      <c r="V1497" t="e">
        <f>VLOOKUP($K1497,#REF!,4,0)</f>
        <v>#REF!</v>
      </c>
    </row>
    <row r="1498" spans="3:22" x14ac:dyDescent="0.3">
      <c r="C1498" s="1">
        <v>1.495E-2</v>
      </c>
      <c r="D1498" s="1">
        <f t="shared" si="192"/>
        <v>4.6966810171167408</v>
      </c>
      <c r="E1498" s="1" t="str">
        <f t="shared" si="193"/>
        <v>S5</v>
      </c>
      <c r="F1498" s="1">
        <f t="shared" si="190"/>
        <v>0.50789081233035027</v>
      </c>
      <c r="G1498" s="1">
        <f>$F$2*(((SQRT(3)*COS(Model!F1498))-SIN(Model!F1498))/2)</f>
        <v>0.4108330016465358</v>
      </c>
      <c r="H1498" s="1">
        <f t="shared" si="194"/>
        <v>0.38906830433879269</v>
      </c>
      <c r="I1498" s="1">
        <f t="shared" si="195"/>
        <v>0.79990130598532849</v>
      </c>
      <c r="J1498" s="1" t="str">
        <f t="shared" si="196"/>
        <v>R2</v>
      </c>
      <c r="K1498" t="str">
        <f t="shared" si="197"/>
        <v>S5R2</v>
      </c>
      <c r="L1498" t="str">
        <f>VLOOKUP(K1498,'Voltage Vector Region'!$M:$P,2,0)</f>
        <v>V5</v>
      </c>
      <c r="M1498" t="str">
        <f>VLOOKUP(K1498,'Voltage Vector Region'!$M:$P,3,0)</f>
        <v>V11</v>
      </c>
      <c r="N1498" t="str">
        <f>VLOOKUP(K1498,'Voltage Vector Region'!$M:$P,4,0)</f>
        <v>V6</v>
      </c>
      <c r="P1498" t="str">
        <f>VLOOKUP(L1498,'Voltage Vector Region'!$R:$S,2,0)</f>
        <v>OOP</v>
      </c>
      <c r="Q1498" t="str">
        <f>VLOOKUP(M1498,'Voltage Vector Region'!$R:$S,2,0)</f>
        <v>ONP</v>
      </c>
      <c r="R1498" t="str">
        <f>VLOOKUP(N1498,'Voltage Vector Region'!$R:$S,2,0)</f>
        <v>POP</v>
      </c>
      <c r="S1498">
        <f t="shared" si="191"/>
        <v>14.95</v>
      </c>
      <c r="T1498" t="e">
        <f>VLOOKUP($K1498,#REF!,2,0)</f>
        <v>#REF!</v>
      </c>
      <c r="U1498" t="e">
        <f>VLOOKUP($K1498,#REF!,3,0)</f>
        <v>#REF!</v>
      </c>
      <c r="V1498" t="e">
        <f>VLOOKUP($K1498,#REF!,4,0)</f>
        <v>#REF!</v>
      </c>
    </row>
    <row r="1499" spans="3:22" x14ac:dyDescent="0.3">
      <c r="C1499" s="1">
        <v>1.4959999999999999E-2</v>
      </c>
      <c r="D1499" s="1">
        <f t="shared" si="192"/>
        <v>4.6998226097703304</v>
      </c>
      <c r="E1499" s="1" t="str">
        <f t="shared" si="193"/>
        <v>S5</v>
      </c>
      <c r="F1499" s="1">
        <f t="shared" si="190"/>
        <v>0.51103240498393987</v>
      </c>
      <c r="G1499" s="1">
        <f>$F$2*(((SQRT(3)*COS(Model!F1499))-SIN(Model!F1499))/2)</f>
        <v>0.40867442549268773</v>
      </c>
      <c r="H1499" s="1">
        <f t="shared" si="194"/>
        <v>0.39126240987036515</v>
      </c>
      <c r="I1499" s="1">
        <f t="shared" si="195"/>
        <v>0.79993683536305293</v>
      </c>
      <c r="J1499" s="1" t="str">
        <f t="shared" si="196"/>
        <v>R2</v>
      </c>
      <c r="K1499" t="str">
        <f t="shared" si="197"/>
        <v>S5R2</v>
      </c>
      <c r="L1499" t="str">
        <f>VLOOKUP(K1499,'Voltage Vector Region'!$M:$P,2,0)</f>
        <v>V5</v>
      </c>
      <c r="M1499" t="str">
        <f>VLOOKUP(K1499,'Voltage Vector Region'!$M:$P,3,0)</f>
        <v>V11</v>
      </c>
      <c r="N1499" t="str">
        <f>VLOOKUP(K1499,'Voltage Vector Region'!$M:$P,4,0)</f>
        <v>V6</v>
      </c>
      <c r="P1499" t="str">
        <f>VLOOKUP(L1499,'Voltage Vector Region'!$R:$S,2,0)</f>
        <v>OOP</v>
      </c>
      <c r="Q1499" t="str">
        <f>VLOOKUP(M1499,'Voltage Vector Region'!$R:$S,2,0)</f>
        <v>ONP</v>
      </c>
      <c r="R1499" t="str">
        <f>VLOOKUP(N1499,'Voltage Vector Region'!$R:$S,2,0)</f>
        <v>POP</v>
      </c>
      <c r="S1499">
        <f t="shared" si="191"/>
        <v>14.959999999999999</v>
      </c>
      <c r="T1499" t="e">
        <f>VLOOKUP($K1499,#REF!,2,0)</f>
        <v>#REF!</v>
      </c>
      <c r="U1499" t="e">
        <f>VLOOKUP($K1499,#REF!,3,0)</f>
        <v>#REF!</v>
      </c>
      <c r="V1499" t="e">
        <f>VLOOKUP($K1499,#REF!,4,0)</f>
        <v>#REF!</v>
      </c>
    </row>
    <row r="1500" spans="3:22" x14ac:dyDescent="0.3">
      <c r="C1500" s="1">
        <v>1.4970000000000001E-2</v>
      </c>
      <c r="D1500" s="1">
        <f t="shared" si="192"/>
        <v>4.7029642024239209</v>
      </c>
      <c r="E1500" s="1" t="str">
        <f t="shared" si="193"/>
        <v>S5</v>
      </c>
      <c r="F1500" s="1">
        <f t="shared" si="190"/>
        <v>0.51417399763753036</v>
      </c>
      <c r="G1500" s="1">
        <f>$F$2*(((SQRT(3)*COS(Model!F1500))-SIN(Model!F1500))/2)</f>
        <v>0.406511815887248</v>
      </c>
      <c r="H1500" s="1">
        <f t="shared" si="194"/>
        <v>0.39345265379991184</v>
      </c>
      <c r="I1500" s="1">
        <f t="shared" si="195"/>
        <v>0.79996446968715984</v>
      </c>
      <c r="J1500" s="1" t="str">
        <f t="shared" si="196"/>
        <v>R2</v>
      </c>
      <c r="K1500" t="str">
        <f t="shared" si="197"/>
        <v>S5R2</v>
      </c>
      <c r="L1500" t="str">
        <f>VLOOKUP(K1500,'Voltage Vector Region'!$M:$P,2,0)</f>
        <v>V5</v>
      </c>
      <c r="M1500" t="str">
        <f>VLOOKUP(K1500,'Voltage Vector Region'!$M:$P,3,0)</f>
        <v>V11</v>
      </c>
      <c r="N1500" t="str">
        <f>VLOOKUP(K1500,'Voltage Vector Region'!$M:$P,4,0)</f>
        <v>V6</v>
      </c>
      <c r="P1500" t="str">
        <f>VLOOKUP(L1500,'Voltage Vector Region'!$R:$S,2,0)</f>
        <v>OOP</v>
      </c>
      <c r="Q1500" t="str">
        <f>VLOOKUP(M1500,'Voltage Vector Region'!$R:$S,2,0)</f>
        <v>ONP</v>
      </c>
      <c r="R1500" t="str">
        <f>VLOOKUP(N1500,'Voltage Vector Region'!$R:$S,2,0)</f>
        <v>POP</v>
      </c>
      <c r="S1500">
        <f t="shared" si="191"/>
        <v>14.97</v>
      </c>
      <c r="T1500" t="e">
        <f>VLOOKUP($K1500,#REF!,2,0)</f>
        <v>#REF!</v>
      </c>
      <c r="U1500" t="e">
        <f>VLOOKUP($K1500,#REF!,3,0)</f>
        <v>#REF!</v>
      </c>
      <c r="V1500" t="e">
        <f>VLOOKUP($K1500,#REF!,4,0)</f>
        <v>#REF!</v>
      </c>
    </row>
    <row r="1501" spans="3:22" x14ac:dyDescent="0.3">
      <c r="C1501" s="1">
        <v>1.498E-2</v>
      </c>
      <c r="D1501" s="1">
        <f t="shared" si="192"/>
        <v>4.7061057950775105</v>
      </c>
      <c r="E1501" s="1" t="str">
        <f t="shared" si="193"/>
        <v>S5</v>
      </c>
      <c r="F1501" s="1">
        <f t="shared" si="190"/>
        <v>0.51731559029111995</v>
      </c>
      <c r="G1501" s="1">
        <f>$F$2*(((SQRT(3)*COS(Model!F1501))-SIN(Model!F1501))/2)</f>
        <v>0.40434519417430154</v>
      </c>
      <c r="H1501" s="1">
        <f t="shared" si="194"/>
        <v>0.39563901451060818</v>
      </c>
      <c r="I1501" s="1">
        <f t="shared" si="195"/>
        <v>0.79998420868490971</v>
      </c>
      <c r="J1501" s="1" t="str">
        <f t="shared" si="196"/>
        <v>R2</v>
      </c>
      <c r="K1501" t="str">
        <f t="shared" si="197"/>
        <v>S5R2</v>
      </c>
      <c r="L1501" t="str">
        <f>VLOOKUP(K1501,'Voltage Vector Region'!$M:$P,2,0)</f>
        <v>V5</v>
      </c>
      <c r="M1501" t="str">
        <f>VLOOKUP(K1501,'Voltage Vector Region'!$M:$P,3,0)</f>
        <v>V11</v>
      </c>
      <c r="N1501" t="str">
        <f>VLOOKUP(K1501,'Voltage Vector Region'!$M:$P,4,0)</f>
        <v>V6</v>
      </c>
      <c r="P1501" t="str">
        <f>VLOOKUP(L1501,'Voltage Vector Region'!$R:$S,2,0)</f>
        <v>OOP</v>
      </c>
      <c r="Q1501" t="str">
        <f>VLOOKUP(M1501,'Voltage Vector Region'!$R:$S,2,0)</f>
        <v>ONP</v>
      </c>
      <c r="R1501" t="str">
        <f>VLOOKUP(N1501,'Voltage Vector Region'!$R:$S,2,0)</f>
        <v>POP</v>
      </c>
      <c r="S1501">
        <f t="shared" si="191"/>
        <v>14.98</v>
      </c>
      <c r="T1501" t="e">
        <f>VLOOKUP($K1501,#REF!,2,0)</f>
        <v>#REF!</v>
      </c>
      <c r="U1501" t="e">
        <f>VLOOKUP($K1501,#REF!,3,0)</f>
        <v>#REF!</v>
      </c>
      <c r="V1501" t="e">
        <f>VLOOKUP($K1501,#REF!,4,0)</f>
        <v>#REF!</v>
      </c>
    </row>
    <row r="1502" spans="3:22" x14ac:dyDescent="0.3">
      <c r="C1502" s="1">
        <v>1.499E-2</v>
      </c>
      <c r="D1502" s="1">
        <f t="shared" si="192"/>
        <v>4.7092473877311001</v>
      </c>
      <c r="E1502" s="1" t="str">
        <f t="shared" si="193"/>
        <v>S5</v>
      </c>
      <c r="F1502" s="1">
        <f t="shared" si="190"/>
        <v>0.52045718294470955</v>
      </c>
      <c r="G1502" s="1">
        <f>$F$2*(((SQRT(3)*COS(Model!F1502))-SIN(Model!F1502))/2)</f>
        <v>0.4021745817375294</v>
      </c>
      <c r="H1502" s="1">
        <f t="shared" si="194"/>
        <v>0.39782147042395721</v>
      </c>
      <c r="I1502" s="1">
        <f t="shared" si="195"/>
        <v>0.79999605216148661</v>
      </c>
      <c r="J1502" s="1" t="str">
        <f t="shared" si="196"/>
        <v>R2</v>
      </c>
      <c r="K1502" t="str">
        <f t="shared" si="197"/>
        <v>S5R2</v>
      </c>
      <c r="L1502" t="str">
        <f>VLOOKUP(K1502,'Voltage Vector Region'!$M:$P,2,0)</f>
        <v>V5</v>
      </c>
      <c r="M1502" t="str">
        <f>VLOOKUP(K1502,'Voltage Vector Region'!$M:$P,3,0)</f>
        <v>V11</v>
      </c>
      <c r="N1502" t="str">
        <f>VLOOKUP(K1502,'Voltage Vector Region'!$M:$P,4,0)</f>
        <v>V6</v>
      </c>
      <c r="P1502" t="str">
        <f>VLOOKUP(L1502,'Voltage Vector Region'!$R:$S,2,0)</f>
        <v>OOP</v>
      </c>
      <c r="Q1502" t="str">
        <f>VLOOKUP(M1502,'Voltage Vector Region'!$R:$S,2,0)</f>
        <v>ONP</v>
      </c>
      <c r="R1502" t="str">
        <f>VLOOKUP(N1502,'Voltage Vector Region'!$R:$S,2,0)</f>
        <v>POP</v>
      </c>
      <c r="S1502">
        <f t="shared" si="191"/>
        <v>14.99</v>
      </c>
      <c r="T1502" t="e">
        <f>VLOOKUP($K1502,#REF!,2,0)</f>
        <v>#REF!</v>
      </c>
      <c r="U1502" t="e">
        <f>VLOOKUP($K1502,#REF!,3,0)</f>
        <v>#REF!</v>
      </c>
      <c r="V1502" t="e">
        <f>VLOOKUP($K1502,#REF!,4,0)</f>
        <v>#REF!</v>
      </c>
    </row>
    <row r="1503" spans="3:22" x14ac:dyDescent="0.3">
      <c r="C1503" s="28">
        <v>1.4999999999999999E-2</v>
      </c>
      <c r="D1503" s="28">
        <f t="shared" si="192"/>
        <v>4.7123889803846897</v>
      </c>
      <c r="E1503" s="28" t="str">
        <f t="shared" si="193"/>
        <v>S5</v>
      </c>
      <c r="F1503" s="28">
        <f t="shared" si="190"/>
        <v>0.52359877559829915</v>
      </c>
      <c r="G1503" s="28">
        <f>$F$2*(((SQRT(3)*COS(Model!F1503))-SIN(Model!F1503))/2)</f>
        <v>0.39999999999999974</v>
      </c>
      <c r="H1503" s="28">
        <f t="shared" si="194"/>
        <v>0.40000000000000019</v>
      </c>
      <c r="I1503" s="28">
        <f t="shared" si="195"/>
        <v>0.79999999999999993</v>
      </c>
      <c r="J1503" s="28" t="str">
        <f t="shared" si="196"/>
        <v>R2</v>
      </c>
      <c r="K1503" s="29" t="str">
        <f t="shared" si="197"/>
        <v>S5R2</v>
      </c>
      <c r="L1503" s="29" t="str">
        <f>VLOOKUP(K1503,'Voltage Vector Region'!$M:$P,2,0)</f>
        <v>V5</v>
      </c>
      <c r="M1503" s="29" t="str">
        <f>VLOOKUP(K1503,'Voltage Vector Region'!$M:$P,3,0)</f>
        <v>V11</v>
      </c>
      <c r="N1503" s="29" t="str">
        <f>VLOOKUP(K1503,'Voltage Vector Region'!$M:$P,4,0)</f>
        <v>V6</v>
      </c>
      <c r="O1503" s="29"/>
      <c r="P1503" s="29" t="str">
        <f>VLOOKUP(L1503,'Voltage Vector Region'!$R:$S,2,0)</f>
        <v>OOP</v>
      </c>
      <c r="Q1503" s="29" t="str">
        <f>VLOOKUP(M1503,'Voltage Vector Region'!$R:$S,2,0)</f>
        <v>ONP</v>
      </c>
      <c r="R1503" s="29" t="str">
        <f>VLOOKUP(N1503,'Voltage Vector Region'!$R:$S,2,0)</f>
        <v>POP</v>
      </c>
      <c r="S1503" s="29">
        <f t="shared" si="191"/>
        <v>15</v>
      </c>
      <c r="T1503" t="e">
        <f>VLOOKUP($K1503,#REF!,2,0)</f>
        <v>#REF!</v>
      </c>
      <c r="U1503" t="e">
        <f>VLOOKUP($K1503,#REF!,3,0)</f>
        <v>#REF!</v>
      </c>
      <c r="V1503" t="e">
        <f>VLOOKUP($K1503,#REF!,4,0)</f>
        <v>#REF!</v>
      </c>
    </row>
    <row r="1504" spans="3:22" x14ac:dyDescent="0.3">
      <c r="C1504" s="1">
        <v>1.5010000000000001E-2</v>
      </c>
      <c r="D1504" s="1">
        <f t="shared" si="192"/>
        <v>4.7155305730382802</v>
      </c>
      <c r="E1504" s="1" t="str">
        <f t="shared" si="193"/>
        <v>S5</v>
      </c>
      <c r="F1504" s="1">
        <f t="shared" si="190"/>
        <v>0.52674036825188963</v>
      </c>
      <c r="G1504" s="1">
        <f>$F$2*(((SQRT(3)*COS(Model!F1504))-SIN(Model!F1504))/2)</f>
        <v>0.39782147042395621</v>
      </c>
      <c r="H1504" s="1">
        <f t="shared" si="194"/>
        <v>0.4021745817375304</v>
      </c>
      <c r="I1504" s="1">
        <f t="shared" si="195"/>
        <v>0.79999605216148661</v>
      </c>
      <c r="J1504" s="1" t="str">
        <f t="shared" si="196"/>
        <v>R2</v>
      </c>
      <c r="K1504" t="str">
        <f t="shared" si="197"/>
        <v>S5R2</v>
      </c>
      <c r="L1504" t="str">
        <f>VLOOKUP(K1504,'Voltage Vector Region'!$M:$P,2,0)</f>
        <v>V5</v>
      </c>
      <c r="M1504" t="str">
        <f>VLOOKUP(K1504,'Voltage Vector Region'!$M:$P,3,0)</f>
        <v>V11</v>
      </c>
      <c r="N1504" t="str">
        <f>VLOOKUP(K1504,'Voltage Vector Region'!$M:$P,4,0)</f>
        <v>V6</v>
      </c>
      <c r="P1504" t="str">
        <f>VLOOKUP(L1504,'Voltage Vector Region'!$R:$S,2,0)</f>
        <v>OOP</v>
      </c>
      <c r="Q1504" t="str">
        <f>VLOOKUP(M1504,'Voltage Vector Region'!$R:$S,2,0)</f>
        <v>ONP</v>
      </c>
      <c r="R1504" t="str">
        <f>VLOOKUP(N1504,'Voltage Vector Region'!$R:$S,2,0)</f>
        <v>POP</v>
      </c>
      <c r="S1504">
        <f t="shared" si="191"/>
        <v>15.01</v>
      </c>
      <c r="T1504" t="e">
        <f>VLOOKUP($K1504,#REF!,2,0)</f>
        <v>#REF!</v>
      </c>
      <c r="U1504" t="e">
        <f>VLOOKUP($K1504,#REF!,3,0)</f>
        <v>#REF!</v>
      </c>
      <c r="V1504" t="e">
        <f>VLOOKUP($K1504,#REF!,4,0)</f>
        <v>#REF!</v>
      </c>
    </row>
    <row r="1505" spans="3:22" x14ac:dyDescent="0.3">
      <c r="C1505" s="1">
        <v>1.502E-2</v>
      </c>
      <c r="D1505" s="1">
        <f t="shared" si="192"/>
        <v>4.7186721656918698</v>
      </c>
      <c r="E1505" s="1" t="str">
        <f t="shared" si="193"/>
        <v>S5</v>
      </c>
      <c r="F1505" s="1">
        <f t="shared" si="190"/>
        <v>0.52988196090547923</v>
      </c>
      <c r="G1505" s="1">
        <f>$F$2*(((SQRT(3)*COS(Model!F1505))-SIN(Model!F1505))/2)</f>
        <v>0.39563901451060718</v>
      </c>
      <c r="H1505" s="1">
        <f t="shared" si="194"/>
        <v>0.40434519417430254</v>
      </c>
      <c r="I1505" s="1">
        <f t="shared" si="195"/>
        <v>0.79998420868490971</v>
      </c>
      <c r="J1505" s="1" t="str">
        <f t="shared" si="196"/>
        <v>R2</v>
      </c>
      <c r="K1505" t="str">
        <f t="shared" si="197"/>
        <v>S5R2</v>
      </c>
      <c r="L1505" t="str">
        <f>VLOOKUP(K1505,'Voltage Vector Region'!$M:$P,2,0)</f>
        <v>V5</v>
      </c>
      <c r="M1505" t="str">
        <f>VLOOKUP(K1505,'Voltage Vector Region'!$M:$P,3,0)</f>
        <v>V11</v>
      </c>
      <c r="N1505" t="str">
        <f>VLOOKUP(K1505,'Voltage Vector Region'!$M:$P,4,0)</f>
        <v>V6</v>
      </c>
      <c r="P1505" t="str">
        <f>VLOOKUP(L1505,'Voltage Vector Region'!$R:$S,2,0)</f>
        <v>OOP</v>
      </c>
      <c r="Q1505" t="str">
        <f>VLOOKUP(M1505,'Voltage Vector Region'!$R:$S,2,0)</f>
        <v>ONP</v>
      </c>
      <c r="R1505" t="str">
        <f>VLOOKUP(N1505,'Voltage Vector Region'!$R:$S,2,0)</f>
        <v>POP</v>
      </c>
      <c r="S1505">
        <f t="shared" si="191"/>
        <v>15.02</v>
      </c>
      <c r="T1505" t="e">
        <f>VLOOKUP($K1505,#REF!,2,0)</f>
        <v>#REF!</v>
      </c>
      <c r="U1505" t="e">
        <f>VLOOKUP($K1505,#REF!,3,0)</f>
        <v>#REF!</v>
      </c>
      <c r="V1505" t="e">
        <f>VLOOKUP($K1505,#REF!,4,0)</f>
        <v>#REF!</v>
      </c>
    </row>
    <row r="1506" spans="3:22" x14ac:dyDescent="0.3">
      <c r="C1506" s="1">
        <v>1.503E-2</v>
      </c>
      <c r="D1506" s="1">
        <f t="shared" si="192"/>
        <v>4.7218137583454594</v>
      </c>
      <c r="E1506" s="1" t="str">
        <f t="shared" si="193"/>
        <v>S5</v>
      </c>
      <c r="F1506" s="1">
        <f t="shared" si="190"/>
        <v>0.53302355355906883</v>
      </c>
      <c r="G1506" s="1">
        <f>$F$2*(((SQRT(3)*COS(Model!F1506))-SIN(Model!F1506))/2)</f>
        <v>0.39345265379991079</v>
      </c>
      <c r="H1506" s="1">
        <f t="shared" si="194"/>
        <v>0.40651181588724905</v>
      </c>
      <c r="I1506" s="1">
        <f t="shared" si="195"/>
        <v>0.79996446968715984</v>
      </c>
      <c r="J1506" s="1" t="str">
        <f t="shared" si="196"/>
        <v>R2</v>
      </c>
      <c r="K1506" t="str">
        <f t="shared" si="197"/>
        <v>S5R2</v>
      </c>
      <c r="L1506" t="str">
        <f>VLOOKUP(K1506,'Voltage Vector Region'!$M:$P,2,0)</f>
        <v>V5</v>
      </c>
      <c r="M1506" t="str">
        <f>VLOOKUP(K1506,'Voltage Vector Region'!$M:$P,3,0)</f>
        <v>V11</v>
      </c>
      <c r="N1506" t="str">
        <f>VLOOKUP(K1506,'Voltage Vector Region'!$M:$P,4,0)</f>
        <v>V6</v>
      </c>
      <c r="P1506" t="str">
        <f>VLOOKUP(L1506,'Voltage Vector Region'!$R:$S,2,0)</f>
        <v>OOP</v>
      </c>
      <c r="Q1506" t="str">
        <f>VLOOKUP(M1506,'Voltage Vector Region'!$R:$S,2,0)</f>
        <v>ONP</v>
      </c>
      <c r="R1506" t="str">
        <f>VLOOKUP(N1506,'Voltage Vector Region'!$R:$S,2,0)</f>
        <v>POP</v>
      </c>
      <c r="S1506">
        <f t="shared" si="191"/>
        <v>15.03</v>
      </c>
      <c r="T1506" t="e">
        <f>VLOOKUP($K1506,#REF!,2,0)</f>
        <v>#REF!</v>
      </c>
      <c r="U1506" t="e">
        <f>VLOOKUP($K1506,#REF!,3,0)</f>
        <v>#REF!</v>
      </c>
      <c r="V1506" t="e">
        <f>VLOOKUP($K1506,#REF!,4,0)</f>
        <v>#REF!</v>
      </c>
    </row>
    <row r="1507" spans="3:22" x14ac:dyDescent="0.3">
      <c r="C1507" s="1">
        <v>1.504E-2</v>
      </c>
      <c r="D1507" s="1">
        <f t="shared" si="192"/>
        <v>4.724955350999049</v>
      </c>
      <c r="E1507" s="1" t="str">
        <f t="shared" si="193"/>
        <v>S5</v>
      </c>
      <c r="F1507" s="1">
        <f t="shared" si="190"/>
        <v>0.53616514621265843</v>
      </c>
      <c r="G1507" s="1">
        <f>$F$2*(((SQRT(3)*COS(Model!F1507))-SIN(Model!F1507))/2)</f>
        <v>0.3912624098703647</v>
      </c>
      <c r="H1507" s="1">
        <f t="shared" si="194"/>
        <v>0.40867442549268818</v>
      </c>
      <c r="I1507" s="1">
        <f t="shared" si="195"/>
        <v>0.79993683536305293</v>
      </c>
      <c r="J1507" s="1" t="str">
        <f t="shared" si="196"/>
        <v>R2</v>
      </c>
      <c r="K1507" t="str">
        <f t="shared" si="197"/>
        <v>S5R2</v>
      </c>
      <c r="L1507" t="str">
        <f>VLOOKUP(K1507,'Voltage Vector Region'!$M:$P,2,0)</f>
        <v>V5</v>
      </c>
      <c r="M1507" t="str">
        <f>VLOOKUP(K1507,'Voltage Vector Region'!$M:$P,3,0)</f>
        <v>V11</v>
      </c>
      <c r="N1507" t="str">
        <f>VLOOKUP(K1507,'Voltage Vector Region'!$M:$P,4,0)</f>
        <v>V6</v>
      </c>
      <c r="P1507" t="str">
        <f>VLOOKUP(L1507,'Voltage Vector Region'!$R:$S,2,0)</f>
        <v>OOP</v>
      </c>
      <c r="Q1507" t="str">
        <f>VLOOKUP(M1507,'Voltage Vector Region'!$R:$S,2,0)</f>
        <v>ONP</v>
      </c>
      <c r="R1507" t="str">
        <f>VLOOKUP(N1507,'Voltage Vector Region'!$R:$S,2,0)</f>
        <v>POP</v>
      </c>
      <c r="S1507">
        <f t="shared" si="191"/>
        <v>15.04</v>
      </c>
      <c r="T1507" t="e">
        <f>VLOOKUP($K1507,#REF!,2,0)</f>
        <v>#REF!</v>
      </c>
      <c r="U1507" t="e">
        <f>VLOOKUP($K1507,#REF!,3,0)</f>
        <v>#REF!</v>
      </c>
      <c r="V1507" t="e">
        <f>VLOOKUP($K1507,#REF!,4,0)</f>
        <v>#REF!</v>
      </c>
    </row>
    <row r="1508" spans="3:22" x14ac:dyDescent="0.3">
      <c r="C1508" s="1">
        <v>1.5049999999999999E-2</v>
      </c>
      <c r="D1508" s="1">
        <f t="shared" si="192"/>
        <v>4.7280969436526386</v>
      </c>
      <c r="E1508" s="1" t="str">
        <f t="shared" si="193"/>
        <v>S5</v>
      </c>
      <c r="F1508" s="1">
        <f t="shared" si="190"/>
        <v>0.53930673886624803</v>
      </c>
      <c r="G1508" s="1">
        <f>$F$2*(((SQRT(3)*COS(Model!F1508))-SIN(Model!F1508))/2)</f>
        <v>0.38906830433879225</v>
      </c>
      <c r="H1508" s="1">
        <f t="shared" si="194"/>
        <v>0.41083300164653624</v>
      </c>
      <c r="I1508" s="1">
        <f t="shared" si="195"/>
        <v>0.79990130598532849</v>
      </c>
      <c r="J1508" s="1" t="str">
        <f t="shared" si="196"/>
        <v>R2</v>
      </c>
      <c r="K1508" t="str">
        <f t="shared" si="197"/>
        <v>S5R2</v>
      </c>
      <c r="L1508" t="str">
        <f>VLOOKUP(K1508,'Voltage Vector Region'!$M:$P,2,0)</f>
        <v>V5</v>
      </c>
      <c r="M1508" t="str">
        <f>VLOOKUP(K1508,'Voltage Vector Region'!$M:$P,3,0)</f>
        <v>V11</v>
      </c>
      <c r="N1508" t="str">
        <f>VLOOKUP(K1508,'Voltage Vector Region'!$M:$P,4,0)</f>
        <v>V6</v>
      </c>
      <c r="P1508" t="str">
        <f>VLOOKUP(L1508,'Voltage Vector Region'!$R:$S,2,0)</f>
        <v>OOP</v>
      </c>
      <c r="Q1508" t="str">
        <f>VLOOKUP(M1508,'Voltage Vector Region'!$R:$S,2,0)</f>
        <v>ONP</v>
      </c>
      <c r="R1508" t="str">
        <f>VLOOKUP(N1508,'Voltage Vector Region'!$R:$S,2,0)</f>
        <v>POP</v>
      </c>
      <c r="S1508">
        <f t="shared" si="191"/>
        <v>15.049999999999999</v>
      </c>
      <c r="T1508" t="e">
        <f>VLOOKUP($K1508,#REF!,2,0)</f>
        <v>#REF!</v>
      </c>
      <c r="U1508" t="e">
        <f>VLOOKUP($K1508,#REF!,3,0)</f>
        <v>#REF!</v>
      </c>
      <c r="V1508" t="e">
        <f>VLOOKUP($K1508,#REF!,4,0)</f>
        <v>#REF!</v>
      </c>
    </row>
    <row r="1509" spans="3:22" x14ac:dyDescent="0.3">
      <c r="C1509" s="1">
        <v>1.506E-2</v>
      </c>
      <c r="D1509" s="1">
        <f t="shared" si="192"/>
        <v>4.731238536306229</v>
      </c>
      <c r="E1509" s="1" t="str">
        <f t="shared" si="193"/>
        <v>S5</v>
      </c>
      <c r="F1509" s="1">
        <f t="shared" si="190"/>
        <v>0.54244833151983851</v>
      </c>
      <c r="G1509" s="1">
        <f>$F$2*(((SQRT(3)*COS(Model!F1509))-SIN(Model!F1509))/2)</f>
        <v>0.38687035886012855</v>
      </c>
      <c r="H1509" s="1">
        <f t="shared" si="194"/>
        <v>0.41298752304451858</v>
      </c>
      <c r="I1509" s="1">
        <f t="shared" si="195"/>
        <v>0.79985788190464713</v>
      </c>
      <c r="J1509" s="1" t="str">
        <f t="shared" si="196"/>
        <v>R2</v>
      </c>
      <c r="K1509" t="str">
        <f t="shared" si="197"/>
        <v>S5R2</v>
      </c>
      <c r="L1509" t="str">
        <f>VLOOKUP(K1509,'Voltage Vector Region'!$M:$P,2,0)</f>
        <v>V5</v>
      </c>
      <c r="M1509" t="str">
        <f>VLOOKUP(K1509,'Voltage Vector Region'!$M:$P,3,0)</f>
        <v>V11</v>
      </c>
      <c r="N1509" t="str">
        <f>VLOOKUP(K1509,'Voltage Vector Region'!$M:$P,4,0)</f>
        <v>V6</v>
      </c>
      <c r="P1509" t="str">
        <f>VLOOKUP(L1509,'Voltage Vector Region'!$R:$S,2,0)</f>
        <v>OOP</v>
      </c>
      <c r="Q1509" t="str">
        <f>VLOOKUP(M1509,'Voltage Vector Region'!$R:$S,2,0)</f>
        <v>ONP</v>
      </c>
      <c r="R1509" t="str">
        <f>VLOOKUP(N1509,'Voltage Vector Region'!$R:$S,2,0)</f>
        <v>POP</v>
      </c>
      <c r="S1509">
        <f t="shared" si="191"/>
        <v>15.06</v>
      </c>
      <c r="T1509" t="e">
        <f>VLOOKUP($K1509,#REF!,2,0)</f>
        <v>#REF!</v>
      </c>
      <c r="U1509" t="e">
        <f>VLOOKUP($K1509,#REF!,3,0)</f>
        <v>#REF!</v>
      </c>
      <c r="V1509" t="e">
        <f>VLOOKUP($K1509,#REF!,4,0)</f>
        <v>#REF!</v>
      </c>
    </row>
    <row r="1510" spans="3:22" x14ac:dyDescent="0.3">
      <c r="C1510" s="1">
        <v>1.507E-2</v>
      </c>
      <c r="D1510" s="1">
        <f t="shared" si="192"/>
        <v>4.7343801289598186</v>
      </c>
      <c r="E1510" s="1" t="str">
        <f t="shared" si="193"/>
        <v>S5</v>
      </c>
      <c r="F1510" s="1">
        <f t="shared" si="190"/>
        <v>0.54558992417342811</v>
      </c>
      <c r="G1510" s="1">
        <f>$F$2*(((SQRT(3)*COS(Model!F1510))-SIN(Model!F1510))/2)</f>
        <v>0.38466859512720947</v>
      </c>
      <c r="H1510" s="1">
        <f t="shared" si="194"/>
        <v>0.41513796842237777</v>
      </c>
      <c r="I1510" s="1">
        <f t="shared" si="195"/>
        <v>0.79980656354958723</v>
      </c>
      <c r="J1510" s="1" t="str">
        <f t="shared" si="196"/>
        <v>R2</v>
      </c>
      <c r="K1510" t="str">
        <f t="shared" si="197"/>
        <v>S5R2</v>
      </c>
      <c r="L1510" t="str">
        <f>VLOOKUP(K1510,'Voltage Vector Region'!$M:$P,2,0)</f>
        <v>V5</v>
      </c>
      <c r="M1510" t="str">
        <f>VLOOKUP(K1510,'Voltage Vector Region'!$M:$P,3,0)</f>
        <v>V11</v>
      </c>
      <c r="N1510" t="str">
        <f>VLOOKUP(K1510,'Voltage Vector Region'!$M:$P,4,0)</f>
        <v>V6</v>
      </c>
      <c r="P1510" t="str">
        <f>VLOOKUP(L1510,'Voltage Vector Region'!$R:$S,2,0)</f>
        <v>OOP</v>
      </c>
      <c r="Q1510" t="str">
        <f>VLOOKUP(M1510,'Voltage Vector Region'!$R:$S,2,0)</f>
        <v>ONP</v>
      </c>
      <c r="R1510" t="str">
        <f>VLOOKUP(N1510,'Voltage Vector Region'!$R:$S,2,0)</f>
        <v>POP</v>
      </c>
      <c r="S1510">
        <f t="shared" si="191"/>
        <v>15.07</v>
      </c>
      <c r="T1510" t="e">
        <f>VLOOKUP($K1510,#REF!,2,0)</f>
        <v>#REF!</v>
      </c>
      <c r="U1510" t="e">
        <f>VLOOKUP($K1510,#REF!,3,0)</f>
        <v>#REF!</v>
      </c>
      <c r="V1510" t="e">
        <f>VLOOKUP($K1510,#REF!,4,0)</f>
        <v>#REF!</v>
      </c>
    </row>
    <row r="1511" spans="3:22" x14ac:dyDescent="0.3">
      <c r="C1511" s="1">
        <v>1.508E-2</v>
      </c>
      <c r="D1511" s="1">
        <f t="shared" si="192"/>
        <v>4.7375217216134082</v>
      </c>
      <c r="E1511" s="1" t="str">
        <f t="shared" si="193"/>
        <v>S5</v>
      </c>
      <c r="F1511" s="1">
        <f t="shared" si="190"/>
        <v>0.54873151682701771</v>
      </c>
      <c r="G1511" s="1">
        <f>$F$2*(((SQRT(3)*COS(Model!F1511))-SIN(Model!F1511))/2)</f>
        <v>0.38246303487055344</v>
      </c>
      <c r="H1511" s="1">
        <f t="shared" si="194"/>
        <v>0.41728431655608661</v>
      </c>
      <c r="I1511" s="1">
        <f t="shared" si="195"/>
        <v>0.79974735142664</v>
      </c>
      <c r="J1511" s="1" t="str">
        <f t="shared" si="196"/>
        <v>R2</v>
      </c>
      <c r="K1511" t="str">
        <f t="shared" si="197"/>
        <v>S5R2</v>
      </c>
      <c r="L1511" t="str">
        <f>VLOOKUP(K1511,'Voltage Vector Region'!$M:$P,2,0)</f>
        <v>V5</v>
      </c>
      <c r="M1511" t="str">
        <f>VLOOKUP(K1511,'Voltage Vector Region'!$M:$P,3,0)</f>
        <v>V11</v>
      </c>
      <c r="N1511" t="str">
        <f>VLOOKUP(K1511,'Voltage Vector Region'!$M:$P,4,0)</f>
        <v>V6</v>
      </c>
      <c r="P1511" t="str">
        <f>VLOOKUP(L1511,'Voltage Vector Region'!$R:$S,2,0)</f>
        <v>OOP</v>
      </c>
      <c r="Q1511" t="str">
        <f>VLOOKUP(M1511,'Voltage Vector Region'!$R:$S,2,0)</f>
        <v>ONP</v>
      </c>
      <c r="R1511" t="str">
        <f>VLOOKUP(N1511,'Voltage Vector Region'!$R:$S,2,0)</f>
        <v>POP</v>
      </c>
      <c r="S1511">
        <f t="shared" si="191"/>
        <v>15.08</v>
      </c>
      <c r="T1511" t="e">
        <f>VLOOKUP($K1511,#REF!,2,0)</f>
        <v>#REF!</v>
      </c>
      <c r="U1511" t="e">
        <f>VLOOKUP($K1511,#REF!,3,0)</f>
        <v>#REF!</v>
      </c>
      <c r="V1511" t="e">
        <f>VLOOKUP($K1511,#REF!,4,0)</f>
        <v>#REF!</v>
      </c>
    </row>
    <row r="1512" spans="3:22" x14ac:dyDescent="0.3">
      <c r="C1512" s="1">
        <v>1.5089999999999999E-2</v>
      </c>
      <c r="D1512" s="1">
        <f t="shared" si="192"/>
        <v>4.7406633142669978</v>
      </c>
      <c r="E1512" s="1" t="str">
        <f t="shared" si="193"/>
        <v>S5</v>
      </c>
      <c r="F1512" s="1">
        <f t="shared" si="190"/>
        <v>0.5518731094806073</v>
      </c>
      <c r="G1512" s="1">
        <f>$F$2*(((SQRT(3)*COS(Model!F1512))-SIN(Model!F1512))/2)</f>
        <v>0.38025369985814977</v>
      </c>
      <c r="H1512" s="1">
        <f t="shared" si="194"/>
        <v>0.4194265462620555</v>
      </c>
      <c r="I1512" s="1">
        <f t="shared" si="195"/>
        <v>0.79968024612020527</v>
      </c>
      <c r="J1512" s="1" t="str">
        <f t="shared" si="196"/>
        <v>R2</v>
      </c>
      <c r="K1512" t="str">
        <f t="shared" si="197"/>
        <v>S5R2</v>
      </c>
      <c r="L1512" t="str">
        <f>VLOOKUP(K1512,'Voltage Vector Region'!$M:$P,2,0)</f>
        <v>V5</v>
      </c>
      <c r="M1512" t="str">
        <f>VLOOKUP(K1512,'Voltage Vector Region'!$M:$P,3,0)</f>
        <v>V11</v>
      </c>
      <c r="N1512" t="str">
        <f>VLOOKUP(K1512,'Voltage Vector Region'!$M:$P,4,0)</f>
        <v>V6</v>
      </c>
      <c r="P1512" t="str">
        <f>VLOOKUP(L1512,'Voltage Vector Region'!$R:$S,2,0)</f>
        <v>OOP</v>
      </c>
      <c r="Q1512" t="str">
        <f>VLOOKUP(M1512,'Voltage Vector Region'!$R:$S,2,0)</f>
        <v>ONP</v>
      </c>
      <c r="R1512" t="str">
        <f>VLOOKUP(N1512,'Voltage Vector Region'!$R:$S,2,0)</f>
        <v>POP</v>
      </c>
      <c r="S1512">
        <f t="shared" si="191"/>
        <v>15.089999999999998</v>
      </c>
      <c r="T1512" t="e">
        <f>VLOOKUP($K1512,#REF!,2,0)</f>
        <v>#REF!</v>
      </c>
      <c r="U1512" t="e">
        <f>VLOOKUP($K1512,#REF!,3,0)</f>
        <v>#REF!</v>
      </c>
      <c r="V1512" t="e">
        <f>VLOOKUP($K1512,#REF!,4,0)</f>
        <v>#REF!</v>
      </c>
    </row>
    <row r="1513" spans="3:22" x14ac:dyDescent="0.3">
      <c r="C1513" s="1">
        <v>1.5100000000000001E-2</v>
      </c>
      <c r="D1513" s="1">
        <f t="shared" si="192"/>
        <v>4.7438049069205883</v>
      </c>
      <c r="E1513" s="1" t="str">
        <f t="shared" si="193"/>
        <v>S5</v>
      </c>
      <c r="F1513" s="1">
        <f t="shared" si="190"/>
        <v>0.55501470213419779</v>
      </c>
      <c r="G1513" s="1">
        <f>$F$2*(((SQRT(3)*COS(Model!F1513))-SIN(Model!F1513))/2)</f>
        <v>0.37804061189524252</v>
      </c>
      <c r="H1513" s="1">
        <f t="shared" si="194"/>
        <v>0.42156463639734271</v>
      </c>
      <c r="I1513" s="1">
        <f t="shared" si="195"/>
        <v>0.79960524829258528</v>
      </c>
      <c r="J1513" s="1" t="str">
        <f t="shared" si="196"/>
        <v>R2</v>
      </c>
      <c r="K1513" t="str">
        <f t="shared" si="197"/>
        <v>S5R2</v>
      </c>
      <c r="L1513" t="str">
        <f>VLOOKUP(K1513,'Voltage Vector Region'!$M:$P,2,0)</f>
        <v>V5</v>
      </c>
      <c r="M1513" t="str">
        <f>VLOOKUP(K1513,'Voltage Vector Region'!$M:$P,3,0)</f>
        <v>V11</v>
      </c>
      <c r="N1513" t="str">
        <f>VLOOKUP(K1513,'Voltage Vector Region'!$M:$P,4,0)</f>
        <v>V6</v>
      </c>
      <c r="P1513" t="str">
        <f>VLOOKUP(L1513,'Voltage Vector Region'!$R:$S,2,0)</f>
        <v>OOP</v>
      </c>
      <c r="Q1513" t="str">
        <f>VLOOKUP(M1513,'Voltage Vector Region'!$R:$S,2,0)</f>
        <v>ONP</v>
      </c>
      <c r="R1513" t="str">
        <f>VLOOKUP(N1513,'Voltage Vector Region'!$R:$S,2,0)</f>
        <v>POP</v>
      </c>
      <c r="S1513">
        <f t="shared" si="191"/>
        <v>15.1</v>
      </c>
      <c r="T1513" t="e">
        <f>VLOOKUP($K1513,#REF!,2,0)</f>
        <v>#REF!</v>
      </c>
      <c r="U1513" t="e">
        <f>VLOOKUP($K1513,#REF!,3,0)</f>
        <v>#REF!</v>
      </c>
      <c r="V1513" t="e">
        <f>VLOOKUP($K1513,#REF!,4,0)</f>
        <v>#REF!</v>
      </c>
    </row>
    <row r="1514" spans="3:22" x14ac:dyDescent="0.3">
      <c r="C1514" s="1">
        <v>1.511E-2</v>
      </c>
      <c r="D1514" s="1">
        <f t="shared" si="192"/>
        <v>4.7469464995741779</v>
      </c>
      <c r="E1514" s="1" t="str">
        <f t="shared" si="193"/>
        <v>S5</v>
      </c>
      <c r="F1514" s="1">
        <f t="shared" si="190"/>
        <v>0.55815629478778739</v>
      </c>
      <c r="G1514" s="1">
        <f>$F$2*(((SQRT(3)*COS(Model!F1514))-SIN(Model!F1514))/2)</f>
        <v>0.37582379282411765</v>
      </c>
      <c r="H1514" s="1">
        <f t="shared" si="194"/>
        <v>0.42369856585986065</v>
      </c>
      <c r="I1514" s="1">
        <f t="shared" si="195"/>
        <v>0.79952235868397836</v>
      </c>
      <c r="J1514" s="1" t="str">
        <f t="shared" si="196"/>
        <v>R2</v>
      </c>
      <c r="K1514" t="str">
        <f t="shared" si="197"/>
        <v>S5R2</v>
      </c>
      <c r="L1514" t="str">
        <f>VLOOKUP(K1514,'Voltage Vector Region'!$M:$P,2,0)</f>
        <v>V5</v>
      </c>
      <c r="M1514" t="str">
        <f>VLOOKUP(K1514,'Voltage Vector Region'!$M:$P,3,0)</f>
        <v>V11</v>
      </c>
      <c r="N1514" t="str">
        <f>VLOOKUP(K1514,'Voltage Vector Region'!$M:$P,4,0)</f>
        <v>V6</v>
      </c>
      <c r="P1514" t="str">
        <f>VLOOKUP(L1514,'Voltage Vector Region'!$R:$S,2,0)</f>
        <v>OOP</v>
      </c>
      <c r="Q1514" t="str">
        <f>VLOOKUP(M1514,'Voltage Vector Region'!$R:$S,2,0)</f>
        <v>ONP</v>
      </c>
      <c r="R1514" t="str">
        <f>VLOOKUP(N1514,'Voltage Vector Region'!$R:$S,2,0)</f>
        <v>POP</v>
      </c>
      <c r="S1514">
        <f t="shared" si="191"/>
        <v>15.11</v>
      </c>
      <c r="T1514" t="e">
        <f>VLOOKUP($K1514,#REF!,2,0)</f>
        <v>#REF!</v>
      </c>
      <c r="U1514" t="e">
        <f>VLOOKUP($K1514,#REF!,3,0)</f>
        <v>#REF!</v>
      </c>
      <c r="V1514" t="e">
        <f>VLOOKUP($K1514,#REF!,4,0)</f>
        <v>#REF!</v>
      </c>
    </row>
    <row r="1515" spans="3:22" x14ac:dyDescent="0.3">
      <c r="C1515" s="1">
        <v>1.512E-2</v>
      </c>
      <c r="D1515" s="1">
        <f t="shared" si="192"/>
        <v>4.7500880922277675</v>
      </c>
      <c r="E1515" s="1" t="str">
        <f t="shared" si="193"/>
        <v>S5</v>
      </c>
      <c r="F1515" s="1">
        <f t="shared" ref="F1515:F1578" si="198">IF(AND((D1515&lt;PI()/3),(D1515&gt;=0)),D1515,IF(AND((D1515&lt;2*PI()/3),(D1515&gt;=PI()/3)),D1515-PI()/3,IF(AND((D1515&lt;3*PI()/3),(D1515&gt;=2*PI()/3)),D1515-(2*PI()/3),IF(AND((D1515&lt;4*PI()/3),(D1515&gt;=PI())),D1515-PI(),IF(AND((D1515&lt;5*PI()/3),(D1515&gt;=4*PI()/3)),D1515-(4*PI()/3),IF(AND((D1515&lt;2*PI()),(D1515&gt;=5*PI()/3)),D1515-(5*PI()/3),0))))))</f>
        <v>0.56129788744137699</v>
      </c>
      <c r="G1515" s="1">
        <f>$F$2*(((SQRT(3)*COS(Model!F1515))-SIN(Model!F1515))/2)</f>
        <v>0.37360326452388382</v>
      </c>
      <c r="H1515" s="1">
        <f t="shared" si="194"/>
        <v>0.42582831358858758</v>
      </c>
      <c r="I1515" s="1">
        <f t="shared" si="195"/>
        <v>0.79943157811247145</v>
      </c>
      <c r="J1515" s="1" t="str">
        <f t="shared" si="196"/>
        <v>R2</v>
      </c>
      <c r="K1515" t="str">
        <f t="shared" si="197"/>
        <v>S5R2</v>
      </c>
      <c r="L1515" t="str">
        <f>VLOOKUP(K1515,'Voltage Vector Region'!$M:$P,2,0)</f>
        <v>V5</v>
      </c>
      <c r="M1515" t="str">
        <f>VLOOKUP(K1515,'Voltage Vector Region'!$M:$P,3,0)</f>
        <v>V11</v>
      </c>
      <c r="N1515" t="str">
        <f>VLOOKUP(K1515,'Voltage Vector Region'!$M:$P,4,0)</f>
        <v>V6</v>
      </c>
      <c r="P1515" t="str">
        <f>VLOOKUP(L1515,'Voltage Vector Region'!$R:$S,2,0)</f>
        <v>OOP</v>
      </c>
      <c r="Q1515" t="str">
        <f>VLOOKUP(M1515,'Voltage Vector Region'!$R:$S,2,0)</f>
        <v>ONP</v>
      </c>
      <c r="R1515" t="str">
        <f>VLOOKUP(N1515,'Voltage Vector Region'!$R:$S,2,0)</f>
        <v>POP</v>
      </c>
      <c r="S1515">
        <f t="shared" si="191"/>
        <v>15.12</v>
      </c>
      <c r="T1515" t="e">
        <f>VLOOKUP($K1515,#REF!,2,0)</f>
        <v>#REF!</v>
      </c>
      <c r="U1515" t="e">
        <f>VLOOKUP($K1515,#REF!,3,0)</f>
        <v>#REF!</v>
      </c>
      <c r="V1515" t="e">
        <f>VLOOKUP($K1515,#REF!,4,0)</f>
        <v>#REF!</v>
      </c>
    </row>
    <row r="1516" spans="3:22" x14ac:dyDescent="0.3">
      <c r="C1516" s="1">
        <v>1.5129999999999999E-2</v>
      </c>
      <c r="D1516" s="1">
        <f t="shared" si="192"/>
        <v>4.7532296848813571</v>
      </c>
      <c r="E1516" s="1" t="str">
        <f t="shared" si="193"/>
        <v>S5</v>
      </c>
      <c r="F1516" s="1">
        <f t="shared" si="198"/>
        <v>0.56443948009496658</v>
      </c>
      <c r="G1516" s="1">
        <f>$F$2*(((SQRT(3)*COS(Model!F1516))-SIN(Model!F1516))/2)</f>
        <v>0.37137904891025897</v>
      </c>
      <c r="H1516" s="1">
        <f t="shared" si="194"/>
        <v>0.42795385856377322</v>
      </c>
      <c r="I1516" s="1">
        <f t="shared" si="195"/>
        <v>0.79933290747403218</v>
      </c>
      <c r="J1516" s="1" t="str">
        <f t="shared" si="196"/>
        <v>R2</v>
      </c>
      <c r="K1516" t="str">
        <f t="shared" si="197"/>
        <v>S5R2</v>
      </c>
      <c r="L1516" t="str">
        <f>VLOOKUP(K1516,'Voltage Vector Region'!$M:$P,2,0)</f>
        <v>V5</v>
      </c>
      <c r="M1516" t="str">
        <f>VLOOKUP(K1516,'Voltage Vector Region'!$M:$P,3,0)</f>
        <v>V11</v>
      </c>
      <c r="N1516" t="str">
        <f>VLOOKUP(K1516,'Voltage Vector Region'!$M:$P,4,0)</f>
        <v>V6</v>
      </c>
      <c r="P1516" t="str">
        <f>VLOOKUP(L1516,'Voltage Vector Region'!$R:$S,2,0)</f>
        <v>OOP</v>
      </c>
      <c r="Q1516" t="str">
        <f>VLOOKUP(M1516,'Voltage Vector Region'!$R:$S,2,0)</f>
        <v>ONP</v>
      </c>
      <c r="R1516" t="str">
        <f>VLOOKUP(N1516,'Voltage Vector Region'!$R:$S,2,0)</f>
        <v>POP</v>
      </c>
      <c r="S1516">
        <f t="shared" si="191"/>
        <v>15.129999999999999</v>
      </c>
      <c r="T1516" t="e">
        <f>VLOOKUP($K1516,#REF!,2,0)</f>
        <v>#REF!</v>
      </c>
      <c r="U1516" t="e">
        <f>VLOOKUP($K1516,#REF!,3,0)</f>
        <v>#REF!</v>
      </c>
      <c r="V1516" t="e">
        <f>VLOOKUP($K1516,#REF!,4,0)</f>
        <v>#REF!</v>
      </c>
    </row>
    <row r="1517" spans="3:22" x14ac:dyDescent="0.3">
      <c r="C1517" s="1">
        <v>1.5140000000000001E-2</v>
      </c>
      <c r="D1517" s="1">
        <f t="shared" si="192"/>
        <v>4.7563712775349476</v>
      </c>
      <c r="E1517" s="1" t="str">
        <f t="shared" si="193"/>
        <v>S5</v>
      </c>
      <c r="F1517" s="1">
        <f t="shared" si="198"/>
        <v>0.56758107274855707</v>
      </c>
      <c r="G1517" s="1">
        <f>$F$2*(((SQRT(3)*COS(Model!F1517))-SIN(Model!F1517))/2)</f>
        <v>0.36915116793535241</v>
      </c>
      <c r="H1517" s="1">
        <f t="shared" si="194"/>
        <v>0.43007517980714738</v>
      </c>
      <c r="I1517" s="1">
        <f t="shared" si="195"/>
        <v>0.79922634774249979</v>
      </c>
      <c r="J1517" s="1" t="str">
        <f t="shared" si="196"/>
        <v>R2</v>
      </c>
      <c r="K1517" t="str">
        <f t="shared" si="197"/>
        <v>S5R2</v>
      </c>
      <c r="L1517" t="str">
        <f>VLOOKUP(K1517,'Voltage Vector Region'!$M:$P,2,0)</f>
        <v>V5</v>
      </c>
      <c r="M1517" t="str">
        <f>VLOOKUP(K1517,'Voltage Vector Region'!$M:$P,3,0)</f>
        <v>V11</v>
      </c>
      <c r="N1517" t="str">
        <f>VLOOKUP(K1517,'Voltage Vector Region'!$M:$P,4,0)</f>
        <v>V6</v>
      </c>
      <c r="P1517" t="str">
        <f>VLOOKUP(L1517,'Voltage Vector Region'!$R:$S,2,0)</f>
        <v>OOP</v>
      </c>
      <c r="Q1517" t="str">
        <f>VLOOKUP(M1517,'Voltage Vector Region'!$R:$S,2,0)</f>
        <v>ONP</v>
      </c>
      <c r="R1517" t="str">
        <f>VLOOKUP(N1517,'Voltage Vector Region'!$R:$S,2,0)</f>
        <v>POP</v>
      </c>
      <c r="S1517">
        <f t="shared" si="191"/>
        <v>15.14</v>
      </c>
      <c r="T1517" t="e">
        <f>VLOOKUP($K1517,#REF!,2,0)</f>
        <v>#REF!</v>
      </c>
      <c r="U1517" t="e">
        <f>VLOOKUP($K1517,#REF!,3,0)</f>
        <v>#REF!</v>
      </c>
      <c r="V1517" t="e">
        <f>VLOOKUP($K1517,#REF!,4,0)</f>
        <v>#REF!</v>
      </c>
    </row>
    <row r="1518" spans="3:22" x14ac:dyDescent="0.3">
      <c r="C1518" s="1">
        <v>1.515E-2</v>
      </c>
      <c r="D1518" s="1">
        <f t="shared" si="192"/>
        <v>4.7595128701885372</v>
      </c>
      <c r="E1518" s="1" t="str">
        <f t="shared" si="193"/>
        <v>S5</v>
      </c>
      <c r="F1518" s="1">
        <f t="shared" si="198"/>
        <v>0.57072266540214667</v>
      </c>
      <c r="G1518" s="1">
        <f>$F$2*(((SQRT(3)*COS(Model!F1518))-SIN(Model!F1518))/2)</f>
        <v>0.36691964358745133</v>
      </c>
      <c r="H1518" s="1">
        <f t="shared" si="194"/>
        <v>0.43219225638212466</v>
      </c>
      <c r="I1518" s="1">
        <f t="shared" si="195"/>
        <v>0.79911189996957599</v>
      </c>
      <c r="J1518" s="1" t="str">
        <f t="shared" si="196"/>
        <v>R2</v>
      </c>
      <c r="K1518" t="str">
        <f t="shared" si="197"/>
        <v>S5R2</v>
      </c>
      <c r="L1518" t="str">
        <f>VLOOKUP(K1518,'Voltage Vector Region'!$M:$P,2,0)</f>
        <v>V5</v>
      </c>
      <c r="M1518" t="str">
        <f>VLOOKUP(K1518,'Voltage Vector Region'!$M:$P,3,0)</f>
        <v>V11</v>
      </c>
      <c r="N1518" t="str">
        <f>VLOOKUP(K1518,'Voltage Vector Region'!$M:$P,4,0)</f>
        <v>V6</v>
      </c>
      <c r="P1518" t="str">
        <f>VLOOKUP(L1518,'Voltage Vector Region'!$R:$S,2,0)</f>
        <v>OOP</v>
      </c>
      <c r="Q1518" t="str">
        <f>VLOOKUP(M1518,'Voltage Vector Region'!$R:$S,2,0)</f>
        <v>ONP</v>
      </c>
      <c r="R1518" t="str">
        <f>VLOOKUP(N1518,'Voltage Vector Region'!$R:$S,2,0)</f>
        <v>POP</v>
      </c>
      <c r="S1518">
        <f t="shared" si="191"/>
        <v>15.15</v>
      </c>
      <c r="T1518" t="e">
        <f>VLOOKUP($K1518,#REF!,2,0)</f>
        <v>#REF!</v>
      </c>
      <c r="U1518" t="e">
        <f>VLOOKUP($K1518,#REF!,3,0)</f>
        <v>#REF!</v>
      </c>
      <c r="V1518" t="e">
        <f>VLOOKUP($K1518,#REF!,4,0)</f>
        <v>#REF!</v>
      </c>
    </row>
    <row r="1519" spans="3:22" x14ac:dyDescent="0.3">
      <c r="C1519" s="1">
        <v>1.516E-2</v>
      </c>
      <c r="D1519" s="1">
        <f t="shared" si="192"/>
        <v>4.7626544628421268</v>
      </c>
      <c r="E1519" s="1" t="str">
        <f t="shared" si="193"/>
        <v>S5</v>
      </c>
      <c r="F1519" s="1">
        <f t="shared" si="198"/>
        <v>0.57386425805573626</v>
      </c>
      <c r="G1519" s="1">
        <f>$F$2*(((SQRT(3)*COS(Model!F1519))-SIN(Model!F1519))/2)</f>
        <v>0.36468449789079954</v>
      </c>
      <c r="H1519" s="1">
        <f t="shared" si="194"/>
        <v>0.43430506739401448</v>
      </c>
      <c r="I1519" s="1">
        <f t="shared" si="195"/>
        <v>0.79898956528481402</v>
      </c>
      <c r="J1519" s="1" t="str">
        <f t="shared" si="196"/>
        <v>R2</v>
      </c>
      <c r="K1519" t="str">
        <f t="shared" si="197"/>
        <v>S5R2</v>
      </c>
      <c r="L1519" t="str">
        <f>VLOOKUP(K1519,'Voltage Vector Region'!$M:$P,2,0)</f>
        <v>V5</v>
      </c>
      <c r="M1519" t="str">
        <f>VLOOKUP(K1519,'Voltage Vector Region'!$M:$P,3,0)</f>
        <v>V11</v>
      </c>
      <c r="N1519" t="str">
        <f>VLOOKUP(K1519,'Voltage Vector Region'!$M:$P,4,0)</f>
        <v>V6</v>
      </c>
      <c r="P1519" t="str">
        <f>VLOOKUP(L1519,'Voltage Vector Region'!$R:$S,2,0)</f>
        <v>OOP</v>
      </c>
      <c r="Q1519" t="str">
        <f>VLOOKUP(M1519,'Voltage Vector Region'!$R:$S,2,0)</f>
        <v>ONP</v>
      </c>
      <c r="R1519" t="str">
        <f>VLOOKUP(N1519,'Voltage Vector Region'!$R:$S,2,0)</f>
        <v>POP</v>
      </c>
      <c r="S1519">
        <f t="shared" si="191"/>
        <v>15.16</v>
      </c>
      <c r="T1519" t="e">
        <f>VLOOKUP($K1519,#REF!,2,0)</f>
        <v>#REF!</v>
      </c>
      <c r="U1519" t="e">
        <f>VLOOKUP($K1519,#REF!,3,0)</f>
        <v>#REF!</v>
      </c>
      <c r="V1519" t="e">
        <f>VLOOKUP($K1519,#REF!,4,0)</f>
        <v>#REF!</v>
      </c>
    </row>
    <row r="1520" spans="3:22" x14ac:dyDescent="0.3">
      <c r="C1520" s="1">
        <v>1.5169999999999999E-2</v>
      </c>
      <c r="D1520" s="1">
        <f t="shared" si="192"/>
        <v>4.7657960554957164</v>
      </c>
      <c r="E1520" s="1" t="str">
        <f t="shared" si="193"/>
        <v>S5</v>
      </c>
      <c r="F1520" s="1">
        <f t="shared" si="198"/>
        <v>0.57700585070932586</v>
      </c>
      <c r="G1520" s="1">
        <f>$F$2*(((SQRT(3)*COS(Model!F1520))-SIN(Model!F1520))/2)</f>
        <v>0.36244575290538261</v>
      </c>
      <c r="H1520" s="1">
        <f t="shared" si="194"/>
        <v>0.43641359199022517</v>
      </c>
      <c r="I1520" s="1">
        <f t="shared" si="195"/>
        <v>0.79885934489560784</v>
      </c>
      <c r="J1520" s="1" t="str">
        <f t="shared" si="196"/>
        <v>R2</v>
      </c>
      <c r="K1520" t="str">
        <f t="shared" si="197"/>
        <v>S5R2</v>
      </c>
      <c r="L1520" t="str">
        <f>VLOOKUP(K1520,'Voltage Vector Region'!$M:$P,2,0)</f>
        <v>V5</v>
      </c>
      <c r="M1520" t="str">
        <f>VLOOKUP(K1520,'Voltage Vector Region'!$M:$P,3,0)</f>
        <v>V11</v>
      </c>
      <c r="N1520" t="str">
        <f>VLOOKUP(K1520,'Voltage Vector Region'!$M:$P,4,0)</f>
        <v>V6</v>
      </c>
      <c r="P1520" t="str">
        <f>VLOOKUP(L1520,'Voltage Vector Region'!$R:$S,2,0)</f>
        <v>OOP</v>
      </c>
      <c r="Q1520" t="str">
        <f>VLOOKUP(M1520,'Voltage Vector Region'!$R:$S,2,0)</f>
        <v>ONP</v>
      </c>
      <c r="R1520" t="str">
        <f>VLOOKUP(N1520,'Voltage Vector Region'!$R:$S,2,0)</f>
        <v>POP</v>
      </c>
      <c r="S1520">
        <f t="shared" si="191"/>
        <v>15.17</v>
      </c>
      <c r="T1520" t="e">
        <f>VLOOKUP($K1520,#REF!,2,0)</f>
        <v>#REF!</v>
      </c>
      <c r="U1520" t="e">
        <f>VLOOKUP($K1520,#REF!,3,0)</f>
        <v>#REF!</v>
      </c>
      <c r="V1520" t="e">
        <f>VLOOKUP($K1520,#REF!,4,0)</f>
        <v>#REF!</v>
      </c>
    </row>
    <row r="1521" spans="3:22" x14ac:dyDescent="0.3">
      <c r="C1521" s="1">
        <v>1.5180000000000001E-2</v>
      </c>
      <c r="D1521" s="1">
        <f t="shared" si="192"/>
        <v>4.768937648149306</v>
      </c>
      <c r="E1521" s="1" t="str">
        <f t="shared" si="193"/>
        <v>S5</v>
      </c>
      <c r="F1521" s="1">
        <f t="shared" si="198"/>
        <v>0.58014744336291546</v>
      </c>
      <c r="G1521" s="1">
        <f>$F$2*(((SQRT(3)*COS(Model!F1521))-SIN(Model!F1521))/2)</f>
        <v>0.36020343072670979</v>
      </c>
      <c r="H1521" s="1">
        <f t="shared" si="194"/>
        <v>0.43851780936047025</v>
      </c>
      <c r="I1521" s="1">
        <f t="shared" si="195"/>
        <v>0.79872124008718004</v>
      </c>
      <c r="J1521" s="1" t="str">
        <f t="shared" si="196"/>
        <v>R2</v>
      </c>
      <c r="K1521" t="str">
        <f t="shared" si="197"/>
        <v>S5R2</v>
      </c>
      <c r="L1521" t="str">
        <f>VLOOKUP(K1521,'Voltage Vector Region'!$M:$P,2,0)</f>
        <v>V5</v>
      </c>
      <c r="M1521" t="str">
        <f>VLOOKUP(K1521,'Voltage Vector Region'!$M:$P,3,0)</f>
        <v>V11</v>
      </c>
      <c r="N1521" t="str">
        <f>VLOOKUP(K1521,'Voltage Vector Region'!$M:$P,4,0)</f>
        <v>V6</v>
      </c>
      <c r="P1521" t="str">
        <f>VLOOKUP(L1521,'Voltage Vector Region'!$R:$S,2,0)</f>
        <v>OOP</v>
      </c>
      <c r="Q1521" t="str">
        <f>VLOOKUP(M1521,'Voltage Vector Region'!$R:$S,2,0)</f>
        <v>ONP</v>
      </c>
      <c r="R1521" t="str">
        <f>VLOOKUP(N1521,'Voltage Vector Region'!$R:$S,2,0)</f>
        <v>POP</v>
      </c>
      <c r="S1521">
        <f t="shared" si="191"/>
        <v>15.18</v>
      </c>
      <c r="T1521" t="e">
        <f>VLOOKUP($K1521,#REF!,2,0)</f>
        <v>#REF!</v>
      </c>
      <c r="U1521" t="e">
        <f>VLOOKUP($K1521,#REF!,3,0)</f>
        <v>#REF!</v>
      </c>
      <c r="V1521" t="e">
        <f>VLOOKUP($K1521,#REF!,4,0)</f>
        <v>#REF!</v>
      </c>
    </row>
    <row r="1522" spans="3:22" x14ac:dyDescent="0.3">
      <c r="C1522" s="1">
        <v>1.519E-2</v>
      </c>
      <c r="D1522" s="1">
        <f t="shared" si="192"/>
        <v>4.7720792408028965</v>
      </c>
      <c r="E1522" s="1" t="str">
        <f t="shared" si="193"/>
        <v>S5</v>
      </c>
      <c r="F1522" s="1">
        <f t="shared" si="198"/>
        <v>0.58328903601650595</v>
      </c>
      <c r="G1522" s="1">
        <f>$F$2*(((SQRT(3)*COS(Model!F1522))-SIN(Model!F1522))/2)</f>
        <v>0.35795755348559516</v>
      </c>
      <c r="H1522" s="1">
        <f t="shared" si="194"/>
        <v>0.44061769873697432</v>
      </c>
      <c r="I1522" s="1">
        <f t="shared" si="195"/>
        <v>0.79857525222256953</v>
      </c>
      <c r="J1522" s="1" t="str">
        <f t="shared" si="196"/>
        <v>R2</v>
      </c>
      <c r="K1522" t="str">
        <f t="shared" si="197"/>
        <v>S5R2</v>
      </c>
      <c r="L1522" t="str">
        <f>VLOOKUP(K1522,'Voltage Vector Region'!$M:$P,2,0)</f>
        <v>V5</v>
      </c>
      <c r="M1522" t="str">
        <f>VLOOKUP(K1522,'Voltage Vector Region'!$M:$P,3,0)</f>
        <v>V11</v>
      </c>
      <c r="N1522" t="str">
        <f>VLOOKUP(K1522,'Voltage Vector Region'!$M:$P,4,0)</f>
        <v>V6</v>
      </c>
      <c r="P1522" t="str">
        <f>VLOOKUP(L1522,'Voltage Vector Region'!$R:$S,2,0)</f>
        <v>OOP</v>
      </c>
      <c r="Q1522" t="str">
        <f>VLOOKUP(M1522,'Voltage Vector Region'!$R:$S,2,0)</f>
        <v>ONP</v>
      </c>
      <c r="R1522" t="str">
        <f>VLOOKUP(N1522,'Voltage Vector Region'!$R:$S,2,0)</f>
        <v>POP</v>
      </c>
      <c r="S1522">
        <f t="shared" si="191"/>
        <v>15.19</v>
      </c>
      <c r="T1522" t="e">
        <f>VLOOKUP($K1522,#REF!,2,0)</f>
        <v>#REF!</v>
      </c>
      <c r="U1522" t="e">
        <f>VLOOKUP($K1522,#REF!,3,0)</f>
        <v>#REF!</v>
      </c>
      <c r="V1522" t="e">
        <f>VLOOKUP($K1522,#REF!,4,0)</f>
        <v>#REF!</v>
      </c>
    </row>
    <row r="1523" spans="3:22" x14ac:dyDescent="0.3">
      <c r="C1523" s="1">
        <v>1.52E-2</v>
      </c>
      <c r="D1523" s="1">
        <f t="shared" si="192"/>
        <v>4.7752208334564861</v>
      </c>
      <c r="E1523" s="1" t="str">
        <f t="shared" si="193"/>
        <v>S5</v>
      </c>
      <c r="F1523" s="1">
        <f t="shared" si="198"/>
        <v>0.58643062867009554</v>
      </c>
      <c r="G1523" s="1">
        <f>$F$2*(((SQRT(3)*COS(Model!F1523))-SIN(Model!F1523))/2)</f>
        <v>0.35570814334794137</v>
      </c>
      <c r="H1523" s="1">
        <f t="shared" si="194"/>
        <v>0.44271323939467583</v>
      </c>
      <c r="I1523" s="1">
        <f t="shared" si="195"/>
        <v>0.7984213827426172</v>
      </c>
      <c r="J1523" s="1" t="str">
        <f t="shared" si="196"/>
        <v>R2</v>
      </c>
      <c r="K1523" t="str">
        <f t="shared" si="197"/>
        <v>S5R2</v>
      </c>
      <c r="L1523" t="str">
        <f>VLOOKUP(K1523,'Voltage Vector Region'!$M:$P,2,0)</f>
        <v>V5</v>
      </c>
      <c r="M1523" t="str">
        <f>VLOOKUP(K1523,'Voltage Vector Region'!$M:$P,3,0)</f>
        <v>V11</v>
      </c>
      <c r="N1523" t="str">
        <f>VLOOKUP(K1523,'Voltage Vector Region'!$M:$P,4,0)</f>
        <v>V6</v>
      </c>
      <c r="P1523" t="str">
        <f>VLOOKUP(L1523,'Voltage Vector Region'!$R:$S,2,0)</f>
        <v>OOP</v>
      </c>
      <c r="Q1523" t="str">
        <f>VLOOKUP(M1523,'Voltage Vector Region'!$R:$S,2,0)</f>
        <v>ONP</v>
      </c>
      <c r="R1523" t="str">
        <f>VLOOKUP(N1523,'Voltage Vector Region'!$R:$S,2,0)</f>
        <v>POP</v>
      </c>
      <c r="S1523">
        <f t="shared" si="191"/>
        <v>15.2</v>
      </c>
      <c r="T1523" t="e">
        <f>VLOOKUP($K1523,#REF!,2,0)</f>
        <v>#REF!</v>
      </c>
      <c r="U1523" t="e">
        <f>VLOOKUP($K1523,#REF!,3,0)</f>
        <v>#REF!</v>
      </c>
      <c r="V1523" t="e">
        <f>VLOOKUP($K1523,#REF!,4,0)</f>
        <v>#REF!</v>
      </c>
    </row>
    <row r="1524" spans="3:22" x14ac:dyDescent="0.3">
      <c r="C1524" s="1">
        <v>1.521E-2</v>
      </c>
      <c r="D1524" s="1">
        <f t="shared" si="192"/>
        <v>4.7783624261100757</v>
      </c>
      <c r="E1524" s="1" t="str">
        <f t="shared" si="193"/>
        <v>S5</v>
      </c>
      <c r="F1524" s="1">
        <f t="shared" si="198"/>
        <v>0.58957222132368514</v>
      </c>
      <c r="G1524" s="1">
        <f>$F$2*(((SQRT(3)*COS(Model!F1524))-SIN(Model!F1524))/2)</f>
        <v>0.35345522251451805</v>
      </c>
      <c r="H1524" s="1">
        <f t="shared" si="194"/>
        <v>0.44480441065143506</v>
      </c>
      <c r="I1524" s="1">
        <f t="shared" si="195"/>
        <v>0.79825963316595305</v>
      </c>
      <c r="J1524" s="1" t="str">
        <f t="shared" si="196"/>
        <v>R2</v>
      </c>
      <c r="K1524" t="str">
        <f t="shared" si="197"/>
        <v>S5R2</v>
      </c>
      <c r="L1524" t="str">
        <f>VLOOKUP(K1524,'Voltage Vector Region'!$M:$P,2,0)</f>
        <v>V5</v>
      </c>
      <c r="M1524" t="str">
        <f>VLOOKUP(K1524,'Voltage Vector Region'!$M:$P,3,0)</f>
        <v>V11</v>
      </c>
      <c r="N1524" t="str">
        <f>VLOOKUP(K1524,'Voltage Vector Region'!$M:$P,4,0)</f>
        <v>V6</v>
      </c>
      <c r="P1524" t="str">
        <f>VLOOKUP(L1524,'Voltage Vector Region'!$R:$S,2,0)</f>
        <v>OOP</v>
      </c>
      <c r="Q1524" t="str">
        <f>VLOOKUP(M1524,'Voltage Vector Region'!$R:$S,2,0)</f>
        <v>ONP</v>
      </c>
      <c r="R1524" t="str">
        <f>VLOOKUP(N1524,'Voltage Vector Region'!$R:$S,2,0)</f>
        <v>POP</v>
      </c>
      <c r="S1524">
        <f t="shared" si="191"/>
        <v>15.209999999999999</v>
      </c>
      <c r="T1524" t="e">
        <f>VLOOKUP($K1524,#REF!,2,0)</f>
        <v>#REF!</v>
      </c>
      <c r="U1524" t="e">
        <f>VLOOKUP($K1524,#REF!,3,0)</f>
        <v>#REF!</v>
      </c>
      <c r="V1524" t="e">
        <f>VLOOKUP($K1524,#REF!,4,0)</f>
        <v>#REF!</v>
      </c>
    </row>
    <row r="1525" spans="3:22" x14ac:dyDescent="0.3">
      <c r="C1525" s="1">
        <v>1.5219999999999999E-2</v>
      </c>
      <c r="D1525" s="1">
        <f t="shared" si="192"/>
        <v>4.7815040187636653</v>
      </c>
      <c r="E1525" s="1" t="str">
        <f t="shared" si="193"/>
        <v>S5</v>
      </c>
      <c r="F1525" s="1">
        <f t="shared" si="198"/>
        <v>0.59271381397727474</v>
      </c>
      <c r="G1525" s="1">
        <f>$F$2*(((SQRT(3)*COS(Model!F1525))-SIN(Model!F1525))/2)</f>
        <v>0.3511988132207442</v>
      </c>
      <c r="H1525" s="1">
        <f t="shared" si="194"/>
        <v>0.446891191868236</v>
      </c>
      <c r="I1525" s="1">
        <f t="shared" si="195"/>
        <v>0.7980900050889802</v>
      </c>
      <c r="J1525" s="1" t="str">
        <f t="shared" si="196"/>
        <v>R2</v>
      </c>
      <c r="K1525" t="str">
        <f t="shared" si="197"/>
        <v>S5R2</v>
      </c>
      <c r="L1525" t="str">
        <f>VLOOKUP(K1525,'Voltage Vector Region'!$M:$P,2,0)</f>
        <v>V5</v>
      </c>
      <c r="M1525" t="str">
        <f>VLOOKUP(K1525,'Voltage Vector Region'!$M:$P,3,0)</f>
        <v>V11</v>
      </c>
      <c r="N1525" t="str">
        <f>VLOOKUP(K1525,'Voltage Vector Region'!$M:$P,4,0)</f>
        <v>V6</v>
      </c>
      <c r="P1525" t="str">
        <f>VLOOKUP(L1525,'Voltage Vector Region'!$R:$S,2,0)</f>
        <v>OOP</v>
      </c>
      <c r="Q1525" t="str">
        <f>VLOOKUP(M1525,'Voltage Vector Region'!$R:$S,2,0)</f>
        <v>ONP</v>
      </c>
      <c r="R1525" t="str">
        <f>VLOOKUP(N1525,'Voltage Vector Region'!$R:$S,2,0)</f>
        <v>POP</v>
      </c>
      <c r="S1525">
        <f t="shared" si="191"/>
        <v>15.219999999999999</v>
      </c>
      <c r="T1525" t="e">
        <f>VLOOKUP($K1525,#REF!,2,0)</f>
        <v>#REF!</v>
      </c>
      <c r="U1525" t="e">
        <f>VLOOKUP($K1525,#REF!,3,0)</f>
        <v>#REF!</v>
      </c>
      <c r="V1525" t="e">
        <f>VLOOKUP($K1525,#REF!,4,0)</f>
        <v>#REF!</v>
      </c>
    </row>
    <row r="1526" spans="3:22" x14ac:dyDescent="0.3">
      <c r="C1526" s="1">
        <v>1.523E-2</v>
      </c>
      <c r="D1526" s="1">
        <f t="shared" si="192"/>
        <v>4.7846456114172549</v>
      </c>
      <c r="E1526" s="1" t="str">
        <f t="shared" si="193"/>
        <v>S5</v>
      </c>
      <c r="F1526" s="1">
        <f t="shared" si="198"/>
        <v>0.59585540663086434</v>
      </c>
      <c r="G1526" s="1">
        <f>$F$2*(((SQRT(3)*COS(Model!F1526))-SIN(Model!F1526))/2)</f>
        <v>0.34893893773646845</v>
      </c>
      <c r="H1526" s="1">
        <f t="shared" si="194"/>
        <v>0.44897356244939046</v>
      </c>
      <c r="I1526" s="1">
        <f t="shared" si="195"/>
        <v>0.79791250018585891</v>
      </c>
      <c r="J1526" s="1" t="str">
        <f t="shared" si="196"/>
        <v>R2</v>
      </c>
      <c r="K1526" t="str">
        <f t="shared" si="197"/>
        <v>S5R2</v>
      </c>
      <c r="L1526" t="str">
        <f>VLOOKUP(K1526,'Voltage Vector Region'!$M:$P,2,0)</f>
        <v>V5</v>
      </c>
      <c r="M1526" t="str">
        <f>VLOOKUP(K1526,'Voltage Vector Region'!$M:$P,3,0)</f>
        <v>V11</v>
      </c>
      <c r="N1526" t="str">
        <f>VLOOKUP(K1526,'Voltage Vector Region'!$M:$P,4,0)</f>
        <v>V6</v>
      </c>
      <c r="P1526" t="str">
        <f>VLOOKUP(L1526,'Voltage Vector Region'!$R:$S,2,0)</f>
        <v>OOP</v>
      </c>
      <c r="Q1526" t="str">
        <f>VLOOKUP(M1526,'Voltage Vector Region'!$R:$S,2,0)</f>
        <v>ONP</v>
      </c>
      <c r="R1526" t="str">
        <f>VLOOKUP(N1526,'Voltage Vector Region'!$R:$S,2,0)</f>
        <v>POP</v>
      </c>
      <c r="S1526">
        <f t="shared" si="191"/>
        <v>15.23</v>
      </c>
      <c r="T1526" t="e">
        <f>VLOOKUP($K1526,#REF!,2,0)</f>
        <v>#REF!</v>
      </c>
      <c r="U1526" t="e">
        <f>VLOOKUP($K1526,#REF!,3,0)</f>
        <v>#REF!</v>
      </c>
      <c r="V1526" t="e">
        <f>VLOOKUP($K1526,#REF!,4,0)</f>
        <v>#REF!</v>
      </c>
    </row>
    <row r="1527" spans="3:22" x14ac:dyDescent="0.3">
      <c r="C1527" s="1">
        <v>1.524E-2</v>
      </c>
      <c r="D1527" s="1">
        <f t="shared" si="192"/>
        <v>4.7877872040708453</v>
      </c>
      <c r="E1527" s="1" t="str">
        <f t="shared" si="193"/>
        <v>S5</v>
      </c>
      <c r="F1527" s="1">
        <f t="shared" si="198"/>
        <v>0.59899699928445482</v>
      </c>
      <c r="G1527" s="1">
        <f>$F$2*(((SQRT(3)*COS(Model!F1527))-SIN(Model!F1527))/2)</f>
        <v>0.34667561836574912</v>
      </c>
      <c r="H1527" s="1">
        <f t="shared" si="194"/>
        <v>0.45105150184274206</v>
      </c>
      <c r="I1527" s="1">
        <f t="shared" si="195"/>
        <v>0.79772712020849124</v>
      </c>
      <c r="J1527" s="1" t="str">
        <f t="shared" si="196"/>
        <v>R2</v>
      </c>
      <c r="K1527" t="str">
        <f t="shared" si="197"/>
        <v>S5R2</v>
      </c>
      <c r="L1527" t="str">
        <f>VLOOKUP(K1527,'Voltage Vector Region'!$M:$P,2,0)</f>
        <v>V5</v>
      </c>
      <c r="M1527" t="str">
        <f>VLOOKUP(K1527,'Voltage Vector Region'!$M:$P,3,0)</f>
        <v>V11</v>
      </c>
      <c r="N1527" t="str">
        <f>VLOOKUP(K1527,'Voltage Vector Region'!$M:$P,4,0)</f>
        <v>V6</v>
      </c>
      <c r="P1527" t="str">
        <f>VLOOKUP(L1527,'Voltage Vector Region'!$R:$S,2,0)</f>
        <v>OOP</v>
      </c>
      <c r="Q1527" t="str">
        <f>VLOOKUP(M1527,'Voltage Vector Region'!$R:$S,2,0)</f>
        <v>ONP</v>
      </c>
      <c r="R1527" t="str">
        <f>VLOOKUP(N1527,'Voltage Vector Region'!$R:$S,2,0)</f>
        <v>POP</v>
      </c>
      <c r="S1527">
        <f t="shared" si="191"/>
        <v>15.24</v>
      </c>
      <c r="T1527" t="e">
        <f>VLOOKUP($K1527,#REF!,2,0)</f>
        <v>#REF!</v>
      </c>
      <c r="U1527" t="e">
        <f>VLOOKUP($K1527,#REF!,3,0)</f>
        <v>#REF!</v>
      </c>
      <c r="V1527" t="e">
        <f>VLOOKUP($K1527,#REF!,4,0)</f>
        <v>#REF!</v>
      </c>
    </row>
    <row r="1528" spans="3:22" x14ac:dyDescent="0.3">
      <c r="C1528" s="1">
        <v>1.525E-2</v>
      </c>
      <c r="D1528" s="1">
        <f t="shared" si="192"/>
        <v>4.7909287967244349</v>
      </c>
      <c r="E1528" s="1" t="str">
        <f t="shared" si="193"/>
        <v>S5</v>
      </c>
      <c r="F1528" s="1">
        <f t="shared" si="198"/>
        <v>0.60213859193804442</v>
      </c>
      <c r="G1528" s="1">
        <f>$F$2*(((SQRT(3)*COS(Model!F1528))-SIN(Model!F1528))/2)</f>
        <v>0.34440887744663562</v>
      </c>
      <c r="H1528" s="1">
        <f t="shared" si="194"/>
        <v>0.45312498953986674</v>
      </c>
      <c r="I1528" s="1">
        <f t="shared" si="195"/>
        <v>0.79753386698650242</v>
      </c>
      <c r="J1528" s="1" t="str">
        <f t="shared" si="196"/>
        <v>R2</v>
      </c>
      <c r="K1528" t="str">
        <f t="shared" si="197"/>
        <v>S5R2</v>
      </c>
      <c r="L1528" t="str">
        <f>VLOOKUP(K1528,'Voltage Vector Region'!$M:$P,2,0)</f>
        <v>V5</v>
      </c>
      <c r="M1528" t="str">
        <f>VLOOKUP(K1528,'Voltage Vector Region'!$M:$P,3,0)</f>
        <v>V11</v>
      </c>
      <c r="N1528" t="str">
        <f>VLOOKUP(K1528,'Voltage Vector Region'!$M:$P,4,0)</f>
        <v>V6</v>
      </c>
      <c r="P1528" t="str">
        <f>VLOOKUP(L1528,'Voltage Vector Region'!$R:$S,2,0)</f>
        <v>OOP</v>
      </c>
      <c r="Q1528" t="str">
        <f>VLOOKUP(M1528,'Voltage Vector Region'!$R:$S,2,0)</f>
        <v>ONP</v>
      </c>
      <c r="R1528" t="str">
        <f>VLOOKUP(N1528,'Voltage Vector Region'!$R:$S,2,0)</f>
        <v>POP</v>
      </c>
      <c r="S1528">
        <f t="shared" si="191"/>
        <v>15.25</v>
      </c>
      <c r="T1528" t="e">
        <f>VLOOKUP($K1528,#REF!,2,0)</f>
        <v>#REF!</v>
      </c>
      <c r="U1528" t="e">
        <f>VLOOKUP($K1528,#REF!,3,0)</f>
        <v>#REF!</v>
      </c>
      <c r="V1528" t="e">
        <f>VLOOKUP($K1528,#REF!,4,0)</f>
        <v>#REF!</v>
      </c>
    </row>
    <row r="1529" spans="3:22" x14ac:dyDescent="0.3">
      <c r="C1529" s="1">
        <v>1.5259999999999999E-2</v>
      </c>
      <c r="D1529" s="1">
        <f t="shared" si="192"/>
        <v>4.7940703893780245</v>
      </c>
      <c r="E1529" s="1" t="str">
        <f t="shared" si="193"/>
        <v>S5</v>
      </c>
      <c r="F1529" s="1">
        <f t="shared" si="198"/>
        <v>0.60528018459163402</v>
      </c>
      <c r="G1529" s="1">
        <f>$F$2*(((SQRT(3)*COS(Model!F1529))-SIN(Model!F1529))/2)</f>
        <v>0.34213873735094524</v>
      </c>
      <c r="H1529" s="1">
        <f t="shared" si="194"/>
        <v>0.45519400507627861</v>
      </c>
      <c r="I1529" s="1">
        <f t="shared" si="195"/>
        <v>0.79733274242722385</v>
      </c>
      <c r="J1529" s="1" t="str">
        <f t="shared" si="196"/>
        <v>R2</v>
      </c>
      <c r="K1529" t="str">
        <f t="shared" si="197"/>
        <v>S5R2</v>
      </c>
      <c r="L1529" t="str">
        <f>VLOOKUP(K1529,'Voltage Vector Region'!$M:$P,2,0)</f>
        <v>V5</v>
      </c>
      <c r="M1529" t="str">
        <f>VLOOKUP(K1529,'Voltage Vector Region'!$M:$P,3,0)</f>
        <v>V11</v>
      </c>
      <c r="N1529" t="str">
        <f>VLOOKUP(K1529,'Voltage Vector Region'!$M:$P,4,0)</f>
        <v>V6</v>
      </c>
      <c r="P1529" t="str">
        <f>VLOOKUP(L1529,'Voltage Vector Region'!$R:$S,2,0)</f>
        <v>OOP</v>
      </c>
      <c r="Q1529" t="str">
        <f>VLOOKUP(M1529,'Voltage Vector Region'!$R:$S,2,0)</f>
        <v>ONP</v>
      </c>
      <c r="R1529" t="str">
        <f>VLOOKUP(N1529,'Voltage Vector Region'!$R:$S,2,0)</f>
        <v>POP</v>
      </c>
      <c r="S1529">
        <f t="shared" si="191"/>
        <v>15.26</v>
      </c>
      <c r="T1529" t="e">
        <f>VLOOKUP($K1529,#REF!,2,0)</f>
        <v>#REF!</v>
      </c>
      <c r="U1529" t="e">
        <f>VLOOKUP($K1529,#REF!,3,0)</f>
        <v>#REF!</v>
      </c>
      <c r="V1529" t="e">
        <f>VLOOKUP($K1529,#REF!,4,0)</f>
        <v>#REF!</v>
      </c>
    </row>
    <row r="1530" spans="3:22" x14ac:dyDescent="0.3">
      <c r="C1530" s="1">
        <v>1.5270000000000001E-2</v>
      </c>
      <c r="D1530" s="1">
        <f t="shared" si="192"/>
        <v>4.7972119820316141</v>
      </c>
      <c r="E1530" s="1" t="str">
        <f t="shared" si="193"/>
        <v>S5</v>
      </c>
      <c r="F1530" s="1">
        <f t="shared" si="198"/>
        <v>0.60842177724522362</v>
      </c>
      <c r="G1530" s="1">
        <f>$F$2*(((SQRT(3)*COS(Model!F1530))-SIN(Model!F1530))/2)</f>
        <v>0.33986522048404416</v>
      </c>
      <c r="H1530" s="1">
        <f t="shared" si="194"/>
        <v>0.45725852803162975</v>
      </c>
      <c r="I1530" s="1">
        <f t="shared" si="195"/>
        <v>0.79712374851567391</v>
      </c>
      <c r="J1530" s="1" t="str">
        <f t="shared" si="196"/>
        <v>R2</v>
      </c>
      <c r="K1530" t="str">
        <f t="shared" si="197"/>
        <v>S5R2</v>
      </c>
      <c r="L1530" t="str">
        <f>VLOOKUP(K1530,'Voltage Vector Region'!$M:$P,2,0)</f>
        <v>V5</v>
      </c>
      <c r="M1530" t="str">
        <f>VLOOKUP(K1530,'Voltage Vector Region'!$M:$P,3,0)</f>
        <v>V11</v>
      </c>
      <c r="N1530" t="str">
        <f>VLOOKUP(K1530,'Voltage Vector Region'!$M:$P,4,0)</f>
        <v>V6</v>
      </c>
      <c r="P1530" t="str">
        <f>VLOOKUP(L1530,'Voltage Vector Region'!$R:$S,2,0)</f>
        <v>OOP</v>
      </c>
      <c r="Q1530" t="str">
        <f>VLOOKUP(M1530,'Voltage Vector Region'!$R:$S,2,0)</f>
        <v>ONP</v>
      </c>
      <c r="R1530" t="str">
        <f>VLOOKUP(N1530,'Voltage Vector Region'!$R:$S,2,0)</f>
        <v>POP</v>
      </c>
      <c r="S1530">
        <f t="shared" si="191"/>
        <v>15.27</v>
      </c>
      <c r="T1530" t="e">
        <f>VLOOKUP($K1530,#REF!,2,0)</f>
        <v>#REF!</v>
      </c>
      <c r="U1530" t="e">
        <f>VLOOKUP($K1530,#REF!,3,0)</f>
        <v>#REF!</v>
      </c>
      <c r="V1530" t="e">
        <f>VLOOKUP($K1530,#REF!,4,0)</f>
        <v>#REF!</v>
      </c>
    </row>
    <row r="1531" spans="3:22" x14ac:dyDescent="0.3">
      <c r="C1531" s="1">
        <v>1.528E-2</v>
      </c>
      <c r="D1531" s="1">
        <f t="shared" si="192"/>
        <v>4.8003535746852037</v>
      </c>
      <c r="E1531" s="1" t="str">
        <f t="shared" si="193"/>
        <v>S5</v>
      </c>
      <c r="F1531" s="1">
        <f t="shared" si="198"/>
        <v>0.61156336989881321</v>
      </c>
      <c r="G1531" s="1">
        <f>$F$2*(((SQRT(3)*COS(Model!F1531))-SIN(Model!F1531))/2)</f>
        <v>0.33758834928462611</v>
      </c>
      <c r="H1531" s="1">
        <f t="shared" si="194"/>
        <v>0.45931853802991185</v>
      </c>
      <c r="I1531" s="1">
        <f t="shared" si="195"/>
        <v>0.79690688731453796</v>
      </c>
      <c r="J1531" s="1" t="str">
        <f t="shared" si="196"/>
        <v>R2</v>
      </c>
      <c r="K1531" t="str">
        <f t="shared" si="197"/>
        <v>S5R2</v>
      </c>
      <c r="L1531" t="str">
        <f>VLOOKUP(K1531,'Voltage Vector Region'!$M:$P,2,0)</f>
        <v>V5</v>
      </c>
      <c r="M1531" t="str">
        <f>VLOOKUP(K1531,'Voltage Vector Region'!$M:$P,3,0)</f>
        <v>V11</v>
      </c>
      <c r="N1531" t="str">
        <f>VLOOKUP(K1531,'Voltage Vector Region'!$M:$P,4,0)</f>
        <v>V6</v>
      </c>
      <c r="P1531" t="str">
        <f>VLOOKUP(L1531,'Voltage Vector Region'!$R:$S,2,0)</f>
        <v>OOP</v>
      </c>
      <c r="Q1531" t="str">
        <f>VLOOKUP(M1531,'Voltage Vector Region'!$R:$S,2,0)</f>
        <v>ONP</v>
      </c>
      <c r="R1531" t="str">
        <f>VLOOKUP(N1531,'Voltage Vector Region'!$R:$S,2,0)</f>
        <v>POP</v>
      </c>
      <c r="S1531">
        <f t="shared" si="191"/>
        <v>15.28</v>
      </c>
      <c r="T1531" t="e">
        <f>VLOOKUP($K1531,#REF!,2,0)</f>
        <v>#REF!</v>
      </c>
      <c r="U1531" t="e">
        <f>VLOOKUP($K1531,#REF!,3,0)</f>
        <v>#REF!</v>
      </c>
      <c r="V1531" t="e">
        <f>VLOOKUP($K1531,#REF!,4,0)</f>
        <v>#REF!</v>
      </c>
    </row>
    <row r="1532" spans="3:22" x14ac:dyDescent="0.3">
      <c r="C1532" s="1">
        <v>1.529E-2</v>
      </c>
      <c r="D1532" s="1">
        <f t="shared" si="192"/>
        <v>4.8034951673387942</v>
      </c>
      <c r="E1532" s="1" t="str">
        <f t="shared" si="193"/>
        <v>S5</v>
      </c>
      <c r="F1532" s="1">
        <f t="shared" si="198"/>
        <v>0.6147049625524037</v>
      </c>
      <c r="G1532" s="1">
        <f>$F$2*(((SQRT(3)*COS(Model!F1532))-SIN(Model!F1532))/2)</f>
        <v>0.3353081462244899</v>
      </c>
      <c r="H1532" s="1">
        <f t="shared" si="194"/>
        <v>0.46137401473965856</v>
      </c>
      <c r="I1532" s="1">
        <f t="shared" si="195"/>
        <v>0.79668216096414846</v>
      </c>
      <c r="J1532" s="1" t="str">
        <f t="shared" si="196"/>
        <v>R2</v>
      </c>
      <c r="K1532" t="str">
        <f t="shared" si="197"/>
        <v>S5R2</v>
      </c>
      <c r="L1532" t="str">
        <f>VLOOKUP(K1532,'Voltage Vector Region'!$M:$P,2,0)</f>
        <v>V5</v>
      </c>
      <c r="M1532" t="str">
        <f>VLOOKUP(K1532,'Voltage Vector Region'!$M:$P,3,0)</f>
        <v>V11</v>
      </c>
      <c r="N1532" t="str">
        <f>VLOOKUP(K1532,'Voltage Vector Region'!$M:$P,4,0)</f>
        <v>V6</v>
      </c>
      <c r="P1532" t="str">
        <f>VLOOKUP(L1532,'Voltage Vector Region'!$R:$S,2,0)</f>
        <v>OOP</v>
      </c>
      <c r="Q1532" t="str">
        <f>VLOOKUP(M1532,'Voltage Vector Region'!$R:$S,2,0)</f>
        <v>ONP</v>
      </c>
      <c r="R1532" t="str">
        <f>VLOOKUP(N1532,'Voltage Vector Region'!$R:$S,2,0)</f>
        <v>POP</v>
      </c>
      <c r="S1532">
        <f t="shared" si="191"/>
        <v>15.29</v>
      </c>
      <c r="T1532" t="e">
        <f>VLOOKUP($K1532,#REF!,2,0)</f>
        <v>#REF!</v>
      </c>
      <c r="U1532" t="e">
        <f>VLOOKUP($K1532,#REF!,3,0)</f>
        <v>#REF!</v>
      </c>
      <c r="V1532" t="e">
        <f>VLOOKUP($K1532,#REF!,4,0)</f>
        <v>#REF!</v>
      </c>
    </row>
    <row r="1533" spans="3:22" x14ac:dyDescent="0.3">
      <c r="C1533" s="1">
        <v>1.5299999999999999E-2</v>
      </c>
      <c r="D1533" s="1">
        <f t="shared" si="192"/>
        <v>4.8066367599923838</v>
      </c>
      <c r="E1533" s="1" t="str">
        <f t="shared" si="193"/>
        <v>S5</v>
      </c>
      <c r="F1533" s="1">
        <f t="shared" si="198"/>
        <v>0.6178465552059933</v>
      </c>
      <c r="G1533" s="1">
        <f>$F$2*(((SQRT(3)*COS(Model!F1533))-SIN(Model!F1533))/2)</f>
        <v>0.33302463380832048</v>
      </c>
      <c r="H1533" s="1">
        <f t="shared" si="194"/>
        <v>0.46342493787414352</v>
      </c>
      <c r="I1533" s="1">
        <f t="shared" si="195"/>
        <v>0.796449571682464</v>
      </c>
      <c r="J1533" s="1" t="str">
        <f t="shared" si="196"/>
        <v>R2</v>
      </c>
      <c r="K1533" t="str">
        <f t="shared" si="197"/>
        <v>S5R2</v>
      </c>
      <c r="L1533" t="str">
        <f>VLOOKUP(K1533,'Voltage Vector Region'!$M:$P,2,0)</f>
        <v>V5</v>
      </c>
      <c r="M1533" t="str">
        <f>VLOOKUP(K1533,'Voltage Vector Region'!$M:$P,3,0)</f>
        <v>V11</v>
      </c>
      <c r="N1533" t="str">
        <f>VLOOKUP(K1533,'Voltage Vector Region'!$M:$P,4,0)</f>
        <v>V6</v>
      </c>
      <c r="P1533" t="str">
        <f>VLOOKUP(L1533,'Voltage Vector Region'!$R:$S,2,0)</f>
        <v>OOP</v>
      </c>
      <c r="Q1533" t="str">
        <f>VLOOKUP(M1533,'Voltage Vector Region'!$R:$S,2,0)</f>
        <v>ONP</v>
      </c>
      <c r="R1533" t="str">
        <f>VLOOKUP(N1533,'Voltage Vector Region'!$R:$S,2,0)</f>
        <v>POP</v>
      </c>
      <c r="S1533">
        <f t="shared" si="191"/>
        <v>15.299999999999999</v>
      </c>
      <c r="T1533" t="e">
        <f>VLOOKUP($K1533,#REF!,2,0)</f>
        <v>#REF!</v>
      </c>
      <c r="U1533" t="e">
        <f>VLOOKUP($K1533,#REF!,3,0)</f>
        <v>#REF!</v>
      </c>
      <c r="V1533" t="e">
        <f>VLOOKUP($K1533,#REF!,4,0)</f>
        <v>#REF!</v>
      </c>
    </row>
    <row r="1534" spans="3:22" x14ac:dyDescent="0.3">
      <c r="C1534" s="1">
        <v>1.5310000000000001E-2</v>
      </c>
      <c r="D1534" s="1">
        <f t="shared" si="192"/>
        <v>4.8097783526459734</v>
      </c>
      <c r="E1534" s="1" t="str">
        <f t="shared" si="193"/>
        <v>S5</v>
      </c>
      <c r="F1534" s="1">
        <f t="shared" si="198"/>
        <v>0.6209881478595829</v>
      </c>
      <c r="G1534" s="1">
        <f>$F$2*(((SQRT(3)*COS(Model!F1534))-SIN(Model!F1534))/2)</f>
        <v>0.33073783457346284</v>
      </c>
      <c r="H1534" s="1">
        <f t="shared" si="194"/>
        <v>0.46547128719158382</v>
      </c>
      <c r="I1534" s="1">
        <f t="shared" si="195"/>
        <v>0.79620912176504666</v>
      </c>
      <c r="J1534" s="1" t="str">
        <f t="shared" si="196"/>
        <v>R2</v>
      </c>
      <c r="K1534" t="str">
        <f t="shared" si="197"/>
        <v>S5R2</v>
      </c>
      <c r="L1534" t="str">
        <f>VLOOKUP(K1534,'Voltage Vector Region'!$M:$P,2,0)</f>
        <v>V5</v>
      </c>
      <c r="M1534" t="str">
        <f>VLOOKUP(K1534,'Voltage Vector Region'!$M:$P,3,0)</f>
        <v>V11</v>
      </c>
      <c r="N1534" t="str">
        <f>VLOOKUP(K1534,'Voltage Vector Region'!$M:$P,4,0)</f>
        <v>V6</v>
      </c>
      <c r="P1534" t="str">
        <f>VLOOKUP(L1534,'Voltage Vector Region'!$R:$S,2,0)</f>
        <v>OOP</v>
      </c>
      <c r="Q1534" t="str">
        <f>VLOOKUP(M1534,'Voltage Vector Region'!$R:$S,2,0)</f>
        <v>ONP</v>
      </c>
      <c r="R1534" t="str">
        <f>VLOOKUP(N1534,'Voltage Vector Region'!$R:$S,2,0)</f>
        <v>POP</v>
      </c>
      <c r="S1534">
        <f t="shared" si="191"/>
        <v>15.31</v>
      </c>
      <c r="T1534" t="e">
        <f>VLOOKUP($K1534,#REF!,2,0)</f>
        <v>#REF!</v>
      </c>
      <c r="U1534" t="e">
        <f>VLOOKUP($K1534,#REF!,3,0)</f>
        <v>#REF!</v>
      </c>
      <c r="V1534" t="e">
        <f>VLOOKUP($K1534,#REF!,4,0)</f>
        <v>#REF!</v>
      </c>
    </row>
    <row r="1535" spans="3:22" x14ac:dyDescent="0.3">
      <c r="C1535" s="1">
        <v>1.532E-2</v>
      </c>
      <c r="D1535" s="1">
        <f t="shared" si="192"/>
        <v>4.812919945299563</v>
      </c>
      <c r="E1535" s="1" t="str">
        <f t="shared" si="193"/>
        <v>S5</v>
      </c>
      <c r="F1535" s="1">
        <f t="shared" si="198"/>
        <v>0.62412974051317249</v>
      </c>
      <c r="G1535" s="1">
        <f>$F$2*(((SQRT(3)*COS(Model!F1535))-SIN(Model!F1535))/2)</f>
        <v>0.32844777108970225</v>
      </c>
      <c r="H1535" s="1">
        <f t="shared" si="194"/>
        <v>0.46751304249533787</v>
      </c>
      <c r="I1535" s="1">
        <f t="shared" si="195"/>
        <v>0.79596081358504012</v>
      </c>
      <c r="J1535" s="1" t="str">
        <f t="shared" si="196"/>
        <v>R2</v>
      </c>
      <c r="K1535" t="str">
        <f t="shared" si="197"/>
        <v>S5R2</v>
      </c>
      <c r="L1535" t="str">
        <f>VLOOKUP(K1535,'Voltage Vector Region'!$M:$P,2,0)</f>
        <v>V5</v>
      </c>
      <c r="M1535" t="str">
        <f>VLOOKUP(K1535,'Voltage Vector Region'!$M:$P,3,0)</f>
        <v>V11</v>
      </c>
      <c r="N1535" t="str">
        <f>VLOOKUP(K1535,'Voltage Vector Region'!$M:$P,4,0)</f>
        <v>V6</v>
      </c>
      <c r="P1535" t="str">
        <f>VLOOKUP(L1535,'Voltage Vector Region'!$R:$S,2,0)</f>
        <v>OOP</v>
      </c>
      <c r="Q1535" t="str">
        <f>VLOOKUP(M1535,'Voltage Vector Region'!$R:$S,2,0)</f>
        <v>ONP</v>
      </c>
      <c r="R1535" t="str">
        <f>VLOOKUP(N1535,'Voltage Vector Region'!$R:$S,2,0)</f>
        <v>POP</v>
      </c>
      <c r="S1535">
        <f t="shared" si="191"/>
        <v>15.32</v>
      </c>
      <c r="T1535" t="e">
        <f>VLOOKUP($K1535,#REF!,2,0)</f>
        <v>#REF!</v>
      </c>
      <c r="U1535" t="e">
        <f>VLOOKUP($K1535,#REF!,3,0)</f>
        <v>#REF!</v>
      </c>
      <c r="V1535" t="e">
        <f>VLOOKUP($K1535,#REF!,4,0)</f>
        <v>#REF!</v>
      </c>
    </row>
    <row r="1536" spans="3:22" x14ac:dyDescent="0.3">
      <c r="C1536" s="1">
        <v>1.533E-2</v>
      </c>
      <c r="D1536" s="1">
        <f t="shared" si="192"/>
        <v>4.8160615379531526</v>
      </c>
      <c r="E1536" s="1" t="str">
        <f t="shared" si="193"/>
        <v>S5</v>
      </c>
      <c r="F1536" s="1">
        <f t="shared" si="198"/>
        <v>0.62727133316676209</v>
      </c>
      <c r="G1536" s="1">
        <f>$F$2*(((SQRT(3)*COS(Model!F1536))-SIN(Model!F1536))/2)</f>
        <v>0.32615446595904074</v>
      </c>
      <c r="H1536" s="1">
        <f t="shared" si="194"/>
        <v>0.46955018363410517</v>
      </c>
      <c r="I1536" s="1">
        <f t="shared" si="195"/>
        <v>0.79570464959314591</v>
      </c>
      <c r="J1536" s="1" t="str">
        <f t="shared" si="196"/>
        <v>R2</v>
      </c>
      <c r="K1536" t="str">
        <f t="shared" si="197"/>
        <v>S5R2</v>
      </c>
      <c r="L1536" t="str">
        <f>VLOOKUP(K1536,'Voltage Vector Region'!$M:$P,2,0)</f>
        <v>V5</v>
      </c>
      <c r="M1536" t="str">
        <f>VLOOKUP(K1536,'Voltage Vector Region'!$M:$P,3,0)</f>
        <v>V11</v>
      </c>
      <c r="N1536" t="str">
        <f>VLOOKUP(K1536,'Voltage Vector Region'!$M:$P,4,0)</f>
        <v>V6</v>
      </c>
      <c r="P1536" t="str">
        <f>VLOOKUP(L1536,'Voltage Vector Region'!$R:$S,2,0)</f>
        <v>OOP</v>
      </c>
      <c r="Q1536" t="str">
        <f>VLOOKUP(M1536,'Voltage Vector Region'!$R:$S,2,0)</f>
        <v>ONP</v>
      </c>
      <c r="R1536" t="str">
        <f>VLOOKUP(N1536,'Voltage Vector Region'!$R:$S,2,0)</f>
        <v>POP</v>
      </c>
      <c r="S1536">
        <f t="shared" si="191"/>
        <v>15.33</v>
      </c>
      <c r="T1536" t="e">
        <f>VLOOKUP($K1536,#REF!,2,0)</f>
        <v>#REF!</v>
      </c>
      <c r="U1536" t="e">
        <f>VLOOKUP($K1536,#REF!,3,0)</f>
        <v>#REF!</v>
      </c>
      <c r="V1536" t="e">
        <f>VLOOKUP($K1536,#REF!,4,0)</f>
        <v>#REF!</v>
      </c>
    </row>
    <row r="1537" spans="3:22" x14ac:dyDescent="0.3">
      <c r="C1537" s="1">
        <v>1.5339999999999999E-2</v>
      </c>
      <c r="D1537" s="1">
        <f t="shared" si="192"/>
        <v>4.8192031306067431</v>
      </c>
      <c r="E1537" s="1" t="str">
        <f t="shared" si="193"/>
        <v>S5</v>
      </c>
      <c r="F1537" s="1">
        <f t="shared" si="198"/>
        <v>0.63041292582035258</v>
      </c>
      <c r="G1537" s="1">
        <f>$F$2*(((SQRT(3)*COS(Model!F1537))-SIN(Model!F1537))/2)</f>
        <v>0.32385794181547334</v>
      </c>
      <c r="H1537" s="1">
        <f t="shared" si="194"/>
        <v>0.4715826905021257</v>
      </c>
      <c r="I1537" s="1">
        <f t="shared" si="195"/>
        <v>0.79544063231759909</v>
      </c>
      <c r="J1537" s="1" t="str">
        <f t="shared" si="196"/>
        <v>R2</v>
      </c>
      <c r="K1537" t="str">
        <f t="shared" si="197"/>
        <v>S5R2</v>
      </c>
      <c r="L1537" t="str">
        <f>VLOOKUP(K1537,'Voltage Vector Region'!$M:$P,2,0)</f>
        <v>V5</v>
      </c>
      <c r="M1537" t="str">
        <f>VLOOKUP(K1537,'Voltage Vector Region'!$M:$P,3,0)</f>
        <v>V11</v>
      </c>
      <c r="N1537" t="str">
        <f>VLOOKUP(K1537,'Voltage Vector Region'!$M:$P,4,0)</f>
        <v>V6</v>
      </c>
      <c r="P1537" t="str">
        <f>VLOOKUP(L1537,'Voltage Vector Region'!$R:$S,2,0)</f>
        <v>OOP</v>
      </c>
      <c r="Q1537" t="str">
        <f>VLOOKUP(M1537,'Voltage Vector Region'!$R:$S,2,0)</f>
        <v>ONP</v>
      </c>
      <c r="R1537" t="str">
        <f>VLOOKUP(N1537,'Voltage Vector Region'!$R:$S,2,0)</f>
        <v>POP</v>
      </c>
      <c r="S1537">
        <f t="shared" si="191"/>
        <v>15.34</v>
      </c>
      <c r="T1537" t="e">
        <f>VLOOKUP($K1537,#REF!,2,0)</f>
        <v>#REF!</v>
      </c>
      <c r="U1537" t="e">
        <f>VLOOKUP($K1537,#REF!,3,0)</f>
        <v>#REF!</v>
      </c>
      <c r="V1537" t="e">
        <f>VLOOKUP($K1537,#REF!,4,0)</f>
        <v>#REF!</v>
      </c>
    </row>
    <row r="1538" spans="3:22" x14ac:dyDescent="0.3">
      <c r="C1538" s="1">
        <v>1.5350000000000001E-2</v>
      </c>
      <c r="D1538" s="1">
        <f t="shared" si="192"/>
        <v>4.8223447232603327</v>
      </c>
      <c r="E1538" s="1" t="str">
        <f t="shared" si="193"/>
        <v>S5</v>
      </c>
      <c r="F1538" s="1">
        <f t="shared" si="198"/>
        <v>0.63355451847394217</v>
      </c>
      <c r="G1538" s="1">
        <f>$F$2*(((SQRT(3)*COS(Model!F1538))-SIN(Model!F1538))/2)</f>
        <v>0.32155822132476769</v>
      </c>
      <c r="H1538" s="1">
        <f t="shared" si="194"/>
        <v>0.473610543039376</v>
      </c>
      <c r="I1538" s="1">
        <f t="shared" si="195"/>
        <v>0.79516876436414363</v>
      </c>
      <c r="J1538" s="1" t="str">
        <f t="shared" si="196"/>
        <v>R2</v>
      </c>
      <c r="K1538" t="str">
        <f t="shared" si="197"/>
        <v>S5R2</v>
      </c>
      <c r="L1538" t="str">
        <f>VLOOKUP(K1538,'Voltage Vector Region'!$M:$P,2,0)</f>
        <v>V5</v>
      </c>
      <c r="M1538" t="str">
        <f>VLOOKUP(K1538,'Voltage Vector Region'!$M:$P,3,0)</f>
        <v>V11</v>
      </c>
      <c r="N1538" t="str">
        <f>VLOOKUP(K1538,'Voltage Vector Region'!$M:$P,4,0)</f>
        <v>V6</v>
      </c>
      <c r="P1538" t="str">
        <f>VLOOKUP(L1538,'Voltage Vector Region'!$R:$S,2,0)</f>
        <v>OOP</v>
      </c>
      <c r="Q1538" t="str">
        <f>VLOOKUP(M1538,'Voltage Vector Region'!$R:$S,2,0)</f>
        <v>ONP</v>
      </c>
      <c r="R1538" t="str">
        <f>VLOOKUP(N1538,'Voltage Vector Region'!$R:$S,2,0)</f>
        <v>POP</v>
      </c>
      <c r="S1538">
        <f t="shared" si="191"/>
        <v>15.35</v>
      </c>
      <c r="T1538" t="e">
        <f>VLOOKUP($K1538,#REF!,2,0)</f>
        <v>#REF!</v>
      </c>
      <c r="U1538" t="e">
        <f>VLOOKUP($K1538,#REF!,3,0)</f>
        <v>#REF!</v>
      </c>
      <c r="V1538" t="e">
        <f>VLOOKUP($K1538,#REF!,4,0)</f>
        <v>#REF!</v>
      </c>
    </row>
    <row r="1539" spans="3:22" x14ac:dyDescent="0.3">
      <c r="C1539" s="1">
        <v>1.536E-2</v>
      </c>
      <c r="D1539" s="1">
        <f t="shared" si="192"/>
        <v>4.8254863159139223</v>
      </c>
      <c r="E1539" s="1" t="str">
        <f t="shared" si="193"/>
        <v>S5</v>
      </c>
      <c r="F1539" s="1">
        <f t="shared" si="198"/>
        <v>0.63669611112753177</v>
      </c>
      <c r="G1539" s="1">
        <f>$F$2*(((SQRT(3)*COS(Model!F1539))-SIN(Model!F1539))/2)</f>
        <v>0.31925532718423594</v>
      </c>
      <c r="H1539" s="1">
        <f t="shared" si="194"/>
        <v>0.47563372123177078</v>
      </c>
      <c r="I1539" s="1">
        <f t="shared" si="195"/>
        <v>0.79488904841600672</v>
      </c>
      <c r="J1539" s="1" t="str">
        <f t="shared" si="196"/>
        <v>R2</v>
      </c>
      <c r="K1539" t="str">
        <f t="shared" si="197"/>
        <v>S5R2</v>
      </c>
      <c r="L1539" t="str">
        <f>VLOOKUP(K1539,'Voltage Vector Region'!$M:$P,2,0)</f>
        <v>V5</v>
      </c>
      <c r="M1539" t="str">
        <f>VLOOKUP(K1539,'Voltage Vector Region'!$M:$P,3,0)</f>
        <v>V11</v>
      </c>
      <c r="N1539" t="str">
        <f>VLOOKUP(K1539,'Voltage Vector Region'!$M:$P,4,0)</f>
        <v>V6</v>
      </c>
      <c r="P1539" t="str">
        <f>VLOOKUP(L1539,'Voltage Vector Region'!$R:$S,2,0)</f>
        <v>OOP</v>
      </c>
      <c r="Q1539" t="str">
        <f>VLOOKUP(M1539,'Voltage Vector Region'!$R:$S,2,0)</f>
        <v>ONP</v>
      </c>
      <c r="R1539" t="str">
        <f>VLOOKUP(N1539,'Voltage Vector Region'!$R:$S,2,0)</f>
        <v>POP</v>
      </c>
      <c r="S1539">
        <f t="shared" ref="S1539:S1602" si="199">C1539/$S$1</f>
        <v>15.36</v>
      </c>
      <c r="T1539" t="e">
        <f>VLOOKUP($K1539,#REF!,2,0)</f>
        <v>#REF!</v>
      </c>
      <c r="U1539" t="e">
        <f>VLOOKUP($K1539,#REF!,3,0)</f>
        <v>#REF!</v>
      </c>
      <c r="V1539" t="e">
        <f>VLOOKUP($K1539,#REF!,4,0)</f>
        <v>#REF!</v>
      </c>
    </row>
    <row r="1540" spans="3:22" x14ac:dyDescent="0.3">
      <c r="C1540" s="1">
        <v>1.537E-2</v>
      </c>
      <c r="D1540" s="1">
        <f t="shared" ref="D1540:D1603" si="200">C1540*$B$3</f>
        <v>4.8286279085675119</v>
      </c>
      <c r="E1540" s="1" t="str">
        <f t="shared" ref="E1540:E1603" si="201">IF(AND((D1540&lt;PI()/3),(D1540&gt;=0)),"S1",IF(AND((D1540&lt;2*PI()/3),(D1540&gt;=PI()/3)),"S2",IF(AND((D1540&lt;3*PI()/3),(D1540&gt;=2*PI()/3)),"S3",IF(AND((D1540&lt;4*PI()/3),(D1540&gt;=PI())),"S4",IF(AND((D1540&lt;5*PI()/3),(D1540&gt;=4*PI()/3)),"S5",IF(AND((D1540&lt;2*PI()),(D1540&gt;=5*PI()/3)),"S6",0))))))</f>
        <v>S5</v>
      </c>
      <c r="F1540" s="1">
        <f t="shared" si="198"/>
        <v>0.63983770378112137</v>
      </c>
      <c r="G1540" s="1">
        <f>$F$2*(((SQRT(3)*COS(Model!F1540))-SIN(Model!F1540))/2)</f>
        <v>0.31694928212251328</v>
      </c>
      <c r="H1540" s="1">
        <f t="shared" si="194"/>
        <v>0.4776522051113582</v>
      </c>
      <c r="I1540" s="1">
        <f t="shared" si="195"/>
        <v>0.79460148723387147</v>
      </c>
      <c r="J1540" s="1" t="str">
        <f t="shared" si="196"/>
        <v>R2</v>
      </c>
      <c r="K1540" t="str">
        <f t="shared" si="197"/>
        <v>S5R2</v>
      </c>
      <c r="L1540" t="str">
        <f>VLOOKUP(K1540,'Voltage Vector Region'!$M:$P,2,0)</f>
        <v>V5</v>
      </c>
      <c r="M1540" t="str">
        <f>VLOOKUP(K1540,'Voltage Vector Region'!$M:$P,3,0)</f>
        <v>V11</v>
      </c>
      <c r="N1540" t="str">
        <f>VLOOKUP(K1540,'Voltage Vector Region'!$M:$P,4,0)</f>
        <v>V6</v>
      </c>
      <c r="P1540" t="str">
        <f>VLOOKUP(L1540,'Voltage Vector Region'!$R:$S,2,0)</f>
        <v>OOP</v>
      </c>
      <c r="Q1540" t="str">
        <f>VLOOKUP(M1540,'Voltage Vector Region'!$R:$S,2,0)</f>
        <v>ONP</v>
      </c>
      <c r="R1540" t="str">
        <f>VLOOKUP(N1540,'Voltage Vector Region'!$R:$S,2,0)</f>
        <v>POP</v>
      </c>
      <c r="S1540">
        <f t="shared" si="199"/>
        <v>15.37</v>
      </c>
      <c r="T1540" t="e">
        <f>VLOOKUP($K1540,#REF!,2,0)</f>
        <v>#REF!</v>
      </c>
      <c r="U1540" t="e">
        <f>VLOOKUP($K1540,#REF!,3,0)</f>
        <v>#REF!</v>
      </c>
      <c r="V1540" t="e">
        <f>VLOOKUP($K1540,#REF!,4,0)</f>
        <v>#REF!</v>
      </c>
    </row>
    <row r="1541" spans="3:22" x14ac:dyDescent="0.3">
      <c r="C1541" s="1">
        <v>1.538E-2</v>
      </c>
      <c r="D1541" s="1">
        <f t="shared" si="200"/>
        <v>4.8317695012211015</v>
      </c>
      <c r="E1541" s="1" t="str">
        <f t="shared" si="201"/>
        <v>S5</v>
      </c>
      <c r="F1541" s="1">
        <f t="shared" si="198"/>
        <v>0.64297929643471097</v>
      </c>
      <c r="G1541" s="1">
        <f>$F$2*(((SQRT(3)*COS(Model!F1541))-SIN(Model!F1541))/2)</f>
        <v>0.31464010889933391</v>
      </c>
      <c r="H1541" s="1">
        <f t="shared" si="194"/>
        <v>0.47966597475651707</v>
      </c>
      <c r="I1541" s="1">
        <f t="shared" si="195"/>
        <v>0.79430608365585098</v>
      </c>
      <c r="J1541" s="1" t="str">
        <f t="shared" si="196"/>
        <v>R2</v>
      </c>
      <c r="K1541" t="str">
        <f t="shared" si="197"/>
        <v>S5R2</v>
      </c>
      <c r="L1541" t="str">
        <f>VLOOKUP(K1541,'Voltage Vector Region'!$M:$P,2,0)</f>
        <v>V5</v>
      </c>
      <c r="M1541" t="str">
        <f>VLOOKUP(K1541,'Voltage Vector Region'!$M:$P,3,0)</f>
        <v>V11</v>
      </c>
      <c r="N1541" t="str">
        <f>VLOOKUP(K1541,'Voltage Vector Region'!$M:$P,4,0)</f>
        <v>V6</v>
      </c>
      <c r="P1541" t="str">
        <f>VLOOKUP(L1541,'Voltage Vector Region'!$R:$S,2,0)</f>
        <v>OOP</v>
      </c>
      <c r="Q1541" t="str">
        <f>VLOOKUP(M1541,'Voltage Vector Region'!$R:$S,2,0)</f>
        <v>ONP</v>
      </c>
      <c r="R1541" t="str">
        <f>VLOOKUP(N1541,'Voltage Vector Region'!$R:$S,2,0)</f>
        <v>POP</v>
      </c>
      <c r="S1541">
        <f t="shared" si="199"/>
        <v>15.379999999999999</v>
      </c>
      <c r="T1541" t="e">
        <f>VLOOKUP($K1541,#REF!,2,0)</f>
        <v>#REF!</v>
      </c>
      <c r="U1541" t="e">
        <f>VLOOKUP($K1541,#REF!,3,0)</f>
        <v>#REF!</v>
      </c>
      <c r="V1541" t="e">
        <f>VLOOKUP($K1541,#REF!,4,0)</f>
        <v>#REF!</v>
      </c>
    </row>
    <row r="1542" spans="3:22" x14ac:dyDescent="0.3">
      <c r="C1542" s="1">
        <v>1.5389999999999999E-2</v>
      </c>
      <c r="D1542" s="1">
        <f t="shared" si="200"/>
        <v>4.834911093874692</v>
      </c>
      <c r="E1542" s="1" t="str">
        <f t="shared" si="201"/>
        <v>S5</v>
      </c>
      <c r="F1542" s="1">
        <f t="shared" si="198"/>
        <v>0.64612088908830145</v>
      </c>
      <c r="G1542" s="1">
        <f>$F$2*(((SQRT(3)*COS(Model!F1542))-SIN(Model!F1542))/2)</f>
        <v>0.3123278303053042</v>
      </c>
      <c r="H1542" s="1">
        <f t="shared" si="194"/>
        <v>0.4816750102921547</v>
      </c>
      <c r="I1542" s="1">
        <f t="shared" si="195"/>
        <v>0.79400284059745885</v>
      </c>
      <c r="J1542" s="1" t="str">
        <f t="shared" si="196"/>
        <v>R2</v>
      </c>
      <c r="K1542" t="str">
        <f t="shared" si="197"/>
        <v>S5R2</v>
      </c>
      <c r="L1542" t="str">
        <f>VLOOKUP(K1542,'Voltage Vector Region'!$M:$P,2,0)</f>
        <v>V5</v>
      </c>
      <c r="M1542" t="str">
        <f>VLOOKUP(K1542,'Voltage Vector Region'!$M:$P,3,0)</f>
        <v>V11</v>
      </c>
      <c r="N1542" t="str">
        <f>VLOOKUP(K1542,'Voltage Vector Region'!$M:$P,4,0)</f>
        <v>V6</v>
      </c>
      <c r="P1542" t="str">
        <f>VLOOKUP(L1542,'Voltage Vector Region'!$R:$S,2,0)</f>
        <v>OOP</v>
      </c>
      <c r="Q1542" t="str">
        <f>VLOOKUP(M1542,'Voltage Vector Region'!$R:$S,2,0)</f>
        <v>ONP</v>
      </c>
      <c r="R1542" t="str">
        <f>VLOOKUP(N1542,'Voltage Vector Region'!$R:$S,2,0)</f>
        <v>POP</v>
      </c>
      <c r="S1542">
        <f t="shared" si="199"/>
        <v>15.389999999999999</v>
      </c>
      <c r="T1542" t="e">
        <f>VLOOKUP($K1542,#REF!,2,0)</f>
        <v>#REF!</v>
      </c>
      <c r="U1542" t="e">
        <f>VLOOKUP($K1542,#REF!,3,0)</f>
        <v>#REF!</v>
      </c>
      <c r="V1542" t="e">
        <f>VLOOKUP($K1542,#REF!,4,0)</f>
        <v>#REF!</v>
      </c>
    </row>
    <row r="1543" spans="3:22" x14ac:dyDescent="0.3">
      <c r="C1543" s="1">
        <v>1.54E-2</v>
      </c>
      <c r="D1543" s="1">
        <f t="shared" si="200"/>
        <v>4.8380526865282816</v>
      </c>
      <c r="E1543" s="1" t="str">
        <f t="shared" si="201"/>
        <v>S5</v>
      </c>
      <c r="F1543" s="1">
        <f t="shared" si="198"/>
        <v>0.64926248174189105</v>
      </c>
      <c r="G1543" s="1">
        <f>$F$2*(((SQRT(3)*COS(Model!F1543))-SIN(Model!F1543))/2)</f>
        <v>0.31001246916168207</v>
      </c>
      <c r="H1543" s="1">
        <f t="shared" si="194"/>
        <v>0.48367929188990016</v>
      </c>
      <c r="I1543" s="1">
        <f t="shared" si="195"/>
        <v>0.79369176105158223</v>
      </c>
      <c r="J1543" s="1" t="str">
        <f t="shared" si="196"/>
        <v>R2</v>
      </c>
      <c r="K1543" t="str">
        <f t="shared" si="197"/>
        <v>S5R2</v>
      </c>
      <c r="L1543" t="str">
        <f>VLOOKUP(K1543,'Voltage Vector Region'!$M:$P,2,0)</f>
        <v>V5</v>
      </c>
      <c r="M1543" t="str">
        <f>VLOOKUP(K1543,'Voltage Vector Region'!$M:$P,3,0)</f>
        <v>V11</v>
      </c>
      <c r="N1543" t="str">
        <f>VLOOKUP(K1543,'Voltage Vector Region'!$M:$P,4,0)</f>
        <v>V6</v>
      </c>
      <c r="P1543" t="str">
        <f>VLOOKUP(L1543,'Voltage Vector Region'!$R:$S,2,0)</f>
        <v>OOP</v>
      </c>
      <c r="Q1543" t="str">
        <f>VLOOKUP(M1543,'Voltage Vector Region'!$R:$S,2,0)</f>
        <v>ONP</v>
      </c>
      <c r="R1543" t="str">
        <f>VLOOKUP(N1543,'Voltage Vector Region'!$R:$S,2,0)</f>
        <v>POP</v>
      </c>
      <c r="S1543">
        <f t="shared" si="199"/>
        <v>15.4</v>
      </c>
      <c r="T1543" t="e">
        <f>VLOOKUP($K1543,#REF!,2,0)</f>
        <v>#REF!</v>
      </c>
      <c r="U1543" t="e">
        <f>VLOOKUP($K1543,#REF!,3,0)</f>
        <v>#REF!</v>
      </c>
      <c r="V1543" t="e">
        <f>VLOOKUP($K1543,#REF!,4,0)</f>
        <v>#REF!</v>
      </c>
    </row>
    <row r="1544" spans="3:22" x14ac:dyDescent="0.3">
      <c r="C1544" s="1">
        <v>1.541E-2</v>
      </c>
      <c r="D1544" s="1">
        <f t="shared" si="200"/>
        <v>4.8411942791818712</v>
      </c>
      <c r="E1544" s="1" t="str">
        <f t="shared" si="201"/>
        <v>S5</v>
      </c>
      <c r="F1544" s="1">
        <f t="shared" si="198"/>
        <v>0.65240407439548065</v>
      </c>
      <c r="G1544" s="1">
        <f>$F$2*(((SQRT(3)*COS(Model!F1544))-SIN(Model!F1544))/2)</f>
        <v>0.30769404832014624</v>
      </c>
      <c r="H1544" s="1">
        <f t="shared" si="194"/>
        <v>0.48567879976830403</v>
      </c>
      <c r="I1544" s="1">
        <f t="shared" si="195"/>
        <v>0.79337284808845032</v>
      </c>
      <c r="J1544" s="1" t="str">
        <f t="shared" si="196"/>
        <v>R2</v>
      </c>
      <c r="K1544" t="str">
        <f t="shared" si="197"/>
        <v>S5R2</v>
      </c>
      <c r="L1544" t="str">
        <f>VLOOKUP(K1544,'Voltage Vector Region'!$M:$P,2,0)</f>
        <v>V5</v>
      </c>
      <c r="M1544" t="str">
        <f>VLOOKUP(K1544,'Voltage Vector Region'!$M:$P,3,0)</f>
        <v>V11</v>
      </c>
      <c r="N1544" t="str">
        <f>VLOOKUP(K1544,'Voltage Vector Region'!$M:$P,4,0)</f>
        <v>V6</v>
      </c>
      <c r="P1544" t="str">
        <f>VLOOKUP(L1544,'Voltage Vector Region'!$R:$S,2,0)</f>
        <v>OOP</v>
      </c>
      <c r="Q1544" t="str">
        <f>VLOOKUP(M1544,'Voltage Vector Region'!$R:$S,2,0)</f>
        <v>ONP</v>
      </c>
      <c r="R1544" t="str">
        <f>VLOOKUP(N1544,'Voltage Vector Region'!$R:$S,2,0)</f>
        <v>POP</v>
      </c>
      <c r="S1544">
        <f t="shared" si="199"/>
        <v>15.41</v>
      </c>
      <c r="T1544" t="e">
        <f>VLOOKUP($K1544,#REF!,2,0)</f>
        <v>#REF!</v>
      </c>
      <c r="U1544" t="e">
        <f>VLOOKUP($K1544,#REF!,3,0)</f>
        <v>#REF!</v>
      </c>
      <c r="V1544" t="e">
        <f>VLOOKUP($K1544,#REF!,4,0)</f>
        <v>#REF!</v>
      </c>
    </row>
    <row r="1545" spans="3:22" x14ac:dyDescent="0.3">
      <c r="C1545" s="1">
        <v>1.542E-2</v>
      </c>
      <c r="D1545" s="1">
        <f t="shared" si="200"/>
        <v>4.8443358718354608</v>
      </c>
      <c r="E1545" s="1" t="str">
        <f t="shared" si="201"/>
        <v>S5</v>
      </c>
      <c r="F1545" s="1">
        <f t="shared" si="198"/>
        <v>0.65554566704907025</v>
      </c>
      <c r="G1545" s="1">
        <f>$F$2*(((SQRT(3)*COS(Model!F1545))-SIN(Model!F1545))/2)</f>
        <v>0.30537259066257472</v>
      </c>
      <c r="H1545" s="1">
        <f t="shared" si="194"/>
        <v>0.48767351419303062</v>
      </c>
      <c r="I1545" s="1">
        <f t="shared" si="195"/>
        <v>0.79304610485560534</v>
      </c>
      <c r="J1545" s="1" t="str">
        <f t="shared" si="196"/>
        <v>R2</v>
      </c>
      <c r="K1545" t="str">
        <f t="shared" si="197"/>
        <v>S5R2</v>
      </c>
      <c r="L1545" t="str">
        <f>VLOOKUP(K1545,'Voltage Vector Region'!$M:$P,2,0)</f>
        <v>V5</v>
      </c>
      <c r="M1545" t="str">
        <f>VLOOKUP(K1545,'Voltage Vector Region'!$M:$P,3,0)</f>
        <v>V11</v>
      </c>
      <c r="N1545" t="str">
        <f>VLOOKUP(K1545,'Voltage Vector Region'!$M:$P,4,0)</f>
        <v>V6</v>
      </c>
      <c r="P1545" t="str">
        <f>VLOOKUP(L1545,'Voltage Vector Region'!$R:$S,2,0)</f>
        <v>OOP</v>
      </c>
      <c r="Q1545" t="str">
        <f>VLOOKUP(M1545,'Voltage Vector Region'!$R:$S,2,0)</f>
        <v>ONP</v>
      </c>
      <c r="R1545" t="str">
        <f>VLOOKUP(N1545,'Voltage Vector Region'!$R:$S,2,0)</f>
        <v>POP</v>
      </c>
      <c r="S1545">
        <f t="shared" si="199"/>
        <v>15.42</v>
      </c>
      <c r="T1545" t="e">
        <f>VLOOKUP($K1545,#REF!,2,0)</f>
        <v>#REF!</v>
      </c>
      <c r="U1545" t="e">
        <f>VLOOKUP($K1545,#REF!,3,0)</f>
        <v>#REF!</v>
      </c>
      <c r="V1545" t="e">
        <f>VLOOKUP($K1545,#REF!,4,0)</f>
        <v>#REF!</v>
      </c>
    </row>
    <row r="1546" spans="3:22" x14ac:dyDescent="0.3">
      <c r="C1546" s="1">
        <v>1.5429999999999999E-2</v>
      </c>
      <c r="D1546" s="1">
        <f t="shared" si="200"/>
        <v>4.8474774644890504</v>
      </c>
      <c r="E1546" s="1" t="str">
        <f t="shared" si="201"/>
        <v>S5</v>
      </c>
      <c r="F1546" s="1">
        <f t="shared" si="198"/>
        <v>0.65868725970265984</v>
      </c>
      <c r="G1546" s="1">
        <f>$F$2*(((SQRT(3)*COS(Model!F1546))-SIN(Model!F1546))/2)</f>
        <v>0.30304811910081719</v>
      </c>
      <c r="H1546" s="1">
        <f t="shared" si="194"/>
        <v>0.48966341547705378</v>
      </c>
      <c r="I1546" s="1">
        <f t="shared" si="195"/>
        <v>0.79271153457787102</v>
      </c>
      <c r="J1546" s="1" t="str">
        <f t="shared" si="196"/>
        <v>R2</v>
      </c>
      <c r="K1546" t="str">
        <f t="shared" si="197"/>
        <v>S5R2</v>
      </c>
      <c r="L1546" t="str">
        <f>VLOOKUP(K1546,'Voltage Vector Region'!$M:$P,2,0)</f>
        <v>V5</v>
      </c>
      <c r="M1546" t="str">
        <f>VLOOKUP(K1546,'Voltage Vector Region'!$M:$P,3,0)</f>
        <v>V11</v>
      </c>
      <c r="N1546" t="str">
        <f>VLOOKUP(K1546,'Voltage Vector Region'!$M:$P,4,0)</f>
        <v>V6</v>
      </c>
      <c r="P1546" t="str">
        <f>VLOOKUP(L1546,'Voltage Vector Region'!$R:$S,2,0)</f>
        <v>OOP</v>
      </c>
      <c r="Q1546" t="str">
        <f>VLOOKUP(M1546,'Voltage Vector Region'!$R:$S,2,0)</f>
        <v>ONP</v>
      </c>
      <c r="R1546" t="str">
        <f>VLOOKUP(N1546,'Voltage Vector Region'!$R:$S,2,0)</f>
        <v>POP</v>
      </c>
      <c r="S1546">
        <f t="shared" si="199"/>
        <v>15.43</v>
      </c>
      <c r="T1546" t="e">
        <f>VLOOKUP($K1546,#REF!,2,0)</f>
        <v>#REF!</v>
      </c>
      <c r="U1546" t="e">
        <f>VLOOKUP($K1546,#REF!,3,0)</f>
        <v>#REF!</v>
      </c>
      <c r="V1546" t="e">
        <f>VLOOKUP($K1546,#REF!,4,0)</f>
        <v>#REF!</v>
      </c>
    </row>
    <row r="1547" spans="3:22" x14ac:dyDescent="0.3">
      <c r="C1547" s="1">
        <v>1.5440000000000001E-2</v>
      </c>
      <c r="D1547" s="1">
        <f t="shared" si="200"/>
        <v>4.8506190571426409</v>
      </c>
      <c r="E1547" s="1" t="str">
        <f t="shared" si="201"/>
        <v>S5</v>
      </c>
      <c r="F1547" s="1">
        <f t="shared" si="198"/>
        <v>0.66182885235625033</v>
      </c>
      <c r="G1547" s="1">
        <f>$F$2*(((SQRT(3)*COS(Model!F1547))-SIN(Model!F1547))/2)</f>
        <v>0.30072065657646901</v>
      </c>
      <c r="H1547" s="1">
        <f t="shared" si="194"/>
        <v>0.49164848398085192</v>
      </c>
      <c r="I1547" s="1">
        <f t="shared" si="195"/>
        <v>0.79236914055732099</v>
      </c>
      <c r="J1547" s="1" t="str">
        <f t="shared" si="196"/>
        <v>R2</v>
      </c>
      <c r="K1547" t="str">
        <f t="shared" si="197"/>
        <v>S5R2</v>
      </c>
      <c r="L1547" t="str">
        <f>VLOOKUP(K1547,'Voltage Vector Region'!$M:$P,2,0)</f>
        <v>V5</v>
      </c>
      <c r="M1547" t="str">
        <f>VLOOKUP(K1547,'Voltage Vector Region'!$M:$P,3,0)</f>
        <v>V11</v>
      </c>
      <c r="N1547" t="str">
        <f>VLOOKUP(K1547,'Voltage Vector Region'!$M:$P,4,0)</f>
        <v>V6</v>
      </c>
      <c r="P1547" t="str">
        <f>VLOOKUP(L1547,'Voltage Vector Region'!$R:$S,2,0)</f>
        <v>OOP</v>
      </c>
      <c r="Q1547" t="str">
        <f>VLOOKUP(M1547,'Voltage Vector Region'!$R:$S,2,0)</f>
        <v>ONP</v>
      </c>
      <c r="R1547" t="str">
        <f>VLOOKUP(N1547,'Voltage Vector Region'!$R:$S,2,0)</f>
        <v>POP</v>
      </c>
      <c r="S1547">
        <f t="shared" si="199"/>
        <v>15.44</v>
      </c>
      <c r="T1547" t="e">
        <f>VLOOKUP($K1547,#REF!,2,0)</f>
        <v>#REF!</v>
      </c>
      <c r="U1547" t="e">
        <f>VLOOKUP($K1547,#REF!,3,0)</f>
        <v>#REF!</v>
      </c>
      <c r="V1547" t="e">
        <f>VLOOKUP($K1547,#REF!,4,0)</f>
        <v>#REF!</v>
      </c>
    </row>
    <row r="1548" spans="3:22" x14ac:dyDescent="0.3">
      <c r="C1548" s="1">
        <v>1.545E-2</v>
      </c>
      <c r="D1548" s="1">
        <f t="shared" si="200"/>
        <v>4.8537606497962305</v>
      </c>
      <c r="E1548" s="1" t="str">
        <f t="shared" si="201"/>
        <v>S5</v>
      </c>
      <c r="F1548" s="1">
        <f t="shared" si="198"/>
        <v>0.66497044500983993</v>
      </c>
      <c r="G1548" s="1">
        <f>$F$2*(((SQRT(3)*COS(Model!F1548))-SIN(Model!F1548))/2)</f>
        <v>0.29839022606064686</v>
      </c>
      <c r="H1548" s="1">
        <f t="shared" ref="H1548:H1611" si="202">$F$2*SIN(F1548)</f>
        <v>0.49362870011259918</v>
      </c>
      <c r="I1548" s="1">
        <f t="shared" ref="I1548:I1611" si="203">G1548+H1548</f>
        <v>0.79201892617324599</v>
      </c>
      <c r="J1548" s="1" t="str">
        <f t="shared" ref="J1548:J1611" si="204">IF(G1548&gt;0.5,"R3",IF(H1548&gt;0.5,"R4",IF(I1548&lt;0.5,"R1","R2")))</f>
        <v>R2</v>
      </c>
      <c r="K1548" t="str">
        <f t="shared" ref="K1548:K1611" si="205">E1548&amp;J1548</f>
        <v>S5R2</v>
      </c>
      <c r="L1548" t="str">
        <f>VLOOKUP(K1548,'Voltage Vector Region'!$M:$P,2,0)</f>
        <v>V5</v>
      </c>
      <c r="M1548" t="str">
        <f>VLOOKUP(K1548,'Voltage Vector Region'!$M:$P,3,0)</f>
        <v>V11</v>
      </c>
      <c r="N1548" t="str">
        <f>VLOOKUP(K1548,'Voltage Vector Region'!$M:$P,4,0)</f>
        <v>V6</v>
      </c>
      <c r="P1548" t="str">
        <f>VLOOKUP(L1548,'Voltage Vector Region'!$R:$S,2,0)</f>
        <v>OOP</v>
      </c>
      <c r="Q1548" t="str">
        <f>VLOOKUP(M1548,'Voltage Vector Region'!$R:$S,2,0)</f>
        <v>ONP</v>
      </c>
      <c r="R1548" t="str">
        <f>VLOOKUP(N1548,'Voltage Vector Region'!$R:$S,2,0)</f>
        <v>POP</v>
      </c>
      <c r="S1548">
        <f t="shared" si="199"/>
        <v>15.45</v>
      </c>
      <c r="T1548" t="e">
        <f>VLOOKUP($K1548,#REF!,2,0)</f>
        <v>#REF!</v>
      </c>
      <c r="U1548" t="e">
        <f>VLOOKUP($K1548,#REF!,3,0)</f>
        <v>#REF!</v>
      </c>
      <c r="V1548" t="e">
        <f>VLOOKUP($K1548,#REF!,4,0)</f>
        <v>#REF!</v>
      </c>
    </row>
    <row r="1549" spans="3:22" x14ac:dyDescent="0.3">
      <c r="C1549" s="1">
        <v>1.546E-2</v>
      </c>
      <c r="D1549" s="1">
        <f t="shared" si="200"/>
        <v>4.8569022424498201</v>
      </c>
      <c r="E1549" s="1" t="str">
        <f t="shared" si="201"/>
        <v>S5</v>
      </c>
      <c r="F1549" s="1">
        <f t="shared" si="198"/>
        <v>0.66811203766342953</v>
      </c>
      <c r="G1549" s="1">
        <f>$F$2*(((SQRT(3)*COS(Model!F1549))-SIN(Model!F1549))/2)</f>
        <v>0.29605685055375852</v>
      </c>
      <c r="H1549" s="1">
        <f t="shared" si="202"/>
        <v>0.49560404432836225</v>
      </c>
      <c r="I1549" s="1">
        <f t="shared" si="203"/>
        <v>0.79166089488212077</v>
      </c>
      <c r="J1549" s="1" t="str">
        <f t="shared" si="204"/>
        <v>R2</v>
      </c>
      <c r="K1549" t="str">
        <f t="shared" si="205"/>
        <v>S5R2</v>
      </c>
      <c r="L1549" t="str">
        <f>VLOOKUP(K1549,'Voltage Vector Region'!$M:$P,2,0)</f>
        <v>V5</v>
      </c>
      <c r="M1549" t="str">
        <f>VLOOKUP(K1549,'Voltage Vector Region'!$M:$P,3,0)</f>
        <v>V11</v>
      </c>
      <c r="N1549" t="str">
        <f>VLOOKUP(K1549,'Voltage Vector Region'!$M:$P,4,0)</f>
        <v>V6</v>
      </c>
      <c r="P1549" t="str">
        <f>VLOOKUP(L1549,'Voltage Vector Region'!$R:$S,2,0)</f>
        <v>OOP</v>
      </c>
      <c r="Q1549" t="str">
        <f>VLOOKUP(M1549,'Voltage Vector Region'!$R:$S,2,0)</f>
        <v>ONP</v>
      </c>
      <c r="R1549" t="str">
        <f>VLOOKUP(N1549,'Voltage Vector Region'!$R:$S,2,0)</f>
        <v>POP</v>
      </c>
      <c r="S1549">
        <f t="shared" si="199"/>
        <v>15.459999999999999</v>
      </c>
      <c r="T1549" t="e">
        <f>VLOOKUP($K1549,#REF!,2,0)</f>
        <v>#REF!</v>
      </c>
      <c r="U1549" t="e">
        <f>VLOOKUP($K1549,#REF!,3,0)</f>
        <v>#REF!</v>
      </c>
      <c r="V1549" t="e">
        <f>VLOOKUP($K1549,#REF!,4,0)</f>
        <v>#REF!</v>
      </c>
    </row>
    <row r="1550" spans="3:22" x14ac:dyDescent="0.3">
      <c r="C1550" s="1">
        <v>1.5469999999999999E-2</v>
      </c>
      <c r="D1550" s="1">
        <f t="shared" si="200"/>
        <v>4.8600438351034096</v>
      </c>
      <c r="E1550" s="1" t="str">
        <f t="shared" si="201"/>
        <v>S5</v>
      </c>
      <c r="F1550" s="1">
        <f t="shared" si="198"/>
        <v>0.67125363031701912</v>
      </c>
      <c r="G1550" s="1">
        <f>$F$2*(((SQRT(3)*COS(Model!F1550))-SIN(Model!F1550))/2)</f>
        <v>0.29372055308527817</v>
      </c>
      <c r="H1550" s="1">
        <f t="shared" si="202"/>
        <v>0.49757449713229129</v>
      </c>
      <c r="I1550" s="1">
        <f t="shared" si="203"/>
        <v>0.79129505021756952</v>
      </c>
      <c r="J1550" s="1" t="str">
        <f t="shared" si="204"/>
        <v>R2</v>
      </c>
      <c r="K1550" t="str">
        <f t="shared" si="205"/>
        <v>S5R2</v>
      </c>
      <c r="L1550" t="str">
        <f>VLOOKUP(K1550,'Voltage Vector Region'!$M:$P,2,0)</f>
        <v>V5</v>
      </c>
      <c r="M1550" t="str">
        <f>VLOOKUP(K1550,'Voltage Vector Region'!$M:$P,3,0)</f>
        <v>V11</v>
      </c>
      <c r="N1550" t="str">
        <f>VLOOKUP(K1550,'Voltage Vector Region'!$M:$P,4,0)</f>
        <v>V6</v>
      </c>
      <c r="P1550" t="str">
        <f>VLOOKUP(L1550,'Voltage Vector Region'!$R:$S,2,0)</f>
        <v>OOP</v>
      </c>
      <c r="Q1550" t="str">
        <f>VLOOKUP(M1550,'Voltage Vector Region'!$R:$S,2,0)</f>
        <v>ONP</v>
      </c>
      <c r="R1550" t="str">
        <f>VLOOKUP(N1550,'Voltage Vector Region'!$R:$S,2,0)</f>
        <v>POP</v>
      </c>
      <c r="S1550">
        <f t="shared" si="199"/>
        <v>15.469999999999999</v>
      </c>
      <c r="T1550" t="e">
        <f>VLOOKUP($K1550,#REF!,2,0)</f>
        <v>#REF!</v>
      </c>
      <c r="U1550" t="e">
        <f>VLOOKUP($K1550,#REF!,3,0)</f>
        <v>#REF!</v>
      </c>
      <c r="V1550" t="e">
        <f>VLOOKUP($K1550,#REF!,4,0)</f>
        <v>#REF!</v>
      </c>
    </row>
    <row r="1551" spans="3:22" x14ac:dyDescent="0.3">
      <c r="C1551" s="1">
        <v>1.5480000000000001E-2</v>
      </c>
      <c r="D1551" s="1">
        <f t="shared" si="200"/>
        <v>4.8631854277570001</v>
      </c>
      <c r="E1551" s="1" t="str">
        <f t="shared" si="201"/>
        <v>S5</v>
      </c>
      <c r="F1551" s="1">
        <f t="shared" si="198"/>
        <v>0.67439522297060961</v>
      </c>
      <c r="G1551" s="1">
        <f>$F$2*(((SQRT(3)*COS(Model!F1551))-SIN(Model!F1551))/2)</f>
        <v>0.29138135671351811</v>
      </c>
      <c r="H1551" s="1">
        <f t="shared" si="202"/>
        <v>0.4995400390768131</v>
      </c>
      <c r="I1551" s="1">
        <f t="shared" si="203"/>
        <v>0.79092139579033116</v>
      </c>
      <c r="J1551" s="1" t="str">
        <f t="shared" si="204"/>
        <v>R2</v>
      </c>
      <c r="K1551" t="str">
        <f t="shared" si="205"/>
        <v>S5R2</v>
      </c>
      <c r="L1551" t="str">
        <f>VLOOKUP(K1551,'Voltage Vector Region'!$M:$P,2,0)</f>
        <v>V5</v>
      </c>
      <c r="M1551" t="str">
        <f>VLOOKUP(K1551,'Voltage Vector Region'!$M:$P,3,0)</f>
        <v>V11</v>
      </c>
      <c r="N1551" t="str">
        <f>VLOOKUP(K1551,'Voltage Vector Region'!$M:$P,4,0)</f>
        <v>V6</v>
      </c>
      <c r="P1551" t="str">
        <f>VLOOKUP(L1551,'Voltage Vector Region'!$R:$S,2,0)</f>
        <v>OOP</v>
      </c>
      <c r="Q1551" t="str">
        <f>VLOOKUP(M1551,'Voltage Vector Region'!$R:$S,2,0)</f>
        <v>ONP</v>
      </c>
      <c r="R1551" t="str">
        <f>VLOOKUP(N1551,'Voltage Vector Region'!$R:$S,2,0)</f>
        <v>POP</v>
      </c>
      <c r="S1551">
        <f t="shared" si="199"/>
        <v>15.48</v>
      </c>
      <c r="T1551" t="e">
        <f>VLOOKUP($K1551,#REF!,2,0)</f>
        <v>#REF!</v>
      </c>
      <c r="U1551" t="e">
        <f>VLOOKUP($K1551,#REF!,3,0)</f>
        <v>#REF!</v>
      </c>
      <c r="V1551" t="e">
        <f>VLOOKUP($K1551,#REF!,4,0)</f>
        <v>#REF!</v>
      </c>
    </row>
    <row r="1552" spans="3:22" x14ac:dyDescent="0.3">
      <c r="C1552" s="1">
        <v>1.549E-2</v>
      </c>
      <c r="D1552" s="1">
        <f t="shared" si="200"/>
        <v>4.8663270204105897</v>
      </c>
      <c r="E1552" s="1" t="str">
        <f t="shared" si="201"/>
        <v>S5</v>
      </c>
      <c r="F1552" s="1">
        <f t="shared" si="198"/>
        <v>0.67753681562419921</v>
      </c>
      <c r="G1552" s="1">
        <f>$F$2*(((SQRT(3)*COS(Model!F1552))-SIN(Model!F1552))/2)</f>
        <v>0.28903928452540323</v>
      </c>
      <c r="H1552" s="1">
        <f t="shared" si="202"/>
        <v>0.50150065076282113</v>
      </c>
      <c r="I1552" s="1">
        <f t="shared" si="203"/>
        <v>0.7905399352882243</v>
      </c>
      <c r="J1552" s="1" t="str">
        <f t="shared" si="204"/>
        <v>R4</v>
      </c>
      <c r="K1552" t="str">
        <f t="shared" si="205"/>
        <v>S5R4</v>
      </c>
      <c r="L1552" t="str">
        <f>VLOOKUP(K1552,'Voltage Vector Region'!$M:$P,2,0)</f>
        <v>V18</v>
      </c>
      <c r="M1552" t="str">
        <f>VLOOKUP(K1552,'Voltage Vector Region'!$M:$P,3,0)</f>
        <v>V11</v>
      </c>
      <c r="N1552" t="str">
        <f>VLOOKUP(K1552,'Voltage Vector Region'!$M:$P,4,0)</f>
        <v>V6</v>
      </c>
      <c r="P1552" t="str">
        <f>VLOOKUP(L1552,'Voltage Vector Region'!$R:$S,2,0)</f>
        <v>PNP</v>
      </c>
      <c r="Q1552" t="str">
        <f>VLOOKUP(M1552,'Voltage Vector Region'!$R:$S,2,0)</f>
        <v>ONP</v>
      </c>
      <c r="R1552" t="str">
        <f>VLOOKUP(N1552,'Voltage Vector Region'!$R:$S,2,0)</f>
        <v>POP</v>
      </c>
      <c r="S1552">
        <f t="shared" si="199"/>
        <v>15.49</v>
      </c>
      <c r="T1552" t="e">
        <f>VLOOKUP($K1552,#REF!,2,0)</f>
        <v>#REF!</v>
      </c>
      <c r="U1552" t="e">
        <f>VLOOKUP($K1552,#REF!,3,0)</f>
        <v>#REF!</v>
      </c>
      <c r="V1552" t="e">
        <f>VLOOKUP($K1552,#REF!,4,0)</f>
        <v>#REF!</v>
      </c>
    </row>
    <row r="1553" spans="3:22" x14ac:dyDescent="0.3">
      <c r="C1553" s="1">
        <v>1.55E-2</v>
      </c>
      <c r="D1553" s="1">
        <f t="shared" si="200"/>
        <v>4.8694686130641793</v>
      </c>
      <c r="E1553" s="1" t="str">
        <f t="shared" si="201"/>
        <v>S5</v>
      </c>
      <c r="F1553" s="1">
        <f t="shared" si="198"/>
        <v>0.6806784082777888</v>
      </c>
      <c r="G1553" s="1">
        <f>$F$2*(((SQRT(3)*COS(Model!F1553))-SIN(Model!F1553))/2)</f>
        <v>0.28669435963624001</v>
      </c>
      <c r="H1553" s="1">
        <f t="shared" si="202"/>
        <v>0.50345631283987013</v>
      </c>
      <c r="I1553" s="1">
        <f t="shared" si="203"/>
        <v>0.79015067247611015</v>
      </c>
      <c r="J1553" s="1" t="str">
        <f t="shared" si="204"/>
        <v>R4</v>
      </c>
      <c r="K1553" t="str">
        <f t="shared" si="205"/>
        <v>S5R4</v>
      </c>
      <c r="L1553" t="str">
        <f>VLOOKUP(K1553,'Voltage Vector Region'!$M:$P,2,0)</f>
        <v>V18</v>
      </c>
      <c r="M1553" t="str">
        <f>VLOOKUP(K1553,'Voltage Vector Region'!$M:$P,3,0)</f>
        <v>V11</v>
      </c>
      <c r="N1553" t="str">
        <f>VLOOKUP(K1553,'Voltage Vector Region'!$M:$P,4,0)</f>
        <v>V6</v>
      </c>
      <c r="P1553" t="str">
        <f>VLOOKUP(L1553,'Voltage Vector Region'!$R:$S,2,0)</f>
        <v>PNP</v>
      </c>
      <c r="Q1553" t="str">
        <f>VLOOKUP(M1553,'Voltage Vector Region'!$R:$S,2,0)</f>
        <v>ONP</v>
      </c>
      <c r="R1553" t="str">
        <f>VLOOKUP(N1553,'Voltage Vector Region'!$R:$S,2,0)</f>
        <v>POP</v>
      </c>
      <c r="S1553">
        <f t="shared" si="199"/>
        <v>15.5</v>
      </c>
      <c r="T1553" t="e">
        <f>VLOOKUP($K1553,#REF!,2,0)</f>
        <v>#REF!</v>
      </c>
      <c r="U1553" t="e">
        <f>VLOOKUP($K1553,#REF!,3,0)</f>
        <v>#REF!</v>
      </c>
      <c r="V1553" t="e">
        <f>VLOOKUP($K1553,#REF!,4,0)</f>
        <v>#REF!</v>
      </c>
    </row>
    <row r="1554" spans="3:22" x14ac:dyDescent="0.3">
      <c r="C1554" s="1">
        <v>1.5509999999999999E-2</v>
      </c>
      <c r="D1554" s="1">
        <f t="shared" si="200"/>
        <v>4.8726102057177689</v>
      </c>
      <c r="E1554" s="1" t="str">
        <f t="shared" si="201"/>
        <v>S5</v>
      </c>
      <c r="F1554" s="1">
        <f t="shared" si="198"/>
        <v>0.6838200009313784</v>
      </c>
      <c r="G1554" s="1">
        <f>$F$2*(((SQRT(3)*COS(Model!F1554))-SIN(Model!F1554))/2)</f>
        <v>0.28434660518949029</v>
      </c>
      <c r="H1554" s="1">
        <f t="shared" si="202"/>
        <v>0.50540700600636501</v>
      </c>
      <c r="I1554" s="1">
        <f t="shared" si="203"/>
        <v>0.7897536111958553</v>
      </c>
      <c r="J1554" s="1" t="str">
        <f t="shared" si="204"/>
        <v>R4</v>
      </c>
      <c r="K1554" t="str">
        <f t="shared" si="205"/>
        <v>S5R4</v>
      </c>
      <c r="L1554" t="str">
        <f>VLOOKUP(K1554,'Voltage Vector Region'!$M:$P,2,0)</f>
        <v>V18</v>
      </c>
      <c r="M1554" t="str">
        <f>VLOOKUP(K1554,'Voltage Vector Region'!$M:$P,3,0)</f>
        <v>V11</v>
      </c>
      <c r="N1554" t="str">
        <f>VLOOKUP(K1554,'Voltage Vector Region'!$M:$P,4,0)</f>
        <v>V6</v>
      </c>
      <c r="P1554" t="str">
        <f>VLOOKUP(L1554,'Voltage Vector Region'!$R:$S,2,0)</f>
        <v>PNP</v>
      </c>
      <c r="Q1554" t="str">
        <f>VLOOKUP(M1554,'Voltage Vector Region'!$R:$S,2,0)</f>
        <v>ONP</v>
      </c>
      <c r="R1554" t="str">
        <f>VLOOKUP(N1554,'Voltage Vector Region'!$R:$S,2,0)</f>
        <v>POP</v>
      </c>
      <c r="S1554">
        <f t="shared" si="199"/>
        <v>15.51</v>
      </c>
      <c r="T1554" t="e">
        <f>VLOOKUP($K1554,#REF!,2,0)</f>
        <v>#REF!</v>
      </c>
      <c r="U1554" t="e">
        <f>VLOOKUP($K1554,#REF!,3,0)</f>
        <v>#REF!</v>
      </c>
      <c r="V1554" t="e">
        <f>VLOOKUP($K1554,#REF!,4,0)</f>
        <v>#REF!</v>
      </c>
    </row>
    <row r="1555" spans="3:22" x14ac:dyDescent="0.3">
      <c r="C1555" s="1">
        <v>1.5520000000000001E-2</v>
      </c>
      <c r="D1555" s="1">
        <f t="shared" si="200"/>
        <v>4.8757517983713594</v>
      </c>
      <c r="E1555" s="1" t="str">
        <f t="shared" si="201"/>
        <v>S5</v>
      </c>
      <c r="F1555" s="1">
        <f t="shared" si="198"/>
        <v>0.68696159358496889</v>
      </c>
      <c r="G1555" s="1">
        <f>$F$2*(((SQRT(3)*COS(Model!F1555))-SIN(Model!F1555))/2)</f>
        <v>0.28199604435654219</v>
      </c>
      <c r="H1555" s="1">
        <f t="shared" si="202"/>
        <v>0.5073527110097521</v>
      </c>
      <c r="I1555" s="1">
        <f t="shared" si="203"/>
        <v>0.78934875536629434</v>
      </c>
      <c r="J1555" s="1" t="str">
        <f t="shared" si="204"/>
        <v>R4</v>
      </c>
      <c r="K1555" t="str">
        <f t="shared" si="205"/>
        <v>S5R4</v>
      </c>
      <c r="L1555" t="str">
        <f>VLOOKUP(K1555,'Voltage Vector Region'!$M:$P,2,0)</f>
        <v>V18</v>
      </c>
      <c r="M1555" t="str">
        <f>VLOOKUP(K1555,'Voltage Vector Region'!$M:$P,3,0)</f>
        <v>V11</v>
      </c>
      <c r="N1555" t="str">
        <f>VLOOKUP(K1555,'Voltage Vector Region'!$M:$P,4,0)</f>
        <v>V6</v>
      </c>
      <c r="P1555" t="str">
        <f>VLOOKUP(L1555,'Voltage Vector Region'!$R:$S,2,0)</f>
        <v>PNP</v>
      </c>
      <c r="Q1555" t="str">
        <f>VLOOKUP(M1555,'Voltage Vector Region'!$R:$S,2,0)</f>
        <v>ONP</v>
      </c>
      <c r="R1555" t="str">
        <f>VLOOKUP(N1555,'Voltage Vector Region'!$R:$S,2,0)</f>
        <v>POP</v>
      </c>
      <c r="S1555">
        <f t="shared" si="199"/>
        <v>15.520000000000001</v>
      </c>
      <c r="T1555" t="e">
        <f>VLOOKUP($K1555,#REF!,2,0)</f>
        <v>#REF!</v>
      </c>
      <c r="U1555" t="e">
        <f>VLOOKUP($K1555,#REF!,3,0)</f>
        <v>#REF!</v>
      </c>
      <c r="V1555" t="e">
        <f>VLOOKUP($K1555,#REF!,4,0)</f>
        <v>#REF!</v>
      </c>
    </row>
    <row r="1556" spans="3:22" x14ac:dyDescent="0.3">
      <c r="C1556" s="1">
        <v>1.553E-2</v>
      </c>
      <c r="D1556" s="1">
        <f t="shared" si="200"/>
        <v>4.878893391024949</v>
      </c>
      <c r="E1556" s="1" t="str">
        <f t="shared" si="201"/>
        <v>S5</v>
      </c>
      <c r="F1556" s="1">
        <f t="shared" si="198"/>
        <v>0.69010318623855849</v>
      </c>
      <c r="G1556" s="1">
        <f>$F$2*(((SQRT(3)*COS(Model!F1556))-SIN(Model!F1556))/2)</f>
        <v>0.27964270033648336</v>
      </c>
      <c r="H1556" s="1">
        <f t="shared" si="202"/>
        <v>0.50929340864670769</v>
      </c>
      <c r="I1556" s="1">
        <f t="shared" si="203"/>
        <v>0.788936108983191</v>
      </c>
      <c r="J1556" s="1" t="str">
        <f t="shared" si="204"/>
        <v>R4</v>
      </c>
      <c r="K1556" t="str">
        <f t="shared" si="205"/>
        <v>S5R4</v>
      </c>
      <c r="L1556" t="str">
        <f>VLOOKUP(K1556,'Voltage Vector Region'!$M:$P,2,0)</f>
        <v>V18</v>
      </c>
      <c r="M1556" t="str">
        <f>VLOOKUP(K1556,'Voltage Vector Region'!$M:$P,3,0)</f>
        <v>V11</v>
      </c>
      <c r="N1556" t="str">
        <f>VLOOKUP(K1556,'Voltage Vector Region'!$M:$P,4,0)</f>
        <v>V6</v>
      </c>
      <c r="P1556" t="str">
        <f>VLOOKUP(L1556,'Voltage Vector Region'!$R:$S,2,0)</f>
        <v>PNP</v>
      </c>
      <c r="Q1556" t="str">
        <f>VLOOKUP(M1556,'Voltage Vector Region'!$R:$S,2,0)</f>
        <v>ONP</v>
      </c>
      <c r="R1556" t="str">
        <f>VLOOKUP(N1556,'Voltage Vector Region'!$R:$S,2,0)</f>
        <v>POP</v>
      </c>
      <c r="S1556">
        <f t="shared" si="199"/>
        <v>15.53</v>
      </c>
      <c r="T1556" t="e">
        <f>VLOOKUP($K1556,#REF!,2,0)</f>
        <v>#REF!</v>
      </c>
      <c r="U1556" t="e">
        <f>VLOOKUP($K1556,#REF!,3,0)</f>
        <v>#REF!</v>
      </c>
      <c r="V1556" t="e">
        <f>VLOOKUP($K1556,#REF!,4,0)</f>
        <v>#REF!</v>
      </c>
    </row>
    <row r="1557" spans="3:22" x14ac:dyDescent="0.3">
      <c r="C1557" s="1">
        <v>1.554E-2</v>
      </c>
      <c r="D1557" s="1">
        <f t="shared" si="200"/>
        <v>4.8820349836785386</v>
      </c>
      <c r="E1557" s="1" t="str">
        <f t="shared" si="201"/>
        <v>S5</v>
      </c>
      <c r="F1557" s="1">
        <f t="shared" si="198"/>
        <v>0.69324477889214808</v>
      </c>
      <c r="G1557" s="1">
        <f>$F$2*(((SQRT(3)*COS(Model!F1557))-SIN(Model!F1557))/2)</f>
        <v>0.27728659635586844</v>
      </c>
      <c r="H1557" s="1">
        <f t="shared" si="202"/>
        <v>0.51122907976332987</v>
      </c>
      <c r="I1557" s="1">
        <f t="shared" si="203"/>
        <v>0.78851567611919826</v>
      </c>
      <c r="J1557" s="1" t="str">
        <f t="shared" si="204"/>
        <v>R4</v>
      </c>
      <c r="K1557" t="str">
        <f t="shared" si="205"/>
        <v>S5R4</v>
      </c>
      <c r="L1557" t="str">
        <f>VLOOKUP(K1557,'Voltage Vector Region'!$M:$P,2,0)</f>
        <v>V18</v>
      </c>
      <c r="M1557" t="str">
        <f>VLOOKUP(K1557,'Voltage Vector Region'!$M:$P,3,0)</f>
        <v>V11</v>
      </c>
      <c r="N1557" t="str">
        <f>VLOOKUP(K1557,'Voltage Vector Region'!$M:$P,4,0)</f>
        <v>V6</v>
      </c>
      <c r="P1557" t="str">
        <f>VLOOKUP(L1557,'Voltage Vector Region'!$R:$S,2,0)</f>
        <v>PNP</v>
      </c>
      <c r="Q1557" t="str">
        <f>VLOOKUP(M1557,'Voltage Vector Region'!$R:$S,2,0)</f>
        <v>ONP</v>
      </c>
      <c r="R1557" t="str">
        <f>VLOOKUP(N1557,'Voltage Vector Region'!$R:$S,2,0)</f>
        <v>POP</v>
      </c>
      <c r="S1557">
        <f t="shared" si="199"/>
        <v>15.54</v>
      </c>
      <c r="T1557" t="e">
        <f>VLOOKUP($K1557,#REF!,2,0)</f>
        <v>#REF!</v>
      </c>
      <c r="U1557" t="e">
        <f>VLOOKUP($K1557,#REF!,3,0)</f>
        <v>#REF!</v>
      </c>
      <c r="V1557" t="e">
        <f>VLOOKUP($K1557,#REF!,4,0)</f>
        <v>#REF!</v>
      </c>
    </row>
    <row r="1558" spans="3:22" x14ac:dyDescent="0.3">
      <c r="C1558" s="1">
        <v>1.555E-2</v>
      </c>
      <c r="D1558" s="1">
        <f t="shared" si="200"/>
        <v>4.8851765763321282</v>
      </c>
      <c r="E1558" s="1" t="str">
        <f t="shared" si="201"/>
        <v>S5</v>
      </c>
      <c r="F1558" s="1">
        <f t="shared" si="198"/>
        <v>0.69638637154573768</v>
      </c>
      <c r="G1558" s="1">
        <f>$F$2*(((SQRT(3)*COS(Model!F1558))-SIN(Model!F1558))/2)</f>
        <v>0.2749277556684927</v>
      </c>
      <c r="H1558" s="1">
        <f t="shared" si="202"/>
        <v>0.51315970525532639</v>
      </c>
      <c r="I1558" s="1">
        <f t="shared" si="203"/>
        <v>0.78808746092381909</v>
      </c>
      <c r="J1558" s="1" t="str">
        <f t="shared" si="204"/>
        <v>R4</v>
      </c>
      <c r="K1558" t="str">
        <f t="shared" si="205"/>
        <v>S5R4</v>
      </c>
      <c r="L1558" t="str">
        <f>VLOOKUP(K1558,'Voltage Vector Region'!$M:$P,2,0)</f>
        <v>V18</v>
      </c>
      <c r="M1558" t="str">
        <f>VLOOKUP(K1558,'Voltage Vector Region'!$M:$P,3,0)</f>
        <v>V11</v>
      </c>
      <c r="N1558" t="str">
        <f>VLOOKUP(K1558,'Voltage Vector Region'!$M:$P,4,0)</f>
        <v>V6</v>
      </c>
      <c r="P1558" t="str">
        <f>VLOOKUP(L1558,'Voltage Vector Region'!$R:$S,2,0)</f>
        <v>PNP</v>
      </c>
      <c r="Q1558" t="str">
        <f>VLOOKUP(M1558,'Voltage Vector Region'!$R:$S,2,0)</f>
        <v>ONP</v>
      </c>
      <c r="R1558" t="str">
        <f>VLOOKUP(N1558,'Voltage Vector Region'!$R:$S,2,0)</f>
        <v>POP</v>
      </c>
      <c r="S1558">
        <f t="shared" si="199"/>
        <v>15.549999999999999</v>
      </c>
      <c r="T1558" t="e">
        <f>VLOOKUP($K1558,#REF!,2,0)</f>
        <v>#REF!</v>
      </c>
      <c r="U1558" t="e">
        <f>VLOOKUP($K1558,#REF!,3,0)</f>
        <v>#REF!</v>
      </c>
      <c r="V1558" t="e">
        <f>VLOOKUP($K1558,#REF!,4,0)</f>
        <v>#REF!</v>
      </c>
    </row>
    <row r="1559" spans="3:22" x14ac:dyDescent="0.3">
      <c r="C1559" s="1">
        <v>1.5559999999999999E-2</v>
      </c>
      <c r="D1559" s="1">
        <f t="shared" si="200"/>
        <v>4.8883181689857178</v>
      </c>
      <c r="E1559" s="1" t="str">
        <f t="shared" si="201"/>
        <v>S5</v>
      </c>
      <c r="F1559" s="1">
        <f t="shared" si="198"/>
        <v>0.69952796419932728</v>
      </c>
      <c r="G1559" s="1">
        <f>$F$2*(((SQRT(3)*COS(Model!F1559))-SIN(Model!F1559))/2)</f>
        <v>0.27256620155516126</v>
      </c>
      <c r="H1559" s="1">
        <f t="shared" si="202"/>
        <v>0.51508526606820293</v>
      </c>
      <c r="I1559" s="1">
        <f t="shared" si="203"/>
        <v>0.78765146762336413</v>
      </c>
      <c r="J1559" s="1" t="str">
        <f t="shared" si="204"/>
        <v>R4</v>
      </c>
      <c r="K1559" t="str">
        <f t="shared" si="205"/>
        <v>S5R4</v>
      </c>
      <c r="L1559" t="str">
        <f>VLOOKUP(K1559,'Voltage Vector Region'!$M:$P,2,0)</f>
        <v>V18</v>
      </c>
      <c r="M1559" t="str">
        <f>VLOOKUP(K1559,'Voltage Vector Region'!$M:$P,3,0)</f>
        <v>V11</v>
      </c>
      <c r="N1559" t="str">
        <f>VLOOKUP(K1559,'Voltage Vector Region'!$M:$P,4,0)</f>
        <v>V6</v>
      </c>
      <c r="P1559" t="str">
        <f>VLOOKUP(L1559,'Voltage Vector Region'!$R:$S,2,0)</f>
        <v>PNP</v>
      </c>
      <c r="Q1559" t="str">
        <f>VLOOKUP(M1559,'Voltage Vector Region'!$R:$S,2,0)</f>
        <v>ONP</v>
      </c>
      <c r="R1559" t="str">
        <f>VLOOKUP(N1559,'Voltage Vector Region'!$R:$S,2,0)</f>
        <v>POP</v>
      </c>
      <c r="S1559">
        <f t="shared" si="199"/>
        <v>15.559999999999999</v>
      </c>
      <c r="T1559" t="e">
        <f>VLOOKUP($K1559,#REF!,2,0)</f>
        <v>#REF!</v>
      </c>
      <c r="U1559" t="e">
        <f>VLOOKUP($K1559,#REF!,3,0)</f>
        <v>#REF!</v>
      </c>
      <c r="V1559" t="e">
        <f>VLOOKUP($K1559,#REF!,4,0)</f>
        <v>#REF!</v>
      </c>
    </row>
    <row r="1560" spans="3:22" x14ac:dyDescent="0.3">
      <c r="C1560" s="1">
        <v>1.5570000000000001E-2</v>
      </c>
      <c r="D1560" s="1">
        <f t="shared" si="200"/>
        <v>4.8914597616393083</v>
      </c>
      <c r="E1560" s="1" t="str">
        <f t="shared" si="201"/>
        <v>S5</v>
      </c>
      <c r="F1560" s="1">
        <f t="shared" si="198"/>
        <v>0.70266955685291776</v>
      </c>
      <c r="G1560" s="1">
        <f>$F$2*(((SQRT(3)*COS(Model!F1560))-SIN(Model!F1560))/2)</f>
        <v>0.27020195732345931</v>
      </c>
      <c r="H1560" s="1">
        <f t="shared" si="202"/>
        <v>0.51700574319745241</v>
      </c>
      <c r="I1560" s="1">
        <f t="shared" si="203"/>
        <v>0.78720770052091171</v>
      </c>
      <c r="J1560" s="1" t="str">
        <f t="shared" si="204"/>
        <v>R4</v>
      </c>
      <c r="K1560" t="str">
        <f t="shared" si="205"/>
        <v>S5R4</v>
      </c>
      <c r="L1560" t="str">
        <f>VLOOKUP(K1560,'Voltage Vector Region'!$M:$P,2,0)</f>
        <v>V18</v>
      </c>
      <c r="M1560" t="str">
        <f>VLOOKUP(K1560,'Voltage Vector Region'!$M:$P,3,0)</f>
        <v>V11</v>
      </c>
      <c r="N1560" t="str">
        <f>VLOOKUP(K1560,'Voltage Vector Region'!$M:$P,4,0)</f>
        <v>V6</v>
      </c>
      <c r="P1560" t="str">
        <f>VLOOKUP(L1560,'Voltage Vector Region'!$R:$S,2,0)</f>
        <v>PNP</v>
      </c>
      <c r="Q1560" t="str">
        <f>VLOOKUP(M1560,'Voltage Vector Region'!$R:$S,2,0)</f>
        <v>ONP</v>
      </c>
      <c r="R1560" t="str">
        <f>VLOOKUP(N1560,'Voltage Vector Region'!$R:$S,2,0)</f>
        <v>POP</v>
      </c>
      <c r="S1560">
        <f t="shared" si="199"/>
        <v>15.57</v>
      </c>
      <c r="T1560" t="e">
        <f>VLOOKUP($K1560,#REF!,2,0)</f>
        <v>#REF!</v>
      </c>
      <c r="U1560" t="e">
        <f>VLOOKUP($K1560,#REF!,3,0)</f>
        <v>#REF!</v>
      </c>
      <c r="V1560" t="e">
        <f>VLOOKUP($K1560,#REF!,4,0)</f>
        <v>#REF!</v>
      </c>
    </row>
    <row r="1561" spans="3:22" x14ac:dyDescent="0.3">
      <c r="C1561" s="1">
        <v>1.558E-2</v>
      </c>
      <c r="D1561" s="1">
        <f t="shared" si="200"/>
        <v>4.8946013542928979</v>
      </c>
      <c r="E1561" s="1" t="str">
        <f t="shared" si="201"/>
        <v>S5</v>
      </c>
      <c r="F1561" s="1">
        <f t="shared" si="198"/>
        <v>0.70581114950650736</v>
      </c>
      <c r="G1561" s="1">
        <f>$F$2*(((SQRT(3)*COS(Model!F1561))-SIN(Model!F1561))/2)</f>
        <v>0.26783504630752419</v>
      </c>
      <c r="H1561" s="1">
        <f t="shared" si="202"/>
        <v>0.5189211176887395</v>
      </c>
      <c r="I1561" s="1">
        <f t="shared" si="203"/>
        <v>0.78675616399626369</v>
      </c>
      <c r="J1561" s="1" t="str">
        <f t="shared" si="204"/>
        <v>R4</v>
      </c>
      <c r="K1561" t="str">
        <f t="shared" si="205"/>
        <v>S5R4</v>
      </c>
      <c r="L1561" t="str">
        <f>VLOOKUP(K1561,'Voltage Vector Region'!$M:$P,2,0)</f>
        <v>V18</v>
      </c>
      <c r="M1561" t="str">
        <f>VLOOKUP(K1561,'Voltage Vector Region'!$M:$P,3,0)</f>
        <v>V11</v>
      </c>
      <c r="N1561" t="str">
        <f>VLOOKUP(K1561,'Voltage Vector Region'!$M:$P,4,0)</f>
        <v>V6</v>
      </c>
      <c r="P1561" t="str">
        <f>VLOOKUP(L1561,'Voltage Vector Region'!$R:$S,2,0)</f>
        <v>PNP</v>
      </c>
      <c r="Q1561" t="str">
        <f>VLOOKUP(M1561,'Voltage Vector Region'!$R:$S,2,0)</f>
        <v>ONP</v>
      </c>
      <c r="R1561" t="str">
        <f>VLOOKUP(N1561,'Voltage Vector Region'!$R:$S,2,0)</f>
        <v>POP</v>
      </c>
      <c r="S1561">
        <f t="shared" si="199"/>
        <v>15.58</v>
      </c>
      <c r="T1561" t="e">
        <f>VLOOKUP($K1561,#REF!,2,0)</f>
        <v>#REF!</v>
      </c>
      <c r="U1561" t="e">
        <f>VLOOKUP($K1561,#REF!,3,0)</f>
        <v>#REF!</v>
      </c>
      <c r="V1561" t="e">
        <f>VLOOKUP($K1561,#REF!,4,0)</f>
        <v>#REF!</v>
      </c>
    </row>
    <row r="1562" spans="3:22" x14ac:dyDescent="0.3">
      <c r="C1562" s="1">
        <v>1.559E-2</v>
      </c>
      <c r="D1562" s="1">
        <f t="shared" si="200"/>
        <v>4.8977429469464875</v>
      </c>
      <c r="E1562" s="1" t="str">
        <f t="shared" si="201"/>
        <v>S5</v>
      </c>
      <c r="F1562" s="1">
        <f t="shared" si="198"/>
        <v>0.70895274216009696</v>
      </c>
      <c r="G1562" s="1">
        <f>$F$2*(((SQRT(3)*COS(Model!F1562))-SIN(Model!F1562))/2)</f>
        <v>0.26546549186781138</v>
      </c>
      <c r="H1562" s="1">
        <f t="shared" si="202"/>
        <v>0.52083137063809193</v>
      </c>
      <c r="I1562" s="1">
        <f t="shared" si="203"/>
        <v>0.78629686250590325</v>
      </c>
      <c r="J1562" s="1" t="str">
        <f t="shared" si="204"/>
        <v>R4</v>
      </c>
      <c r="K1562" t="str">
        <f t="shared" si="205"/>
        <v>S5R4</v>
      </c>
      <c r="L1562" t="str">
        <f>VLOOKUP(K1562,'Voltage Vector Region'!$M:$P,2,0)</f>
        <v>V18</v>
      </c>
      <c r="M1562" t="str">
        <f>VLOOKUP(K1562,'Voltage Vector Region'!$M:$P,3,0)</f>
        <v>V11</v>
      </c>
      <c r="N1562" t="str">
        <f>VLOOKUP(K1562,'Voltage Vector Region'!$M:$P,4,0)</f>
        <v>V6</v>
      </c>
      <c r="P1562" t="str">
        <f>VLOOKUP(L1562,'Voltage Vector Region'!$R:$S,2,0)</f>
        <v>PNP</v>
      </c>
      <c r="Q1562" t="str">
        <f>VLOOKUP(M1562,'Voltage Vector Region'!$R:$S,2,0)</f>
        <v>ONP</v>
      </c>
      <c r="R1562" t="str">
        <f>VLOOKUP(N1562,'Voltage Vector Region'!$R:$S,2,0)</f>
        <v>POP</v>
      </c>
      <c r="S1562">
        <f t="shared" si="199"/>
        <v>15.59</v>
      </c>
      <c r="T1562" t="e">
        <f>VLOOKUP($K1562,#REF!,2,0)</f>
        <v>#REF!</v>
      </c>
      <c r="U1562" t="e">
        <f>VLOOKUP($K1562,#REF!,3,0)</f>
        <v>#REF!</v>
      </c>
      <c r="V1562" t="e">
        <f>VLOOKUP($K1562,#REF!,4,0)</f>
        <v>#REF!</v>
      </c>
    </row>
    <row r="1563" spans="3:22" x14ac:dyDescent="0.3">
      <c r="C1563" s="1">
        <v>1.5599999999999999E-2</v>
      </c>
      <c r="D1563" s="1">
        <f t="shared" si="200"/>
        <v>4.9008845396000771</v>
      </c>
      <c r="E1563" s="1" t="str">
        <f t="shared" si="201"/>
        <v>S5</v>
      </c>
      <c r="F1563" s="1">
        <f t="shared" si="198"/>
        <v>0.71209433481368656</v>
      </c>
      <c r="G1563" s="1">
        <f>$F$2*(((SQRT(3)*COS(Model!F1563))-SIN(Model!F1563))/2)</f>
        <v>0.26309331739086655</v>
      </c>
      <c r="H1563" s="1">
        <f t="shared" si="202"/>
        <v>0.52273648319208443</v>
      </c>
      <c r="I1563" s="1">
        <f t="shared" si="203"/>
        <v>0.78582980058295093</v>
      </c>
      <c r="J1563" s="1" t="str">
        <f t="shared" si="204"/>
        <v>R4</v>
      </c>
      <c r="K1563" t="str">
        <f t="shared" si="205"/>
        <v>S5R4</v>
      </c>
      <c r="L1563" t="str">
        <f>VLOOKUP(K1563,'Voltage Vector Region'!$M:$P,2,0)</f>
        <v>V18</v>
      </c>
      <c r="M1563" t="str">
        <f>VLOOKUP(K1563,'Voltage Vector Region'!$M:$P,3,0)</f>
        <v>V11</v>
      </c>
      <c r="N1563" t="str">
        <f>VLOOKUP(K1563,'Voltage Vector Region'!$M:$P,4,0)</f>
        <v>V6</v>
      </c>
      <c r="P1563" t="str">
        <f>VLOOKUP(L1563,'Voltage Vector Region'!$R:$S,2,0)</f>
        <v>PNP</v>
      </c>
      <c r="Q1563" t="str">
        <f>VLOOKUP(M1563,'Voltage Vector Region'!$R:$S,2,0)</f>
        <v>ONP</v>
      </c>
      <c r="R1563" t="str">
        <f>VLOOKUP(N1563,'Voltage Vector Region'!$R:$S,2,0)</f>
        <v>POP</v>
      </c>
      <c r="S1563">
        <f t="shared" si="199"/>
        <v>15.6</v>
      </c>
      <c r="T1563" t="e">
        <f>VLOOKUP($K1563,#REF!,2,0)</f>
        <v>#REF!</v>
      </c>
      <c r="U1563" t="e">
        <f>VLOOKUP($K1563,#REF!,3,0)</f>
        <v>#REF!</v>
      </c>
      <c r="V1563" t="e">
        <f>VLOOKUP($K1563,#REF!,4,0)</f>
        <v>#REF!</v>
      </c>
    </row>
    <row r="1564" spans="3:22" x14ac:dyDescent="0.3">
      <c r="C1564" s="1">
        <v>1.5610000000000001E-2</v>
      </c>
      <c r="D1564" s="1">
        <f t="shared" si="200"/>
        <v>4.9040261322536676</v>
      </c>
      <c r="E1564" s="1" t="str">
        <f t="shared" si="201"/>
        <v>S5</v>
      </c>
      <c r="F1564" s="1">
        <f t="shared" si="198"/>
        <v>0.71523592746727704</v>
      </c>
      <c r="G1564" s="1">
        <f>$F$2*(((SQRT(3)*COS(Model!F1564))-SIN(Model!F1564))/2)</f>
        <v>0.26071854628909347</v>
      </c>
      <c r="H1564" s="1">
        <f t="shared" si="202"/>
        <v>0.5246364365480255</v>
      </c>
      <c r="I1564" s="1">
        <f t="shared" si="203"/>
        <v>0.78535498283711891</v>
      </c>
      <c r="J1564" s="1" t="str">
        <f t="shared" si="204"/>
        <v>R4</v>
      </c>
      <c r="K1564" t="str">
        <f t="shared" si="205"/>
        <v>S5R4</v>
      </c>
      <c r="L1564" t="str">
        <f>VLOOKUP(K1564,'Voltage Vector Region'!$M:$P,2,0)</f>
        <v>V18</v>
      </c>
      <c r="M1564" t="str">
        <f>VLOOKUP(K1564,'Voltage Vector Region'!$M:$P,3,0)</f>
        <v>V11</v>
      </c>
      <c r="N1564" t="str">
        <f>VLOOKUP(K1564,'Voltage Vector Region'!$M:$P,4,0)</f>
        <v>V6</v>
      </c>
      <c r="P1564" t="str">
        <f>VLOOKUP(L1564,'Voltage Vector Region'!$R:$S,2,0)</f>
        <v>PNP</v>
      </c>
      <c r="Q1564" t="str">
        <f>VLOOKUP(M1564,'Voltage Vector Region'!$R:$S,2,0)</f>
        <v>ONP</v>
      </c>
      <c r="R1564" t="str">
        <f>VLOOKUP(N1564,'Voltage Vector Region'!$R:$S,2,0)</f>
        <v>POP</v>
      </c>
      <c r="S1564">
        <f t="shared" si="199"/>
        <v>15.61</v>
      </c>
      <c r="T1564" t="e">
        <f>VLOOKUP($K1564,#REF!,2,0)</f>
        <v>#REF!</v>
      </c>
      <c r="U1564" t="e">
        <f>VLOOKUP($K1564,#REF!,3,0)</f>
        <v>#REF!</v>
      </c>
      <c r="V1564" t="e">
        <f>VLOOKUP($K1564,#REF!,4,0)</f>
        <v>#REF!</v>
      </c>
    </row>
    <row r="1565" spans="3:22" x14ac:dyDescent="0.3">
      <c r="C1565" s="1">
        <v>1.562E-2</v>
      </c>
      <c r="D1565" s="1">
        <f t="shared" si="200"/>
        <v>4.9071677249072572</v>
      </c>
      <c r="E1565" s="1" t="str">
        <f t="shared" si="201"/>
        <v>S5</v>
      </c>
      <c r="F1565" s="1">
        <f t="shared" si="198"/>
        <v>0.71837752012086664</v>
      </c>
      <c r="G1565" s="1">
        <f>$F$2*(((SQRT(3)*COS(Model!F1565))-SIN(Model!F1565))/2)</f>
        <v>0.25834120200052552</v>
      </c>
      <c r="H1565" s="1">
        <f t="shared" si="202"/>
        <v>0.52653121195414165</v>
      </c>
      <c r="I1565" s="1">
        <f t="shared" si="203"/>
        <v>0.78487241395466723</v>
      </c>
      <c r="J1565" s="1" t="str">
        <f t="shared" si="204"/>
        <v>R4</v>
      </c>
      <c r="K1565" t="str">
        <f t="shared" si="205"/>
        <v>S5R4</v>
      </c>
      <c r="L1565" t="str">
        <f>VLOOKUP(K1565,'Voltage Vector Region'!$M:$P,2,0)</f>
        <v>V18</v>
      </c>
      <c r="M1565" t="str">
        <f>VLOOKUP(K1565,'Voltage Vector Region'!$M:$P,3,0)</f>
        <v>V11</v>
      </c>
      <c r="N1565" t="str">
        <f>VLOOKUP(K1565,'Voltage Vector Region'!$M:$P,4,0)</f>
        <v>V6</v>
      </c>
      <c r="P1565" t="str">
        <f>VLOOKUP(L1565,'Voltage Vector Region'!$R:$S,2,0)</f>
        <v>PNP</v>
      </c>
      <c r="Q1565" t="str">
        <f>VLOOKUP(M1565,'Voltage Vector Region'!$R:$S,2,0)</f>
        <v>ONP</v>
      </c>
      <c r="R1565" t="str">
        <f>VLOOKUP(N1565,'Voltage Vector Region'!$R:$S,2,0)</f>
        <v>POP</v>
      </c>
      <c r="S1565">
        <f t="shared" si="199"/>
        <v>15.62</v>
      </c>
      <c r="T1565" t="e">
        <f>VLOOKUP($K1565,#REF!,2,0)</f>
        <v>#REF!</v>
      </c>
      <c r="U1565" t="e">
        <f>VLOOKUP($K1565,#REF!,3,0)</f>
        <v>#REF!</v>
      </c>
      <c r="V1565" t="e">
        <f>VLOOKUP($K1565,#REF!,4,0)</f>
        <v>#REF!</v>
      </c>
    </row>
    <row r="1566" spans="3:22" x14ac:dyDescent="0.3">
      <c r="C1566" s="1">
        <v>1.5630000000000002E-2</v>
      </c>
      <c r="D1566" s="1">
        <f t="shared" si="200"/>
        <v>4.9103093175608477</v>
      </c>
      <c r="E1566" s="1" t="str">
        <f t="shared" si="201"/>
        <v>S5</v>
      </c>
      <c r="F1566" s="1">
        <f t="shared" si="198"/>
        <v>0.72151911277445713</v>
      </c>
      <c r="G1566" s="1">
        <f>$F$2*(((SQRT(3)*COS(Model!F1566))-SIN(Model!F1566))/2)</f>
        <v>0.25596130798858968</v>
      </c>
      <c r="H1566" s="1">
        <f t="shared" si="202"/>
        <v>0.52842079070976566</v>
      </c>
      <c r="I1566" s="1">
        <f t="shared" si="203"/>
        <v>0.7843820986983554</v>
      </c>
      <c r="J1566" s="1" t="str">
        <f t="shared" si="204"/>
        <v>R4</v>
      </c>
      <c r="K1566" t="str">
        <f t="shared" si="205"/>
        <v>S5R4</v>
      </c>
      <c r="L1566" t="str">
        <f>VLOOKUP(K1566,'Voltage Vector Region'!$M:$P,2,0)</f>
        <v>V18</v>
      </c>
      <c r="M1566" t="str">
        <f>VLOOKUP(K1566,'Voltage Vector Region'!$M:$P,3,0)</f>
        <v>V11</v>
      </c>
      <c r="N1566" t="str">
        <f>VLOOKUP(K1566,'Voltage Vector Region'!$M:$P,4,0)</f>
        <v>V6</v>
      </c>
      <c r="P1566" t="str">
        <f>VLOOKUP(L1566,'Voltage Vector Region'!$R:$S,2,0)</f>
        <v>PNP</v>
      </c>
      <c r="Q1566" t="str">
        <f>VLOOKUP(M1566,'Voltage Vector Region'!$R:$S,2,0)</f>
        <v>ONP</v>
      </c>
      <c r="R1566" t="str">
        <f>VLOOKUP(N1566,'Voltage Vector Region'!$R:$S,2,0)</f>
        <v>POP</v>
      </c>
      <c r="S1566">
        <f t="shared" si="199"/>
        <v>15.63</v>
      </c>
      <c r="T1566" t="e">
        <f>VLOOKUP($K1566,#REF!,2,0)</f>
        <v>#REF!</v>
      </c>
      <c r="U1566" t="e">
        <f>VLOOKUP($K1566,#REF!,3,0)</f>
        <v>#REF!</v>
      </c>
      <c r="V1566" t="e">
        <f>VLOOKUP($K1566,#REF!,4,0)</f>
        <v>#REF!</v>
      </c>
    </row>
    <row r="1567" spans="3:22" x14ac:dyDescent="0.3">
      <c r="C1567" s="1">
        <v>1.5640000000000001E-2</v>
      </c>
      <c r="D1567" s="1">
        <f t="shared" si="200"/>
        <v>4.9134509102144373</v>
      </c>
      <c r="E1567" s="1" t="str">
        <f t="shared" si="201"/>
        <v>S5</v>
      </c>
      <c r="F1567" s="1">
        <f t="shared" si="198"/>
        <v>0.72466070542804673</v>
      </c>
      <c r="G1567" s="1">
        <f>$F$2*(((SQRT(3)*COS(Model!F1567))-SIN(Model!F1567))/2)</f>
        <v>0.25357888774188048</v>
      </c>
      <c r="H1567" s="1">
        <f t="shared" si="202"/>
        <v>0.53030515416551682</v>
      </c>
      <c r="I1567" s="1">
        <f t="shared" si="203"/>
        <v>0.78388404190739736</v>
      </c>
      <c r="J1567" s="1" t="str">
        <f t="shared" si="204"/>
        <v>R4</v>
      </c>
      <c r="K1567" t="str">
        <f t="shared" si="205"/>
        <v>S5R4</v>
      </c>
      <c r="L1567" t="str">
        <f>VLOOKUP(K1567,'Voltage Vector Region'!$M:$P,2,0)</f>
        <v>V18</v>
      </c>
      <c r="M1567" t="str">
        <f>VLOOKUP(K1567,'Voltage Vector Region'!$M:$P,3,0)</f>
        <v>V11</v>
      </c>
      <c r="N1567" t="str">
        <f>VLOOKUP(K1567,'Voltage Vector Region'!$M:$P,4,0)</f>
        <v>V6</v>
      </c>
      <c r="P1567" t="str">
        <f>VLOOKUP(L1567,'Voltage Vector Region'!$R:$S,2,0)</f>
        <v>PNP</v>
      </c>
      <c r="Q1567" t="str">
        <f>VLOOKUP(M1567,'Voltage Vector Region'!$R:$S,2,0)</f>
        <v>ONP</v>
      </c>
      <c r="R1567" t="str">
        <f>VLOOKUP(N1567,'Voltage Vector Region'!$R:$S,2,0)</f>
        <v>POP</v>
      </c>
      <c r="S1567">
        <f t="shared" si="199"/>
        <v>15.64</v>
      </c>
      <c r="T1567" t="e">
        <f>VLOOKUP($K1567,#REF!,2,0)</f>
        <v>#REF!</v>
      </c>
      <c r="U1567" t="e">
        <f>VLOOKUP($K1567,#REF!,3,0)</f>
        <v>#REF!</v>
      </c>
      <c r="V1567" t="e">
        <f>VLOOKUP($K1567,#REF!,4,0)</f>
        <v>#REF!</v>
      </c>
    </row>
    <row r="1568" spans="3:22" x14ac:dyDescent="0.3">
      <c r="C1568" s="1">
        <v>1.5650000000000001E-2</v>
      </c>
      <c r="D1568" s="1">
        <f t="shared" si="200"/>
        <v>4.9165925028680268</v>
      </c>
      <c r="E1568" s="1" t="str">
        <f t="shared" si="201"/>
        <v>S5</v>
      </c>
      <c r="F1568" s="1">
        <f t="shared" si="198"/>
        <v>0.72780229808163632</v>
      </c>
      <c r="G1568" s="1">
        <f>$F$2*(((SQRT(3)*COS(Model!F1568))-SIN(Model!F1568))/2)</f>
        <v>0.25119396477392325</v>
      </c>
      <c r="H1568" s="1">
        <f t="shared" si="202"/>
        <v>0.53218428372348925</v>
      </c>
      <c r="I1568" s="1">
        <f t="shared" si="203"/>
        <v>0.78337824849741255</v>
      </c>
      <c r="J1568" s="1" t="str">
        <f t="shared" si="204"/>
        <v>R4</v>
      </c>
      <c r="K1568" t="str">
        <f t="shared" si="205"/>
        <v>S5R4</v>
      </c>
      <c r="L1568" t="str">
        <f>VLOOKUP(K1568,'Voltage Vector Region'!$M:$P,2,0)</f>
        <v>V18</v>
      </c>
      <c r="M1568" t="str">
        <f>VLOOKUP(K1568,'Voltage Vector Region'!$M:$P,3,0)</f>
        <v>V11</v>
      </c>
      <c r="N1568" t="str">
        <f>VLOOKUP(K1568,'Voltage Vector Region'!$M:$P,4,0)</f>
        <v>V6</v>
      </c>
      <c r="P1568" t="str">
        <f>VLOOKUP(L1568,'Voltage Vector Region'!$R:$S,2,0)</f>
        <v>PNP</v>
      </c>
      <c r="Q1568" t="str">
        <f>VLOOKUP(M1568,'Voltage Vector Region'!$R:$S,2,0)</f>
        <v>ONP</v>
      </c>
      <c r="R1568" t="str">
        <f>VLOOKUP(N1568,'Voltage Vector Region'!$R:$S,2,0)</f>
        <v>POP</v>
      </c>
      <c r="S1568">
        <f t="shared" si="199"/>
        <v>15.65</v>
      </c>
      <c r="T1568" t="e">
        <f>VLOOKUP($K1568,#REF!,2,0)</f>
        <v>#REF!</v>
      </c>
      <c r="U1568" t="e">
        <f>VLOOKUP($K1568,#REF!,3,0)</f>
        <v>#REF!</v>
      </c>
      <c r="V1568" t="e">
        <f>VLOOKUP($K1568,#REF!,4,0)</f>
        <v>#REF!</v>
      </c>
    </row>
    <row r="1569" spans="3:22" x14ac:dyDescent="0.3">
      <c r="C1569" s="1">
        <v>1.566E-2</v>
      </c>
      <c r="D1569" s="1">
        <f t="shared" si="200"/>
        <v>4.9197340955216164</v>
      </c>
      <c r="E1569" s="1" t="str">
        <f t="shared" si="201"/>
        <v>S5</v>
      </c>
      <c r="F1569" s="1">
        <f t="shared" si="198"/>
        <v>0.73094389073522592</v>
      </c>
      <c r="G1569" s="1">
        <f>$F$2*(((SQRT(3)*COS(Model!F1569))-SIN(Model!F1569))/2)</f>
        <v>0.24880656262294482</v>
      </c>
      <c r="H1569" s="1">
        <f t="shared" si="202"/>
        <v>0.53405816083743285</v>
      </c>
      <c r="I1569" s="1">
        <f t="shared" si="203"/>
        <v>0.78286472346037761</v>
      </c>
      <c r="J1569" s="1" t="str">
        <f t="shared" si="204"/>
        <v>R4</v>
      </c>
      <c r="K1569" t="str">
        <f t="shared" si="205"/>
        <v>S5R4</v>
      </c>
      <c r="L1569" t="str">
        <f>VLOOKUP(K1569,'Voltage Vector Region'!$M:$P,2,0)</f>
        <v>V18</v>
      </c>
      <c r="M1569" t="str">
        <f>VLOOKUP(K1569,'Voltage Vector Region'!$M:$P,3,0)</f>
        <v>V11</v>
      </c>
      <c r="N1569" t="str">
        <f>VLOOKUP(K1569,'Voltage Vector Region'!$M:$P,4,0)</f>
        <v>V6</v>
      </c>
      <c r="P1569" t="str">
        <f>VLOOKUP(L1569,'Voltage Vector Region'!$R:$S,2,0)</f>
        <v>PNP</v>
      </c>
      <c r="Q1569" t="str">
        <f>VLOOKUP(M1569,'Voltage Vector Region'!$R:$S,2,0)</f>
        <v>ONP</v>
      </c>
      <c r="R1569" t="str">
        <f>VLOOKUP(N1569,'Voltage Vector Region'!$R:$S,2,0)</f>
        <v>POP</v>
      </c>
      <c r="S1569">
        <f t="shared" si="199"/>
        <v>15.66</v>
      </c>
      <c r="T1569" t="e">
        <f>VLOOKUP($K1569,#REF!,2,0)</f>
        <v>#REF!</v>
      </c>
      <c r="U1569" t="e">
        <f>VLOOKUP($K1569,#REF!,3,0)</f>
        <v>#REF!</v>
      </c>
      <c r="V1569" t="e">
        <f>VLOOKUP($K1569,#REF!,4,0)</f>
        <v>#REF!</v>
      </c>
    </row>
    <row r="1570" spans="3:22" x14ac:dyDescent="0.3">
      <c r="C1570" s="1">
        <v>1.567E-2</v>
      </c>
      <c r="D1570" s="1">
        <f t="shared" si="200"/>
        <v>4.922875688175206</v>
      </c>
      <c r="E1570" s="1" t="str">
        <f t="shared" si="201"/>
        <v>S5</v>
      </c>
      <c r="F1570" s="1">
        <f t="shared" si="198"/>
        <v>0.73408548338881552</v>
      </c>
      <c r="G1570" s="1">
        <f>$F$2*(((SQRT(3)*COS(Model!F1570))-SIN(Model!F1570))/2)</f>
        <v>0.24641670485164047</v>
      </c>
      <c r="H1570" s="1">
        <f t="shared" si="202"/>
        <v>0.53592676701293696</v>
      </c>
      <c r="I1570" s="1">
        <f t="shared" si="203"/>
        <v>0.78234347186457742</v>
      </c>
      <c r="J1570" s="1" t="str">
        <f t="shared" si="204"/>
        <v>R4</v>
      </c>
      <c r="K1570" t="str">
        <f t="shared" si="205"/>
        <v>S5R4</v>
      </c>
      <c r="L1570" t="str">
        <f>VLOOKUP(K1570,'Voltage Vector Region'!$M:$P,2,0)</f>
        <v>V18</v>
      </c>
      <c r="M1570" t="str">
        <f>VLOOKUP(K1570,'Voltage Vector Region'!$M:$P,3,0)</f>
        <v>V11</v>
      </c>
      <c r="N1570" t="str">
        <f>VLOOKUP(K1570,'Voltage Vector Region'!$M:$P,4,0)</f>
        <v>V6</v>
      </c>
      <c r="P1570" t="str">
        <f>VLOOKUP(L1570,'Voltage Vector Region'!$R:$S,2,0)</f>
        <v>PNP</v>
      </c>
      <c r="Q1570" t="str">
        <f>VLOOKUP(M1570,'Voltage Vector Region'!$R:$S,2,0)</f>
        <v>ONP</v>
      </c>
      <c r="R1570" t="str">
        <f>VLOOKUP(N1570,'Voltage Vector Region'!$R:$S,2,0)</f>
        <v>POP</v>
      </c>
      <c r="S1570">
        <f t="shared" si="199"/>
        <v>15.67</v>
      </c>
      <c r="T1570" t="e">
        <f>VLOOKUP($K1570,#REF!,2,0)</f>
        <v>#REF!</v>
      </c>
      <c r="U1570" t="e">
        <f>VLOOKUP($K1570,#REF!,3,0)</f>
        <v>#REF!</v>
      </c>
      <c r="V1570" t="e">
        <f>VLOOKUP($K1570,#REF!,4,0)</f>
        <v>#REF!</v>
      </c>
    </row>
    <row r="1571" spans="3:22" x14ac:dyDescent="0.3">
      <c r="C1571" s="1">
        <v>1.5679999999999999E-2</v>
      </c>
      <c r="D1571" s="1">
        <f t="shared" si="200"/>
        <v>4.9260172808287956</v>
      </c>
      <c r="E1571" s="1" t="str">
        <f t="shared" si="201"/>
        <v>S5</v>
      </c>
      <c r="F1571" s="1">
        <f t="shared" si="198"/>
        <v>0.73722707604240512</v>
      </c>
      <c r="G1571" s="1">
        <f>$F$2*(((SQRT(3)*COS(Model!F1571))-SIN(Model!F1571))/2)</f>
        <v>0.24402441504694172</v>
      </c>
      <c r="H1571" s="1">
        <f t="shared" si="202"/>
        <v>0.53779008380761295</v>
      </c>
      <c r="I1571" s="1">
        <f t="shared" si="203"/>
        <v>0.78181449885455467</v>
      </c>
      <c r="J1571" s="1" t="str">
        <f t="shared" si="204"/>
        <v>R4</v>
      </c>
      <c r="K1571" t="str">
        <f t="shared" si="205"/>
        <v>S5R4</v>
      </c>
      <c r="L1571" t="str">
        <f>VLOOKUP(K1571,'Voltage Vector Region'!$M:$P,2,0)</f>
        <v>V18</v>
      </c>
      <c r="M1571" t="str">
        <f>VLOOKUP(K1571,'Voltage Vector Region'!$M:$P,3,0)</f>
        <v>V11</v>
      </c>
      <c r="N1571" t="str">
        <f>VLOOKUP(K1571,'Voltage Vector Region'!$M:$P,4,0)</f>
        <v>V6</v>
      </c>
      <c r="P1571" t="str">
        <f>VLOOKUP(L1571,'Voltage Vector Region'!$R:$S,2,0)</f>
        <v>PNP</v>
      </c>
      <c r="Q1571" t="str">
        <f>VLOOKUP(M1571,'Voltage Vector Region'!$R:$S,2,0)</f>
        <v>ONP</v>
      </c>
      <c r="R1571" t="str">
        <f>VLOOKUP(N1571,'Voltage Vector Region'!$R:$S,2,0)</f>
        <v>POP</v>
      </c>
      <c r="S1571">
        <f t="shared" si="199"/>
        <v>15.68</v>
      </c>
      <c r="T1571" t="e">
        <f>VLOOKUP($K1571,#REF!,2,0)</f>
        <v>#REF!</v>
      </c>
      <c r="U1571" t="e">
        <f>VLOOKUP($K1571,#REF!,3,0)</f>
        <v>#REF!</v>
      </c>
      <c r="V1571" t="e">
        <f>VLOOKUP($K1571,#REF!,4,0)</f>
        <v>#REF!</v>
      </c>
    </row>
    <row r="1572" spans="3:22" x14ac:dyDescent="0.3">
      <c r="C1572" s="1">
        <v>1.5689999999999999E-2</v>
      </c>
      <c r="D1572" s="1">
        <f t="shared" si="200"/>
        <v>4.9291588734823852</v>
      </c>
      <c r="E1572" s="1" t="str">
        <f t="shared" si="201"/>
        <v>S5</v>
      </c>
      <c r="F1572" s="1">
        <f t="shared" si="198"/>
        <v>0.74036866869599471</v>
      </c>
      <c r="G1572" s="1">
        <f>$F$2*(((SQRT(3)*COS(Model!F1572))-SIN(Model!F1572))/2)</f>
        <v>0.24162971681978315</v>
      </c>
      <c r="H1572" s="1">
        <f t="shared" si="202"/>
        <v>0.53964809283127646</v>
      </c>
      <c r="I1572" s="1">
        <f t="shared" si="203"/>
        <v>0.78127780965105964</v>
      </c>
      <c r="J1572" s="1" t="str">
        <f t="shared" si="204"/>
        <v>R4</v>
      </c>
      <c r="K1572" t="str">
        <f t="shared" si="205"/>
        <v>S5R4</v>
      </c>
      <c r="L1572" t="str">
        <f>VLOOKUP(K1572,'Voltage Vector Region'!$M:$P,2,0)</f>
        <v>V18</v>
      </c>
      <c r="M1572" t="str">
        <f>VLOOKUP(K1572,'Voltage Vector Region'!$M:$P,3,0)</f>
        <v>V11</v>
      </c>
      <c r="N1572" t="str">
        <f>VLOOKUP(K1572,'Voltage Vector Region'!$M:$P,4,0)</f>
        <v>V6</v>
      </c>
      <c r="P1572" t="str">
        <f>VLOOKUP(L1572,'Voltage Vector Region'!$R:$S,2,0)</f>
        <v>PNP</v>
      </c>
      <c r="Q1572" t="str">
        <f>VLOOKUP(M1572,'Voltage Vector Region'!$R:$S,2,0)</f>
        <v>ONP</v>
      </c>
      <c r="R1572" t="str">
        <f>VLOOKUP(N1572,'Voltage Vector Region'!$R:$S,2,0)</f>
        <v>POP</v>
      </c>
      <c r="S1572">
        <f t="shared" si="199"/>
        <v>15.69</v>
      </c>
      <c r="T1572" t="e">
        <f>VLOOKUP($K1572,#REF!,2,0)</f>
        <v>#REF!</v>
      </c>
      <c r="U1572" t="e">
        <f>VLOOKUP($K1572,#REF!,3,0)</f>
        <v>#REF!</v>
      </c>
      <c r="V1572" t="e">
        <f>VLOOKUP($K1572,#REF!,4,0)</f>
        <v>#REF!</v>
      </c>
    </row>
    <row r="1573" spans="3:22" x14ac:dyDescent="0.3">
      <c r="C1573" s="1">
        <v>1.5699999999999999E-2</v>
      </c>
      <c r="D1573" s="1">
        <f t="shared" si="200"/>
        <v>4.9323004661359748</v>
      </c>
      <c r="E1573" s="1" t="str">
        <f t="shared" si="201"/>
        <v>S5</v>
      </c>
      <c r="F1573" s="1">
        <f t="shared" si="198"/>
        <v>0.74351026134958431</v>
      </c>
      <c r="G1573" s="1">
        <f>$F$2*(((SQRT(3)*COS(Model!F1573))-SIN(Model!F1573))/2)</f>
        <v>0.23923263380486942</v>
      </c>
      <c r="H1573" s="1">
        <f t="shared" si="202"/>
        <v>0.54150077574612854</v>
      </c>
      <c r="I1573" s="1">
        <f t="shared" si="203"/>
        <v>0.7807334095509979</v>
      </c>
      <c r="J1573" s="1" t="str">
        <f t="shared" si="204"/>
        <v>R4</v>
      </c>
      <c r="K1573" t="str">
        <f t="shared" si="205"/>
        <v>S5R4</v>
      </c>
      <c r="L1573" t="str">
        <f>VLOOKUP(K1573,'Voltage Vector Region'!$M:$P,2,0)</f>
        <v>V18</v>
      </c>
      <c r="M1573" t="str">
        <f>VLOOKUP(K1573,'Voltage Vector Region'!$M:$P,3,0)</f>
        <v>V11</v>
      </c>
      <c r="N1573" t="str">
        <f>VLOOKUP(K1573,'Voltage Vector Region'!$M:$P,4,0)</f>
        <v>V6</v>
      </c>
      <c r="P1573" t="str">
        <f>VLOOKUP(L1573,'Voltage Vector Region'!$R:$S,2,0)</f>
        <v>PNP</v>
      </c>
      <c r="Q1573" t="str">
        <f>VLOOKUP(M1573,'Voltage Vector Region'!$R:$S,2,0)</f>
        <v>ONP</v>
      </c>
      <c r="R1573" t="str">
        <f>VLOOKUP(N1573,'Voltage Vector Region'!$R:$S,2,0)</f>
        <v>POP</v>
      </c>
      <c r="S1573">
        <f t="shared" si="199"/>
        <v>15.699999999999998</v>
      </c>
      <c r="T1573" t="e">
        <f>VLOOKUP($K1573,#REF!,2,0)</f>
        <v>#REF!</v>
      </c>
      <c r="U1573" t="e">
        <f>VLOOKUP($K1573,#REF!,3,0)</f>
        <v>#REF!</v>
      </c>
      <c r="V1573" t="e">
        <f>VLOOKUP($K1573,#REF!,4,0)</f>
        <v>#REF!</v>
      </c>
    </row>
    <row r="1574" spans="3:22" x14ac:dyDescent="0.3">
      <c r="C1574" s="1">
        <v>1.5709999999999998E-2</v>
      </c>
      <c r="D1574" s="1">
        <f t="shared" si="200"/>
        <v>4.9354420587895644</v>
      </c>
      <c r="E1574" s="1" t="str">
        <f t="shared" si="201"/>
        <v>S5</v>
      </c>
      <c r="F1574" s="1">
        <f t="shared" si="198"/>
        <v>0.74665185400317391</v>
      </c>
      <c r="G1574" s="1">
        <f>$F$2*(((SQRT(3)*COS(Model!F1574))-SIN(Model!F1574))/2)</f>
        <v>0.23683318966044214</v>
      </c>
      <c r="H1574" s="1">
        <f t="shared" si="202"/>
        <v>0.54334811426693663</v>
      </c>
      <c r="I1574" s="1">
        <f t="shared" si="203"/>
        <v>0.78018130392737883</v>
      </c>
      <c r="J1574" s="1" t="str">
        <f t="shared" si="204"/>
        <v>R4</v>
      </c>
      <c r="K1574" t="str">
        <f t="shared" si="205"/>
        <v>S5R4</v>
      </c>
      <c r="L1574" t="str">
        <f>VLOOKUP(K1574,'Voltage Vector Region'!$M:$P,2,0)</f>
        <v>V18</v>
      </c>
      <c r="M1574" t="str">
        <f>VLOOKUP(K1574,'Voltage Vector Region'!$M:$P,3,0)</f>
        <v>V11</v>
      </c>
      <c r="N1574" t="str">
        <f>VLOOKUP(K1574,'Voltage Vector Region'!$M:$P,4,0)</f>
        <v>V6</v>
      </c>
      <c r="P1574" t="str">
        <f>VLOOKUP(L1574,'Voltage Vector Region'!$R:$S,2,0)</f>
        <v>PNP</v>
      </c>
      <c r="Q1574" t="str">
        <f>VLOOKUP(M1574,'Voltage Vector Region'!$R:$S,2,0)</f>
        <v>ONP</v>
      </c>
      <c r="R1574" t="str">
        <f>VLOOKUP(N1574,'Voltage Vector Region'!$R:$S,2,0)</f>
        <v>POP</v>
      </c>
      <c r="S1574">
        <f t="shared" si="199"/>
        <v>15.709999999999997</v>
      </c>
      <c r="T1574" t="e">
        <f>VLOOKUP($K1574,#REF!,2,0)</f>
        <v>#REF!</v>
      </c>
      <c r="U1574" t="e">
        <f>VLOOKUP($K1574,#REF!,3,0)</f>
        <v>#REF!</v>
      </c>
      <c r="V1574" t="e">
        <f>VLOOKUP($K1574,#REF!,4,0)</f>
        <v>#REF!</v>
      </c>
    </row>
    <row r="1575" spans="3:22" x14ac:dyDescent="0.3">
      <c r="C1575" s="1">
        <v>1.5720000000000001E-2</v>
      </c>
      <c r="D1575" s="1">
        <f t="shared" si="200"/>
        <v>4.9385836514431558</v>
      </c>
      <c r="E1575" s="1" t="str">
        <f t="shared" si="201"/>
        <v>S5</v>
      </c>
      <c r="F1575" s="1">
        <f t="shared" si="198"/>
        <v>0.74979344665676528</v>
      </c>
      <c r="G1575" s="1">
        <f>$F$2*(((SQRT(3)*COS(Model!F1575))-SIN(Model!F1575))/2)</f>
        <v>0.23443140806804486</v>
      </c>
      <c r="H1575" s="1">
        <f t="shared" si="202"/>
        <v>0.54519009016121656</v>
      </c>
      <c r="I1575" s="1">
        <f t="shared" si="203"/>
        <v>0.77962149822926141</v>
      </c>
      <c r="J1575" s="1" t="str">
        <f t="shared" si="204"/>
        <v>R4</v>
      </c>
      <c r="K1575" t="str">
        <f t="shared" si="205"/>
        <v>S5R4</v>
      </c>
      <c r="L1575" t="str">
        <f>VLOOKUP(K1575,'Voltage Vector Region'!$M:$P,2,0)</f>
        <v>V18</v>
      </c>
      <c r="M1575" t="str">
        <f>VLOOKUP(K1575,'Voltage Vector Region'!$M:$P,3,0)</f>
        <v>V11</v>
      </c>
      <c r="N1575" t="str">
        <f>VLOOKUP(K1575,'Voltage Vector Region'!$M:$P,4,0)</f>
        <v>V6</v>
      </c>
      <c r="P1575" t="str">
        <f>VLOOKUP(L1575,'Voltage Vector Region'!$R:$S,2,0)</f>
        <v>PNP</v>
      </c>
      <c r="Q1575" t="str">
        <f>VLOOKUP(M1575,'Voltage Vector Region'!$R:$S,2,0)</f>
        <v>ONP</v>
      </c>
      <c r="R1575" t="str">
        <f>VLOOKUP(N1575,'Voltage Vector Region'!$R:$S,2,0)</f>
        <v>POP</v>
      </c>
      <c r="S1575">
        <f t="shared" si="199"/>
        <v>15.72</v>
      </c>
      <c r="T1575" t="e">
        <f>VLOOKUP($K1575,#REF!,2,0)</f>
        <v>#REF!</v>
      </c>
      <c r="U1575" t="e">
        <f>VLOOKUP($K1575,#REF!,3,0)</f>
        <v>#REF!</v>
      </c>
      <c r="V1575" t="e">
        <f>VLOOKUP($K1575,#REF!,4,0)</f>
        <v>#REF!</v>
      </c>
    </row>
    <row r="1576" spans="3:22" x14ac:dyDescent="0.3">
      <c r="C1576" s="1">
        <v>1.5730000000000001E-2</v>
      </c>
      <c r="D1576" s="1">
        <f t="shared" si="200"/>
        <v>4.9417252440967454</v>
      </c>
      <c r="E1576" s="1" t="str">
        <f t="shared" si="201"/>
        <v>S5</v>
      </c>
      <c r="F1576" s="1">
        <f t="shared" si="198"/>
        <v>0.75293503931035488</v>
      </c>
      <c r="G1576" s="1">
        <f>$F$2*(((SQRT(3)*COS(Model!F1576))-SIN(Model!F1576))/2)</f>
        <v>0.23202731273229535</v>
      </c>
      <c r="H1576" s="1">
        <f t="shared" si="202"/>
        <v>0.54702668524940756</v>
      </c>
      <c r="I1576" s="1">
        <f t="shared" si="203"/>
        <v>0.77905399798170294</v>
      </c>
      <c r="J1576" s="1" t="str">
        <f t="shared" si="204"/>
        <v>R4</v>
      </c>
      <c r="K1576" t="str">
        <f t="shared" si="205"/>
        <v>S5R4</v>
      </c>
      <c r="L1576" t="str">
        <f>VLOOKUP(K1576,'Voltage Vector Region'!$M:$P,2,0)</f>
        <v>V18</v>
      </c>
      <c r="M1576" t="str">
        <f>VLOOKUP(K1576,'Voltage Vector Region'!$M:$P,3,0)</f>
        <v>V11</v>
      </c>
      <c r="N1576" t="str">
        <f>VLOOKUP(K1576,'Voltage Vector Region'!$M:$P,4,0)</f>
        <v>V6</v>
      </c>
      <c r="P1576" t="str">
        <f>VLOOKUP(L1576,'Voltage Vector Region'!$R:$S,2,0)</f>
        <v>PNP</v>
      </c>
      <c r="Q1576" t="str">
        <f>VLOOKUP(M1576,'Voltage Vector Region'!$R:$S,2,0)</f>
        <v>ONP</v>
      </c>
      <c r="R1576" t="str">
        <f>VLOOKUP(N1576,'Voltage Vector Region'!$R:$S,2,0)</f>
        <v>POP</v>
      </c>
      <c r="S1576">
        <f t="shared" si="199"/>
        <v>15.73</v>
      </c>
      <c r="T1576" t="e">
        <f>VLOOKUP($K1576,#REF!,2,0)</f>
        <v>#REF!</v>
      </c>
      <c r="U1576" t="e">
        <f>VLOOKUP($K1576,#REF!,3,0)</f>
        <v>#REF!</v>
      </c>
      <c r="V1576" t="e">
        <f>VLOOKUP($K1576,#REF!,4,0)</f>
        <v>#REF!</v>
      </c>
    </row>
    <row r="1577" spans="3:22" x14ac:dyDescent="0.3">
      <c r="C1577" s="1">
        <v>1.5740000000000001E-2</v>
      </c>
      <c r="D1577" s="1">
        <f t="shared" si="200"/>
        <v>4.944866836750335</v>
      </c>
      <c r="E1577" s="1" t="str">
        <f t="shared" si="201"/>
        <v>S5</v>
      </c>
      <c r="F1577" s="1">
        <f t="shared" si="198"/>
        <v>0.75607663196394448</v>
      </c>
      <c r="G1577" s="1">
        <f>$F$2*(((SQRT(3)*COS(Model!F1577))-SIN(Model!F1577))/2)</f>
        <v>0.22962092738064213</v>
      </c>
      <c r="H1577" s="1">
        <f t="shared" si="202"/>
        <v>0.54885788140505898</v>
      </c>
      <c r="I1577" s="1">
        <f t="shared" si="203"/>
        <v>0.77847880878570108</v>
      </c>
      <c r="J1577" s="1" t="str">
        <f t="shared" si="204"/>
        <v>R4</v>
      </c>
      <c r="K1577" t="str">
        <f t="shared" si="205"/>
        <v>S5R4</v>
      </c>
      <c r="L1577" t="str">
        <f>VLOOKUP(K1577,'Voltage Vector Region'!$M:$P,2,0)</f>
        <v>V18</v>
      </c>
      <c r="M1577" t="str">
        <f>VLOOKUP(K1577,'Voltage Vector Region'!$M:$P,3,0)</f>
        <v>V11</v>
      </c>
      <c r="N1577" t="str">
        <f>VLOOKUP(K1577,'Voltage Vector Region'!$M:$P,4,0)</f>
        <v>V6</v>
      </c>
      <c r="P1577" t="str">
        <f>VLOOKUP(L1577,'Voltage Vector Region'!$R:$S,2,0)</f>
        <v>PNP</v>
      </c>
      <c r="Q1577" t="str">
        <f>VLOOKUP(M1577,'Voltage Vector Region'!$R:$S,2,0)</f>
        <v>ONP</v>
      </c>
      <c r="R1577" t="str">
        <f>VLOOKUP(N1577,'Voltage Vector Region'!$R:$S,2,0)</f>
        <v>POP</v>
      </c>
      <c r="S1577">
        <f t="shared" si="199"/>
        <v>15.74</v>
      </c>
      <c r="T1577" t="e">
        <f>VLOOKUP($K1577,#REF!,2,0)</f>
        <v>#REF!</v>
      </c>
      <c r="U1577" t="e">
        <f>VLOOKUP($K1577,#REF!,3,0)</f>
        <v>#REF!</v>
      </c>
      <c r="V1577" t="e">
        <f>VLOOKUP($K1577,#REF!,4,0)</f>
        <v>#REF!</v>
      </c>
    </row>
    <row r="1578" spans="3:22" x14ac:dyDescent="0.3">
      <c r="C1578" s="1">
        <v>1.575E-2</v>
      </c>
      <c r="D1578" s="1">
        <f t="shared" si="200"/>
        <v>4.9480084294039246</v>
      </c>
      <c r="E1578" s="1" t="str">
        <f t="shared" si="201"/>
        <v>S5</v>
      </c>
      <c r="F1578" s="1">
        <f t="shared" si="198"/>
        <v>0.75921822461753408</v>
      </c>
      <c r="G1578" s="1">
        <f>$F$2*(((SQRT(3)*COS(Model!F1578))-SIN(Model!F1578))/2)</f>
        <v>0.22721227576313754</v>
      </c>
      <c r="H1578" s="1">
        <f t="shared" si="202"/>
        <v>0.55068366055500362</v>
      </c>
      <c r="I1578" s="1">
        <f t="shared" si="203"/>
        <v>0.77789593631814113</v>
      </c>
      <c r="J1578" s="1" t="str">
        <f t="shared" si="204"/>
        <v>R4</v>
      </c>
      <c r="K1578" t="str">
        <f t="shared" si="205"/>
        <v>S5R4</v>
      </c>
      <c r="L1578" t="str">
        <f>VLOOKUP(K1578,'Voltage Vector Region'!$M:$P,2,0)</f>
        <v>V18</v>
      </c>
      <c r="M1578" t="str">
        <f>VLOOKUP(K1578,'Voltage Vector Region'!$M:$P,3,0)</f>
        <v>V11</v>
      </c>
      <c r="N1578" t="str">
        <f>VLOOKUP(K1578,'Voltage Vector Region'!$M:$P,4,0)</f>
        <v>V6</v>
      </c>
      <c r="P1578" t="str">
        <f>VLOOKUP(L1578,'Voltage Vector Region'!$R:$S,2,0)</f>
        <v>PNP</v>
      </c>
      <c r="Q1578" t="str">
        <f>VLOOKUP(M1578,'Voltage Vector Region'!$R:$S,2,0)</f>
        <v>ONP</v>
      </c>
      <c r="R1578" t="str">
        <f>VLOOKUP(N1578,'Voltage Vector Region'!$R:$S,2,0)</f>
        <v>POP</v>
      </c>
      <c r="S1578">
        <f t="shared" si="199"/>
        <v>15.75</v>
      </c>
      <c r="T1578" t="e">
        <f>VLOOKUP($K1578,#REF!,2,0)</f>
        <v>#REF!</v>
      </c>
      <c r="U1578" t="e">
        <f>VLOOKUP($K1578,#REF!,3,0)</f>
        <v>#REF!</v>
      </c>
      <c r="V1578" t="e">
        <f>VLOOKUP($K1578,#REF!,4,0)</f>
        <v>#REF!</v>
      </c>
    </row>
    <row r="1579" spans="3:22" x14ac:dyDescent="0.3">
      <c r="C1579" s="1">
        <v>1.576E-2</v>
      </c>
      <c r="D1579" s="1">
        <f t="shared" si="200"/>
        <v>4.9511500220575142</v>
      </c>
      <c r="E1579" s="1" t="str">
        <f t="shared" si="201"/>
        <v>S5</v>
      </c>
      <c r="F1579" s="1">
        <f t="shared" ref="F1579:F1642" si="206">IF(AND((D1579&lt;PI()/3),(D1579&gt;=0)),D1579,IF(AND((D1579&lt;2*PI()/3),(D1579&gt;=PI()/3)),D1579-PI()/3,IF(AND((D1579&lt;3*PI()/3),(D1579&gt;=2*PI()/3)),D1579-(2*PI()/3),IF(AND((D1579&lt;4*PI()/3),(D1579&gt;=PI())),D1579-PI(),IF(AND((D1579&lt;5*PI()/3),(D1579&gt;=4*PI()/3)),D1579-(4*PI()/3),IF(AND((D1579&lt;2*PI()),(D1579&gt;=5*PI()/3)),D1579-(5*PI()/3),0))))))</f>
        <v>0.76235981727112367</v>
      </c>
      <c r="G1579" s="1">
        <f>$F$2*(((SQRT(3)*COS(Model!F1579))-SIN(Model!F1579))/2)</f>
        <v>0.22480138165220043</v>
      </c>
      <c r="H1579" s="1">
        <f t="shared" si="202"/>
        <v>0.55250400467953864</v>
      </c>
      <c r="I1579" s="1">
        <f t="shared" si="203"/>
        <v>0.77730538633173907</v>
      </c>
      <c r="J1579" s="1" t="str">
        <f t="shared" si="204"/>
        <v>R4</v>
      </c>
      <c r="K1579" t="str">
        <f t="shared" si="205"/>
        <v>S5R4</v>
      </c>
      <c r="L1579" t="str">
        <f>VLOOKUP(K1579,'Voltage Vector Region'!$M:$P,2,0)</f>
        <v>V18</v>
      </c>
      <c r="M1579" t="str">
        <f>VLOOKUP(K1579,'Voltage Vector Region'!$M:$P,3,0)</f>
        <v>V11</v>
      </c>
      <c r="N1579" t="str">
        <f>VLOOKUP(K1579,'Voltage Vector Region'!$M:$P,4,0)</f>
        <v>V6</v>
      </c>
      <c r="P1579" t="str">
        <f>VLOOKUP(L1579,'Voltage Vector Region'!$R:$S,2,0)</f>
        <v>PNP</v>
      </c>
      <c r="Q1579" t="str">
        <f>VLOOKUP(M1579,'Voltage Vector Region'!$R:$S,2,0)</f>
        <v>ONP</v>
      </c>
      <c r="R1579" t="str">
        <f>VLOOKUP(N1579,'Voltage Vector Region'!$R:$S,2,0)</f>
        <v>POP</v>
      </c>
      <c r="S1579">
        <f t="shared" si="199"/>
        <v>15.76</v>
      </c>
      <c r="T1579" t="e">
        <f>VLOOKUP($K1579,#REF!,2,0)</f>
        <v>#REF!</v>
      </c>
      <c r="U1579" t="e">
        <f>VLOOKUP($K1579,#REF!,3,0)</f>
        <v>#REF!</v>
      </c>
      <c r="V1579" t="e">
        <f>VLOOKUP($K1579,#REF!,4,0)</f>
        <v>#REF!</v>
      </c>
    </row>
    <row r="1580" spans="3:22" x14ac:dyDescent="0.3">
      <c r="C1580" s="1">
        <v>1.5769999999999999E-2</v>
      </c>
      <c r="D1580" s="1">
        <f t="shared" si="200"/>
        <v>4.9542916147111038</v>
      </c>
      <c r="E1580" s="1" t="str">
        <f t="shared" si="201"/>
        <v>S5</v>
      </c>
      <c r="F1580" s="1">
        <f t="shared" si="206"/>
        <v>0.76550140992471327</v>
      </c>
      <c r="G1580" s="1">
        <f>$F$2*(((SQRT(3)*COS(Model!F1580))-SIN(Model!F1580))/2)</f>
        <v>0.22238826884238244</v>
      </c>
      <c r="H1580" s="1">
        <f t="shared" si="202"/>
        <v>0.55431889581260241</v>
      </c>
      <c r="I1580" s="1">
        <f t="shared" si="203"/>
        <v>0.77670716465498479</v>
      </c>
      <c r="J1580" s="1" t="str">
        <f t="shared" si="204"/>
        <v>R4</v>
      </c>
      <c r="K1580" t="str">
        <f t="shared" si="205"/>
        <v>S5R4</v>
      </c>
      <c r="L1580" t="str">
        <f>VLOOKUP(K1580,'Voltage Vector Region'!$M:$P,2,0)</f>
        <v>V18</v>
      </c>
      <c r="M1580" t="str">
        <f>VLOOKUP(K1580,'Voltage Vector Region'!$M:$P,3,0)</f>
        <v>V11</v>
      </c>
      <c r="N1580" t="str">
        <f>VLOOKUP(K1580,'Voltage Vector Region'!$M:$P,4,0)</f>
        <v>V6</v>
      </c>
      <c r="P1580" t="str">
        <f>VLOOKUP(L1580,'Voltage Vector Region'!$R:$S,2,0)</f>
        <v>PNP</v>
      </c>
      <c r="Q1580" t="str">
        <f>VLOOKUP(M1580,'Voltage Vector Region'!$R:$S,2,0)</f>
        <v>ONP</v>
      </c>
      <c r="R1580" t="str">
        <f>VLOOKUP(N1580,'Voltage Vector Region'!$R:$S,2,0)</f>
        <v>POP</v>
      </c>
      <c r="S1580">
        <f t="shared" si="199"/>
        <v>15.77</v>
      </c>
      <c r="T1580" t="e">
        <f>VLOOKUP($K1580,#REF!,2,0)</f>
        <v>#REF!</v>
      </c>
      <c r="U1580" t="e">
        <f>VLOOKUP($K1580,#REF!,3,0)</f>
        <v>#REF!</v>
      </c>
      <c r="V1580" t="e">
        <f>VLOOKUP($K1580,#REF!,4,0)</f>
        <v>#REF!</v>
      </c>
    </row>
    <row r="1581" spans="3:22" x14ac:dyDescent="0.3">
      <c r="C1581" s="1">
        <v>1.5779999999999999E-2</v>
      </c>
      <c r="D1581" s="1">
        <f t="shared" si="200"/>
        <v>4.9574332073646934</v>
      </c>
      <c r="E1581" s="1" t="str">
        <f t="shared" si="201"/>
        <v>S5</v>
      </c>
      <c r="F1581" s="1">
        <f t="shared" si="206"/>
        <v>0.76864300257830287</v>
      </c>
      <c r="G1581" s="1">
        <f>$F$2*(((SQRT(3)*COS(Model!F1581))-SIN(Model!F1581))/2)</f>
        <v>0.21997296115013271</v>
      </c>
      <c r="H1581" s="1">
        <f t="shared" si="202"/>
        <v>0.55612831604195201</v>
      </c>
      <c r="I1581" s="1">
        <f t="shared" si="203"/>
        <v>0.77610127719208477</v>
      </c>
      <c r="J1581" s="1" t="str">
        <f t="shared" si="204"/>
        <v>R4</v>
      </c>
      <c r="K1581" t="str">
        <f t="shared" si="205"/>
        <v>S5R4</v>
      </c>
      <c r="L1581" t="str">
        <f>VLOOKUP(K1581,'Voltage Vector Region'!$M:$P,2,0)</f>
        <v>V18</v>
      </c>
      <c r="M1581" t="str">
        <f>VLOOKUP(K1581,'Voltage Vector Region'!$M:$P,3,0)</f>
        <v>V11</v>
      </c>
      <c r="N1581" t="str">
        <f>VLOOKUP(K1581,'Voltage Vector Region'!$M:$P,4,0)</f>
        <v>V6</v>
      </c>
      <c r="P1581" t="str">
        <f>VLOOKUP(L1581,'Voltage Vector Region'!$R:$S,2,0)</f>
        <v>PNP</v>
      </c>
      <c r="Q1581" t="str">
        <f>VLOOKUP(M1581,'Voltage Vector Region'!$R:$S,2,0)</f>
        <v>ONP</v>
      </c>
      <c r="R1581" t="str">
        <f>VLOOKUP(N1581,'Voltage Vector Region'!$R:$S,2,0)</f>
        <v>POP</v>
      </c>
      <c r="S1581">
        <f t="shared" si="199"/>
        <v>15.78</v>
      </c>
      <c r="T1581" t="e">
        <f>VLOOKUP($K1581,#REF!,2,0)</f>
        <v>#REF!</v>
      </c>
      <c r="U1581" t="e">
        <f>VLOOKUP($K1581,#REF!,3,0)</f>
        <v>#REF!</v>
      </c>
      <c r="V1581" t="e">
        <f>VLOOKUP($K1581,#REF!,4,0)</f>
        <v>#REF!</v>
      </c>
    </row>
    <row r="1582" spans="3:22" x14ac:dyDescent="0.3">
      <c r="C1582" s="1">
        <v>1.5789999999999998E-2</v>
      </c>
      <c r="D1582" s="1">
        <f t="shared" si="200"/>
        <v>4.960574800018283</v>
      </c>
      <c r="E1582" s="1" t="str">
        <f t="shared" si="201"/>
        <v>S5</v>
      </c>
      <c r="F1582" s="1">
        <f t="shared" si="206"/>
        <v>0.77178459523189247</v>
      </c>
      <c r="G1582" s="1">
        <f>$F$2*(((SQRT(3)*COS(Model!F1582))-SIN(Model!F1582))/2)</f>
        <v>0.21755548241356304</v>
      </c>
      <c r="H1582" s="1">
        <f t="shared" si="202"/>
        <v>0.55793224750934034</v>
      </c>
      <c r="I1582" s="1">
        <f t="shared" si="203"/>
        <v>0.77548772992290338</v>
      </c>
      <c r="J1582" s="1" t="str">
        <f t="shared" si="204"/>
        <v>R4</v>
      </c>
      <c r="K1582" t="str">
        <f t="shared" si="205"/>
        <v>S5R4</v>
      </c>
      <c r="L1582" t="str">
        <f>VLOOKUP(K1582,'Voltage Vector Region'!$M:$P,2,0)</f>
        <v>V18</v>
      </c>
      <c r="M1582" t="str">
        <f>VLOOKUP(K1582,'Voltage Vector Region'!$M:$P,3,0)</f>
        <v>V11</v>
      </c>
      <c r="N1582" t="str">
        <f>VLOOKUP(K1582,'Voltage Vector Region'!$M:$P,4,0)</f>
        <v>V6</v>
      </c>
      <c r="P1582" t="str">
        <f>VLOOKUP(L1582,'Voltage Vector Region'!$R:$S,2,0)</f>
        <v>PNP</v>
      </c>
      <c r="Q1582" t="str">
        <f>VLOOKUP(M1582,'Voltage Vector Region'!$R:$S,2,0)</f>
        <v>ONP</v>
      </c>
      <c r="R1582" t="str">
        <f>VLOOKUP(N1582,'Voltage Vector Region'!$R:$S,2,0)</f>
        <v>POP</v>
      </c>
      <c r="S1582">
        <f t="shared" si="199"/>
        <v>15.789999999999997</v>
      </c>
      <c r="T1582" t="e">
        <f>VLOOKUP($K1582,#REF!,2,0)</f>
        <v>#REF!</v>
      </c>
      <c r="U1582" t="e">
        <f>VLOOKUP($K1582,#REF!,3,0)</f>
        <v>#REF!</v>
      </c>
      <c r="V1582" t="e">
        <f>VLOOKUP($K1582,#REF!,4,0)</f>
        <v>#REF!</v>
      </c>
    </row>
    <row r="1583" spans="3:22" x14ac:dyDescent="0.3">
      <c r="C1583" s="1">
        <v>1.5800000000000002E-2</v>
      </c>
      <c r="D1583" s="1">
        <f t="shared" si="200"/>
        <v>4.9637163926718735</v>
      </c>
      <c r="E1583" s="1" t="str">
        <f t="shared" si="201"/>
        <v>S5</v>
      </c>
      <c r="F1583" s="1">
        <f t="shared" si="206"/>
        <v>0.77492618788548295</v>
      </c>
      <c r="G1583" s="1">
        <f>$F$2*(((SQRT(3)*COS(Model!F1583))-SIN(Model!F1583))/2)</f>
        <v>0.21513585649221209</v>
      </c>
      <c r="H1583" s="1">
        <f t="shared" si="202"/>
        <v>0.55973067241069274</v>
      </c>
      <c r="I1583" s="1">
        <f t="shared" si="203"/>
        <v>0.77486652890290486</v>
      </c>
      <c r="J1583" s="1" t="str">
        <f t="shared" si="204"/>
        <v>R4</v>
      </c>
      <c r="K1583" t="str">
        <f t="shared" si="205"/>
        <v>S5R4</v>
      </c>
      <c r="L1583" t="str">
        <f>VLOOKUP(K1583,'Voltage Vector Region'!$M:$P,2,0)</f>
        <v>V18</v>
      </c>
      <c r="M1583" t="str">
        <f>VLOOKUP(K1583,'Voltage Vector Region'!$M:$P,3,0)</f>
        <v>V11</v>
      </c>
      <c r="N1583" t="str">
        <f>VLOOKUP(K1583,'Voltage Vector Region'!$M:$P,4,0)</f>
        <v>V6</v>
      </c>
      <c r="P1583" t="str">
        <f>VLOOKUP(L1583,'Voltage Vector Region'!$R:$S,2,0)</f>
        <v>PNP</v>
      </c>
      <c r="Q1583" t="str">
        <f>VLOOKUP(M1583,'Voltage Vector Region'!$R:$S,2,0)</f>
        <v>ONP</v>
      </c>
      <c r="R1583" t="str">
        <f>VLOOKUP(N1583,'Voltage Vector Region'!$R:$S,2,0)</f>
        <v>POP</v>
      </c>
      <c r="S1583">
        <f t="shared" si="199"/>
        <v>15.8</v>
      </c>
      <c r="T1583" t="e">
        <f>VLOOKUP($K1583,#REF!,2,0)</f>
        <v>#REF!</v>
      </c>
      <c r="U1583" t="e">
        <f>VLOOKUP($K1583,#REF!,3,0)</f>
        <v>#REF!</v>
      </c>
      <c r="V1583" t="e">
        <f>VLOOKUP($K1583,#REF!,4,0)</f>
        <v>#REF!</v>
      </c>
    </row>
    <row r="1584" spans="3:22" x14ac:dyDescent="0.3">
      <c r="C1584" s="1">
        <v>1.5810000000000001E-2</v>
      </c>
      <c r="D1584" s="1">
        <f t="shared" si="200"/>
        <v>4.9668579853254631</v>
      </c>
      <c r="E1584" s="1" t="str">
        <f t="shared" si="201"/>
        <v>S5</v>
      </c>
      <c r="F1584" s="1">
        <f t="shared" si="206"/>
        <v>0.77806778053907255</v>
      </c>
      <c r="G1584" s="1">
        <f>$F$2*(((SQRT(3)*COS(Model!F1584))-SIN(Model!F1584))/2)</f>
        <v>0.212714107266812</v>
      </c>
      <c r="H1584" s="1">
        <f t="shared" si="202"/>
        <v>0.56152357299628031</v>
      </c>
      <c r="I1584" s="1">
        <f t="shared" si="203"/>
        <v>0.77423768026309236</v>
      </c>
      <c r="J1584" s="1" t="str">
        <f t="shared" si="204"/>
        <v>R4</v>
      </c>
      <c r="K1584" t="str">
        <f t="shared" si="205"/>
        <v>S5R4</v>
      </c>
      <c r="L1584" t="str">
        <f>VLOOKUP(K1584,'Voltage Vector Region'!$M:$P,2,0)</f>
        <v>V18</v>
      </c>
      <c r="M1584" t="str">
        <f>VLOOKUP(K1584,'Voltage Vector Region'!$M:$P,3,0)</f>
        <v>V11</v>
      </c>
      <c r="N1584" t="str">
        <f>VLOOKUP(K1584,'Voltage Vector Region'!$M:$P,4,0)</f>
        <v>V6</v>
      </c>
      <c r="P1584" t="str">
        <f>VLOOKUP(L1584,'Voltage Vector Region'!$R:$S,2,0)</f>
        <v>PNP</v>
      </c>
      <c r="Q1584" t="str">
        <f>VLOOKUP(M1584,'Voltage Vector Region'!$R:$S,2,0)</f>
        <v>ONP</v>
      </c>
      <c r="R1584" t="str">
        <f>VLOOKUP(N1584,'Voltage Vector Region'!$R:$S,2,0)</f>
        <v>POP</v>
      </c>
      <c r="S1584">
        <f t="shared" si="199"/>
        <v>15.81</v>
      </c>
      <c r="T1584" t="e">
        <f>VLOOKUP($K1584,#REF!,2,0)</f>
        <v>#REF!</v>
      </c>
      <c r="U1584" t="e">
        <f>VLOOKUP($K1584,#REF!,3,0)</f>
        <v>#REF!</v>
      </c>
      <c r="V1584" t="e">
        <f>VLOOKUP($K1584,#REF!,4,0)</f>
        <v>#REF!</v>
      </c>
    </row>
    <row r="1585" spans="3:22" x14ac:dyDescent="0.3">
      <c r="C1585" s="1">
        <v>1.5820000000000001E-2</v>
      </c>
      <c r="D1585" s="1">
        <f t="shared" si="200"/>
        <v>4.9699995779790536</v>
      </c>
      <c r="E1585" s="1" t="str">
        <f t="shared" si="201"/>
        <v>S5</v>
      </c>
      <c r="F1585" s="1">
        <f t="shared" si="206"/>
        <v>0.78120937319266304</v>
      </c>
      <c r="G1585" s="1">
        <f>$F$2*(((SQRT(3)*COS(Model!F1585))-SIN(Model!F1585))/2)</f>
        <v>0.21029025863904877</v>
      </c>
      <c r="H1585" s="1">
        <f t="shared" si="202"/>
        <v>0.56331093157089906</v>
      </c>
      <c r="I1585" s="1">
        <f t="shared" si="203"/>
        <v>0.77360119020994778</v>
      </c>
      <c r="J1585" s="1" t="str">
        <f t="shared" si="204"/>
        <v>R4</v>
      </c>
      <c r="K1585" t="str">
        <f t="shared" si="205"/>
        <v>S5R4</v>
      </c>
      <c r="L1585" t="str">
        <f>VLOOKUP(K1585,'Voltage Vector Region'!$M:$P,2,0)</f>
        <v>V18</v>
      </c>
      <c r="M1585" t="str">
        <f>VLOOKUP(K1585,'Voltage Vector Region'!$M:$P,3,0)</f>
        <v>V11</v>
      </c>
      <c r="N1585" t="str">
        <f>VLOOKUP(K1585,'Voltage Vector Region'!$M:$P,4,0)</f>
        <v>V6</v>
      </c>
      <c r="P1585" t="str">
        <f>VLOOKUP(L1585,'Voltage Vector Region'!$R:$S,2,0)</f>
        <v>PNP</v>
      </c>
      <c r="Q1585" t="str">
        <f>VLOOKUP(M1585,'Voltage Vector Region'!$R:$S,2,0)</f>
        <v>ONP</v>
      </c>
      <c r="R1585" t="str">
        <f>VLOOKUP(N1585,'Voltage Vector Region'!$R:$S,2,0)</f>
        <v>POP</v>
      </c>
      <c r="S1585">
        <f t="shared" si="199"/>
        <v>15.82</v>
      </c>
      <c r="T1585" t="e">
        <f>VLOOKUP($K1585,#REF!,2,0)</f>
        <v>#REF!</v>
      </c>
      <c r="U1585" t="e">
        <f>VLOOKUP($K1585,#REF!,3,0)</f>
        <v>#REF!</v>
      </c>
      <c r="V1585" t="e">
        <f>VLOOKUP($K1585,#REF!,4,0)</f>
        <v>#REF!</v>
      </c>
    </row>
    <row r="1586" spans="3:22" x14ac:dyDescent="0.3">
      <c r="C1586" s="1">
        <v>1.583E-2</v>
      </c>
      <c r="D1586" s="1">
        <f t="shared" si="200"/>
        <v>4.9731411706326432</v>
      </c>
      <c r="E1586" s="1" t="str">
        <f t="shared" si="201"/>
        <v>S5</v>
      </c>
      <c r="F1586" s="1">
        <f t="shared" si="206"/>
        <v>0.78435096584625263</v>
      </c>
      <c r="G1586" s="1">
        <f>$F$2*(((SQRT(3)*COS(Model!F1586))-SIN(Model!F1586))/2)</f>
        <v>0.20786433453133096</v>
      </c>
      <c r="H1586" s="1">
        <f t="shared" si="202"/>
        <v>0.56509273049404063</v>
      </c>
      <c r="I1586" s="1">
        <f t="shared" si="203"/>
        <v>0.77295706502537165</v>
      </c>
      <c r="J1586" s="1" t="str">
        <f t="shared" si="204"/>
        <v>R4</v>
      </c>
      <c r="K1586" t="str">
        <f t="shared" si="205"/>
        <v>S5R4</v>
      </c>
      <c r="L1586" t="str">
        <f>VLOOKUP(K1586,'Voltage Vector Region'!$M:$P,2,0)</f>
        <v>V18</v>
      </c>
      <c r="M1586" t="str">
        <f>VLOOKUP(K1586,'Voltage Vector Region'!$M:$P,3,0)</f>
        <v>V11</v>
      </c>
      <c r="N1586" t="str">
        <f>VLOOKUP(K1586,'Voltage Vector Region'!$M:$P,4,0)</f>
        <v>V6</v>
      </c>
      <c r="P1586" t="str">
        <f>VLOOKUP(L1586,'Voltage Vector Region'!$R:$S,2,0)</f>
        <v>PNP</v>
      </c>
      <c r="Q1586" t="str">
        <f>VLOOKUP(M1586,'Voltage Vector Region'!$R:$S,2,0)</f>
        <v>ONP</v>
      </c>
      <c r="R1586" t="str">
        <f>VLOOKUP(N1586,'Voltage Vector Region'!$R:$S,2,0)</f>
        <v>POP</v>
      </c>
      <c r="S1586">
        <f t="shared" si="199"/>
        <v>15.83</v>
      </c>
      <c r="T1586" t="e">
        <f>VLOOKUP($K1586,#REF!,2,0)</f>
        <v>#REF!</v>
      </c>
      <c r="U1586" t="e">
        <f>VLOOKUP($K1586,#REF!,3,0)</f>
        <v>#REF!</v>
      </c>
      <c r="V1586" t="e">
        <f>VLOOKUP($K1586,#REF!,4,0)</f>
        <v>#REF!</v>
      </c>
    </row>
    <row r="1587" spans="3:22" x14ac:dyDescent="0.3">
      <c r="C1587" s="1">
        <v>1.584E-2</v>
      </c>
      <c r="D1587" s="1">
        <f t="shared" si="200"/>
        <v>4.9762827632862328</v>
      </c>
      <c r="E1587" s="1" t="str">
        <f t="shared" si="201"/>
        <v>S5</v>
      </c>
      <c r="F1587" s="1">
        <f t="shared" si="206"/>
        <v>0.78749255849984223</v>
      </c>
      <c r="G1587" s="1">
        <f>$F$2*(((SQRT(3)*COS(Model!F1587))-SIN(Model!F1587))/2)</f>
        <v>0.2054363588865496</v>
      </c>
      <c r="H1587" s="1">
        <f t="shared" si="202"/>
        <v>0.56686895218006927</v>
      </c>
      <c r="I1587" s="1">
        <f t="shared" si="203"/>
        <v>0.77230531106661893</v>
      </c>
      <c r="J1587" s="1" t="str">
        <f t="shared" si="204"/>
        <v>R4</v>
      </c>
      <c r="K1587" t="str">
        <f t="shared" si="205"/>
        <v>S5R4</v>
      </c>
      <c r="L1587" t="str">
        <f>VLOOKUP(K1587,'Voltage Vector Region'!$M:$P,2,0)</f>
        <v>V18</v>
      </c>
      <c r="M1587" t="str">
        <f>VLOOKUP(K1587,'Voltage Vector Region'!$M:$P,3,0)</f>
        <v>V11</v>
      </c>
      <c r="N1587" t="str">
        <f>VLOOKUP(K1587,'Voltage Vector Region'!$M:$P,4,0)</f>
        <v>V6</v>
      </c>
      <c r="P1587" t="str">
        <f>VLOOKUP(L1587,'Voltage Vector Region'!$R:$S,2,0)</f>
        <v>PNP</v>
      </c>
      <c r="Q1587" t="str">
        <f>VLOOKUP(M1587,'Voltage Vector Region'!$R:$S,2,0)</f>
        <v>ONP</v>
      </c>
      <c r="R1587" t="str">
        <f>VLOOKUP(N1587,'Voltage Vector Region'!$R:$S,2,0)</f>
        <v>POP</v>
      </c>
      <c r="S1587">
        <f t="shared" si="199"/>
        <v>15.84</v>
      </c>
      <c r="T1587" t="e">
        <f>VLOOKUP($K1587,#REF!,2,0)</f>
        <v>#REF!</v>
      </c>
      <c r="U1587" t="e">
        <f>VLOOKUP($K1587,#REF!,3,0)</f>
        <v>#REF!</v>
      </c>
      <c r="V1587" t="e">
        <f>VLOOKUP($K1587,#REF!,4,0)</f>
        <v>#REF!</v>
      </c>
    </row>
    <row r="1588" spans="3:22" x14ac:dyDescent="0.3">
      <c r="C1588" s="1">
        <v>1.585E-2</v>
      </c>
      <c r="D1588" s="1">
        <f t="shared" si="200"/>
        <v>4.9794243559398224</v>
      </c>
      <c r="E1588" s="1" t="str">
        <f t="shared" si="201"/>
        <v>S5</v>
      </c>
      <c r="F1588" s="1">
        <f t="shared" si="206"/>
        <v>0.79063415115343183</v>
      </c>
      <c r="G1588" s="1">
        <f>$F$2*(((SQRT(3)*COS(Model!F1588))-SIN(Model!F1588))/2)</f>
        <v>0.20300635566784414</v>
      </c>
      <c r="H1588" s="1">
        <f t="shared" si="202"/>
        <v>0.56863957909839424</v>
      </c>
      <c r="I1588" s="1">
        <f t="shared" si="203"/>
        <v>0.77164593476623833</v>
      </c>
      <c r="J1588" s="1" t="str">
        <f t="shared" si="204"/>
        <v>R4</v>
      </c>
      <c r="K1588" t="str">
        <f t="shared" si="205"/>
        <v>S5R4</v>
      </c>
      <c r="L1588" t="str">
        <f>VLOOKUP(K1588,'Voltage Vector Region'!$M:$P,2,0)</f>
        <v>V18</v>
      </c>
      <c r="M1588" t="str">
        <f>VLOOKUP(K1588,'Voltage Vector Region'!$M:$P,3,0)</f>
        <v>V11</v>
      </c>
      <c r="N1588" t="str">
        <f>VLOOKUP(K1588,'Voltage Vector Region'!$M:$P,4,0)</f>
        <v>V6</v>
      </c>
      <c r="P1588" t="str">
        <f>VLOOKUP(L1588,'Voltage Vector Region'!$R:$S,2,0)</f>
        <v>PNP</v>
      </c>
      <c r="Q1588" t="str">
        <f>VLOOKUP(M1588,'Voltage Vector Region'!$R:$S,2,0)</f>
        <v>ONP</v>
      </c>
      <c r="R1588" t="str">
        <f>VLOOKUP(N1588,'Voltage Vector Region'!$R:$S,2,0)</f>
        <v>POP</v>
      </c>
      <c r="S1588">
        <f t="shared" si="199"/>
        <v>15.85</v>
      </c>
      <c r="T1588" t="e">
        <f>VLOOKUP($K1588,#REF!,2,0)</f>
        <v>#REF!</v>
      </c>
      <c r="U1588" t="e">
        <f>VLOOKUP($K1588,#REF!,3,0)</f>
        <v>#REF!</v>
      </c>
      <c r="V1588" t="e">
        <f>VLOOKUP($K1588,#REF!,4,0)</f>
        <v>#REF!</v>
      </c>
    </row>
    <row r="1589" spans="3:22" x14ac:dyDescent="0.3">
      <c r="C1589" s="1">
        <v>1.5859999999999999E-2</v>
      </c>
      <c r="D1589" s="1">
        <f t="shared" si="200"/>
        <v>4.982565948593412</v>
      </c>
      <c r="E1589" s="1" t="str">
        <f t="shared" si="201"/>
        <v>S5</v>
      </c>
      <c r="F1589" s="1">
        <f t="shared" si="206"/>
        <v>0.79377574380702143</v>
      </c>
      <c r="G1589" s="1">
        <f>$F$2*(((SQRT(3)*COS(Model!F1589))-SIN(Model!F1589))/2)</f>
        <v>0.20057434885836509</v>
      </c>
      <c r="H1589" s="1">
        <f t="shared" si="202"/>
        <v>0.57040459377364261</v>
      </c>
      <c r="I1589" s="1">
        <f t="shared" si="203"/>
        <v>0.77097894263200772</v>
      </c>
      <c r="J1589" s="1" t="str">
        <f t="shared" si="204"/>
        <v>R4</v>
      </c>
      <c r="K1589" t="str">
        <f t="shared" si="205"/>
        <v>S5R4</v>
      </c>
      <c r="L1589" t="str">
        <f>VLOOKUP(K1589,'Voltage Vector Region'!$M:$P,2,0)</f>
        <v>V18</v>
      </c>
      <c r="M1589" t="str">
        <f>VLOOKUP(K1589,'Voltage Vector Region'!$M:$P,3,0)</f>
        <v>V11</v>
      </c>
      <c r="N1589" t="str">
        <f>VLOOKUP(K1589,'Voltage Vector Region'!$M:$P,4,0)</f>
        <v>V6</v>
      </c>
      <c r="P1589" t="str">
        <f>VLOOKUP(L1589,'Voltage Vector Region'!$R:$S,2,0)</f>
        <v>PNP</v>
      </c>
      <c r="Q1589" t="str">
        <f>VLOOKUP(M1589,'Voltage Vector Region'!$R:$S,2,0)</f>
        <v>ONP</v>
      </c>
      <c r="R1589" t="str">
        <f>VLOOKUP(N1589,'Voltage Vector Region'!$R:$S,2,0)</f>
        <v>POP</v>
      </c>
      <c r="S1589">
        <f t="shared" si="199"/>
        <v>15.86</v>
      </c>
      <c r="T1589" t="e">
        <f>VLOOKUP($K1589,#REF!,2,0)</f>
        <v>#REF!</v>
      </c>
      <c r="U1589" t="e">
        <f>VLOOKUP($K1589,#REF!,3,0)</f>
        <v>#REF!</v>
      </c>
      <c r="V1589" t="e">
        <f>VLOOKUP($K1589,#REF!,4,0)</f>
        <v>#REF!</v>
      </c>
    </row>
    <row r="1590" spans="3:22" x14ac:dyDescent="0.3">
      <c r="C1590" s="1">
        <v>1.5869999999999999E-2</v>
      </c>
      <c r="D1590" s="1">
        <f t="shared" si="200"/>
        <v>4.9857075412470016</v>
      </c>
      <c r="E1590" s="1" t="str">
        <f t="shared" si="201"/>
        <v>S5</v>
      </c>
      <c r="F1590" s="1">
        <f t="shared" si="206"/>
        <v>0.79691733646061103</v>
      </c>
      <c r="G1590" s="1">
        <f>$F$2*(((SQRT(3)*COS(Model!F1590))-SIN(Model!F1590))/2)</f>
        <v>0.19814036246103797</v>
      </c>
      <c r="H1590" s="1">
        <f t="shared" si="202"/>
        <v>0.57216397878583203</v>
      </c>
      <c r="I1590" s="1">
        <f t="shared" si="203"/>
        <v>0.77030434124686997</v>
      </c>
      <c r="J1590" s="1" t="str">
        <f t="shared" si="204"/>
        <v>R4</v>
      </c>
      <c r="K1590" t="str">
        <f t="shared" si="205"/>
        <v>S5R4</v>
      </c>
      <c r="L1590" t="str">
        <f>VLOOKUP(K1590,'Voltage Vector Region'!$M:$P,2,0)</f>
        <v>V18</v>
      </c>
      <c r="M1590" t="str">
        <f>VLOOKUP(K1590,'Voltage Vector Region'!$M:$P,3,0)</f>
        <v>V11</v>
      </c>
      <c r="N1590" t="str">
        <f>VLOOKUP(K1590,'Voltage Vector Region'!$M:$P,4,0)</f>
        <v>V6</v>
      </c>
      <c r="P1590" t="str">
        <f>VLOOKUP(L1590,'Voltage Vector Region'!$R:$S,2,0)</f>
        <v>PNP</v>
      </c>
      <c r="Q1590" t="str">
        <f>VLOOKUP(M1590,'Voltage Vector Region'!$R:$S,2,0)</f>
        <v>ONP</v>
      </c>
      <c r="R1590" t="str">
        <f>VLOOKUP(N1590,'Voltage Vector Region'!$R:$S,2,0)</f>
        <v>POP</v>
      </c>
      <c r="S1590">
        <f t="shared" si="199"/>
        <v>15.87</v>
      </c>
      <c r="T1590" t="e">
        <f>VLOOKUP($K1590,#REF!,2,0)</f>
        <v>#REF!</v>
      </c>
      <c r="U1590" t="e">
        <f>VLOOKUP($K1590,#REF!,3,0)</f>
        <v>#REF!</v>
      </c>
      <c r="V1590" t="e">
        <f>VLOOKUP($K1590,#REF!,4,0)</f>
        <v>#REF!</v>
      </c>
    </row>
    <row r="1591" spans="3:22" x14ac:dyDescent="0.3">
      <c r="C1591" s="1">
        <v>1.5879999999999998E-2</v>
      </c>
      <c r="D1591" s="1">
        <f t="shared" si="200"/>
        <v>4.9888491339005911</v>
      </c>
      <c r="E1591" s="1" t="str">
        <f t="shared" si="201"/>
        <v>S5</v>
      </c>
      <c r="F1591" s="1">
        <f t="shared" si="206"/>
        <v>0.80005892911420062</v>
      </c>
      <c r="G1591" s="1">
        <f>$F$2*(((SQRT(3)*COS(Model!F1591))-SIN(Model!F1591))/2)</f>
        <v>0.19570442049832582</v>
      </c>
      <c r="H1591" s="1">
        <f t="shared" si="202"/>
        <v>0.57391771677054293</v>
      </c>
      <c r="I1591" s="1">
        <f t="shared" si="203"/>
        <v>0.76962213726886874</v>
      </c>
      <c r="J1591" s="1" t="str">
        <f t="shared" si="204"/>
        <v>R4</v>
      </c>
      <c r="K1591" t="str">
        <f t="shared" si="205"/>
        <v>S5R4</v>
      </c>
      <c r="L1591" t="str">
        <f>VLOOKUP(K1591,'Voltage Vector Region'!$M:$P,2,0)</f>
        <v>V18</v>
      </c>
      <c r="M1591" t="str">
        <f>VLOOKUP(K1591,'Voltage Vector Region'!$M:$P,3,0)</f>
        <v>V11</v>
      </c>
      <c r="N1591" t="str">
        <f>VLOOKUP(K1591,'Voltage Vector Region'!$M:$P,4,0)</f>
        <v>V6</v>
      </c>
      <c r="P1591" t="str">
        <f>VLOOKUP(L1591,'Voltage Vector Region'!$R:$S,2,0)</f>
        <v>PNP</v>
      </c>
      <c r="Q1591" t="str">
        <f>VLOOKUP(M1591,'Voltage Vector Region'!$R:$S,2,0)</f>
        <v>ONP</v>
      </c>
      <c r="R1591" t="str">
        <f>VLOOKUP(N1591,'Voltage Vector Region'!$R:$S,2,0)</f>
        <v>POP</v>
      </c>
      <c r="S1591">
        <f t="shared" si="199"/>
        <v>15.879999999999997</v>
      </c>
      <c r="T1591" t="e">
        <f>VLOOKUP($K1591,#REF!,2,0)</f>
        <v>#REF!</v>
      </c>
      <c r="U1591" t="e">
        <f>VLOOKUP($K1591,#REF!,3,0)</f>
        <v>#REF!</v>
      </c>
      <c r="V1591" t="e">
        <f>VLOOKUP($K1591,#REF!,4,0)</f>
        <v>#REF!</v>
      </c>
    </row>
    <row r="1592" spans="3:22" x14ac:dyDescent="0.3">
      <c r="C1592" s="1">
        <v>1.5890000000000001E-2</v>
      </c>
      <c r="D1592" s="1">
        <f t="shared" si="200"/>
        <v>4.9919907265541816</v>
      </c>
      <c r="E1592" s="1" t="str">
        <f t="shared" si="201"/>
        <v>S5</v>
      </c>
      <c r="F1592" s="1">
        <f t="shared" si="206"/>
        <v>0.80320052176779111</v>
      </c>
      <c r="G1592" s="1">
        <f>$F$2*(((SQRT(3)*COS(Model!F1592))-SIN(Model!F1592))/2)</f>
        <v>0.19326654701199183</v>
      </c>
      <c r="H1592" s="1">
        <f t="shared" si="202"/>
        <v>0.5756657904190895</v>
      </c>
      <c r="I1592" s="1">
        <f t="shared" si="203"/>
        <v>0.76893233743108136</v>
      </c>
      <c r="J1592" s="1" t="str">
        <f t="shared" si="204"/>
        <v>R4</v>
      </c>
      <c r="K1592" t="str">
        <f t="shared" si="205"/>
        <v>S5R4</v>
      </c>
      <c r="L1592" t="str">
        <f>VLOOKUP(K1592,'Voltage Vector Region'!$M:$P,2,0)</f>
        <v>V18</v>
      </c>
      <c r="M1592" t="str">
        <f>VLOOKUP(K1592,'Voltage Vector Region'!$M:$P,3,0)</f>
        <v>V11</v>
      </c>
      <c r="N1592" t="str">
        <f>VLOOKUP(K1592,'Voltage Vector Region'!$M:$P,4,0)</f>
        <v>V6</v>
      </c>
      <c r="P1592" t="str">
        <f>VLOOKUP(L1592,'Voltage Vector Region'!$R:$S,2,0)</f>
        <v>PNP</v>
      </c>
      <c r="Q1592" t="str">
        <f>VLOOKUP(M1592,'Voltage Vector Region'!$R:$S,2,0)</f>
        <v>ONP</v>
      </c>
      <c r="R1592" t="str">
        <f>VLOOKUP(N1592,'Voltage Vector Region'!$R:$S,2,0)</f>
        <v>POP</v>
      </c>
      <c r="S1592">
        <f t="shared" si="199"/>
        <v>15.89</v>
      </c>
      <c r="T1592" t="e">
        <f>VLOOKUP($K1592,#REF!,2,0)</f>
        <v>#REF!</v>
      </c>
      <c r="U1592" t="e">
        <f>VLOOKUP($K1592,#REF!,3,0)</f>
        <v>#REF!</v>
      </c>
      <c r="V1592" t="e">
        <f>VLOOKUP($K1592,#REF!,4,0)</f>
        <v>#REF!</v>
      </c>
    </row>
    <row r="1593" spans="3:22" x14ac:dyDescent="0.3">
      <c r="C1593" s="1">
        <v>1.5900000000000001E-2</v>
      </c>
      <c r="D1593" s="1">
        <f t="shared" si="200"/>
        <v>4.9951323192077712</v>
      </c>
      <c r="E1593" s="1" t="str">
        <f t="shared" si="201"/>
        <v>S5</v>
      </c>
      <c r="F1593" s="1">
        <f t="shared" si="206"/>
        <v>0.80634211442138071</v>
      </c>
      <c r="G1593" s="1">
        <f>$F$2*(((SQRT(3)*COS(Model!F1593))-SIN(Model!F1593))/2)</f>
        <v>0.19082676606286433</v>
      </c>
      <c r="H1593" s="1">
        <f t="shared" si="202"/>
        <v>0.57740818247868997</v>
      </c>
      <c r="I1593" s="1">
        <f t="shared" si="203"/>
        <v>0.76823494854155427</v>
      </c>
      <c r="J1593" s="1" t="str">
        <f t="shared" si="204"/>
        <v>R4</v>
      </c>
      <c r="K1593" t="str">
        <f t="shared" si="205"/>
        <v>S5R4</v>
      </c>
      <c r="L1593" t="str">
        <f>VLOOKUP(K1593,'Voltage Vector Region'!$M:$P,2,0)</f>
        <v>V18</v>
      </c>
      <c r="M1593" t="str">
        <f>VLOOKUP(K1593,'Voltage Vector Region'!$M:$P,3,0)</f>
        <v>V11</v>
      </c>
      <c r="N1593" t="str">
        <f>VLOOKUP(K1593,'Voltage Vector Region'!$M:$P,4,0)</f>
        <v>V6</v>
      </c>
      <c r="P1593" t="str">
        <f>VLOOKUP(L1593,'Voltage Vector Region'!$R:$S,2,0)</f>
        <v>PNP</v>
      </c>
      <c r="Q1593" t="str">
        <f>VLOOKUP(M1593,'Voltage Vector Region'!$R:$S,2,0)</f>
        <v>ONP</v>
      </c>
      <c r="R1593" t="str">
        <f>VLOOKUP(N1593,'Voltage Vector Region'!$R:$S,2,0)</f>
        <v>POP</v>
      </c>
      <c r="S1593">
        <f t="shared" si="199"/>
        <v>15.9</v>
      </c>
      <c r="T1593" t="e">
        <f>VLOOKUP($K1593,#REF!,2,0)</f>
        <v>#REF!</v>
      </c>
      <c r="U1593" t="e">
        <f>VLOOKUP($K1593,#REF!,3,0)</f>
        <v>#REF!</v>
      </c>
      <c r="V1593" t="e">
        <f>VLOOKUP($K1593,#REF!,4,0)</f>
        <v>#REF!</v>
      </c>
    </row>
    <row r="1594" spans="3:22" x14ac:dyDescent="0.3">
      <c r="C1594" s="1">
        <v>1.5910000000000001E-2</v>
      </c>
      <c r="D1594" s="1">
        <f t="shared" si="200"/>
        <v>4.9982739118613608</v>
      </c>
      <c r="E1594" s="1" t="str">
        <f t="shared" si="201"/>
        <v>S5</v>
      </c>
      <c r="F1594" s="1">
        <f t="shared" si="206"/>
        <v>0.8094837070749703</v>
      </c>
      <c r="G1594" s="1">
        <f>$F$2*(((SQRT(3)*COS(Model!F1594))-SIN(Model!F1594))/2)</f>
        <v>0.18838510173059572</v>
      </c>
      <c r="H1594" s="1">
        <f t="shared" si="202"/>
        <v>0.57914487575263851</v>
      </c>
      <c r="I1594" s="1">
        <f t="shared" si="203"/>
        <v>0.76752997748323426</v>
      </c>
      <c r="J1594" s="1" t="str">
        <f t="shared" si="204"/>
        <v>R4</v>
      </c>
      <c r="K1594" t="str">
        <f t="shared" si="205"/>
        <v>S5R4</v>
      </c>
      <c r="L1594" t="str">
        <f>VLOOKUP(K1594,'Voltage Vector Region'!$M:$P,2,0)</f>
        <v>V18</v>
      </c>
      <c r="M1594" t="str">
        <f>VLOOKUP(K1594,'Voltage Vector Region'!$M:$P,3,0)</f>
        <v>V11</v>
      </c>
      <c r="N1594" t="str">
        <f>VLOOKUP(K1594,'Voltage Vector Region'!$M:$P,4,0)</f>
        <v>V6</v>
      </c>
      <c r="P1594" t="str">
        <f>VLOOKUP(L1594,'Voltage Vector Region'!$R:$S,2,0)</f>
        <v>PNP</v>
      </c>
      <c r="Q1594" t="str">
        <f>VLOOKUP(M1594,'Voltage Vector Region'!$R:$S,2,0)</f>
        <v>ONP</v>
      </c>
      <c r="R1594" t="str">
        <f>VLOOKUP(N1594,'Voltage Vector Region'!$R:$S,2,0)</f>
        <v>POP</v>
      </c>
      <c r="S1594">
        <f t="shared" si="199"/>
        <v>15.91</v>
      </c>
      <c r="T1594" t="e">
        <f>VLOOKUP($K1594,#REF!,2,0)</f>
        <v>#REF!</v>
      </c>
      <c r="U1594" t="e">
        <f>VLOOKUP($K1594,#REF!,3,0)</f>
        <v>#REF!</v>
      </c>
      <c r="V1594" t="e">
        <f>VLOOKUP($K1594,#REF!,4,0)</f>
        <v>#REF!</v>
      </c>
    </row>
    <row r="1595" spans="3:22" x14ac:dyDescent="0.3">
      <c r="C1595" s="1">
        <v>1.592E-2</v>
      </c>
      <c r="D1595" s="1">
        <f t="shared" si="200"/>
        <v>5.0014155045149513</v>
      </c>
      <c r="E1595" s="1" t="str">
        <f t="shared" si="201"/>
        <v>S5</v>
      </c>
      <c r="F1595" s="1">
        <f t="shared" si="206"/>
        <v>0.81262529972856079</v>
      </c>
      <c r="G1595" s="1">
        <f>$F$2*(((SQRT(3)*COS(Model!F1595))-SIN(Model!F1595))/2)</f>
        <v>0.18594157811342649</v>
      </c>
      <c r="H1595" s="1">
        <f t="shared" si="202"/>
        <v>0.58087585310047407</v>
      </c>
      <c r="I1595" s="1">
        <f t="shared" si="203"/>
        <v>0.76681743121390056</v>
      </c>
      <c r="J1595" s="1" t="str">
        <f t="shared" si="204"/>
        <v>R4</v>
      </c>
      <c r="K1595" t="str">
        <f t="shared" si="205"/>
        <v>S5R4</v>
      </c>
      <c r="L1595" t="str">
        <f>VLOOKUP(K1595,'Voltage Vector Region'!$M:$P,2,0)</f>
        <v>V18</v>
      </c>
      <c r="M1595" t="str">
        <f>VLOOKUP(K1595,'Voltage Vector Region'!$M:$P,3,0)</f>
        <v>V11</v>
      </c>
      <c r="N1595" t="str">
        <f>VLOOKUP(K1595,'Voltage Vector Region'!$M:$P,4,0)</f>
        <v>V6</v>
      </c>
      <c r="P1595" t="str">
        <f>VLOOKUP(L1595,'Voltage Vector Region'!$R:$S,2,0)</f>
        <v>PNP</v>
      </c>
      <c r="Q1595" t="str">
        <f>VLOOKUP(M1595,'Voltage Vector Region'!$R:$S,2,0)</f>
        <v>ONP</v>
      </c>
      <c r="R1595" t="str">
        <f>VLOOKUP(N1595,'Voltage Vector Region'!$R:$S,2,0)</f>
        <v>POP</v>
      </c>
      <c r="S1595">
        <f t="shared" si="199"/>
        <v>15.92</v>
      </c>
      <c r="T1595" t="e">
        <f>VLOOKUP($K1595,#REF!,2,0)</f>
        <v>#REF!</v>
      </c>
      <c r="U1595" t="e">
        <f>VLOOKUP($K1595,#REF!,3,0)</f>
        <v>#REF!</v>
      </c>
      <c r="V1595" t="e">
        <f>VLOOKUP($K1595,#REF!,4,0)</f>
        <v>#REF!</v>
      </c>
    </row>
    <row r="1596" spans="3:22" x14ac:dyDescent="0.3">
      <c r="C1596" s="1">
        <v>1.593E-2</v>
      </c>
      <c r="D1596" s="1">
        <f t="shared" si="200"/>
        <v>5.0045570971685409</v>
      </c>
      <c r="E1596" s="1" t="str">
        <f t="shared" si="201"/>
        <v>S5</v>
      </c>
      <c r="F1596" s="1">
        <f t="shared" si="206"/>
        <v>0.81576689238215039</v>
      </c>
      <c r="G1596" s="1">
        <f>$F$2*(((SQRT(3)*COS(Model!F1596))-SIN(Model!F1596))/2)</f>
        <v>0.18349621932794957</v>
      </c>
      <c r="H1596" s="1">
        <f t="shared" si="202"/>
        <v>0.58260109743814803</v>
      </c>
      <c r="I1596" s="1">
        <f t="shared" si="203"/>
        <v>0.7660973167660976</v>
      </c>
      <c r="J1596" s="1" t="str">
        <f t="shared" si="204"/>
        <v>R4</v>
      </c>
      <c r="K1596" t="str">
        <f t="shared" si="205"/>
        <v>S5R4</v>
      </c>
      <c r="L1596" t="str">
        <f>VLOOKUP(K1596,'Voltage Vector Region'!$M:$P,2,0)</f>
        <v>V18</v>
      </c>
      <c r="M1596" t="str">
        <f>VLOOKUP(K1596,'Voltage Vector Region'!$M:$P,3,0)</f>
        <v>V11</v>
      </c>
      <c r="N1596" t="str">
        <f>VLOOKUP(K1596,'Voltage Vector Region'!$M:$P,4,0)</f>
        <v>V6</v>
      </c>
      <c r="P1596" t="str">
        <f>VLOOKUP(L1596,'Voltage Vector Region'!$R:$S,2,0)</f>
        <v>PNP</v>
      </c>
      <c r="Q1596" t="str">
        <f>VLOOKUP(M1596,'Voltage Vector Region'!$R:$S,2,0)</f>
        <v>ONP</v>
      </c>
      <c r="R1596" t="str">
        <f>VLOOKUP(N1596,'Voltage Vector Region'!$R:$S,2,0)</f>
        <v>POP</v>
      </c>
      <c r="S1596">
        <f t="shared" si="199"/>
        <v>15.93</v>
      </c>
      <c r="T1596" t="e">
        <f>VLOOKUP($K1596,#REF!,2,0)</f>
        <v>#REF!</v>
      </c>
      <c r="U1596" t="e">
        <f>VLOOKUP($K1596,#REF!,3,0)</f>
        <v>#REF!</v>
      </c>
      <c r="V1596" t="e">
        <f>VLOOKUP($K1596,#REF!,4,0)</f>
        <v>#REF!</v>
      </c>
    </row>
    <row r="1597" spans="3:22" x14ac:dyDescent="0.3">
      <c r="C1597" s="1">
        <v>1.5939999999999999E-2</v>
      </c>
      <c r="D1597" s="1">
        <f t="shared" si="200"/>
        <v>5.0076986898221305</v>
      </c>
      <c r="E1597" s="1" t="str">
        <f t="shared" si="201"/>
        <v>S5</v>
      </c>
      <c r="F1597" s="1">
        <f t="shared" si="206"/>
        <v>0.81890848503573999</v>
      </c>
      <c r="G1597" s="1">
        <f>$F$2*(((SQRT(3)*COS(Model!F1597))-SIN(Model!F1597))/2)</f>
        <v>0.18104904950886827</v>
      </c>
      <c r="H1597" s="1">
        <f t="shared" si="202"/>
        <v>0.58432059173819606</v>
      </c>
      <c r="I1597" s="1">
        <f t="shared" si="203"/>
        <v>0.7653696412470643</v>
      </c>
      <c r="J1597" s="1" t="str">
        <f t="shared" si="204"/>
        <v>R4</v>
      </c>
      <c r="K1597" t="str">
        <f t="shared" si="205"/>
        <v>S5R4</v>
      </c>
      <c r="L1597" t="str">
        <f>VLOOKUP(K1597,'Voltage Vector Region'!$M:$P,2,0)</f>
        <v>V18</v>
      </c>
      <c r="M1597" t="str">
        <f>VLOOKUP(K1597,'Voltage Vector Region'!$M:$P,3,0)</f>
        <v>V11</v>
      </c>
      <c r="N1597" t="str">
        <f>VLOOKUP(K1597,'Voltage Vector Region'!$M:$P,4,0)</f>
        <v>V6</v>
      </c>
      <c r="P1597" t="str">
        <f>VLOOKUP(L1597,'Voltage Vector Region'!$R:$S,2,0)</f>
        <v>PNP</v>
      </c>
      <c r="Q1597" t="str">
        <f>VLOOKUP(M1597,'Voltage Vector Region'!$R:$S,2,0)</f>
        <v>ONP</v>
      </c>
      <c r="R1597" t="str">
        <f>VLOOKUP(N1597,'Voltage Vector Region'!$R:$S,2,0)</f>
        <v>POP</v>
      </c>
      <c r="S1597">
        <f t="shared" si="199"/>
        <v>15.94</v>
      </c>
      <c r="T1597" t="e">
        <f>VLOOKUP($K1597,#REF!,2,0)</f>
        <v>#REF!</v>
      </c>
      <c r="U1597" t="e">
        <f>VLOOKUP($K1597,#REF!,3,0)</f>
        <v>#REF!</v>
      </c>
      <c r="V1597" t="e">
        <f>VLOOKUP($K1597,#REF!,4,0)</f>
        <v>#REF!</v>
      </c>
    </row>
    <row r="1598" spans="3:22" x14ac:dyDescent="0.3">
      <c r="C1598" s="1">
        <v>1.5949999999999999E-2</v>
      </c>
      <c r="D1598" s="1">
        <f t="shared" si="200"/>
        <v>5.0108402824757201</v>
      </c>
      <c r="E1598" s="1" t="str">
        <f t="shared" si="201"/>
        <v>S5</v>
      </c>
      <c r="F1598" s="1">
        <f t="shared" si="206"/>
        <v>0.82205007768932958</v>
      </c>
      <c r="G1598" s="1">
        <f>$F$2*(((SQRT(3)*COS(Model!F1598))-SIN(Model!F1598))/2)</f>
        <v>0.17860009280876082</v>
      </c>
      <c r="H1598" s="1">
        <f t="shared" si="202"/>
        <v>0.58603431902990322</v>
      </c>
      <c r="I1598" s="1">
        <f t="shared" si="203"/>
        <v>0.7646344118386641</v>
      </c>
      <c r="J1598" s="1" t="str">
        <f t="shared" si="204"/>
        <v>R4</v>
      </c>
      <c r="K1598" t="str">
        <f t="shared" si="205"/>
        <v>S5R4</v>
      </c>
      <c r="L1598" t="str">
        <f>VLOOKUP(K1598,'Voltage Vector Region'!$M:$P,2,0)</f>
        <v>V18</v>
      </c>
      <c r="M1598" t="str">
        <f>VLOOKUP(K1598,'Voltage Vector Region'!$M:$P,3,0)</f>
        <v>V11</v>
      </c>
      <c r="N1598" t="str">
        <f>VLOOKUP(K1598,'Voltage Vector Region'!$M:$P,4,0)</f>
        <v>V6</v>
      </c>
      <c r="P1598" t="str">
        <f>VLOOKUP(L1598,'Voltage Vector Region'!$R:$S,2,0)</f>
        <v>PNP</v>
      </c>
      <c r="Q1598" t="str">
        <f>VLOOKUP(M1598,'Voltage Vector Region'!$R:$S,2,0)</f>
        <v>ONP</v>
      </c>
      <c r="R1598" t="str">
        <f>VLOOKUP(N1598,'Voltage Vector Region'!$R:$S,2,0)</f>
        <v>POP</v>
      </c>
      <c r="S1598">
        <f t="shared" si="199"/>
        <v>15.95</v>
      </c>
      <c r="T1598" t="e">
        <f>VLOOKUP($K1598,#REF!,2,0)</f>
        <v>#REF!</v>
      </c>
      <c r="U1598" t="e">
        <f>VLOOKUP($K1598,#REF!,3,0)</f>
        <v>#REF!</v>
      </c>
      <c r="V1598" t="e">
        <f>VLOOKUP($K1598,#REF!,4,0)</f>
        <v>#REF!</v>
      </c>
    </row>
    <row r="1599" spans="3:22" x14ac:dyDescent="0.3">
      <c r="C1599" s="1">
        <v>1.5959999999999998E-2</v>
      </c>
      <c r="D1599" s="1">
        <f t="shared" si="200"/>
        <v>5.0139818751293097</v>
      </c>
      <c r="E1599" s="1" t="str">
        <f t="shared" si="201"/>
        <v>S5</v>
      </c>
      <c r="F1599" s="1">
        <f t="shared" si="206"/>
        <v>0.82519167034291918</v>
      </c>
      <c r="G1599" s="1">
        <f>$F$2*(((SQRT(3)*COS(Model!F1599))-SIN(Model!F1599))/2)</f>
        <v>0.17614937339784112</v>
      </c>
      <c r="H1599" s="1">
        <f t="shared" si="202"/>
        <v>0.58774226239947325</v>
      </c>
      <c r="I1599" s="1">
        <f t="shared" si="203"/>
        <v>0.76389163579731434</v>
      </c>
      <c r="J1599" s="1" t="str">
        <f t="shared" si="204"/>
        <v>R4</v>
      </c>
      <c r="K1599" t="str">
        <f t="shared" si="205"/>
        <v>S5R4</v>
      </c>
      <c r="L1599" t="str">
        <f>VLOOKUP(K1599,'Voltage Vector Region'!$M:$P,2,0)</f>
        <v>V18</v>
      </c>
      <c r="M1599" t="str">
        <f>VLOOKUP(K1599,'Voltage Vector Region'!$M:$P,3,0)</f>
        <v>V11</v>
      </c>
      <c r="N1599" t="str">
        <f>VLOOKUP(K1599,'Voltage Vector Region'!$M:$P,4,0)</f>
        <v>V6</v>
      </c>
      <c r="P1599" t="str">
        <f>VLOOKUP(L1599,'Voltage Vector Region'!$R:$S,2,0)</f>
        <v>PNP</v>
      </c>
      <c r="Q1599" t="str">
        <f>VLOOKUP(M1599,'Voltage Vector Region'!$R:$S,2,0)</f>
        <v>ONP</v>
      </c>
      <c r="R1599" t="str">
        <f>VLOOKUP(N1599,'Voltage Vector Region'!$R:$S,2,0)</f>
        <v>POP</v>
      </c>
      <c r="S1599">
        <f t="shared" si="199"/>
        <v>15.959999999999997</v>
      </c>
      <c r="T1599" t="e">
        <f>VLOOKUP($K1599,#REF!,2,0)</f>
        <v>#REF!</v>
      </c>
      <c r="U1599" t="e">
        <f>VLOOKUP($K1599,#REF!,3,0)</f>
        <v>#REF!</v>
      </c>
      <c r="V1599" t="e">
        <f>VLOOKUP($K1599,#REF!,4,0)</f>
        <v>#REF!</v>
      </c>
    </row>
    <row r="1600" spans="3:22" x14ac:dyDescent="0.3">
      <c r="C1600" s="1">
        <v>1.5970000000000002E-2</v>
      </c>
      <c r="D1600" s="1">
        <f t="shared" si="200"/>
        <v>5.0171234677829002</v>
      </c>
      <c r="E1600" s="1" t="str">
        <f t="shared" si="201"/>
        <v>S5</v>
      </c>
      <c r="F1600" s="1">
        <f t="shared" si="206"/>
        <v>0.82833326299650967</v>
      </c>
      <c r="G1600" s="1">
        <f>$F$2*(((SQRT(3)*COS(Model!F1600))-SIN(Model!F1600))/2)</f>
        <v>0.17369691546371963</v>
      </c>
      <c r="H1600" s="1">
        <f t="shared" si="202"/>
        <v>0.58944440499019501</v>
      </c>
      <c r="I1600" s="1">
        <f t="shared" si="203"/>
        <v>0.76314132045391458</v>
      </c>
      <c r="J1600" s="1" t="str">
        <f t="shared" si="204"/>
        <v>R4</v>
      </c>
      <c r="K1600" t="str">
        <f t="shared" si="205"/>
        <v>S5R4</v>
      </c>
      <c r="L1600" t="str">
        <f>VLOOKUP(K1600,'Voltage Vector Region'!$M:$P,2,0)</f>
        <v>V18</v>
      </c>
      <c r="M1600" t="str">
        <f>VLOOKUP(K1600,'Voltage Vector Region'!$M:$P,3,0)</f>
        <v>V11</v>
      </c>
      <c r="N1600" t="str">
        <f>VLOOKUP(K1600,'Voltage Vector Region'!$M:$P,4,0)</f>
        <v>V6</v>
      </c>
      <c r="P1600" t="str">
        <f>VLOOKUP(L1600,'Voltage Vector Region'!$R:$S,2,0)</f>
        <v>PNP</v>
      </c>
      <c r="Q1600" t="str">
        <f>VLOOKUP(M1600,'Voltage Vector Region'!$R:$S,2,0)</f>
        <v>ONP</v>
      </c>
      <c r="R1600" t="str">
        <f>VLOOKUP(N1600,'Voltage Vector Region'!$R:$S,2,0)</f>
        <v>POP</v>
      </c>
      <c r="S1600">
        <f t="shared" si="199"/>
        <v>15.97</v>
      </c>
      <c r="T1600" t="e">
        <f>VLOOKUP($K1600,#REF!,2,0)</f>
        <v>#REF!</v>
      </c>
      <c r="U1600" t="e">
        <f>VLOOKUP($K1600,#REF!,3,0)</f>
        <v>#REF!</v>
      </c>
      <c r="V1600" t="e">
        <f>VLOOKUP($K1600,#REF!,4,0)</f>
        <v>#REF!</v>
      </c>
    </row>
    <row r="1601" spans="3:22" x14ac:dyDescent="0.3">
      <c r="C1601" s="1">
        <v>1.5980000000000001E-2</v>
      </c>
      <c r="D1601" s="1">
        <f t="shared" si="200"/>
        <v>5.0202650604364898</v>
      </c>
      <c r="E1601" s="1" t="str">
        <f t="shared" si="201"/>
        <v>S5</v>
      </c>
      <c r="F1601" s="1">
        <f t="shared" si="206"/>
        <v>0.83147485565009926</v>
      </c>
      <c r="G1601" s="1">
        <f>$F$2*(((SQRT(3)*COS(Model!F1601))-SIN(Model!F1601))/2)</f>
        <v>0.17124274321116759</v>
      </c>
      <c r="H1601" s="1">
        <f t="shared" si="202"/>
        <v>0.59114073000260736</v>
      </c>
      <c r="I1601" s="1">
        <f t="shared" si="203"/>
        <v>0.76238347321377498</v>
      </c>
      <c r="J1601" s="1" t="str">
        <f t="shared" si="204"/>
        <v>R4</v>
      </c>
      <c r="K1601" t="str">
        <f t="shared" si="205"/>
        <v>S5R4</v>
      </c>
      <c r="L1601" t="str">
        <f>VLOOKUP(K1601,'Voltage Vector Region'!$M:$P,2,0)</f>
        <v>V18</v>
      </c>
      <c r="M1601" t="str">
        <f>VLOOKUP(K1601,'Voltage Vector Region'!$M:$P,3,0)</f>
        <v>V11</v>
      </c>
      <c r="N1601" t="str">
        <f>VLOOKUP(K1601,'Voltage Vector Region'!$M:$P,4,0)</f>
        <v>V6</v>
      </c>
      <c r="P1601" t="str">
        <f>VLOOKUP(L1601,'Voltage Vector Region'!$R:$S,2,0)</f>
        <v>PNP</v>
      </c>
      <c r="Q1601" t="str">
        <f>VLOOKUP(M1601,'Voltage Vector Region'!$R:$S,2,0)</f>
        <v>ONP</v>
      </c>
      <c r="R1601" t="str">
        <f>VLOOKUP(N1601,'Voltage Vector Region'!$R:$S,2,0)</f>
        <v>POP</v>
      </c>
      <c r="S1601">
        <f t="shared" si="199"/>
        <v>15.98</v>
      </c>
      <c r="T1601" t="e">
        <f>VLOOKUP($K1601,#REF!,2,0)</f>
        <v>#REF!</v>
      </c>
      <c r="U1601" t="e">
        <f>VLOOKUP($K1601,#REF!,3,0)</f>
        <v>#REF!</v>
      </c>
      <c r="V1601" t="e">
        <f>VLOOKUP($K1601,#REF!,4,0)</f>
        <v>#REF!</v>
      </c>
    </row>
    <row r="1602" spans="3:22" x14ac:dyDescent="0.3">
      <c r="C1602" s="1">
        <v>1.5990000000000001E-2</v>
      </c>
      <c r="D1602" s="1">
        <f t="shared" si="200"/>
        <v>5.0234066530900794</v>
      </c>
      <c r="E1602" s="1" t="str">
        <f t="shared" si="201"/>
        <v>S5</v>
      </c>
      <c r="F1602" s="1">
        <f t="shared" si="206"/>
        <v>0.83461644830368886</v>
      </c>
      <c r="G1602" s="1">
        <f>$F$2*(((SQRT(3)*COS(Model!F1602))-SIN(Model!F1602))/2)</f>
        <v>0.16878688086187343</v>
      </c>
      <c r="H1602" s="1">
        <f t="shared" si="202"/>
        <v>0.59283122069466776</v>
      </c>
      <c r="I1602" s="1">
        <f t="shared" si="203"/>
        <v>0.76161810155654119</v>
      </c>
      <c r="J1602" s="1" t="str">
        <f t="shared" si="204"/>
        <v>R4</v>
      </c>
      <c r="K1602" t="str">
        <f t="shared" si="205"/>
        <v>S5R4</v>
      </c>
      <c r="L1602" t="str">
        <f>VLOOKUP(K1602,'Voltage Vector Region'!$M:$P,2,0)</f>
        <v>V18</v>
      </c>
      <c r="M1602" t="str">
        <f>VLOOKUP(K1602,'Voltage Vector Region'!$M:$P,3,0)</f>
        <v>V11</v>
      </c>
      <c r="N1602" t="str">
        <f>VLOOKUP(K1602,'Voltage Vector Region'!$M:$P,4,0)</f>
        <v>V6</v>
      </c>
      <c r="P1602" t="str">
        <f>VLOOKUP(L1602,'Voltage Vector Region'!$R:$S,2,0)</f>
        <v>PNP</v>
      </c>
      <c r="Q1602" t="str">
        <f>VLOOKUP(M1602,'Voltage Vector Region'!$R:$S,2,0)</f>
        <v>ONP</v>
      </c>
      <c r="R1602" t="str">
        <f>VLOOKUP(N1602,'Voltage Vector Region'!$R:$S,2,0)</f>
        <v>POP</v>
      </c>
      <c r="S1602">
        <f t="shared" si="199"/>
        <v>15.99</v>
      </c>
      <c r="T1602" t="e">
        <f>VLOOKUP($K1602,#REF!,2,0)</f>
        <v>#REF!</v>
      </c>
      <c r="U1602" t="e">
        <f>VLOOKUP($K1602,#REF!,3,0)</f>
        <v>#REF!</v>
      </c>
      <c r="V1602" t="e">
        <f>VLOOKUP($K1602,#REF!,4,0)</f>
        <v>#REF!</v>
      </c>
    </row>
    <row r="1603" spans="3:22" x14ac:dyDescent="0.3">
      <c r="C1603" s="28">
        <v>1.6E-2</v>
      </c>
      <c r="D1603" s="28">
        <f t="shared" si="200"/>
        <v>5.026548245743669</v>
      </c>
      <c r="E1603" s="28" t="str">
        <f t="shared" si="201"/>
        <v>S5</v>
      </c>
      <c r="F1603" s="28">
        <f t="shared" si="206"/>
        <v>0.83775804095727846</v>
      </c>
      <c r="G1603" s="28">
        <f>$F$2*(((SQRT(3)*COS(Model!F1603))-SIN(Model!F1603))/2)</f>
        <v>0.16632935265420726</v>
      </c>
      <c r="H1603" s="28">
        <f t="shared" si="202"/>
        <v>0.59451586038191562</v>
      </c>
      <c r="I1603" s="28">
        <f t="shared" si="203"/>
        <v>0.76084521303612285</v>
      </c>
      <c r="J1603" s="28" t="str">
        <f t="shared" si="204"/>
        <v>R4</v>
      </c>
      <c r="K1603" s="29" t="str">
        <f t="shared" si="205"/>
        <v>S5R4</v>
      </c>
      <c r="L1603" s="29" t="str">
        <f>VLOOKUP(K1603,'Voltage Vector Region'!$M:$P,2,0)</f>
        <v>V18</v>
      </c>
      <c r="M1603" s="29" t="str">
        <f>VLOOKUP(K1603,'Voltage Vector Region'!$M:$P,3,0)</f>
        <v>V11</v>
      </c>
      <c r="N1603" s="29" t="str">
        <f>VLOOKUP(K1603,'Voltage Vector Region'!$M:$P,4,0)</f>
        <v>V6</v>
      </c>
      <c r="O1603" s="29"/>
      <c r="P1603" s="29" t="str">
        <f>VLOOKUP(L1603,'Voltage Vector Region'!$R:$S,2,0)</f>
        <v>PNP</v>
      </c>
      <c r="Q1603" s="29" t="str">
        <f>VLOOKUP(M1603,'Voltage Vector Region'!$R:$S,2,0)</f>
        <v>ONP</v>
      </c>
      <c r="R1603" s="29" t="str">
        <f>VLOOKUP(N1603,'Voltage Vector Region'!$R:$S,2,0)</f>
        <v>POP</v>
      </c>
      <c r="S1603" s="29">
        <f t="shared" ref="S1603:S1666" si="207">C1603/$S$1</f>
        <v>16</v>
      </c>
      <c r="T1603" t="e">
        <f>VLOOKUP($K1603,#REF!,2,0)</f>
        <v>#REF!</v>
      </c>
      <c r="U1603" t="e">
        <f>VLOOKUP($K1603,#REF!,3,0)</f>
        <v>#REF!</v>
      </c>
      <c r="V1603" t="e">
        <f>VLOOKUP($K1603,#REF!,4,0)</f>
        <v>#REF!</v>
      </c>
    </row>
    <row r="1604" spans="3:22" x14ac:dyDescent="0.3">
      <c r="C1604" s="1">
        <v>1.601E-2</v>
      </c>
      <c r="D1604" s="1">
        <f t="shared" ref="D1604:D1667" si="208">C1604*$B$3</f>
        <v>5.0296898383972586</v>
      </c>
      <c r="E1604" s="1" t="str">
        <f t="shared" ref="E1604:E1667" si="209">IF(AND((D1604&lt;PI()/3),(D1604&gt;=0)),"S1",IF(AND((D1604&lt;2*PI()/3),(D1604&gt;=PI()/3)),"S2",IF(AND((D1604&lt;3*PI()/3),(D1604&gt;=2*PI()/3)),"S3",IF(AND((D1604&lt;4*PI()/3),(D1604&gt;=PI())),"S4",IF(AND((D1604&lt;5*PI()/3),(D1604&gt;=4*PI()/3)),"S5",IF(AND((D1604&lt;2*PI()),(D1604&gt;=5*PI()/3)),"S6",0))))))</f>
        <v>S5</v>
      </c>
      <c r="F1604" s="1">
        <f t="shared" si="206"/>
        <v>0.84089963361086806</v>
      </c>
      <c r="G1604" s="1">
        <f>$F$2*(((SQRT(3)*COS(Model!F1604))-SIN(Model!F1604))/2)</f>
        <v>0.16387018284298027</v>
      </c>
      <c r="H1604" s="1">
        <f t="shared" si="202"/>
        <v>0.59619463243763715</v>
      </c>
      <c r="I1604" s="1">
        <f t="shared" si="203"/>
        <v>0.76006481528061742</v>
      </c>
      <c r="J1604" s="1" t="str">
        <f t="shared" si="204"/>
        <v>R4</v>
      </c>
      <c r="K1604" t="str">
        <f t="shared" si="205"/>
        <v>S5R4</v>
      </c>
      <c r="L1604" t="str">
        <f>VLOOKUP(K1604,'Voltage Vector Region'!$M:$P,2,0)</f>
        <v>V18</v>
      </c>
      <c r="M1604" t="str">
        <f>VLOOKUP(K1604,'Voltage Vector Region'!$M:$P,3,0)</f>
        <v>V11</v>
      </c>
      <c r="N1604" t="str">
        <f>VLOOKUP(K1604,'Voltage Vector Region'!$M:$P,4,0)</f>
        <v>V6</v>
      </c>
      <c r="P1604" t="str">
        <f>VLOOKUP(L1604,'Voltage Vector Region'!$R:$S,2,0)</f>
        <v>PNP</v>
      </c>
      <c r="Q1604" t="str">
        <f>VLOOKUP(M1604,'Voltage Vector Region'!$R:$S,2,0)</f>
        <v>ONP</v>
      </c>
      <c r="R1604" t="str">
        <f>VLOOKUP(N1604,'Voltage Vector Region'!$R:$S,2,0)</f>
        <v>POP</v>
      </c>
      <c r="S1604">
        <f t="shared" si="207"/>
        <v>16.009999999999998</v>
      </c>
      <c r="T1604" t="e">
        <f>VLOOKUP($K1604,#REF!,2,0)</f>
        <v>#REF!</v>
      </c>
      <c r="U1604" t="e">
        <f>VLOOKUP($K1604,#REF!,3,0)</f>
        <v>#REF!</v>
      </c>
      <c r="V1604" t="e">
        <f>VLOOKUP($K1604,#REF!,4,0)</f>
        <v>#REF!</v>
      </c>
    </row>
    <row r="1605" spans="3:22" x14ac:dyDescent="0.3">
      <c r="C1605" s="1">
        <v>1.602E-2</v>
      </c>
      <c r="D1605" s="1">
        <f t="shared" si="208"/>
        <v>5.0328314310508491</v>
      </c>
      <c r="E1605" s="1" t="str">
        <f t="shared" si="209"/>
        <v>S5</v>
      </c>
      <c r="F1605" s="1">
        <f t="shared" si="206"/>
        <v>0.84404122626445854</v>
      </c>
      <c r="G1605" s="1">
        <f>$F$2*(((SQRT(3)*COS(Model!F1605))-SIN(Model!F1605))/2)</f>
        <v>0.16140939569920493</v>
      </c>
      <c r="H1605" s="1">
        <f t="shared" si="202"/>
        <v>0.59786752029303059</v>
      </c>
      <c r="I1605" s="1">
        <f t="shared" si="203"/>
        <v>0.75927691599223546</v>
      </c>
      <c r="J1605" s="1" t="str">
        <f t="shared" si="204"/>
        <v>R4</v>
      </c>
      <c r="K1605" t="str">
        <f t="shared" si="205"/>
        <v>S5R4</v>
      </c>
      <c r="L1605" t="str">
        <f>VLOOKUP(K1605,'Voltage Vector Region'!$M:$P,2,0)</f>
        <v>V18</v>
      </c>
      <c r="M1605" t="str">
        <f>VLOOKUP(K1605,'Voltage Vector Region'!$M:$P,3,0)</f>
        <v>V11</v>
      </c>
      <c r="N1605" t="str">
        <f>VLOOKUP(K1605,'Voltage Vector Region'!$M:$P,4,0)</f>
        <v>V6</v>
      </c>
      <c r="P1605" t="str">
        <f>VLOOKUP(L1605,'Voltage Vector Region'!$R:$S,2,0)</f>
        <v>PNP</v>
      </c>
      <c r="Q1605" t="str">
        <f>VLOOKUP(M1605,'Voltage Vector Region'!$R:$S,2,0)</f>
        <v>ONP</v>
      </c>
      <c r="R1605" t="str">
        <f>VLOOKUP(N1605,'Voltage Vector Region'!$R:$S,2,0)</f>
        <v>POP</v>
      </c>
      <c r="S1605">
        <f t="shared" si="207"/>
        <v>16.02</v>
      </c>
      <c r="T1605" t="e">
        <f>VLOOKUP($K1605,#REF!,2,0)</f>
        <v>#REF!</v>
      </c>
      <c r="U1605" t="e">
        <f>VLOOKUP($K1605,#REF!,3,0)</f>
        <v>#REF!</v>
      </c>
      <c r="V1605" t="e">
        <f>VLOOKUP($K1605,#REF!,4,0)</f>
        <v>#REF!</v>
      </c>
    </row>
    <row r="1606" spans="3:22" x14ac:dyDescent="0.3">
      <c r="C1606" s="1">
        <v>1.6029999999999999E-2</v>
      </c>
      <c r="D1606" s="1">
        <f t="shared" si="208"/>
        <v>5.0359730237044387</v>
      </c>
      <c r="E1606" s="1" t="str">
        <f t="shared" si="209"/>
        <v>S5</v>
      </c>
      <c r="F1606" s="1">
        <f t="shared" si="206"/>
        <v>0.84718281891804814</v>
      </c>
      <c r="G1606" s="1">
        <f>$F$2*(((SQRT(3)*COS(Model!F1606))-SIN(Model!F1606))/2)</f>
        <v>0.15894701550985843</v>
      </c>
      <c r="H1606" s="1">
        <f t="shared" si="202"/>
        <v>0.59953450743736703</v>
      </c>
      <c r="I1606" s="1">
        <f t="shared" si="203"/>
        <v>0.75848152294722548</v>
      </c>
      <c r="J1606" s="1" t="str">
        <f t="shared" si="204"/>
        <v>R4</v>
      </c>
      <c r="K1606" t="str">
        <f t="shared" si="205"/>
        <v>S5R4</v>
      </c>
      <c r="L1606" t="str">
        <f>VLOOKUP(K1606,'Voltage Vector Region'!$M:$P,2,0)</f>
        <v>V18</v>
      </c>
      <c r="M1606" t="str">
        <f>VLOOKUP(K1606,'Voltage Vector Region'!$M:$P,3,0)</f>
        <v>V11</v>
      </c>
      <c r="N1606" t="str">
        <f>VLOOKUP(K1606,'Voltage Vector Region'!$M:$P,4,0)</f>
        <v>V6</v>
      </c>
      <c r="P1606" t="str">
        <f>VLOOKUP(L1606,'Voltage Vector Region'!$R:$S,2,0)</f>
        <v>PNP</v>
      </c>
      <c r="Q1606" t="str">
        <f>VLOOKUP(M1606,'Voltage Vector Region'!$R:$S,2,0)</f>
        <v>ONP</v>
      </c>
      <c r="R1606" t="str">
        <f>VLOOKUP(N1606,'Voltage Vector Region'!$R:$S,2,0)</f>
        <v>POP</v>
      </c>
      <c r="S1606">
        <f t="shared" si="207"/>
        <v>16.029999999999998</v>
      </c>
      <c r="T1606" t="e">
        <f>VLOOKUP($K1606,#REF!,2,0)</f>
        <v>#REF!</v>
      </c>
      <c r="U1606" t="e">
        <f>VLOOKUP($K1606,#REF!,3,0)</f>
        <v>#REF!</v>
      </c>
      <c r="V1606" t="e">
        <f>VLOOKUP($K1606,#REF!,4,0)</f>
        <v>#REF!</v>
      </c>
    </row>
    <row r="1607" spans="3:22" x14ac:dyDescent="0.3">
      <c r="C1607" s="1">
        <v>1.6039999999999999E-2</v>
      </c>
      <c r="D1607" s="1">
        <f t="shared" si="208"/>
        <v>5.0391146163580283</v>
      </c>
      <c r="E1607" s="1" t="str">
        <f t="shared" si="209"/>
        <v>S5</v>
      </c>
      <c r="F1607" s="1">
        <f t="shared" si="206"/>
        <v>0.85032441157163774</v>
      </c>
      <c r="G1607" s="1">
        <f>$F$2*(((SQRT(3)*COS(Model!F1607))-SIN(Model!F1607))/2)</f>
        <v>0.15648306657763822</v>
      </c>
      <c r="H1607" s="1">
        <f t="shared" si="202"/>
        <v>0.6011955774181571</v>
      </c>
      <c r="I1607" s="1">
        <f t="shared" si="203"/>
        <v>0.75767864399579532</v>
      </c>
      <c r="J1607" s="1" t="str">
        <f t="shared" si="204"/>
        <v>R4</v>
      </c>
      <c r="K1607" t="str">
        <f t="shared" si="205"/>
        <v>S5R4</v>
      </c>
      <c r="L1607" t="str">
        <f>VLOOKUP(K1607,'Voltage Vector Region'!$M:$P,2,0)</f>
        <v>V18</v>
      </c>
      <c r="M1607" t="str">
        <f>VLOOKUP(K1607,'Voltage Vector Region'!$M:$P,3,0)</f>
        <v>V11</v>
      </c>
      <c r="N1607" t="str">
        <f>VLOOKUP(K1607,'Voltage Vector Region'!$M:$P,4,0)</f>
        <v>V6</v>
      </c>
      <c r="P1607" t="str">
        <f>VLOOKUP(L1607,'Voltage Vector Region'!$R:$S,2,0)</f>
        <v>PNP</v>
      </c>
      <c r="Q1607" t="str">
        <f>VLOOKUP(M1607,'Voltage Vector Region'!$R:$S,2,0)</f>
        <v>ONP</v>
      </c>
      <c r="R1607" t="str">
        <f>VLOOKUP(N1607,'Voltage Vector Region'!$R:$S,2,0)</f>
        <v>POP</v>
      </c>
      <c r="S1607">
        <f t="shared" si="207"/>
        <v>16.04</v>
      </c>
      <c r="T1607" t="e">
        <f>VLOOKUP($K1607,#REF!,2,0)</f>
        <v>#REF!</v>
      </c>
      <c r="U1607" t="e">
        <f>VLOOKUP($K1607,#REF!,3,0)</f>
        <v>#REF!</v>
      </c>
      <c r="V1607" t="e">
        <f>VLOOKUP($K1607,#REF!,4,0)</f>
        <v>#REF!</v>
      </c>
    </row>
    <row r="1608" spans="3:22" x14ac:dyDescent="0.3">
      <c r="C1608" s="1">
        <v>1.6049999999999998E-2</v>
      </c>
      <c r="D1608" s="1">
        <f t="shared" si="208"/>
        <v>5.0422562090116179</v>
      </c>
      <c r="E1608" s="1" t="str">
        <f t="shared" si="209"/>
        <v>S5</v>
      </c>
      <c r="F1608" s="1">
        <f t="shared" si="206"/>
        <v>0.85346600422522734</v>
      </c>
      <c r="G1608" s="1">
        <f>$F$2*(((SQRT(3)*COS(Model!F1608))-SIN(Model!F1608))/2)</f>
        <v>0.15401757322072582</v>
      </c>
      <c r="H1608" s="1">
        <f t="shared" si="202"/>
        <v>0.6028507138413105</v>
      </c>
      <c r="I1608" s="1">
        <f t="shared" si="203"/>
        <v>0.75686828706203635</v>
      </c>
      <c r="J1608" s="1" t="str">
        <f t="shared" si="204"/>
        <v>R4</v>
      </c>
      <c r="K1608" t="str">
        <f t="shared" si="205"/>
        <v>S5R4</v>
      </c>
      <c r="L1608" t="str">
        <f>VLOOKUP(K1608,'Voltage Vector Region'!$M:$P,2,0)</f>
        <v>V18</v>
      </c>
      <c r="M1608" t="str">
        <f>VLOOKUP(K1608,'Voltage Vector Region'!$M:$P,3,0)</f>
        <v>V11</v>
      </c>
      <c r="N1608" t="str">
        <f>VLOOKUP(K1608,'Voltage Vector Region'!$M:$P,4,0)</f>
        <v>V6</v>
      </c>
      <c r="P1608" t="str">
        <f>VLOOKUP(L1608,'Voltage Vector Region'!$R:$S,2,0)</f>
        <v>PNP</v>
      </c>
      <c r="Q1608" t="str">
        <f>VLOOKUP(M1608,'Voltage Vector Region'!$R:$S,2,0)</f>
        <v>ONP</v>
      </c>
      <c r="R1608" t="str">
        <f>VLOOKUP(N1608,'Voltage Vector Region'!$R:$S,2,0)</f>
        <v>POP</v>
      </c>
      <c r="S1608">
        <f t="shared" si="207"/>
        <v>16.049999999999997</v>
      </c>
      <c r="T1608" t="e">
        <f>VLOOKUP($K1608,#REF!,2,0)</f>
        <v>#REF!</v>
      </c>
      <c r="U1608" t="e">
        <f>VLOOKUP($K1608,#REF!,3,0)</f>
        <v>#REF!</v>
      </c>
      <c r="V1608" t="e">
        <f>VLOOKUP($K1608,#REF!,4,0)</f>
        <v>#REF!</v>
      </c>
    </row>
    <row r="1609" spans="3:22" x14ac:dyDescent="0.3">
      <c r="C1609" s="1">
        <v>1.6060000000000001E-2</v>
      </c>
      <c r="D1609" s="1">
        <f t="shared" si="208"/>
        <v>5.0453978016652083</v>
      </c>
      <c r="E1609" s="1" t="str">
        <f t="shared" si="209"/>
        <v>S5</v>
      </c>
      <c r="F1609" s="1">
        <f t="shared" si="206"/>
        <v>0.85660759687881782</v>
      </c>
      <c r="G1609" s="1">
        <f>$F$2*(((SQRT(3)*COS(Model!F1609))-SIN(Model!F1609))/2)</f>
        <v>0.15155055977254439</v>
      </c>
      <c r="H1609" s="1">
        <f t="shared" si="202"/>
        <v>0.6044999003712993</v>
      </c>
      <c r="I1609" s="1">
        <f t="shared" si="203"/>
        <v>0.75605046014384369</v>
      </c>
      <c r="J1609" s="1" t="str">
        <f t="shared" si="204"/>
        <v>R4</v>
      </c>
      <c r="K1609" t="str">
        <f t="shared" si="205"/>
        <v>S5R4</v>
      </c>
      <c r="L1609" t="str">
        <f>VLOOKUP(K1609,'Voltage Vector Region'!$M:$P,2,0)</f>
        <v>V18</v>
      </c>
      <c r="M1609" t="str">
        <f>VLOOKUP(K1609,'Voltage Vector Region'!$M:$P,3,0)</f>
        <v>V11</v>
      </c>
      <c r="N1609" t="str">
        <f>VLOOKUP(K1609,'Voltage Vector Region'!$M:$P,4,0)</f>
        <v>V6</v>
      </c>
      <c r="P1609" t="str">
        <f>VLOOKUP(L1609,'Voltage Vector Region'!$R:$S,2,0)</f>
        <v>PNP</v>
      </c>
      <c r="Q1609" t="str">
        <f>VLOOKUP(M1609,'Voltage Vector Region'!$R:$S,2,0)</f>
        <v>ONP</v>
      </c>
      <c r="R1609" t="str">
        <f>VLOOKUP(N1609,'Voltage Vector Region'!$R:$S,2,0)</f>
        <v>POP</v>
      </c>
      <c r="S1609">
        <f t="shared" si="207"/>
        <v>16.060000000000002</v>
      </c>
      <c r="T1609" t="e">
        <f>VLOOKUP($K1609,#REF!,2,0)</f>
        <v>#REF!</v>
      </c>
      <c r="U1609" t="e">
        <f>VLOOKUP($K1609,#REF!,3,0)</f>
        <v>#REF!</v>
      </c>
      <c r="V1609" t="e">
        <f>VLOOKUP($K1609,#REF!,4,0)</f>
        <v>#REF!</v>
      </c>
    </row>
    <row r="1610" spans="3:22" x14ac:dyDescent="0.3">
      <c r="C1610" s="1">
        <v>1.6070000000000001E-2</v>
      </c>
      <c r="D1610" s="1">
        <f t="shared" si="208"/>
        <v>5.0485393943187979</v>
      </c>
      <c r="E1610" s="1" t="str">
        <f t="shared" si="209"/>
        <v>S5</v>
      </c>
      <c r="F1610" s="1">
        <f t="shared" si="206"/>
        <v>0.85974918953240742</v>
      </c>
      <c r="G1610" s="1">
        <f>$F$2*(((SQRT(3)*COS(Model!F1610))-SIN(Model!F1610))/2)</f>
        <v>0.1490820505815221</v>
      </c>
      <c r="H1610" s="1">
        <f t="shared" si="202"/>
        <v>0.6061431207313176</v>
      </c>
      <c r="I1610" s="1">
        <f t="shared" si="203"/>
        <v>0.75522517131283973</v>
      </c>
      <c r="J1610" s="1" t="str">
        <f t="shared" si="204"/>
        <v>R4</v>
      </c>
      <c r="K1610" t="str">
        <f t="shared" si="205"/>
        <v>S5R4</v>
      </c>
      <c r="L1610" t="str">
        <f>VLOOKUP(K1610,'Voltage Vector Region'!$M:$P,2,0)</f>
        <v>V18</v>
      </c>
      <c r="M1610" t="str">
        <f>VLOOKUP(K1610,'Voltage Vector Region'!$M:$P,3,0)</f>
        <v>V11</v>
      </c>
      <c r="N1610" t="str">
        <f>VLOOKUP(K1610,'Voltage Vector Region'!$M:$P,4,0)</f>
        <v>V6</v>
      </c>
      <c r="P1610" t="str">
        <f>VLOOKUP(L1610,'Voltage Vector Region'!$R:$S,2,0)</f>
        <v>PNP</v>
      </c>
      <c r="Q1610" t="str">
        <f>VLOOKUP(M1610,'Voltage Vector Region'!$R:$S,2,0)</f>
        <v>ONP</v>
      </c>
      <c r="R1610" t="str">
        <f>VLOOKUP(N1610,'Voltage Vector Region'!$R:$S,2,0)</f>
        <v>POP</v>
      </c>
      <c r="S1610">
        <f t="shared" si="207"/>
        <v>16.07</v>
      </c>
      <c r="T1610" t="e">
        <f>VLOOKUP($K1610,#REF!,2,0)</f>
        <v>#REF!</v>
      </c>
      <c r="U1610" t="e">
        <f>VLOOKUP($K1610,#REF!,3,0)</f>
        <v>#REF!</v>
      </c>
      <c r="V1610" t="e">
        <f>VLOOKUP($K1610,#REF!,4,0)</f>
        <v>#REF!</v>
      </c>
    </row>
    <row r="1611" spans="3:22" x14ac:dyDescent="0.3">
      <c r="C1611" s="1">
        <v>1.6080000000000001E-2</v>
      </c>
      <c r="D1611" s="1">
        <f t="shared" si="208"/>
        <v>5.0516809869723875</v>
      </c>
      <c r="E1611" s="1" t="str">
        <f t="shared" si="209"/>
        <v>S5</v>
      </c>
      <c r="F1611" s="1">
        <f t="shared" si="206"/>
        <v>0.86289078218599702</v>
      </c>
      <c r="G1611" s="1">
        <f>$F$2*(((SQRT(3)*COS(Model!F1611))-SIN(Model!F1611))/2)</f>
        <v>0.14661207001084736</v>
      </c>
      <c r="H1611" s="1">
        <f t="shared" si="202"/>
        <v>0.60778035870344405</v>
      </c>
      <c r="I1611" s="1">
        <f t="shared" si="203"/>
        <v>0.75439242871429135</v>
      </c>
      <c r="J1611" s="1" t="str">
        <f t="shared" si="204"/>
        <v>R4</v>
      </c>
      <c r="K1611" t="str">
        <f t="shared" si="205"/>
        <v>S5R4</v>
      </c>
      <c r="L1611" t="str">
        <f>VLOOKUP(K1611,'Voltage Vector Region'!$M:$P,2,0)</f>
        <v>V18</v>
      </c>
      <c r="M1611" t="str">
        <f>VLOOKUP(K1611,'Voltage Vector Region'!$M:$P,3,0)</f>
        <v>V11</v>
      </c>
      <c r="N1611" t="str">
        <f>VLOOKUP(K1611,'Voltage Vector Region'!$M:$P,4,0)</f>
        <v>V6</v>
      </c>
      <c r="P1611" t="str">
        <f>VLOOKUP(L1611,'Voltage Vector Region'!$R:$S,2,0)</f>
        <v>PNP</v>
      </c>
      <c r="Q1611" t="str">
        <f>VLOOKUP(M1611,'Voltage Vector Region'!$R:$S,2,0)</f>
        <v>ONP</v>
      </c>
      <c r="R1611" t="str">
        <f>VLOOKUP(N1611,'Voltage Vector Region'!$R:$S,2,0)</f>
        <v>POP</v>
      </c>
      <c r="S1611">
        <f t="shared" si="207"/>
        <v>16.080000000000002</v>
      </c>
      <c r="T1611" t="e">
        <f>VLOOKUP($K1611,#REF!,2,0)</f>
        <v>#REF!</v>
      </c>
      <c r="U1611" t="e">
        <f>VLOOKUP($K1611,#REF!,3,0)</f>
        <v>#REF!</v>
      </c>
      <c r="V1611" t="e">
        <f>VLOOKUP($K1611,#REF!,4,0)</f>
        <v>#REF!</v>
      </c>
    </row>
    <row r="1612" spans="3:22" x14ac:dyDescent="0.3">
      <c r="C1612" s="1">
        <v>1.609E-2</v>
      </c>
      <c r="D1612" s="1">
        <f t="shared" si="208"/>
        <v>5.0548225796259771</v>
      </c>
      <c r="E1612" s="1" t="str">
        <f t="shared" si="209"/>
        <v>S5</v>
      </c>
      <c r="F1612" s="1">
        <f t="shared" si="206"/>
        <v>0.86603237483958662</v>
      </c>
      <c r="G1612" s="1">
        <f>$F$2*(((SQRT(3)*COS(Model!F1612))-SIN(Model!F1612))/2)</f>
        <v>0.14414064243823149</v>
      </c>
      <c r="H1612" s="1">
        <f t="shared" ref="H1612:H1675" si="210">$F$2*SIN(F1612)</f>
        <v>0.60941159812880097</v>
      </c>
      <c r="I1612" s="1">
        <f t="shared" ref="I1612:I1675" si="211">G1612+H1612</f>
        <v>0.75355224056703252</v>
      </c>
      <c r="J1612" s="1" t="str">
        <f t="shared" ref="J1612:J1675" si="212">IF(G1612&gt;0.5,"R3",IF(H1612&gt;0.5,"R4",IF(I1612&lt;0.5,"R1","R2")))</f>
        <v>R4</v>
      </c>
      <c r="K1612" t="str">
        <f t="shared" ref="K1612:K1675" si="213">E1612&amp;J1612</f>
        <v>S5R4</v>
      </c>
      <c r="L1612" t="str">
        <f>VLOOKUP(K1612,'Voltage Vector Region'!$M:$P,2,0)</f>
        <v>V18</v>
      </c>
      <c r="M1612" t="str">
        <f>VLOOKUP(K1612,'Voltage Vector Region'!$M:$P,3,0)</f>
        <v>V11</v>
      </c>
      <c r="N1612" t="str">
        <f>VLOOKUP(K1612,'Voltage Vector Region'!$M:$P,4,0)</f>
        <v>V6</v>
      </c>
      <c r="P1612" t="str">
        <f>VLOOKUP(L1612,'Voltage Vector Region'!$R:$S,2,0)</f>
        <v>PNP</v>
      </c>
      <c r="Q1612" t="str">
        <f>VLOOKUP(M1612,'Voltage Vector Region'!$R:$S,2,0)</f>
        <v>ONP</v>
      </c>
      <c r="R1612" t="str">
        <f>VLOOKUP(N1612,'Voltage Vector Region'!$R:$S,2,0)</f>
        <v>POP</v>
      </c>
      <c r="S1612">
        <f t="shared" si="207"/>
        <v>16.09</v>
      </c>
      <c r="T1612" t="e">
        <f>VLOOKUP($K1612,#REF!,2,0)</f>
        <v>#REF!</v>
      </c>
      <c r="U1612" t="e">
        <f>VLOOKUP($K1612,#REF!,3,0)</f>
        <v>#REF!</v>
      </c>
      <c r="V1612" t="e">
        <f>VLOOKUP($K1612,#REF!,4,0)</f>
        <v>#REF!</v>
      </c>
    </row>
    <row r="1613" spans="3:22" x14ac:dyDescent="0.3">
      <c r="C1613" s="1">
        <v>1.61E-2</v>
      </c>
      <c r="D1613" s="1">
        <f t="shared" si="208"/>
        <v>5.0579641722795667</v>
      </c>
      <c r="E1613" s="1" t="str">
        <f t="shared" si="209"/>
        <v>S5</v>
      </c>
      <c r="F1613" s="1">
        <f t="shared" si="206"/>
        <v>0.86917396749317621</v>
      </c>
      <c r="G1613" s="1">
        <f>$F$2*(((SQRT(3)*COS(Model!F1613))-SIN(Model!F1613))/2)</f>
        <v>0.14166779225566653</v>
      </c>
      <c r="H1613" s="1">
        <f t="shared" si="210"/>
        <v>0.61103682290771388</v>
      </c>
      <c r="I1613" s="1">
        <f t="shared" si="211"/>
        <v>0.75270461516338039</v>
      </c>
      <c r="J1613" s="1" t="str">
        <f t="shared" si="212"/>
        <v>R4</v>
      </c>
      <c r="K1613" t="str">
        <f t="shared" si="213"/>
        <v>S5R4</v>
      </c>
      <c r="L1613" t="str">
        <f>VLOOKUP(K1613,'Voltage Vector Region'!$M:$P,2,0)</f>
        <v>V18</v>
      </c>
      <c r="M1613" t="str">
        <f>VLOOKUP(K1613,'Voltage Vector Region'!$M:$P,3,0)</f>
        <v>V11</v>
      </c>
      <c r="N1613" t="str">
        <f>VLOOKUP(K1613,'Voltage Vector Region'!$M:$P,4,0)</f>
        <v>V6</v>
      </c>
      <c r="P1613" t="str">
        <f>VLOOKUP(L1613,'Voltage Vector Region'!$R:$S,2,0)</f>
        <v>PNP</v>
      </c>
      <c r="Q1613" t="str">
        <f>VLOOKUP(M1613,'Voltage Vector Region'!$R:$S,2,0)</f>
        <v>ONP</v>
      </c>
      <c r="R1613" t="str">
        <f>VLOOKUP(N1613,'Voltage Vector Region'!$R:$S,2,0)</f>
        <v>POP</v>
      </c>
      <c r="S1613">
        <f t="shared" si="207"/>
        <v>16.099999999999998</v>
      </c>
      <c r="T1613" t="e">
        <f>VLOOKUP($K1613,#REF!,2,0)</f>
        <v>#REF!</v>
      </c>
      <c r="U1613" t="e">
        <f>VLOOKUP($K1613,#REF!,3,0)</f>
        <v>#REF!</v>
      </c>
      <c r="V1613" t="e">
        <f>VLOOKUP($K1613,#REF!,4,0)</f>
        <v>#REF!</v>
      </c>
    </row>
    <row r="1614" spans="3:22" x14ac:dyDescent="0.3">
      <c r="C1614" s="1">
        <v>1.6109999999999999E-2</v>
      </c>
      <c r="D1614" s="1">
        <f t="shared" si="208"/>
        <v>5.0611057649331563</v>
      </c>
      <c r="E1614" s="1" t="str">
        <f t="shared" si="209"/>
        <v>S5</v>
      </c>
      <c r="F1614" s="1">
        <f t="shared" si="206"/>
        <v>0.87231556014676581</v>
      </c>
      <c r="G1614" s="1">
        <f>$F$2*(((SQRT(3)*COS(Model!F1614))-SIN(Model!F1614))/2)</f>
        <v>0.13919354386918564</v>
      </c>
      <c r="H1614" s="1">
        <f t="shared" si="210"/>
        <v>0.61265601699987016</v>
      </c>
      <c r="I1614" s="1">
        <f t="shared" si="211"/>
        <v>0.75184956086905586</v>
      </c>
      <c r="J1614" s="1" t="str">
        <f t="shared" si="212"/>
        <v>R4</v>
      </c>
      <c r="K1614" t="str">
        <f t="shared" si="213"/>
        <v>S5R4</v>
      </c>
      <c r="L1614" t="str">
        <f>VLOOKUP(K1614,'Voltage Vector Region'!$M:$P,2,0)</f>
        <v>V18</v>
      </c>
      <c r="M1614" t="str">
        <f>VLOOKUP(K1614,'Voltage Vector Region'!$M:$P,3,0)</f>
        <v>V11</v>
      </c>
      <c r="N1614" t="str">
        <f>VLOOKUP(K1614,'Voltage Vector Region'!$M:$P,4,0)</f>
        <v>V6</v>
      </c>
      <c r="P1614" t="str">
        <f>VLOOKUP(L1614,'Voltage Vector Region'!$R:$S,2,0)</f>
        <v>PNP</v>
      </c>
      <c r="Q1614" t="str">
        <f>VLOOKUP(M1614,'Voltage Vector Region'!$R:$S,2,0)</f>
        <v>ONP</v>
      </c>
      <c r="R1614" t="str">
        <f>VLOOKUP(N1614,'Voltage Vector Region'!$R:$S,2,0)</f>
        <v>POP</v>
      </c>
      <c r="S1614">
        <f t="shared" si="207"/>
        <v>16.11</v>
      </c>
      <c r="T1614" t="e">
        <f>VLOOKUP($K1614,#REF!,2,0)</f>
        <v>#REF!</v>
      </c>
      <c r="U1614" t="e">
        <f>VLOOKUP($K1614,#REF!,3,0)</f>
        <v>#REF!</v>
      </c>
      <c r="V1614" t="e">
        <f>VLOOKUP($K1614,#REF!,4,0)</f>
        <v>#REF!</v>
      </c>
    </row>
    <row r="1615" spans="3:22" x14ac:dyDescent="0.3">
      <c r="C1615" s="1">
        <v>1.6119999999999999E-2</v>
      </c>
      <c r="D1615" s="1">
        <f t="shared" si="208"/>
        <v>5.0642473575867468</v>
      </c>
      <c r="E1615" s="1" t="str">
        <f t="shared" si="209"/>
        <v>S5</v>
      </c>
      <c r="F1615" s="1">
        <f t="shared" si="206"/>
        <v>0.8754571528003563</v>
      </c>
      <c r="G1615" s="1">
        <f>$F$2*(((SQRT(3)*COS(Model!F1615))-SIN(Model!F1615))/2)</f>
        <v>0.13671792169862088</v>
      </c>
      <c r="H1615" s="1">
        <f t="shared" si="210"/>
        <v>0.61426916442447832</v>
      </c>
      <c r="I1615" s="1">
        <f t="shared" si="211"/>
        <v>0.75098708612309917</v>
      </c>
      <c r="J1615" s="1" t="str">
        <f t="shared" si="212"/>
        <v>R4</v>
      </c>
      <c r="K1615" t="str">
        <f t="shared" si="213"/>
        <v>S5R4</v>
      </c>
      <c r="L1615" t="str">
        <f>VLOOKUP(K1615,'Voltage Vector Region'!$M:$P,2,0)</f>
        <v>V18</v>
      </c>
      <c r="M1615" t="str">
        <f>VLOOKUP(K1615,'Voltage Vector Region'!$M:$P,3,0)</f>
        <v>V11</v>
      </c>
      <c r="N1615" t="str">
        <f>VLOOKUP(K1615,'Voltage Vector Region'!$M:$P,4,0)</f>
        <v>V6</v>
      </c>
      <c r="P1615" t="str">
        <f>VLOOKUP(L1615,'Voltage Vector Region'!$R:$S,2,0)</f>
        <v>PNP</v>
      </c>
      <c r="Q1615" t="str">
        <f>VLOOKUP(M1615,'Voltage Vector Region'!$R:$S,2,0)</f>
        <v>ONP</v>
      </c>
      <c r="R1615" t="str">
        <f>VLOOKUP(N1615,'Voltage Vector Region'!$R:$S,2,0)</f>
        <v>POP</v>
      </c>
      <c r="S1615">
        <f t="shared" si="207"/>
        <v>16.119999999999997</v>
      </c>
      <c r="T1615" t="e">
        <f>VLOOKUP($K1615,#REF!,2,0)</f>
        <v>#REF!</v>
      </c>
      <c r="U1615" t="e">
        <f>VLOOKUP($K1615,#REF!,3,0)</f>
        <v>#REF!</v>
      </c>
      <c r="V1615" t="e">
        <f>VLOOKUP($K1615,#REF!,4,0)</f>
        <v>#REF!</v>
      </c>
    </row>
    <row r="1616" spans="3:22" x14ac:dyDescent="0.3">
      <c r="C1616" s="1">
        <v>1.6129999999999999E-2</v>
      </c>
      <c r="D1616" s="1">
        <f t="shared" si="208"/>
        <v>5.0673889502403364</v>
      </c>
      <c r="E1616" s="1" t="str">
        <f t="shared" si="209"/>
        <v>S5</v>
      </c>
      <c r="F1616" s="1">
        <f t="shared" si="206"/>
        <v>0.8785987454539459</v>
      </c>
      <c r="G1616" s="1">
        <f>$F$2*(((SQRT(3)*COS(Model!F1616))-SIN(Model!F1616))/2)</f>
        <v>0.13424095017736484</v>
      </c>
      <c r="H1616" s="1">
        <f t="shared" si="210"/>
        <v>0.61587624926042361</v>
      </c>
      <c r="I1616" s="1">
        <f t="shared" si="211"/>
        <v>0.75011719943778843</v>
      </c>
      <c r="J1616" s="1" t="str">
        <f t="shared" si="212"/>
        <v>R4</v>
      </c>
      <c r="K1616" t="str">
        <f t="shared" si="213"/>
        <v>S5R4</v>
      </c>
      <c r="L1616" t="str">
        <f>VLOOKUP(K1616,'Voltage Vector Region'!$M:$P,2,0)</f>
        <v>V18</v>
      </c>
      <c r="M1616" t="str">
        <f>VLOOKUP(K1616,'Voltage Vector Region'!$M:$P,3,0)</f>
        <v>V11</v>
      </c>
      <c r="N1616" t="str">
        <f>VLOOKUP(K1616,'Voltage Vector Region'!$M:$P,4,0)</f>
        <v>V6</v>
      </c>
      <c r="P1616" t="str">
        <f>VLOOKUP(L1616,'Voltage Vector Region'!$R:$S,2,0)</f>
        <v>PNP</v>
      </c>
      <c r="Q1616" t="str">
        <f>VLOOKUP(M1616,'Voltage Vector Region'!$R:$S,2,0)</f>
        <v>ONP</v>
      </c>
      <c r="R1616" t="str">
        <f>VLOOKUP(N1616,'Voltage Vector Region'!$R:$S,2,0)</f>
        <v>POP</v>
      </c>
      <c r="S1616">
        <f t="shared" si="207"/>
        <v>16.13</v>
      </c>
      <c r="T1616" t="e">
        <f>VLOOKUP($K1616,#REF!,2,0)</f>
        <v>#REF!</v>
      </c>
      <c r="U1616" t="e">
        <f>VLOOKUP($K1616,#REF!,3,0)</f>
        <v>#REF!</v>
      </c>
      <c r="V1616" t="e">
        <f>VLOOKUP($K1616,#REF!,4,0)</f>
        <v>#REF!</v>
      </c>
    </row>
    <row r="1617" spans="3:22" x14ac:dyDescent="0.3">
      <c r="C1617" s="1">
        <v>1.6140000000000002E-2</v>
      </c>
      <c r="D1617" s="1">
        <f t="shared" si="208"/>
        <v>5.0705305428939269</v>
      </c>
      <c r="E1617" s="1" t="str">
        <f t="shared" si="209"/>
        <v>S5</v>
      </c>
      <c r="F1617" s="1">
        <f t="shared" si="206"/>
        <v>0.88174033810753638</v>
      </c>
      <c r="G1617" s="1">
        <f>$F$2*(((SQRT(3)*COS(Model!F1617))-SIN(Model!F1617))/2)</f>
        <v>0.13176265375212504</v>
      </c>
      <c r="H1617" s="1">
        <f t="shared" si="210"/>
        <v>0.61747725564642852</v>
      </c>
      <c r="I1617" s="1">
        <f t="shared" si="211"/>
        <v>0.74923990939855356</v>
      </c>
      <c r="J1617" s="1" t="str">
        <f t="shared" si="212"/>
        <v>R4</v>
      </c>
      <c r="K1617" t="str">
        <f t="shared" si="213"/>
        <v>S5R4</v>
      </c>
      <c r="L1617" t="str">
        <f>VLOOKUP(K1617,'Voltage Vector Region'!$M:$P,2,0)</f>
        <v>V18</v>
      </c>
      <c r="M1617" t="str">
        <f>VLOOKUP(K1617,'Voltage Vector Region'!$M:$P,3,0)</f>
        <v>V11</v>
      </c>
      <c r="N1617" t="str">
        <f>VLOOKUP(K1617,'Voltage Vector Region'!$M:$P,4,0)</f>
        <v>V6</v>
      </c>
      <c r="P1617" t="str">
        <f>VLOOKUP(L1617,'Voltage Vector Region'!$R:$S,2,0)</f>
        <v>PNP</v>
      </c>
      <c r="Q1617" t="str">
        <f>VLOOKUP(M1617,'Voltage Vector Region'!$R:$S,2,0)</f>
        <v>ONP</v>
      </c>
      <c r="R1617" t="str">
        <f>VLOOKUP(N1617,'Voltage Vector Region'!$R:$S,2,0)</f>
        <v>POP</v>
      </c>
      <c r="S1617">
        <f t="shared" si="207"/>
        <v>16.14</v>
      </c>
      <c r="T1617" t="e">
        <f>VLOOKUP($K1617,#REF!,2,0)</f>
        <v>#REF!</v>
      </c>
      <c r="U1617" t="e">
        <f>VLOOKUP($K1617,#REF!,3,0)</f>
        <v>#REF!</v>
      </c>
      <c r="V1617" t="e">
        <f>VLOOKUP($K1617,#REF!,4,0)</f>
        <v>#REF!</v>
      </c>
    </row>
    <row r="1618" spans="3:22" x14ac:dyDescent="0.3">
      <c r="C1618" s="1">
        <v>1.6150000000000001E-2</v>
      </c>
      <c r="D1618" s="1">
        <f t="shared" si="208"/>
        <v>5.0736721355475165</v>
      </c>
      <c r="E1618" s="1" t="str">
        <f t="shared" si="209"/>
        <v>S5</v>
      </c>
      <c r="F1618" s="1">
        <f t="shared" si="206"/>
        <v>0.88488193076112598</v>
      </c>
      <c r="G1618" s="1">
        <f>$F$2*(((SQRT(3)*COS(Model!F1618))-SIN(Model!F1618))/2)</f>
        <v>0.12928305688268821</v>
      </c>
      <c r="H1618" s="1">
        <f t="shared" si="210"/>
        <v>0.61907216778120544</v>
      </c>
      <c r="I1618" s="1">
        <f t="shared" si="211"/>
        <v>0.74835522466389359</v>
      </c>
      <c r="J1618" s="1" t="str">
        <f t="shared" si="212"/>
        <v>R4</v>
      </c>
      <c r="K1618" t="str">
        <f t="shared" si="213"/>
        <v>S5R4</v>
      </c>
      <c r="L1618" t="str">
        <f>VLOOKUP(K1618,'Voltage Vector Region'!$M:$P,2,0)</f>
        <v>V18</v>
      </c>
      <c r="M1618" t="str">
        <f>VLOOKUP(K1618,'Voltage Vector Region'!$M:$P,3,0)</f>
        <v>V11</v>
      </c>
      <c r="N1618" t="str">
        <f>VLOOKUP(K1618,'Voltage Vector Region'!$M:$P,4,0)</f>
        <v>V6</v>
      </c>
      <c r="P1618" t="str">
        <f>VLOOKUP(L1618,'Voltage Vector Region'!$R:$S,2,0)</f>
        <v>PNP</v>
      </c>
      <c r="Q1618" t="str">
        <f>VLOOKUP(M1618,'Voltage Vector Region'!$R:$S,2,0)</f>
        <v>ONP</v>
      </c>
      <c r="R1618" t="str">
        <f>VLOOKUP(N1618,'Voltage Vector Region'!$R:$S,2,0)</f>
        <v>POP</v>
      </c>
      <c r="S1618">
        <f t="shared" si="207"/>
        <v>16.150000000000002</v>
      </c>
      <c r="T1618" t="e">
        <f>VLOOKUP($K1618,#REF!,2,0)</f>
        <v>#REF!</v>
      </c>
      <c r="U1618" t="e">
        <f>VLOOKUP($K1618,#REF!,3,0)</f>
        <v>#REF!</v>
      </c>
      <c r="V1618" t="e">
        <f>VLOOKUP($K1618,#REF!,4,0)</f>
        <v>#REF!</v>
      </c>
    </row>
    <row r="1619" spans="3:22" x14ac:dyDescent="0.3">
      <c r="C1619" s="1">
        <v>1.6160000000000001E-2</v>
      </c>
      <c r="D1619" s="1">
        <f t="shared" si="208"/>
        <v>5.0768137282011061</v>
      </c>
      <c r="E1619" s="1" t="str">
        <f t="shared" si="209"/>
        <v>S5</v>
      </c>
      <c r="F1619" s="1">
        <f t="shared" si="206"/>
        <v>0.88802352341471558</v>
      </c>
      <c r="G1619" s="1">
        <f>$F$2*(((SQRT(3)*COS(Model!F1619))-SIN(Model!F1619))/2)</f>
        <v>0.12680218404167359</v>
      </c>
      <c r="H1619" s="1">
        <f t="shared" si="210"/>
        <v>0.62066096992361586</v>
      </c>
      <c r="I1619" s="1">
        <f t="shared" si="211"/>
        <v>0.7474631539652894</v>
      </c>
      <c r="J1619" s="1" t="str">
        <f t="shared" si="212"/>
        <v>R4</v>
      </c>
      <c r="K1619" t="str">
        <f t="shared" si="213"/>
        <v>S5R4</v>
      </c>
      <c r="L1619" t="str">
        <f>VLOOKUP(K1619,'Voltage Vector Region'!$M:$P,2,0)</f>
        <v>V18</v>
      </c>
      <c r="M1619" t="str">
        <f>VLOOKUP(K1619,'Voltage Vector Region'!$M:$P,3,0)</f>
        <v>V11</v>
      </c>
      <c r="N1619" t="str">
        <f>VLOOKUP(K1619,'Voltage Vector Region'!$M:$P,4,0)</f>
        <v>V6</v>
      </c>
      <c r="P1619" t="str">
        <f>VLOOKUP(L1619,'Voltage Vector Region'!$R:$S,2,0)</f>
        <v>PNP</v>
      </c>
      <c r="Q1619" t="str">
        <f>VLOOKUP(M1619,'Voltage Vector Region'!$R:$S,2,0)</f>
        <v>ONP</v>
      </c>
      <c r="R1619" t="str">
        <f>VLOOKUP(N1619,'Voltage Vector Region'!$R:$S,2,0)</f>
        <v>POP</v>
      </c>
      <c r="S1619">
        <f t="shared" si="207"/>
        <v>16.16</v>
      </c>
      <c r="T1619" t="e">
        <f>VLOOKUP($K1619,#REF!,2,0)</f>
        <v>#REF!</v>
      </c>
      <c r="U1619" t="e">
        <f>VLOOKUP($K1619,#REF!,3,0)</f>
        <v>#REF!</v>
      </c>
      <c r="V1619" t="e">
        <f>VLOOKUP($K1619,#REF!,4,0)</f>
        <v>#REF!</v>
      </c>
    </row>
    <row r="1620" spans="3:22" x14ac:dyDescent="0.3">
      <c r="C1620" s="1">
        <v>1.617E-2</v>
      </c>
      <c r="D1620" s="1">
        <f t="shared" si="208"/>
        <v>5.0799553208546957</v>
      </c>
      <c r="E1620" s="1" t="str">
        <f t="shared" si="209"/>
        <v>S5</v>
      </c>
      <c r="F1620" s="1">
        <f t="shared" si="206"/>
        <v>0.89116511606830517</v>
      </c>
      <c r="G1620" s="1">
        <f>$F$2*(((SQRT(3)*COS(Model!F1620))-SIN(Model!F1620))/2)</f>
        <v>0.12432005971429461</v>
      </c>
      <c r="H1620" s="1">
        <f t="shared" si="210"/>
        <v>0.62224364639282415</v>
      </c>
      <c r="I1620" s="1">
        <f t="shared" si="211"/>
        <v>0.74656370610711875</v>
      </c>
      <c r="J1620" s="1" t="str">
        <f t="shared" si="212"/>
        <v>R4</v>
      </c>
      <c r="K1620" t="str">
        <f t="shared" si="213"/>
        <v>S5R4</v>
      </c>
      <c r="L1620" t="str">
        <f>VLOOKUP(K1620,'Voltage Vector Region'!$M:$P,2,0)</f>
        <v>V18</v>
      </c>
      <c r="M1620" t="str">
        <f>VLOOKUP(K1620,'Voltage Vector Region'!$M:$P,3,0)</f>
        <v>V11</v>
      </c>
      <c r="N1620" t="str">
        <f>VLOOKUP(K1620,'Voltage Vector Region'!$M:$P,4,0)</f>
        <v>V6</v>
      </c>
      <c r="P1620" t="str">
        <f>VLOOKUP(L1620,'Voltage Vector Region'!$R:$S,2,0)</f>
        <v>PNP</v>
      </c>
      <c r="Q1620" t="str">
        <f>VLOOKUP(M1620,'Voltage Vector Region'!$R:$S,2,0)</f>
        <v>ONP</v>
      </c>
      <c r="R1620" t="str">
        <f>VLOOKUP(N1620,'Voltage Vector Region'!$R:$S,2,0)</f>
        <v>POP</v>
      </c>
      <c r="S1620">
        <f t="shared" si="207"/>
        <v>16.170000000000002</v>
      </c>
      <c r="T1620" t="e">
        <f>VLOOKUP($K1620,#REF!,2,0)</f>
        <v>#REF!</v>
      </c>
      <c r="U1620" t="e">
        <f>VLOOKUP($K1620,#REF!,3,0)</f>
        <v>#REF!</v>
      </c>
      <c r="V1620" t="e">
        <f>VLOOKUP($K1620,#REF!,4,0)</f>
        <v>#REF!</v>
      </c>
    </row>
    <row r="1621" spans="3:22" x14ac:dyDescent="0.3">
      <c r="C1621" s="1">
        <v>1.618E-2</v>
      </c>
      <c r="D1621" s="1">
        <f t="shared" si="208"/>
        <v>5.0830969135082853</v>
      </c>
      <c r="E1621" s="1" t="str">
        <f t="shared" si="209"/>
        <v>S5</v>
      </c>
      <c r="F1621" s="1">
        <f t="shared" si="206"/>
        <v>0.89430670872189477</v>
      </c>
      <c r="G1621" s="1">
        <f>$F$2*(((SQRT(3)*COS(Model!F1621))-SIN(Model!F1621))/2)</f>
        <v>0.12183670839811636</v>
      </c>
      <c r="H1621" s="1">
        <f t="shared" si="210"/>
        <v>0.62382018156845243</v>
      </c>
      <c r="I1621" s="1">
        <f t="shared" si="211"/>
        <v>0.74565688996656876</v>
      </c>
      <c r="J1621" s="1" t="str">
        <f t="shared" si="212"/>
        <v>R4</v>
      </c>
      <c r="K1621" t="str">
        <f t="shared" si="213"/>
        <v>S5R4</v>
      </c>
      <c r="L1621" t="str">
        <f>VLOOKUP(K1621,'Voltage Vector Region'!$M:$P,2,0)</f>
        <v>V18</v>
      </c>
      <c r="M1621" t="str">
        <f>VLOOKUP(K1621,'Voltage Vector Region'!$M:$P,3,0)</f>
        <v>V11</v>
      </c>
      <c r="N1621" t="str">
        <f>VLOOKUP(K1621,'Voltage Vector Region'!$M:$P,4,0)</f>
        <v>V6</v>
      </c>
      <c r="P1621" t="str">
        <f>VLOOKUP(L1621,'Voltage Vector Region'!$R:$S,2,0)</f>
        <v>PNP</v>
      </c>
      <c r="Q1621" t="str">
        <f>VLOOKUP(M1621,'Voltage Vector Region'!$R:$S,2,0)</f>
        <v>ONP</v>
      </c>
      <c r="R1621" t="str">
        <f>VLOOKUP(N1621,'Voltage Vector Region'!$R:$S,2,0)</f>
        <v>POP</v>
      </c>
      <c r="S1621">
        <f t="shared" si="207"/>
        <v>16.18</v>
      </c>
      <c r="T1621" t="e">
        <f>VLOOKUP($K1621,#REF!,2,0)</f>
        <v>#REF!</v>
      </c>
      <c r="U1621" t="e">
        <f>VLOOKUP($K1621,#REF!,3,0)</f>
        <v>#REF!</v>
      </c>
      <c r="V1621" t="e">
        <f>VLOOKUP($K1621,#REF!,4,0)</f>
        <v>#REF!</v>
      </c>
    </row>
    <row r="1622" spans="3:22" x14ac:dyDescent="0.3">
      <c r="C1622" s="1">
        <v>1.619E-2</v>
      </c>
      <c r="D1622" s="1">
        <f t="shared" si="208"/>
        <v>5.0862385061618749</v>
      </c>
      <c r="E1622" s="1" t="str">
        <f t="shared" si="209"/>
        <v>S5</v>
      </c>
      <c r="F1622" s="1">
        <f t="shared" si="206"/>
        <v>0.89744830137548437</v>
      </c>
      <c r="G1622" s="1">
        <f>$F$2*(((SQRT(3)*COS(Model!F1622))-SIN(Model!F1622))/2)</f>
        <v>0.11935215460281366</v>
      </c>
      <c r="H1622" s="1">
        <f t="shared" si="210"/>
        <v>0.625390559890735</v>
      </c>
      <c r="I1622" s="1">
        <f t="shared" si="211"/>
        <v>0.74474271449354867</v>
      </c>
      <c r="J1622" s="1" t="str">
        <f t="shared" si="212"/>
        <v>R4</v>
      </c>
      <c r="K1622" t="str">
        <f t="shared" si="213"/>
        <v>S5R4</v>
      </c>
      <c r="L1622" t="str">
        <f>VLOOKUP(K1622,'Voltage Vector Region'!$M:$P,2,0)</f>
        <v>V18</v>
      </c>
      <c r="M1622" t="str">
        <f>VLOOKUP(K1622,'Voltage Vector Region'!$M:$P,3,0)</f>
        <v>V11</v>
      </c>
      <c r="N1622" t="str">
        <f>VLOOKUP(K1622,'Voltage Vector Region'!$M:$P,4,0)</f>
        <v>V6</v>
      </c>
      <c r="P1622" t="str">
        <f>VLOOKUP(L1622,'Voltage Vector Region'!$R:$S,2,0)</f>
        <v>PNP</v>
      </c>
      <c r="Q1622" t="str">
        <f>VLOOKUP(M1622,'Voltage Vector Region'!$R:$S,2,0)</f>
        <v>ONP</v>
      </c>
      <c r="R1622" t="str">
        <f>VLOOKUP(N1622,'Voltage Vector Region'!$R:$S,2,0)</f>
        <v>POP</v>
      </c>
      <c r="S1622">
        <f t="shared" si="207"/>
        <v>16.189999999999998</v>
      </c>
      <c r="T1622" t="e">
        <f>VLOOKUP($K1622,#REF!,2,0)</f>
        <v>#REF!</v>
      </c>
      <c r="U1622" t="e">
        <f>VLOOKUP($K1622,#REF!,3,0)</f>
        <v>#REF!</v>
      </c>
      <c r="V1622" t="e">
        <f>VLOOKUP($K1622,#REF!,4,0)</f>
        <v>#REF!</v>
      </c>
    </row>
    <row r="1623" spans="3:22" x14ac:dyDescent="0.3">
      <c r="C1623" s="1">
        <v>1.6199999999999999E-2</v>
      </c>
      <c r="D1623" s="1">
        <f t="shared" si="208"/>
        <v>5.0893800988154645</v>
      </c>
      <c r="E1623" s="1" t="str">
        <f t="shared" si="209"/>
        <v>S5</v>
      </c>
      <c r="F1623" s="1">
        <f t="shared" si="206"/>
        <v>0.90058989402907397</v>
      </c>
      <c r="G1623" s="1">
        <f>$F$2*(((SQRT(3)*COS(Model!F1623))-SIN(Model!F1623))/2)</f>
        <v>0.11686642284992935</v>
      </c>
      <c r="H1623" s="1">
        <f t="shared" si="210"/>
        <v>0.62695476586067178</v>
      </c>
      <c r="I1623" s="1">
        <f t="shared" si="211"/>
        <v>0.7438211887106011</v>
      </c>
      <c r="J1623" s="1" t="str">
        <f t="shared" si="212"/>
        <v>R4</v>
      </c>
      <c r="K1623" t="str">
        <f t="shared" si="213"/>
        <v>S5R4</v>
      </c>
      <c r="L1623" t="str">
        <f>VLOOKUP(K1623,'Voltage Vector Region'!$M:$P,2,0)</f>
        <v>V18</v>
      </c>
      <c r="M1623" t="str">
        <f>VLOOKUP(K1623,'Voltage Vector Region'!$M:$P,3,0)</f>
        <v>V11</v>
      </c>
      <c r="N1623" t="str">
        <f>VLOOKUP(K1623,'Voltage Vector Region'!$M:$P,4,0)</f>
        <v>V6</v>
      </c>
      <c r="P1623" t="str">
        <f>VLOOKUP(L1623,'Voltage Vector Region'!$R:$S,2,0)</f>
        <v>PNP</v>
      </c>
      <c r="Q1623" t="str">
        <f>VLOOKUP(M1623,'Voltage Vector Region'!$R:$S,2,0)</f>
        <v>ONP</v>
      </c>
      <c r="R1623" t="str">
        <f>VLOOKUP(N1623,'Voltage Vector Region'!$R:$S,2,0)</f>
        <v>POP</v>
      </c>
      <c r="S1623">
        <f t="shared" si="207"/>
        <v>16.2</v>
      </c>
      <c r="T1623" t="e">
        <f>VLOOKUP($K1623,#REF!,2,0)</f>
        <v>#REF!</v>
      </c>
      <c r="U1623" t="e">
        <f>VLOOKUP($K1623,#REF!,3,0)</f>
        <v>#REF!</v>
      </c>
      <c r="V1623" t="e">
        <f>VLOOKUP($K1623,#REF!,4,0)</f>
        <v>#REF!</v>
      </c>
    </row>
    <row r="1624" spans="3:22" x14ac:dyDescent="0.3">
      <c r="C1624" s="1">
        <v>1.6209999999999999E-2</v>
      </c>
      <c r="D1624" s="1">
        <f t="shared" si="208"/>
        <v>5.0925216914690541</v>
      </c>
      <c r="E1624" s="1" t="str">
        <f t="shared" si="209"/>
        <v>S5</v>
      </c>
      <c r="F1624" s="1">
        <f t="shared" si="206"/>
        <v>0.90373148668266357</v>
      </c>
      <c r="G1624" s="1">
        <f>$F$2*(((SQRT(3)*COS(Model!F1624))-SIN(Model!F1624))/2)</f>
        <v>0.11437953767263238</v>
      </c>
      <c r="H1624" s="1">
        <f t="shared" si="210"/>
        <v>0.62851278404018152</v>
      </c>
      <c r="I1624" s="1">
        <f t="shared" si="211"/>
        <v>0.74289232171281394</v>
      </c>
      <c r="J1624" s="1" t="str">
        <f t="shared" si="212"/>
        <v>R4</v>
      </c>
      <c r="K1624" t="str">
        <f t="shared" si="213"/>
        <v>S5R4</v>
      </c>
      <c r="L1624" t="str">
        <f>VLOOKUP(K1624,'Voltage Vector Region'!$M:$P,2,0)</f>
        <v>V18</v>
      </c>
      <c r="M1624" t="str">
        <f>VLOOKUP(K1624,'Voltage Vector Region'!$M:$P,3,0)</f>
        <v>V11</v>
      </c>
      <c r="N1624" t="str">
        <f>VLOOKUP(K1624,'Voltage Vector Region'!$M:$P,4,0)</f>
        <v>V6</v>
      </c>
      <c r="P1624" t="str">
        <f>VLOOKUP(L1624,'Voltage Vector Region'!$R:$S,2,0)</f>
        <v>PNP</v>
      </c>
      <c r="Q1624" t="str">
        <f>VLOOKUP(M1624,'Voltage Vector Region'!$R:$S,2,0)</f>
        <v>ONP</v>
      </c>
      <c r="R1624" t="str">
        <f>VLOOKUP(N1624,'Voltage Vector Region'!$R:$S,2,0)</f>
        <v>POP</v>
      </c>
      <c r="S1624">
        <f t="shared" si="207"/>
        <v>16.209999999999997</v>
      </c>
      <c r="T1624" t="e">
        <f>VLOOKUP($K1624,#REF!,2,0)</f>
        <v>#REF!</v>
      </c>
      <c r="U1624" t="e">
        <f>VLOOKUP($K1624,#REF!,3,0)</f>
        <v>#REF!</v>
      </c>
      <c r="V1624" t="e">
        <f>VLOOKUP($K1624,#REF!,4,0)</f>
        <v>#REF!</v>
      </c>
    </row>
    <row r="1625" spans="3:22" x14ac:dyDescent="0.3">
      <c r="C1625" s="1">
        <v>1.6219999999999998E-2</v>
      </c>
      <c r="D1625" s="1">
        <f t="shared" si="208"/>
        <v>5.0956632841226446</v>
      </c>
      <c r="E1625" s="1" t="str">
        <f t="shared" si="209"/>
        <v>S5</v>
      </c>
      <c r="F1625" s="1">
        <f t="shared" si="206"/>
        <v>0.90687307933625405</v>
      </c>
      <c r="G1625" s="1">
        <f>$F$2*(((SQRT(3)*COS(Model!F1625))-SIN(Model!F1625))/2)</f>
        <v>0.11189152361547486</v>
      </c>
      <c r="H1625" s="1">
        <f t="shared" si="210"/>
        <v>0.63006459905225398</v>
      </c>
      <c r="I1625" s="1">
        <f t="shared" si="211"/>
        <v>0.74195612266772881</v>
      </c>
      <c r="J1625" s="1" t="str">
        <f t="shared" si="212"/>
        <v>R4</v>
      </c>
      <c r="K1625" t="str">
        <f t="shared" si="213"/>
        <v>S5R4</v>
      </c>
      <c r="L1625" t="str">
        <f>VLOOKUP(K1625,'Voltage Vector Region'!$M:$P,2,0)</f>
        <v>V18</v>
      </c>
      <c r="M1625" t="str">
        <f>VLOOKUP(K1625,'Voltage Vector Region'!$M:$P,3,0)</f>
        <v>V11</v>
      </c>
      <c r="N1625" t="str">
        <f>VLOOKUP(K1625,'Voltage Vector Region'!$M:$P,4,0)</f>
        <v>V6</v>
      </c>
      <c r="P1625" t="str">
        <f>VLOOKUP(L1625,'Voltage Vector Region'!$R:$S,2,0)</f>
        <v>PNP</v>
      </c>
      <c r="Q1625" t="str">
        <f>VLOOKUP(M1625,'Voltage Vector Region'!$R:$S,2,0)</f>
        <v>ONP</v>
      </c>
      <c r="R1625" t="str">
        <f>VLOOKUP(N1625,'Voltage Vector Region'!$R:$S,2,0)</f>
        <v>POP</v>
      </c>
      <c r="S1625">
        <f t="shared" si="207"/>
        <v>16.22</v>
      </c>
      <c r="T1625" t="e">
        <f>VLOOKUP($K1625,#REF!,2,0)</f>
        <v>#REF!</v>
      </c>
      <c r="U1625" t="e">
        <f>VLOOKUP($K1625,#REF!,3,0)</f>
        <v>#REF!</v>
      </c>
      <c r="V1625" t="e">
        <f>VLOOKUP($K1625,#REF!,4,0)</f>
        <v>#REF!</v>
      </c>
    </row>
    <row r="1626" spans="3:22" x14ac:dyDescent="0.3">
      <c r="C1626" s="1">
        <v>1.6230000000000001E-2</v>
      </c>
      <c r="D1626" s="1">
        <f t="shared" si="208"/>
        <v>5.0988048767762351</v>
      </c>
      <c r="E1626" s="1" t="str">
        <f t="shared" si="209"/>
        <v>S5</v>
      </c>
      <c r="F1626" s="1">
        <f t="shared" si="206"/>
        <v>0.91001467198984454</v>
      </c>
      <c r="G1626" s="1">
        <f>$F$2*(((SQRT(3)*COS(Model!F1626))-SIN(Model!F1626))/2)</f>
        <v>0.10940240523415171</v>
      </c>
      <c r="H1626" s="1">
        <f t="shared" si="210"/>
        <v>0.63161019558110132</v>
      </c>
      <c r="I1626" s="1">
        <f t="shared" si="211"/>
        <v>0.741012600815253</v>
      </c>
      <c r="J1626" s="1" t="str">
        <f t="shared" si="212"/>
        <v>R4</v>
      </c>
      <c r="K1626" t="str">
        <f t="shared" si="213"/>
        <v>S5R4</v>
      </c>
      <c r="L1626" t="str">
        <f>VLOOKUP(K1626,'Voltage Vector Region'!$M:$P,2,0)</f>
        <v>V18</v>
      </c>
      <c r="M1626" t="str">
        <f>VLOOKUP(K1626,'Voltage Vector Region'!$M:$P,3,0)</f>
        <v>V11</v>
      </c>
      <c r="N1626" t="str">
        <f>VLOOKUP(K1626,'Voltage Vector Region'!$M:$P,4,0)</f>
        <v>V6</v>
      </c>
      <c r="P1626" t="str">
        <f>VLOOKUP(L1626,'Voltage Vector Region'!$R:$S,2,0)</f>
        <v>PNP</v>
      </c>
      <c r="Q1626" t="str">
        <f>VLOOKUP(M1626,'Voltage Vector Region'!$R:$S,2,0)</f>
        <v>ONP</v>
      </c>
      <c r="R1626" t="str">
        <f>VLOOKUP(N1626,'Voltage Vector Region'!$R:$S,2,0)</f>
        <v>POP</v>
      </c>
      <c r="S1626">
        <f t="shared" si="207"/>
        <v>16.23</v>
      </c>
      <c r="T1626" t="e">
        <f>VLOOKUP($K1626,#REF!,2,0)</f>
        <v>#REF!</v>
      </c>
      <c r="U1626" t="e">
        <f>VLOOKUP($K1626,#REF!,3,0)</f>
        <v>#REF!</v>
      </c>
      <c r="V1626" t="e">
        <f>VLOOKUP($K1626,#REF!,4,0)</f>
        <v>#REF!</v>
      </c>
    </row>
    <row r="1627" spans="3:22" x14ac:dyDescent="0.3">
      <c r="C1627" s="1">
        <v>1.6240000000000001E-2</v>
      </c>
      <c r="D1627" s="1">
        <f t="shared" si="208"/>
        <v>5.1019464694298247</v>
      </c>
      <c r="E1627" s="1" t="str">
        <f t="shared" si="209"/>
        <v>S5</v>
      </c>
      <c r="F1627" s="1">
        <f t="shared" si="206"/>
        <v>0.91315626464343413</v>
      </c>
      <c r="G1627" s="1">
        <f>$F$2*(((SQRT(3)*COS(Model!F1627))-SIN(Model!F1627))/2)</f>
        <v>0.10691220709525712</v>
      </c>
      <c r="H1627" s="1">
        <f t="shared" si="210"/>
        <v>0.63314955837230902</v>
      </c>
      <c r="I1627" s="1">
        <f t="shared" si="211"/>
        <v>0.74006176546756608</v>
      </c>
      <c r="J1627" s="1" t="str">
        <f t="shared" si="212"/>
        <v>R4</v>
      </c>
      <c r="K1627" t="str">
        <f t="shared" si="213"/>
        <v>S5R4</v>
      </c>
      <c r="L1627" t="str">
        <f>VLOOKUP(K1627,'Voltage Vector Region'!$M:$P,2,0)</f>
        <v>V18</v>
      </c>
      <c r="M1627" t="str">
        <f>VLOOKUP(K1627,'Voltage Vector Region'!$M:$P,3,0)</f>
        <v>V11</v>
      </c>
      <c r="N1627" t="str">
        <f>VLOOKUP(K1627,'Voltage Vector Region'!$M:$P,4,0)</f>
        <v>V6</v>
      </c>
      <c r="P1627" t="str">
        <f>VLOOKUP(L1627,'Voltage Vector Region'!$R:$S,2,0)</f>
        <v>PNP</v>
      </c>
      <c r="Q1627" t="str">
        <f>VLOOKUP(M1627,'Voltage Vector Region'!$R:$S,2,0)</f>
        <v>ONP</v>
      </c>
      <c r="R1627" t="str">
        <f>VLOOKUP(N1627,'Voltage Vector Region'!$R:$S,2,0)</f>
        <v>POP</v>
      </c>
      <c r="S1627">
        <f t="shared" si="207"/>
        <v>16.240000000000002</v>
      </c>
      <c r="T1627" t="e">
        <f>VLOOKUP($K1627,#REF!,2,0)</f>
        <v>#REF!</v>
      </c>
      <c r="U1627" t="e">
        <f>VLOOKUP($K1627,#REF!,3,0)</f>
        <v>#REF!</v>
      </c>
      <c r="V1627" t="e">
        <f>VLOOKUP($K1627,#REF!,4,0)</f>
        <v>#REF!</v>
      </c>
    </row>
    <row r="1628" spans="3:22" x14ac:dyDescent="0.3">
      <c r="C1628" s="1">
        <v>1.6250000000000001E-2</v>
      </c>
      <c r="D1628" s="1">
        <f t="shared" si="208"/>
        <v>5.1050880620834143</v>
      </c>
      <c r="E1628" s="1" t="str">
        <f t="shared" si="209"/>
        <v>S5</v>
      </c>
      <c r="F1628" s="1">
        <f t="shared" si="206"/>
        <v>0.91629785729702373</v>
      </c>
      <c r="G1628" s="1">
        <f>$F$2*(((SQRT(3)*COS(Model!F1628))-SIN(Model!F1628))/2)</f>
        <v>0.10442095377604073</v>
      </c>
      <c r="H1628" s="1">
        <f t="shared" si="210"/>
        <v>0.63468267223298858</v>
      </c>
      <c r="I1628" s="1">
        <f t="shared" si="211"/>
        <v>0.73910362600902935</v>
      </c>
      <c r="J1628" s="1" t="str">
        <f t="shared" si="212"/>
        <v>R4</v>
      </c>
      <c r="K1628" t="str">
        <f t="shared" si="213"/>
        <v>S5R4</v>
      </c>
      <c r="L1628" t="str">
        <f>VLOOKUP(K1628,'Voltage Vector Region'!$M:$P,2,0)</f>
        <v>V18</v>
      </c>
      <c r="M1628" t="str">
        <f>VLOOKUP(K1628,'Voltage Vector Region'!$M:$P,3,0)</f>
        <v>V11</v>
      </c>
      <c r="N1628" t="str">
        <f>VLOOKUP(K1628,'Voltage Vector Region'!$M:$P,4,0)</f>
        <v>V6</v>
      </c>
      <c r="P1628" t="str">
        <f>VLOOKUP(L1628,'Voltage Vector Region'!$R:$S,2,0)</f>
        <v>PNP</v>
      </c>
      <c r="Q1628" t="str">
        <f>VLOOKUP(M1628,'Voltage Vector Region'!$R:$S,2,0)</f>
        <v>ONP</v>
      </c>
      <c r="R1628" t="str">
        <f>VLOOKUP(N1628,'Voltage Vector Region'!$R:$S,2,0)</f>
        <v>POP</v>
      </c>
      <c r="S1628">
        <f t="shared" si="207"/>
        <v>16.25</v>
      </c>
      <c r="T1628" t="e">
        <f>VLOOKUP($K1628,#REF!,2,0)</f>
        <v>#REF!</v>
      </c>
      <c r="U1628" t="e">
        <f>VLOOKUP($K1628,#REF!,3,0)</f>
        <v>#REF!</v>
      </c>
      <c r="V1628" t="e">
        <f>VLOOKUP($K1628,#REF!,4,0)</f>
        <v>#REF!</v>
      </c>
    </row>
    <row r="1629" spans="3:22" x14ac:dyDescent="0.3">
      <c r="C1629" s="1">
        <v>1.626E-2</v>
      </c>
      <c r="D1629" s="1">
        <f t="shared" si="208"/>
        <v>5.1082296547370039</v>
      </c>
      <c r="E1629" s="1" t="str">
        <f t="shared" si="209"/>
        <v>S5</v>
      </c>
      <c r="F1629" s="1">
        <f t="shared" si="206"/>
        <v>0.91943944995061333</v>
      </c>
      <c r="G1629" s="1">
        <f>$F$2*(((SQRT(3)*COS(Model!F1629))-SIN(Model!F1629))/2)</f>
        <v>0.10192866986416692</v>
      </c>
      <c r="H1629" s="1">
        <f t="shared" si="210"/>
        <v>0.63620952203192482</v>
      </c>
      <c r="I1629" s="1">
        <f t="shared" si="211"/>
        <v>0.73813819189609176</v>
      </c>
      <c r="J1629" s="1" t="str">
        <f t="shared" si="212"/>
        <v>R4</v>
      </c>
      <c r="K1629" t="str">
        <f t="shared" si="213"/>
        <v>S5R4</v>
      </c>
      <c r="L1629" t="str">
        <f>VLOOKUP(K1629,'Voltage Vector Region'!$M:$P,2,0)</f>
        <v>V18</v>
      </c>
      <c r="M1629" t="str">
        <f>VLOOKUP(K1629,'Voltage Vector Region'!$M:$P,3,0)</f>
        <v>V11</v>
      </c>
      <c r="N1629" t="str">
        <f>VLOOKUP(K1629,'Voltage Vector Region'!$M:$P,4,0)</f>
        <v>V6</v>
      </c>
      <c r="P1629" t="str">
        <f>VLOOKUP(L1629,'Voltage Vector Region'!$R:$S,2,0)</f>
        <v>PNP</v>
      </c>
      <c r="Q1629" t="str">
        <f>VLOOKUP(M1629,'Voltage Vector Region'!$R:$S,2,0)</f>
        <v>ONP</v>
      </c>
      <c r="R1629" t="str">
        <f>VLOOKUP(N1629,'Voltage Vector Region'!$R:$S,2,0)</f>
        <v>POP</v>
      </c>
      <c r="S1629">
        <f t="shared" si="207"/>
        <v>16.260000000000002</v>
      </c>
      <c r="T1629" t="e">
        <f>VLOOKUP($K1629,#REF!,2,0)</f>
        <v>#REF!</v>
      </c>
      <c r="U1629" t="e">
        <f>VLOOKUP($K1629,#REF!,3,0)</f>
        <v>#REF!</v>
      </c>
      <c r="V1629" t="e">
        <f>VLOOKUP($K1629,#REF!,4,0)</f>
        <v>#REF!</v>
      </c>
    </row>
    <row r="1630" spans="3:22" x14ac:dyDescent="0.3">
      <c r="C1630" s="1">
        <v>1.627E-2</v>
      </c>
      <c r="D1630" s="1">
        <f t="shared" si="208"/>
        <v>5.1113712473905935</v>
      </c>
      <c r="E1630" s="1" t="str">
        <f t="shared" si="209"/>
        <v>S5</v>
      </c>
      <c r="F1630" s="1">
        <f t="shared" si="206"/>
        <v>0.92258104260420293</v>
      </c>
      <c r="G1630" s="1">
        <f>$F$2*(((SQRT(3)*COS(Model!F1630))-SIN(Model!F1630))/2)</f>
        <v>9.9435379957471925E-2</v>
      </c>
      <c r="H1630" s="1">
        <f t="shared" si="210"/>
        <v>0.6377300926997268</v>
      </c>
      <c r="I1630" s="1">
        <f t="shared" si="211"/>
        <v>0.73716547265719878</v>
      </c>
      <c r="J1630" s="1" t="str">
        <f t="shared" si="212"/>
        <v>R4</v>
      </c>
      <c r="K1630" t="str">
        <f t="shared" si="213"/>
        <v>S5R4</v>
      </c>
      <c r="L1630" t="str">
        <f>VLOOKUP(K1630,'Voltage Vector Region'!$M:$P,2,0)</f>
        <v>V18</v>
      </c>
      <c r="M1630" t="str">
        <f>VLOOKUP(K1630,'Voltage Vector Region'!$M:$P,3,0)</f>
        <v>V11</v>
      </c>
      <c r="N1630" t="str">
        <f>VLOOKUP(K1630,'Voltage Vector Region'!$M:$P,4,0)</f>
        <v>V6</v>
      </c>
      <c r="P1630" t="str">
        <f>VLOOKUP(L1630,'Voltage Vector Region'!$R:$S,2,0)</f>
        <v>PNP</v>
      </c>
      <c r="Q1630" t="str">
        <f>VLOOKUP(M1630,'Voltage Vector Region'!$R:$S,2,0)</f>
        <v>ONP</v>
      </c>
      <c r="R1630" t="str">
        <f>VLOOKUP(N1630,'Voltage Vector Region'!$R:$S,2,0)</f>
        <v>POP</v>
      </c>
      <c r="S1630">
        <f t="shared" si="207"/>
        <v>16.27</v>
      </c>
      <c r="T1630" t="e">
        <f>VLOOKUP($K1630,#REF!,2,0)</f>
        <v>#REF!</v>
      </c>
      <c r="U1630" t="e">
        <f>VLOOKUP($K1630,#REF!,3,0)</f>
        <v>#REF!</v>
      </c>
      <c r="V1630" t="e">
        <f>VLOOKUP($K1630,#REF!,4,0)</f>
        <v>#REF!</v>
      </c>
    </row>
    <row r="1631" spans="3:22" x14ac:dyDescent="0.3">
      <c r="C1631" s="1">
        <v>1.6279999999999999E-2</v>
      </c>
      <c r="D1631" s="1">
        <f t="shared" si="208"/>
        <v>5.1145128400441831</v>
      </c>
      <c r="E1631" s="1" t="str">
        <f t="shared" si="209"/>
        <v>S5</v>
      </c>
      <c r="F1631" s="1">
        <f t="shared" si="206"/>
        <v>0.92572263525779253</v>
      </c>
      <c r="G1631" s="1">
        <f>$F$2*(((SQRT(3)*COS(Model!F1631))-SIN(Model!F1631))/2)</f>
        <v>9.6941108663720368E-2</v>
      </c>
      <c r="H1631" s="1">
        <f t="shared" si="210"/>
        <v>0.63924436922897598</v>
      </c>
      <c r="I1631" s="1">
        <f t="shared" si="211"/>
        <v>0.73618547789269639</v>
      </c>
      <c r="J1631" s="1" t="str">
        <f t="shared" si="212"/>
        <v>R4</v>
      </c>
      <c r="K1631" t="str">
        <f t="shared" si="213"/>
        <v>S5R4</v>
      </c>
      <c r="L1631" t="str">
        <f>VLOOKUP(K1631,'Voltage Vector Region'!$M:$P,2,0)</f>
        <v>V18</v>
      </c>
      <c r="M1631" t="str">
        <f>VLOOKUP(K1631,'Voltage Vector Region'!$M:$P,3,0)</f>
        <v>V11</v>
      </c>
      <c r="N1631" t="str">
        <f>VLOOKUP(K1631,'Voltage Vector Region'!$M:$P,4,0)</f>
        <v>V6</v>
      </c>
      <c r="P1631" t="str">
        <f>VLOOKUP(L1631,'Voltage Vector Region'!$R:$S,2,0)</f>
        <v>PNP</v>
      </c>
      <c r="Q1631" t="str">
        <f>VLOOKUP(M1631,'Voltage Vector Region'!$R:$S,2,0)</f>
        <v>ONP</v>
      </c>
      <c r="R1631" t="str">
        <f>VLOOKUP(N1631,'Voltage Vector Region'!$R:$S,2,0)</f>
        <v>POP</v>
      </c>
      <c r="S1631">
        <f t="shared" si="207"/>
        <v>16.279999999999998</v>
      </c>
      <c r="T1631" t="e">
        <f>VLOOKUP($K1631,#REF!,2,0)</f>
        <v>#REF!</v>
      </c>
      <c r="U1631" t="e">
        <f>VLOOKUP($K1631,#REF!,3,0)</f>
        <v>#REF!</v>
      </c>
      <c r="V1631" t="e">
        <f>VLOOKUP($K1631,#REF!,4,0)</f>
        <v>#REF!</v>
      </c>
    </row>
    <row r="1632" spans="3:22" x14ac:dyDescent="0.3">
      <c r="C1632" s="1">
        <v>1.6289999999999999E-2</v>
      </c>
      <c r="D1632" s="1">
        <f t="shared" si="208"/>
        <v>5.1176544326977726</v>
      </c>
      <c r="E1632" s="1" t="str">
        <f t="shared" si="209"/>
        <v>S5</v>
      </c>
      <c r="F1632" s="1">
        <f t="shared" si="206"/>
        <v>0.92886422791138212</v>
      </c>
      <c r="G1632" s="1">
        <f>$F$2*(((SQRT(3)*COS(Model!F1632))-SIN(Model!F1632))/2)</f>
        <v>9.4445880600363019E-2</v>
      </c>
      <c r="H1632" s="1">
        <f t="shared" si="210"/>
        <v>0.64075233667437415</v>
      </c>
      <c r="I1632" s="1">
        <f t="shared" si="211"/>
        <v>0.73519821727473711</v>
      </c>
      <c r="J1632" s="1" t="str">
        <f t="shared" si="212"/>
        <v>R4</v>
      </c>
      <c r="K1632" t="str">
        <f t="shared" si="213"/>
        <v>S5R4</v>
      </c>
      <c r="L1632" t="str">
        <f>VLOOKUP(K1632,'Voltage Vector Region'!$M:$P,2,0)</f>
        <v>V18</v>
      </c>
      <c r="M1632" t="str">
        <f>VLOOKUP(K1632,'Voltage Vector Region'!$M:$P,3,0)</f>
        <v>V11</v>
      </c>
      <c r="N1632" t="str">
        <f>VLOOKUP(K1632,'Voltage Vector Region'!$M:$P,4,0)</f>
        <v>V6</v>
      </c>
      <c r="P1632" t="str">
        <f>VLOOKUP(L1632,'Voltage Vector Region'!$R:$S,2,0)</f>
        <v>PNP</v>
      </c>
      <c r="Q1632" t="str">
        <f>VLOOKUP(M1632,'Voltage Vector Region'!$R:$S,2,0)</f>
        <v>ONP</v>
      </c>
      <c r="R1632" t="str">
        <f>VLOOKUP(N1632,'Voltage Vector Region'!$R:$S,2,0)</f>
        <v>POP</v>
      </c>
      <c r="S1632">
        <f t="shared" si="207"/>
        <v>16.29</v>
      </c>
      <c r="T1632" t="e">
        <f>VLOOKUP($K1632,#REF!,2,0)</f>
        <v>#REF!</v>
      </c>
      <c r="U1632" t="e">
        <f>VLOOKUP($K1632,#REF!,3,0)</f>
        <v>#REF!</v>
      </c>
      <c r="V1632" t="e">
        <f>VLOOKUP($K1632,#REF!,4,0)</f>
        <v>#REF!</v>
      </c>
    </row>
    <row r="1633" spans="3:22" x14ac:dyDescent="0.3">
      <c r="C1633" s="1">
        <v>1.6299999999999999E-2</v>
      </c>
      <c r="D1633" s="1">
        <f t="shared" si="208"/>
        <v>5.1207960253513622</v>
      </c>
      <c r="E1633" s="1" t="str">
        <f t="shared" si="209"/>
        <v>S5</v>
      </c>
      <c r="F1633" s="1">
        <f t="shared" si="206"/>
        <v>0.93200582056497172</v>
      </c>
      <c r="G1633" s="1">
        <f>$F$2*(((SQRT(3)*COS(Model!F1633))-SIN(Model!F1633))/2)</f>
        <v>9.1949720394293527E-2</v>
      </c>
      <c r="H1633" s="1">
        <f t="shared" si="210"/>
        <v>0.64225398015289148</v>
      </c>
      <c r="I1633" s="1">
        <f t="shared" si="211"/>
        <v>0.73420370054718498</v>
      </c>
      <c r="J1633" s="1" t="str">
        <f t="shared" si="212"/>
        <v>R4</v>
      </c>
      <c r="K1633" t="str">
        <f t="shared" si="213"/>
        <v>S5R4</v>
      </c>
      <c r="L1633" t="str">
        <f>VLOOKUP(K1633,'Voltage Vector Region'!$M:$P,2,0)</f>
        <v>V18</v>
      </c>
      <c r="M1633" t="str">
        <f>VLOOKUP(K1633,'Voltage Vector Region'!$M:$P,3,0)</f>
        <v>V11</v>
      </c>
      <c r="N1633" t="str">
        <f>VLOOKUP(K1633,'Voltage Vector Region'!$M:$P,4,0)</f>
        <v>V6</v>
      </c>
      <c r="P1633" t="str">
        <f>VLOOKUP(L1633,'Voltage Vector Region'!$R:$S,2,0)</f>
        <v>PNP</v>
      </c>
      <c r="Q1633" t="str">
        <f>VLOOKUP(M1633,'Voltage Vector Region'!$R:$S,2,0)</f>
        <v>ONP</v>
      </c>
      <c r="R1633" t="str">
        <f>VLOOKUP(N1633,'Voltage Vector Region'!$R:$S,2,0)</f>
        <v>POP</v>
      </c>
      <c r="S1633">
        <f t="shared" si="207"/>
        <v>16.299999999999997</v>
      </c>
      <c r="T1633" t="e">
        <f>VLOOKUP($K1633,#REF!,2,0)</f>
        <v>#REF!</v>
      </c>
      <c r="U1633" t="e">
        <f>VLOOKUP($K1633,#REF!,3,0)</f>
        <v>#REF!</v>
      </c>
      <c r="V1633" t="e">
        <f>VLOOKUP($K1633,#REF!,4,0)</f>
        <v>#REF!</v>
      </c>
    </row>
    <row r="1634" spans="3:22" x14ac:dyDescent="0.3">
      <c r="C1634" s="1">
        <v>1.6310000000000002E-2</v>
      </c>
      <c r="D1634" s="1">
        <f t="shared" si="208"/>
        <v>5.1239376180049536</v>
      </c>
      <c r="E1634" s="1" t="str">
        <f t="shared" si="209"/>
        <v>S5</v>
      </c>
      <c r="F1634" s="1">
        <f t="shared" si="206"/>
        <v>0.93514741321856309</v>
      </c>
      <c r="G1634" s="1">
        <f>$F$2*(((SQRT(3)*COS(Model!F1634))-SIN(Model!F1634))/2)</f>
        <v>8.9452652681603836E-2</v>
      </c>
      <c r="H1634" s="1">
        <f t="shared" si="210"/>
        <v>0.64374928484391414</v>
      </c>
      <c r="I1634" s="1">
        <f t="shared" si="211"/>
        <v>0.73320193752551799</v>
      </c>
      <c r="J1634" s="1" t="str">
        <f t="shared" si="212"/>
        <v>R4</v>
      </c>
      <c r="K1634" t="str">
        <f t="shared" si="213"/>
        <v>S5R4</v>
      </c>
      <c r="L1634" t="str">
        <f>VLOOKUP(K1634,'Voltage Vector Region'!$M:$P,2,0)</f>
        <v>V18</v>
      </c>
      <c r="M1634" t="str">
        <f>VLOOKUP(K1634,'Voltage Vector Region'!$M:$P,3,0)</f>
        <v>V11</v>
      </c>
      <c r="N1634" t="str">
        <f>VLOOKUP(K1634,'Voltage Vector Region'!$M:$P,4,0)</f>
        <v>V6</v>
      </c>
      <c r="P1634" t="str">
        <f>VLOOKUP(L1634,'Voltage Vector Region'!$R:$S,2,0)</f>
        <v>PNP</v>
      </c>
      <c r="Q1634" t="str">
        <f>VLOOKUP(M1634,'Voltage Vector Region'!$R:$S,2,0)</f>
        <v>ONP</v>
      </c>
      <c r="R1634" t="str">
        <f>VLOOKUP(N1634,'Voltage Vector Region'!$R:$S,2,0)</f>
        <v>POP</v>
      </c>
      <c r="S1634">
        <f t="shared" si="207"/>
        <v>16.310000000000002</v>
      </c>
      <c r="T1634" t="e">
        <f>VLOOKUP($K1634,#REF!,2,0)</f>
        <v>#REF!</v>
      </c>
      <c r="U1634" t="e">
        <f>VLOOKUP($K1634,#REF!,3,0)</f>
        <v>#REF!</v>
      </c>
      <c r="V1634" t="e">
        <f>VLOOKUP($K1634,#REF!,4,0)</f>
        <v>#REF!</v>
      </c>
    </row>
    <row r="1635" spans="3:22" x14ac:dyDescent="0.3">
      <c r="C1635" s="1">
        <v>1.6320000000000001E-2</v>
      </c>
      <c r="D1635" s="1">
        <f t="shared" si="208"/>
        <v>5.1270792106585432</v>
      </c>
      <c r="E1635" s="1" t="str">
        <f t="shared" si="209"/>
        <v>S5</v>
      </c>
      <c r="F1635" s="1">
        <f t="shared" si="206"/>
        <v>0.93828900587215269</v>
      </c>
      <c r="G1635" s="1">
        <f>$F$2*(((SQRT(3)*COS(Model!F1635))-SIN(Model!F1635))/2)</f>
        <v>8.6954702107347223E-2</v>
      </c>
      <c r="H1635" s="1">
        <f t="shared" si="210"/>
        <v>0.64523823598938657</v>
      </c>
      <c r="I1635" s="1">
        <f t="shared" si="211"/>
        <v>0.7321929380967338</v>
      </c>
      <c r="J1635" s="1" t="str">
        <f t="shared" si="212"/>
        <v>R4</v>
      </c>
      <c r="K1635" t="str">
        <f t="shared" si="213"/>
        <v>S5R4</v>
      </c>
      <c r="L1635" t="str">
        <f>VLOOKUP(K1635,'Voltage Vector Region'!$M:$P,2,0)</f>
        <v>V18</v>
      </c>
      <c r="M1635" t="str">
        <f>VLOOKUP(K1635,'Voltage Vector Region'!$M:$P,3,0)</f>
        <v>V11</v>
      </c>
      <c r="N1635" t="str">
        <f>VLOOKUP(K1635,'Voltage Vector Region'!$M:$P,4,0)</f>
        <v>V6</v>
      </c>
      <c r="P1635" t="str">
        <f>VLOOKUP(L1635,'Voltage Vector Region'!$R:$S,2,0)</f>
        <v>PNP</v>
      </c>
      <c r="Q1635" t="str">
        <f>VLOOKUP(M1635,'Voltage Vector Region'!$R:$S,2,0)</f>
        <v>ONP</v>
      </c>
      <c r="R1635" t="str">
        <f>VLOOKUP(N1635,'Voltage Vector Region'!$R:$S,2,0)</f>
        <v>POP</v>
      </c>
      <c r="S1635">
        <f t="shared" si="207"/>
        <v>16.32</v>
      </c>
      <c r="T1635" t="e">
        <f>VLOOKUP($K1635,#REF!,2,0)</f>
        <v>#REF!</v>
      </c>
      <c r="U1635" t="e">
        <f>VLOOKUP($K1635,#REF!,3,0)</f>
        <v>#REF!</v>
      </c>
      <c r="V1635" t="e">
        <f>VLOOKUP($K1635,#REF!,4,0)</f>
        <v>#REF!</v>
      </c>
    </row>
    <row r="1636" spans="3:22" x14ac:dyDescent="0.3">
      <c r="C1636" s="1">
        <v>1.6330000000000001E-2</v>
      </c>
      <c r="D1636" s="1">
        <f t="shared" si="208"/>
        <v>5.1302208033121328</v>
      </c>
      <c r="E1636" s="1" t="str">
        <f t="shared" si="209"/>
        <v>S5</v>
      </c>
      <c r="F1636" s="1">
        <f t="shared" si="206"/>
        <v>0.94143059852574229</v>
      </c>
      <c r="G1636" s="1">
        <f>$F$2*(((SQRT(3)*COS(Model!F1636))-SIN(Model!F1636))/2)</f>
        <v>8.4455893325285789E-2</v>
      </c>
      <c r="H1636" s="1">
        <f t="shared" si="210"/>
        <v>0.64672081889396293</v>
      </c>
      <c r="I1636" s="1">
        <f t="shared" si="211"/>
        <v>0.73117671221924874</v>
      </c>
      <c r="J1636" s="1" t="str">
        <f t="shared" si="212"/>
        <v>R4</v>
      </c>
      <c r="K1636" t="str">
        <f t="shared" si="213"/>
        <v>S5R4</v>
      </c>
      <c r="L1636" t="str">
        <f>VLOOKUP(K1636,'Voltage Vector Region'!$M:$P,2,0)</f>
        <v>V18</v>
      </c>
      <c r="M1636" t="str">
        <f>VLOOKUP(K1636,'Voltage Vector Region'!$M:$P,3,0)</f>
        <v>V11</v>
      </c>
      <c r="N1636" t="str">
        <f>VLOOKUP(K1636,'Voltage Vector Region'!$M:$P,4,0)</f>
        <v>V6</v>
      </c>
      <c r="P1636" t="str">
        <f>VLOOKUP(L1636,'Voltage Vector Region'!$R:$S,2,0)</f>
        <v>PNP</v>
      </c>
      <c r="Q1636" t="str">
        <f>VLOOKUP(M1636,'Voltage Vector Region'!$R:$S,2,0)</f>
        <v>ONP</v>
      </c>
      <c r="R1636" t="str">
        <f>VLOOKUP(N1636,'Voltage Vector Region'!$R:$S,2,0)</f>
        <v>POP</v>
      </c>
      <c r="S1636">
        <f t="shared" si="207"/>
        <v>16.330000000000002</v>
      </c>
      <c r="T1636" t="e">
        <f>VLOOKUP($K1636,#REF!,2,0)</f>
        <v>#REF!</v>
      </c>
      <c r="U1636" t="e">
        <f>VLOOKUP($K1636,#REF!,3,0)</f>
        <v>#REF!</v>
      </c>
      <c r="V1636" t="e">
        <f>VLOOKUP($K1636,#REF!,4,0)</f>
        <v>#REF!</v>
      </c>
    </row>
    <row r="1637" spans="3:22" x14ac:dyDescent="0.3">
      <c r="C1637" s="1">
        <v>1.634E-2</v>
      </c>
      <c r="D1637" s="1">
        <f t="shared" si="208"/>
        <v>5.1333623959657224</v>
      </c>
      <c r="E1637" s="1" t="str">
        <f t="shared" si="209"/>
        <v>S5</v>
      </c>
      <c r="F1637" s="1">
        <f t="shared" si="206"/>
        <v>0.94457219117933189</v>
      </c>
      <c r="G1637" s="1">
        <f>$F$2*(((SQRT(3)*COS(Model!F1637))-SIN(Model!F1637))/2)</f>
        <v>8.1956250997653426E-2</v>
      </c>
      <c r="H1637" s="1">
        <f t="shared" si="210"/>
        <v>0.64819701892514869</v>
      </c>
      <c r="I1637" s="1">
        <f t="shared" si="211"/>
        <v>0.73015326992280216</v>
      </c>
      <c r="J1637" s="1" t="str">
        <f t="shared" si="212"/>
        <v>R4</v>
      </c>
      <c r="K1637" t="str">
        <f t="shared" si="213"/>
        <v>S5R4</v>
      </c>
      <c r="L1637" t="str">
        <f>VLOOKUP(K1637,'Voltage Vector Region'!$M:$P,2,0)</f>
        <v>V18</v>
      </c>
      <c r="M1637" t="str">
        <f>VLOOKUP(K1637,'Voltage Vector Region'!$M:$P,3,0)</f>
        <v>V11</v>
      </c>
      <c r="N1637" t="str">
        <f>VLOOKUP(K1637,'Voltage Vector Region'!$M:$P,4,0)</f>
        <v>V6</v>
      </c>
      <c r="P1637" t="str">
        <f>VLOOKUP(L1637,'Voltage Vector Region'!$R:$S,2,0)</f>
        <v>PNP</v>
      </c>
      <c r="Q1637" t="str">
        <f>VLOOKUP(M1637,'Voltage Vector Region'!$R:$S,2,0)</f>
        <v>ONP</v>
      </c>
      <c r="R1637" t="str">
        <f>VLOOKUP(N1637,'Voltage Vector Region'!$R:$S,2,0)</f>
        <v>POP</v>
      </c>
      <c r="S1637">
        <f t="shared" si="207"/>
        <v>16.34</v>
      </c>
      <c r="T1637" t="e">
        <f>VLOOKUP($K1637,#REF!,2,0)</f>
        <v>#REF!</v>
      </c>
      <c r="U1637" t="e">
        <f>VLOOKUP($K1637,#REF!,3,0)</f>
        <v>#REF!</v>
      </c>
      <c r="V1637" t="e">
        <f>VLOOKUP($K1637,#REF!,4,0)</f>
        <v>#REF!</v>
      </c>
    </row>
    <row r="1638" spans="3:22" x14ac:dyDescent="0.3">
      <c r="C1638" s="1">
        <v>1.635E-2</v>
      </c>
      <c r="D1638" s="1">
        <f t="shared" si="208"/>
        <v>5.136503988619312</v>
      </c>
      <c r="E1638" s="1" t="str">
        <f t="shared" si="209"/>
        <v>S5</v>
      </c>
      <c r="F1638" s="1">
        <f t="shared" si="206"/>
        <v>0.94771378383292149</v>
      </c>
      <c r="G1638" s="1">
        <f>$F$2*(((SQRT(3)*COS(Model!F1638))-SIN(Model!F1638))/2)</f>
        <v>7.9455799794910853E-2</v>
      </c>
      <c r="H1638" s="1">
        <f t="shared" si="210"/>
        <v>0.64966682151344524</v>
      </c>
      <c r="I1638" s="1">
        <f t="shared" si="211"/>
        <v>0.72912262130835614</v>
      </c>
      <c r="J1638" s="1" t="str">
        <f t="shared" si="212"/>
        <v>R4</v>
      </c>
      <c r="K1638" t="str">
        <f t="shared" si="213"/>
        <v>S5R4</v>
      </c>
      <c r="L1638" t="str">
        <f>VLOOKUP(K1638,'Voltage Vector Region'!$M:$P,2,0)</f>
        <v>V18</v>
      </c>
      <c r="M1638" t="str">
        <f>VLOOKUP(K1638,'Voltage Vector Region'!$M:$P,3,0)</f>
        <v>V11</v>
      </c>
      <c r="N1638" t="str">
        <f>VLOOKUP(K1638,'Voltage Vector Region'!$M:$P,4,0)</f>
        <v>V6</v>
      </c>
      <c r="P1638" t="str">
        <f>VLOOKUP(L1638,'Voltage Vector Region'!$R:$S,2,0)</f>
        <v>PNP</v>
      </c>
      <c r="Q1638" t="str">
        <f>VLOOKUP(M1638,'Voltage Vector Region'!$R:$S,2,0)</f>
        <v>ONP</v>
      </c>
      <c r="R1638" t="str">
        <f>VLOOKUP(N1638,'Voltage Vector Region'!$R:$S,2,0)</f>
        <v>POP</v>
      </c>
      <c r="S1638">
        <f t="shared" si="207"/>
        <v>16.349999999999998</v>
      </c>
      <c r="T1638" t="e">
        <f>VLOOKUP($K1638,#REF!,2,0)</f>
        <v>#REF!</v>
      </c>
      <c r="U1638" t="e">
        <f>VLOOKUP($K1638,#REF!,3,0)</f>
        <v>#REF!</v>
      </c>
      <c r="V1638" t="e">
        <f>VLOOKUP($K1638,#REF!,4,0)</f>
        <v>#REF!</v>
      </c>
    </row>
    <row r="1639" spans="3:22" x14ac:dyDescent="0.3">
      <c r="C1639" s="1">
        <v>1.636E-2</v>
      </c>
      <c r="D1639" s="1">
        <f t="shared" si="208"/>
        <v>5.1396455812729016</v>
      </c>
      <c r="E1639" s="1" t="str">
        <f t="shared" si="209"/>
        <v>S5</v>
      </c>
      <c r="F1639" s="1">
        <f t="shared" si="206"/>
        <v>0.95085537648651108</v>
      </c>
      <c r="G1639" s="1">
        <f>$F$2*(((SQRT(3)*COS(Model!F1639))-SIN(Model!F1639))/2)</f>
        <v>7.6954564395501773E-2</v>
      </c>
      <c r="H1639" s="1">
        <f t="shared" si="210"/>
        <v>0.65113021215249467</v>
      </c>
      <c r="I1639" s="1">
        <f t="shared" si="211"/>
        <v>0.72808477654799642</v>
      </c>
      <c r="J1639" s="1" t="str">
        <f t="shared" si="212"/>
        <v>R4</v>
      </c>
      <c r="K1639" t="str">
        <f t="shared" si="213"/>
        <v>S5R4</v>
      </c>
      <c r="L1639" t="str">
        <f>VLOOKUP(K1639,'Voltage Vector Region'!$M:$P,2,0)</f>
        <v>V18</v>
      </c>
      <c r="M1639" t="str">
        <f>VLOOKUP(K1639,'Voltage Vector Region'!$M:$P,3,0)</f>
        <v>V11</v>
      </c>
      <c r="N1639" t="str">
        <f>VLOOKUP(K1639,'Voltage Vector Region'!$M:$P,4,0)</f>
        <v>V6</v>
      </c>
      <c r="P1639" t="str">
        <f>VLOOKUP(L1639,'Voltage Vector Region'!$R:$S,2,0)</f>
        <v>PNP</v>
      </c>
      <c r="Q1639" t="str">
        <f>VLOOKUP(M1639,'Voltage Vector Region'!$R:$S,2,0)</f>
        <v>ONP</v>
      </c>
      <c r="R1639" t="str">
        <f>VLOOKUP(N1639,'Voltage Vector Region'!$R:$S,2,0)</f>
        <v>POP</v>
      </c>
      <c r="S1639">
        <f t="shared" si="207"/>
        <v>16.36</v>
      </c>
      <c r="T1639" t="e">
        <f>VLOOKUP($K1639,#REF!,2,0)</f>
        <v>#REF!</v>
      </c>
      <c r="U1639" t="e">
        <f>VLOOKUP($K1639,#REF!,3,0)</f>
        <v>#REF!</v>
      </c>
      <c r="V1639" t="e">
        <f>VLOOKUP($K1639,#REF!,4,0)</f>
        <v>#REF!</v>
      </c>
    </row>
    <row r="1640" spans="3:22" x14ac:dyDescent="0.3">
      <c r="C1640" s="1">
        <v>1.6369999999999999E-2</v>
      </c>
      <c r="D1640" s="1">
        <f t="shared" si="208"/>
        <v>5.1427871739264912</v>
      </c>
      <c r="E1640" s="1" t="str">
        <f t="shared" si="209"/>
        <v>S5</v>
      </c>
      <c r="F1640" s="1">
        <f t="shared" si="206"/>
        <v>0.95399696914010068</v>
      </c>
      <c r="G1640" s="1">
        <f>$F$2*(((SQRT(3)*COS(Model!F1640))-SIN(Model!F1640))/2)</f>
        <v>7.4452569485610062E-2</v>
      </c>
      <c r="H1640" s="1">
        <f t="shared" si="210"/>
        <v>0.65258717639922204</v>
      </c>
      <c r="I1640" s="1">
        <f t="shared" si="211"/>
        <v>0.72703974588483211</v>
      </c>
      <c r="J1640" s="1" t="str">
        <f t="shared" si="212"/>
        <v>R4</v>
      </c>
      <c r="K1640" t="str">
        <f t="shared" si="213"/>
        <v>S5R4</v>
      </c>
      <c r="L1640" t="str">
        <f>VLOOKUP(K1640,'Voltage Vector Region'!$M:$P,2,0)</f>
        <v>V18</v>
      </c>
      <c r="M1640" t="str">
        <f>VLOOKUP(K1640,'Voltage Vector Region'!$M:$P,3,0)</f>
        <v>V11</v>
      </c>
      <c r="N1640" t="str">
        <f>VLOOKUP(K1640,'Voltage Vector Region'!$M:$P,4,0)</f>
        <v>V6</v>
      </c>
      <c r="P1640" t="str">
        <f>VLOOKUP(L1640,'Voltage Vector Region'!$R:$S,2,0)</f>
        <v>PNP</v>
      </c>
      <c r="Q1640" t="str">
        <f>VLOOKUP(M1640,'Voltage Vector Region'!$R:$S,2,0)</f>
        <v>ONP</v>
      </c>
      <c r="R1640" t="str">
        <f>VLOOKUP(N1640,'Voltage Vector Region'!$R:$S,2,0)</f>
        <v>POP</v>
      </c>
      <c r="S1640">
        <f t="shared" si="207"/>
        <v>16.369999999999997</v>
      </c>
      <c r="T1640" t="e">
        <f>VLOOKUP($K1640,#REF!,2,0)</f>
        <v>#REF!</v>
      </c>
      <c r="U1640" t="e">
        <f>VLOOKUP($K1640,#REF!,3,0)</f>
        <v>#REF!</v>
      </c>
      <c r="V1640" t="e">
        <f>VLOOKUP($K1640,#REF!,4,0)</f>
        <v>#REF!</v>
      </c>
    </row>
    <row r="1641" spans="3:22" x14ac:dyDescent="0.3">
      <c r="C1641" s="1">
        <v>1.6379999999999999E-2</v>
      </c>
      <c r="D1641" s="1">
        <f t="shared" si="208"/>
        <v>5.1459287665800808</v>
      </c>
      <c r="E1641" s="1" t="str">
        <f t="shared" si="209"/>
        <v>S5</v>
      </c>
      <c r="F1641" s="1">
        <f t="shared" si="206"/>
        <v>0.95713856179369028</v>
      </c>
      <c r="G1641" s="1">
        <f>$F$2*(((SQRT(3)*COS(Model!F1641))-SIN(Model!F1641))/2)</f>
        <v>7.194983975891521E-2</v>
      </c>
      <c r="H1641" s="1">
        <f t="shared" si="210"/>
        <v>0.65403769987397842</v>
      </c>
      <c r="I1641" s="1">
        <f t="shared" si="211"/>
        <v>0.72598753963289364</v>
      </c>
      <c r="J1641" s="1" t="str">
        <f t="shared" si="212"/>
        <v>R4</v>
      </c>
      <c r="K1641" t="str">
        <f t="shared" si="213"/>
        <v>S5R4</v>
      </c>
      <c r="L1641" t="str">
        <f>VLOOKUP(K1641,'Voltage Vector Region'!$M:$P,2,0)</f>
        <v>V18</v>
      </c>
      <c r="M1641" t="str">
        <f>VLOOKUP(K1641,'Voltage Vector Region'!$M:$P,3,0)</f>
        <v>V11</v>
      </c>
      <c r="N1641" t="str">
        <f>VLOOKUP(K1641,'Voltage Vector Region'!$M:$P,4,0)</f>
        <v>V6</v>
      </c>
      <c r="P1641" t="str">
        <f>VLOOKUP(L1641,'Voltage Vector Region'!$R:$S,2,0)</f>
        <v>PNP</v>
      </c>
      <c r="Q1641" t="str">
        <f>VLOOKUP(M1641,'Voltage Vector Region'!$R:$S,2,0)</f>
        <v>ONP</v>
      </c>
      <c r="R1641" t="str">
        <f>VLOOKUP(N1641,'Voltage Vector Region'!$R:$S,2,0)</f>
        <v>POP</v>
      </c>
      <c r="S1641">
        <f t="shared" si="207"/>
        <v>16.38</v>
      </c>
      <c r="T1641" t="e">
        <f>VLOOKUP($K1641,#REF!,2,0)</f>
        <v>#REF!</v>
      </c>
      <c r="U1641" t="e">
        <f>VLOOKUP($K1641,#REF!,3,0)</f>
        <v>#REF!</v>
      </c>
      <c r="V1641" t="e">
        <f>VLOOKUP($K1641,#REF!,4,0)</f>
        <v>#REF!</v>
      </c>
    </row>
    <row r="1642" spans="3:22" x14ac:dyDescent="0.3">
      <c r="C1642" s="1">
        <v>1.6389999999999998E-2</v>
      </c>
      <c r="D1642" s="1">
        <f t="shared" si="208"/>
        <v>5.1490703592336704</v>
      </c>
      <c r="E1642" s="1" t="str">
        <f t="shared" si="209"/>
        <v>S5</v>
      </c>
      <c r="F1642" s="1">
        <f t="shared" si="206"/>
        <v>0.96028015444727988</v>
      </c>
      <c r="G1642" s="1">
        <f>$F$2*(((SQRT(3)*COS(Model!F1642))-SIN(Model!F1642))/2)</f>
        <v>6.9446399916349225E-2</v>
      </c>
      <c r="H1642" s="1">
        <f t="shared" si="210"/>
        <v>0.65548176826068272</v>
      </c>
      <c r="I1642" s="1">
        <f t="shared" si="211"/>
        <v>0.72492816817703198</v>
      </c>
      <c r="J1642" s="1" t="str">
        <f t="shared" si="212"/>
        <v>R4</v>
      </c>
      <c r="K1642" t="str">
        <f t="shared" si="213"/>
        <v>S5R4</v>
      </c>
      <c r="L1642" t="str">
        <f>VLOOKUP(K1642,'Voltage Vector Region'!$M:$P,2,0)</f>
        <v>V18</v>
      </c>
      <c r="M1642" t="str">
        <f>VLOOKUP(K1642,'Voltage Vector Region'!$M:$P,3,0)</f>
        <v>V11</v>
      </c>
      <c r="N1642" t="str">
        <f>VLOOKUP(K1642,'Voltage Vector Region'!$M:$P,4,0)</f>
        <v>V6</v>
      </c>
      <c r="P1642" t="str">
        <f>VLOOKUP(L1642,'Voltage Vector Region'!$R:$S,2,0)</f>
        <v>PNP</v>
      </c>
      <c r="Q1642" t="str">
        <f>VLOOKUP(M1642,'Voltage Vector Region'!$R:$S,2,0)</f>
        <v>ONP</v>
      </c>
      <c r="R1642" t="str">
        <f>VLOOKUP(N1642,'Voltage Vector Region'!$R:$S,2,0)</f>
        <v>POP</v>
      </c>
      <c r="S1642">
        <f t="shared" si="207"/>
        <v>16.389999999999997</v>
      </c>
      <c r="T1642" t="e">
        <f>VLOOKUP($K1642,#REF!,2,0)</f>
        <v>#REF!</v>
      </c>
      <c r="U1642" t="e">
        <f>VLOOKUP($K1642,#REF!,3,0)</f>
        <v>#REF!</v>
      </c>
      <c r="V1642" t="e">
        <f>VLOOKUP($K1642,#REF!,4,0)</f>
        <v>#REF!</v>
      </c>
    </row>
    <row r="1643" spans="3:22" x14ac:dyDescent="0.3">
      <c r="C1643" s="1">
        <v>1.6400000000000001E-2</v>
      </c>
      <c r="D1643" s="1">
        <f t="shared" si="208"/>
        <v>5.1522119518872618</v>
      </c>
      <c r="E1643" s="1" t="str">
        <f t="shared" si="209"/>
        <v>S5</v>
      </c>
      <c r="F1643" s="1">
        <f t="shared" ref="F1643:F1706" si="214">IF(AND((D1643&lt;PI()/3),(D1643&gt;=0)),D1643,IF(AND((D1643&lt;2*PI()/3),(D1643&gt;=PI()/3)),D1643-PI()/3,IF(AND((D1643&lt;3*PI()/3),(D1643&gt;=2*PI()/3)),D1643-(2*PI()/3),IF(AND((D1643&lt;4*PI()/3),(D1643&gt;=PI())),D1643-PI(),IF(AND((D1643&lt;5*PI()/3),(D1643&gt;=4*PI()/3)),D1643-(4*PI()/3),IF(AND((D1643&lt;2*PI()),(D1643&gt;=5*PI()/3)),D1643-(5*PI()/3),0))))))</f>
        <v>0.96342174710087125</v>
      </c>
      <c r="G1643" s="1">
        <f>$F$2*(((SQRT(3)*COS(Model!F1643))-SIN(Model!F1643))/2)</f>
        <v>6.6942274665851328E-2</v>
      </c>
      <c r="H1643" s="1">
        <f t="shared" si="210"/>
        <v>0.65691936730696388</v>
      </c>
      <c r="I1643" s="1">
        <f t="shared" si="211"/>
        <v>0.72386164197281522</v>
      </c>
      <c r="J1643" s="1" t="str">
        <f t="shared" si="212"/>
        <v>R4</v>
      </c>
      <c r="K1643" t="str">
        <f t="shared" si="213"/>
        <v>S5R4</v>
      </c>
      <c r="L1643" t="str">
        <f>VLOOKUP(K1643,'Voltage Vector Region'!$M:$P,2,0)</f>
        <v>V18</v>
      </c>
      <c r="M1643" t="str">
        <f>VLOOKUP(K1643,'Voltage Vector Region'!$M:$P,3,0)</f>
        <v>V11</v>
      </c>
      <c r="N1643" t="str">
        <f>VLOOKUP(K1643,'Voltage Vector Region'!$M:$P,4,0)</f>
        <v>V6</v>
      </c>
      <c r="P1643" t="str">
        <f>VLOOKUP(L1643,'Voltage Vector Region'!$R:$S,2,0)</f>
        <v>PNP</v>
      </c>
      <c r="Q1643" t="str">
        <f>VLOOKUP(M1643,'Voltage Vector Region'!$R:$S,2,0)</f>
        <v>ONP</v>
      </c>
      <c r="R1643" t="str">
        <f>VLOOKUP(N1643,'Voltage Vector Region'!$R:$S,2,0)</f>
        <v>POP</v>
      </c>
      <c r="S1643">
        <f t="shared" si="207"/>
        <v>16.400000000000002</v>
      </c>
      <c r="T1643" t="e">
        <f>VLOOKUP($K1643,#REF!,2,0)</f>
        <v>#REF!</v>
      </c>
      <c r="U1643" t="e">
        <f>VLOOKUP($K1643,#REF!,3,0)</f>
        <v>#REF!</v>
      </c>
      <c r="V1643" t="e">
        <f>VLOOKUP($K1643,#REF!,4,0)</f>
        <v>#REF!</v>
      </c>
    </row>
    <row r="1644" spans="3:22" x14ac:dyDescent="0.3">
      <c r="C1644" s="1">
        <v>1.6410000000000001E-2</v>
      </c>
      <c r="D1644" s="1">
        <f t="shared" si="208"/>
        <v>5.1553535445408514</v>
      </c>
      <c r="E1644" s="1" t="str">
        <f t="shared" si="209"/>
        <v>S5</v>
      </c>
      <c r="F1644" s="1">
        <f t="shared" si="214"/>
        <v>0.96656333975446085</v>
      </c>
      <c r="G1644" s="1">
        <f>$F$2*(((SQRT(3)*COS(Model!F1644))-SIN(Model!F1644))/2)</f>
        <v>6.4437488722129607E-2</v>
      </c>
      <c r="H1644" s="1">
        <f t="shared" si="210"/>
        <v>0.65835048282429787</v>
      </c>
      <c r="I1644" s="1">
        <f t="shared" si="211"/>
        <v>0.72278797154642749</v>
      </c>
      <c r="J1644" s="1" t="str">
        <f t="shared" si="212"/>
        <v>R4</v>
      </c>
      <c r="K1644" t="str">
        <f t="shared" si="213"/>
        <v>S5R4</v>
      </c>
      <c r="L1644" t="str">
        <f>VLOOKUP(K1644,'Voltage Vector Region'!$M:$P,2,0)</f>
        <v>V18</v>
      </c>
      <c r="M1644" t="str">
        <f>VLOOKUP(K1644,'Voltage Vector Region'!$M:$P,3,0)</f>
        <v>V11</v>
      </c>
      <c r="N1644" t="str">
        <f>VLOOKUP(K1644,'Voltage Vector Region'!$M:$P,4,0)</f>
        <v>V6</v>
      </c>
      <c r="P1644" t="str">
        <f>VLOOKUP(L1644,'Voltage Vector Region'!$R:$S,2,0)</f>
        <v>PNP</v>
      </c>
      <c r="Q1644" t="str">
        <f>VLOOKUP(M1644,'Voltage Vector Region'!$R:$S,2,0)</f>
        <v>ONP</v>
      </c>
      <c r="R1644" t="str">
        <f>VLOOKUP(N1644,'Voltage Vector Region'!$R:$S,2,0)</f>
        <v>POP</v>
      </c>
      <c r="S1644">
        <f t="shared" si="207"/>
        <v>16.41</v>
      </c>
      <c r="T1644" t="e">
        <f>VLOOKUP($K1644,#REF!,2,0)</f>
        <v>#REF!</v>
      </c>
      <c r="U1644" t="e">
        <f>VLOOKUP($K1644,#REF!,3,0)</f>
        <v>#REF!</v>
      </c>
      <c r="V1644" t="e">
        <f>VLOOKUP($K1644,#REF!,4,0)</f>
        <v>#REF!</v>
      </c>
    </row>
    <row r="1645" spans="3:22" x14ac:dyDescent="0.3">
      <c r="C1645" s="1">
        <v>1.6420000000000001E-2</v>
      </c>
      <c r="D1645" s="1">
        <f t="shared" si="208"/>
        <v>5.158495137194441</v>
      </c>
      <c r="E1645" s="1" t="str">
        <f t="shared" si="209"/>
        <v>S5</v>
      </c>
      <c r="F1645" s="1">
        <f t="shared" si="214"/>
        <v>0.96970493240805045</v>
      </c>
      <c r="G1645" s="1">
        <f>$F$2*(((SQRT(3)*COS(Model!F1645))-SIN(Model!F1645))/2)</f>
        <v>6.1932066806408594E-2</v>
      </c>
      <c r="H1645" s="1">
        <f t="shared" si="210"/>
        <v>0.65977510068815337</v>
      </c>
      <c r="I1645" s="1">
        <f t="shared" si="211"/>
        <v>0.72170716749456199</v>
      </c>
      <c r="J1645" s="1" t="str">
        <f t="shared" si="212"/>
        <v>R4</v>
      </c>
      <c r="K1645" t="str">
        <f t="shared" si="213"/>
        <v>S5R4</v>
      </c>
      <c r="L1645" t="str">
        <f>VLOOKUP(K1645,'Voltage Vector Region'!$M:$P,2,0)</f>
        <v>V18</v>
      </c>
      <c r="M1645" t="str">
        <f>VLOOKUP(K1645,'Voltage Vector Region'!$M:$P,3,0)</f>
        <v>V11</v>
      </c>
      <c r="N1645" t="str">
        <f>VLOOKUP(K1645,'Voltage Vector Region'!$M:$P,4,0)</f>
        <v>V6</v>
      </c>
      <c r="P1645" t="str">
        <f>VLOOKUP(L1645,'Voltage Vector Region'!$R:$S,2,0)</f>
        <v>PNP</v>
      </c>
      <c r="Q1645" t="str">
        <f>VLOOKUP(M1645,'Voltage Vector Region'!$R:$S,2,0)</f>
        <v>ONP</v>
      </c>
      <c r="R1645" t="str">
        <f>VLOOKUP(N1645,'Voltage Vector Region'!$R:$S,2,0)</f>
        <v>POP</v>
      </c>
      <c r="S1645">
        <f t="shared" si="207"/>
        <v>16.420000000000002</v>
      </c>
      <c r="T1645" t="e">
        <f>VLOOKUP($K1645,#REF!,2,0)</f>
        <v>#REF!</v>
      </c>
      <c r="U1645" t="e">
        <f>VLOOKUP($K1645,#REF!,3,0)</f>
        <v>#REF!</v>
      </c>
      <c r="V1645" t="e">
        <f>VLOOKUP($K1645,#REF!,4,0)</f>
        <v>#REF!</v>
      </c>
    </row>
    <row r="1646" spans="3:22" x14ac:dyDescent="0.3">
      <c r="C1646" s="1">
        <v>1.643E-2</v>
      </c>
      <c r="D1646" s="1">
        <f t="shared" si="208"/>
        <v>5.1616367298480306</v>
      </c>
      <c r="E1646" s="1" t="str">
        <f t="shared" si="209"/>
        <v>S5</v>
      </c>
      <c r="F1646" s="1">
        <f t="shared" si="214"/>
        <v>0.97284652506164004</v>
      </c>
      <c r="G1646" s="1">
        <f>$F$2*(((SQRT(3)*COS(Model!F1646))-SIN(Model!F1646))/2)</f>
        <v>5.9426033646191284E-2</v>
      </c>
      <c r="H1646" s="1">
        <f t="shared" si="210"/>
        <v>0.66119320683812699</v>
      </c>
      <c r="I1646" s="1">
        <f t="shared" si="211"/>
        <v>0.72061924048431825</v>
      </c>
      <c r="J1646" s="1" t="str">
        <f t="shared" si="212"/>
        <v>R4</v>
      </c>
      <c r="K1646" t="str">
        <f t="shared" si="213"/>
        <v>S5R4</v>
      </c>
      <c r="L1646" t="str">
        <f>VLOOKUP(K1646,'Voltage Vector Region'!$M:$P,2,0)</f>
        <v>V18</v>
      </c>
      <c r="M1646" t="str">
        <f>VLOOKUP(K1646,'Voltage Vector Region'!$M:$P,3,0)</f>
        <v>V11</v>
      </c>
      <c r="N1646" t="str">
        <f>VLOOKUP(K1646,'Voltage Vector Region'!$M:$P,4,0)</f>
        <v>V6</v>
      </c>
      <c r="P1646" t="str">
        <f>VLOOKUP(L1646,'Voltage Vector Region'!$R:$S,2,0)</f>
        <v>PNP</v>
      </c>
      <c r="Q1646" t="str">
        <f>VLOOKUP(M1646,'Voltage Vector Region'!$R:$S,2,0)</f>
        <v>ONP</v>
      </c>
      <c r="R1646" t="str">
        <f>VLOOKUP(N1646,'Voltage Vector Region'!$R:$S,2,0)</f>
        <v>POP</v>
      </c>
      <c r="S1646">
        <f t="shared" si="207"/>
        <v>16.43</v>
      </c>
      <c r="T1646" t="e">
        <f>VLOOKUP($K1646,#REF!,2,0)</f>
        <v>#REF!</v>
      </c>
      <c r="U1646" t="e">
        <f>VLOOKUP($K1646,#REF!,3,0)</f>
        <v>#REF!</v>
      </c>
      <c r="V1646" t="e">
        <f>VLOOKUP($K1646,#REF!,4,0)</f>
        <v>#REF!</v>
      </c>
    </row>
    <row r="1647" spans="3:22" x14ac:dyDescent="0.3">
      <c r="C1647" s="1">
        <v>1.644E-2</v>
      </c>
      <c r="D1647" s="1">
        <f t="shared" si="208"/>
        <v>5.1647783225016202</v>
      </c>
      <c r="E1647" s="1" t="str">
        <f t="shared" si="209"/>
        <v>S5</v>
      </c>
      <c r="F1647" s="1">
        <f t="shared" si="214"/>
        <v>0.97598811771522964</v>
      </c>
      <c r="G1647" s="1">
        <f>$F$2*(((SQRT(3)*COS(Model!F1647))-SIN(Model!F1647))/2)</f>
        <v>5.6919413975013017E-2</v>
      </c>
      <c r="H1647" s="1">
        <f t="shared" si="210"/>
        <v>0.66260478727808358</v>
      </c>
      <c r="I1647" s="1">
        <f t="shared" si="211"/>
        <v>0.71952420125309657</v>
      </c>
      <c r="J1647" s="1" t="str">
        <f t="shared" si="212"/>
        <v>R4</v>
      </c>
      <c r="K1647" t="str">
        <f t="shared" si="213"/>
        <v>S5R4</v>
      </c>
      <c r="L1647" t="str">
        <f>VLOOKUP(K1647,'Voltage Vector Region'!$M:$P,2,0)</f>
        <v>V18</v>
      </c>
      <c r="M1647" t="str">
        <f>VLOOKUP(K1647,'Voltage Vector Region'!$M:$P,3,0)</f>
        <v>V11</v>
      </c>
      <c r="N1647" t="str">
        <f>VLOOKUP(K1647,'Voltage Vector Region'!$M:$P,4,0)</f>
        <v>V6</v>
      </c>
      <c r="P1647" t="str">
        <f>VLOOKUP(L1647,'Voltage Vector Region'!$R:$S,2,0)</f>
        <v>PNP</v>
      </c>
      <c r="Q1647" t="str">
        <f>VLOOKUP(M1647,'Voltage Vector Region'!$R:$S,2,0)</f>
        <v>ONP</v>
      </c>
      <c r="R1647" t="str">
        <f>VLOOKUP(N1647,'Voltage Vector Region'!$R:$S,2,0)</f>
        <v>POP</v>
      </c>
      <c r="S1647">
        <f t="shared" si="207"/>
        <v>16.439999999999998</v>
      </c>
      <c r="T1647" t="e">
        <f>VLOOKUP($K1647,#REF!,2,0)</f>
        <v>#REF!</v>
      </c>
      <c r="U1647" t="e">
        <f>VLOOKUP($K1647,#REF!,3,0)</f>
        <v>#REF!</v>
      </c>
      <c r="V1647" t="e">
        <f>VLOOKUP($K1647,#REF!,4,0)</f>
        <v>#REF!</v>
      </c>
    </row>
    <row r="1648" spans="3:22" x14ac:dyDescent="0.3">
      <c r="C1648" s="1">
        <v>1.6449999999999999E-2</v>
      </c>
      <c r="D1648" s="1">
        <f t="shared" si="208"/>
        <v>5.1679199151552098</v>
      </c>
      <c r="E1648" s="1" t="str">
        <f t="shared" si="209"/>
        <v>S5</v>
      </c>
      <c r="F1648" s="1">
        <f t="shared" si="214"/>
        <v>0.97912971036881924</v>
      </c>
      <c r="G1648" s="1">
        <f>$F$2*(((SQRT(3)*COS(Model!F1648))-SIN(Model!F1648))/2)</f>
        <v>5.4412232532198249E-2</v>
      </c>
      <c r="H1648" s="1">
        <f t="shared" si="210"/>
        <v>0.66400982807629416</v>
      </c>
      <c r="I1648" s="1">
        <f t="shared" si="211"/>
        <v>0.71842206060849245</v>
      </c>
      <c r="J1648" s="1" t="str">
        <f t="shared" si="212"/>
        <v>R4</v>
      </c>
      <c r="K1648" t="str">
        <f t="shared" si="213"/>
        <v>S5R4</v>
      </c>
      <c r="L1648" t="str">
        <f>VLOOKUP(K1648,'Voltage Vector Region'!$M:$P,2,0)</f>
        <v>V18</v>
      </c>
      <c r="M1648" t="str">
        <f>VLOOKUP(K1648,'Voltage Vector Region'!$M:$P,3,0)</f>
        <v>V11</v>
      </c>
      <c r="N1648" t="str">
        <f>VLOOKUP(K1648,'Voltage Vector Region'!$M:$P,4,0)</f>
        <v>V6</v>
      </c>
      <c r="P1648" t="str">
        <f>VLOOKUP(L1648,'Voltage Vector Region'!$R:$S,2,0)</f>
        <v>PNP</v>
      </c>
      <c r="Q1648" t="str">
        <f>VLOOKUP(M1648,'Voltage Vector Region'!$R:$S,2,0)</f>
        <v>ONP</v>
      </c>
      <c r="R1648" t="str">
        <f>VLOOKUP(N1648,'Voltage Vector Region'!$R:$S,2,0)</f>
        <v>POP</v>
      </c>
      <c r="S1648">
        <f t="shared" si="207"/>
        <v>16.45</v>
      </c>
      <c r="T1648" t="e">
        <f>VLOOKUP($K1648,#REF!,2,0)</f>
        <v>#REF!</v>
      </c>
      <c r="U1648" t="e">
        <f>VLOOKUP($K1648,#REF!,3,0)</f>
        <v>#REF!</v>
      </c>
      <c r="V1648" t="e">
        <f>VLOOKUP($K1648,#REF!,4,0)</f>
        <v>#REF!</v>
      </c>
    </row>
    <row r="1649" spans="3:22" x14ac:dyDescent="0.3">
      <c r="C1649" s="1">
        <v>1.6459999999999999E-2</v>
      </c>
      <c r="D1649" s="1">
        <f t="shared" si="208"/>
        <v>5.1710615078087994</v>
      </c>
      <c r="E1649" s="1" t="str">
        <f t="shared" si="209"/>
        <v>S5</v>
      </c>
      <c r="F1649" s="1">
        <f t="shared" si="214"/>
        <v>0.98227130302240884</v>
      </c>
      <c r="G1649" s="1">
        <f>$F$2*(((SQRT(3)*COS(Model!F1649))-SIN(Model!F1649))/2)</f>
        <v>5.1904514062615405E-2</v>
      </c>
      <c r="H1649" s="1">
        <f t="shared" si="210"/>
        <v>0.66540831536557321</v>
      </c>
      <c r="I1649" s="1">
        <f t="shared" si="211"/>
        <v>0.71731282942818864</v>
      </c>
      <c r="J1649" s="1" t="str">
        <f t="shared" si="212"/>
        <v>R4</v>
      </c>
      <c r="K1649" t="str">
        <f t="shared" si="213"/>
        <v>S5R4</v>
      </c>
      <c r="L1649" t="str">
        <f>VLOOKUP(K1649,'Voltage Vector Region'!$M:$P,2,0)</f>
        <v>V18</v>
      </c>
      <c r="M1649" t="str">
        <f>VLOOKUP(K1649,'Voltage Vector Region'!$M:$P,3,0)</f>
        <v>V11</v>
      </c>
      <c r="N1649" t="str">
        <f>VLOOKUP(K1649,'Voltage Vector Region'!$M:$P,4,0)</f>
        <v>V6</v>
      </c>
      <c r="P1649" t="str">
        <f>VLOOKUP(L1649,'Voltage Vector Region'!$R:$S,2,0)</f>
        <v>PNP</v>
      </c>
      <c r="Q1649" t="str">
        <f>VLOOKUP(M1649,'Voltage Vector Region'!$R:$S,2,0)</f>
        <v>ONP</v>
      </c>
      <c r="R1649" t="str">
        <f>VLOOKUP(N1649,'Voltage Vector Region'!$R:$S,2,0)</f>
        <v>POP</v>
      </c>
      <c r="S1649">
        <f t="shared" si="207"/>
        <v>16.459999999999997</v>
      </c>
      <c r="T1649" t="e">
        <f>VLOOKUP($K1649,#REF!,2,0)</f>
        <v>#REF!</v>
      </c>
      <c r="U1649" t="e">
        <f>VLOOKUP($K1649,#REF!,3,0)</f>
        <v>#REF!</v>
      </c>
      <c r="V1649" t="e">
        <f>VLOOKUP($K1649,#REF!,4,0)</f>
        <v>#REF!</v>
      </c>
    </row>
    <row r="1650" spans="3:22" x14ac:dyDescent="0.3">
      <c r="C1650" s="1">
        <v>1.6469999999999999E-2</v>
      </c>
      <c r="D1650" s="1">
        <f t="shared" si="208"/>
        <v>5.174203100462389</v>
      </c>
      <c r="E1650" s="1" t="str">
        <f t="shared" si="209"/>
        <v>S5</v>
      </c>
      <c r="F1650" s="1">
        <f t="shared" si="214"/>
        <v>0.98541289567599843</v>
      </c>
      <c r="G1650" s="1">
        <f>$F$2*(((SQRT(3)*COS(Model!F1650))-SIN(Model!F1650))/2)</f>
        <v>4.9396283316433559E-2</v>
      </c>
      <c r="H1650" s="1">
        <f t="shared" si="210"/>
        <v>0.66680023534341581</v>
      </c>
      <c r="I1650" s="1">
        <f t="shared" si="211"/>
        <v>0.71619651865984935</v>
      </c>
      <c r="J1650" s="1" t="str">
        <f t="shared" si="212"/>
        <v>R4</v>
      </c>
      <c r="K1650" t="str">
        <f t="shared" si="213"/>
        <v>S5R4</v>
      </c>
      <c r="L1650" t="str">
        <f>VLOOKUP(K1650,'Voltage Vector Region'!$M:$P,2,0)</f>
        <v>V18</v>
      </c>
      <c r="M1650" t="str">
        <f>VLOOKUP(K1650,'Voltage Vector Region'!$M:$P,3,0)</f>
        <v>V11</v>
      </c>
      <c r="N1650" t="str">
        <f>VLOOKUP(K1650,'Voltage Vector Region'!$M:$P,4,0)</f>
        <v>V6</v>
      </c>
      <c r="P1650" t="str">
        <f>VLOOKUP(L1650,'Voltage Vector Region'!$R:$S,2,0)</f>
        <v>PNP</v>
      </c>
      <c r="Q1650" t="str">
        <f>VLOOKUP(M1650,'Voltage Vector Region'!$R:$S,2,0)</f>
        <v>ONP</v>
      </c>
      <c r="R1650" t="str">
        <f>VLOOKUP(N1650,'Voltage Vector Region'!$R:$S,2,0)</f>
        <v>POP</v>
      </c>
      <c r="S1650">
        <f t="shared" si="207"/>
        <v>16.47</v>
      </c>
      <c r="T1650" t="e">
        <f>VLOOKUP($K1650,#REF!,2,0)</f>
        <v>#REF!</v>
      </c>
      <c r="U1650" t="e">
        <f>VLOOKUP($K1650,#REF!,3,0)</f>
        <v>#REF!</v>
      </c>
      <c r="V1650" t="e">
        <f>VLOOKUP($K1650,#REF!,4,0)</f>
        <v>#REF!</v>
      </c>
    </row>
    <row r="1651" spans="3:22" x14ac:dyDescent="0.3">
      <c r="C1651" s="1">
        <v>1.6480000000000002E-2</v>
      </c>
      <c r="D1651" s="1">
        <f t="shared" si="208"/>
        <v>5.1773446931159794</v>
      </c>
      <c r="E1651" s="1" t="str">
        <f t="shared" si="209"/>
        <v>S5</v>
      </c>
      <c r="F1651" s="1">
        <f t="shared" si="214"/>
        <v>0.98855448832958892</v>
      </c>
      <c r="G1651" s="1">
        <f>$F$2*(((SQRT(3)*COS(Model!F1651))-SIN(Model!F1651))/2)</f>
        <v>4.68875650488767E-2</v>
      </c>
      <c r="H1651" s="1">
        <f t="shared" si="210"/>
        <v>0.6681855742721341</v>
      </c>
      <c r="I1651" s="1">
        <f t="shared" si="211"/>
        <v>0.7150731393210108</v>
      </c>
      <c r="J1651" s="1" t="str">
        <f t="shared" si="212"/>
        <v>R4</v>
      </c>
      <c r="K1651" t="str">
        <f t="shared" si="213"/>
        <v>S5R4</v>
      </c>
      <c r="L1651" t="str">
        <f>VLOOKUP(K1651,'Voltage Vector Region'!$M:$P,2,0)</f>
        <v>V18</v>
      </c>
      <c r="M1651" t="str">
        <f>VLOOKUP(K1651,'Voltage Vector Region'!$M:$P,3,0)</f>
        <v>V11</v>
      </c>
      <c r="N1651" t="str">
        <f>VLOOKUP(K1651,'Voltage Vector Region'!$M:$P,4,0)</f>
        <v>V6</v>
      </c>
      <c r="P1651" t="str">
        <f>VLOOKUP(L1651,'Voltage Vector Region'!$R:$S,2,0)</f>
        <v>PNP</v>
      </c>
      <c r="Q1651" t="str">
        <f>VLOOKUP(M1651,'Voltage Vector Region'!$R:$S,2,0)</f>
        <v>ONP</v>
      </c>
      <c r="R1651" t="str">
        <f>VLOOKUP(N1651,'Voltage Vector Region'!$R:$S,2,0)</f>
        <v>POP</v>
      </c>
      <c r="S1651">
        <f t="shared" si="207"/>
        <v>16.48</v>
      </c>
      <c r="T1651" t="e">
        <f>VLOOKUP($K1651,#REF!,2,0)</f>
        <v>#REF!</v>
      </c>
      <c r="U1651" t="e">
        <f>VLOOKUP($K1651,#REF!,3,0)</f>
        <v>#REF!</v>
      </c>
      <c r="V1651" t="e">
        <f>VLOOKUP($K1651,#REF!,4,0)</f>
        <v>#REF!</v>
      </c>
    </row>
    <row r="1652" spans="3:22" x14ac:dyDescent="0.3">
      <c r="C1652" s="1">
        <v>1.6490000000000001E-2</v>
      </c>
      <c r="D1652" s="1">
        <f t="shared" si="208"/>
        <v>5.180486285769569</v>
      </c>
      <c r="E1652" s="1" t="str">
        <f t="shared" si="209"/>
        <v>S5</v>
      </c>
      <c r="F1652" s="1">
        <f t="shared" si="214"/>
        <v>0.99169608098317852</v>
      </c>
      <c r="G1652" s="1">
        <f>$F$2*(((SQRT(3)*COS(Model!F1652))-SIN(Model!F1652))/2)</f>
        <v>4.4378384019982779E-2</v>
      </c>
      <c r="H1652" s="1">
        <f t="shared" si="210"/>
        <v>0.66956431847899145</v>
      </c>
      <c r="I1652" s="1">
        <f t="shared" si="211"/>
        <v>0.71394270249897418</v>
      </c>
      <c r="J1652" s="1" t="str">
        <f t="shared" si="212"/>
        <v>R4</v>
      </c>
      <c r="K1652" t="str">
        <f t="shared" si="213"/>
        <v>S5R4</v>
      </c>
      <c r="L1652" t="str">
        <f>VLOOKUP(K1652,'Voltage Vector Region'!$M:$P,2,0)</f>
        <v>V18</v>
      </c>
      <c r="M1652" t="str">
        <f>VLOOKUP(K1652,'Voltage Vector Region'!$M:$P,3,0)</f>
        <v>V11</v>
      </c>
      <c r="N1652" t="str">
        <f>VLOOKUP(K1652,'Voltage Vector Region'!$M:$P,4,0)</f>
        <v>V6</v>
      </c>
      <c r="P1652" t="str">
        <f>VLOOKUP(L1652,'Voltage Vector Region'!$R:$S,2,0)</f>
        <v>PNP</v>
      </c>
      <c r="Q1652" t="str">
        <f>VLOOKUP(M1652,'Voltage Vector Region'!$R:$S,2,0)</f>
        <v>ONP</v>
      </c>
      <c r="R1652" t="str">
        <f>VLOOKUP(N1652,'Voltage Vector Region'!$R:$S,2,0)</f>
        <v>POP</v>
      </c>
      <c r="S1652">
        <f t="shared" si="207"/>
        <v>16.490000000000002</v>
      </c>
      <c r="T1652" t="e">
        <f>VLOOKUP($K1652,#REF!,2,0)</f>
        <v>#REF!</v>
      </c>
      <c r="U1652" t="e">
        <f>VLOOKUP($K1652,#REF!,3,0)</f>
        <v>#REF!</v>
      </c>
      <c r="V1652" t="e">
        <f>VLOOKUP($K1652,#REF!,4,0)</f>
        <v>#REF!</v>
      </c>
    </row>
    <row r="1653" spans="3:22" x14ac:dyDescent="0.3">
      <c r="C1653" s="1">
        <v>1.6500000000000001E-2</v>
      </c>
      <c r="D1653" s="1">
        <f t="shared" si="208"/>
        <v>5.1836278784231595</v>
      </c>
      <c r="E1653" s="1" t="str">
        <f t="shared" si="209"/>
        <v>S5</v>
      </c>
      <c r="F1653" s="1">
        <f t="shared" si="214"/>
        <v>0.994837673636769</v>
      </c>
      <c r="G1653" s="1">
        <f>$F$2*(((SQRT(3)*COS(Model!F1653))-SIN(Model!F1653))/2)</f>
        <v>4.1868764994354102E-2</v>
      </c>
      <c r="H1653" s="1">
        <f t="shared" si="210"/>
        <v>0.67093645435633975</v>
      </c>
      <c r="I1653" s="1">
        <f t="shared" si="211"/>
        <v>0.71280521935069385</v>
      </c>
      <c r="J1653" s="1" t="str">
        <f t="shared" si="212"/>
        <v>R4</v>
      </c>
      <c r="K1653" t="str">
        <f t="shared" si="213"/>
        <v>S5R4</v>
      </c>
      <c r="L1653" t="str">
        <f>VLOOKUP(K1653,'Voltage Vector Region'!$M:$P,2,0)</f>
        <v>V18</v>
      </c>
      <c r="M1653" t="str">
        <f>VLOOKUP(K1653,'Voltage Vector Region'!$M:$P,3,0)</f>
        <v>V11</v>
      </c>
      <c r="N1653" t="str">
        <f>VLOOKUP(K1653,'Voltage Vector Region'!$M:$P,4,0)</f>
        <v>V6</v>
      </c>
      <c r="P1653" t="str">
        <f>VLOOKUP(L1653,'Voltage Vector Region'!$R:$S,2,0)</f>
        <v>PNP</v>
      </c>
      <c r="Q1653" t="str">
        <f>VLOOKUP(M1653,'Voltage Vector Region'!$R:$S,2,0)</f>
        <v>ONP</v>
      </c>
      <c r="R1653" t="str">
        <f>VLOOKUP(N1653,'Voltage Vector Region'!$R:$S,2,0)</f>
        <v>POP</v>
      </c>
      <c r="S1653">
        <f t="shared" si="207"/>
        <v>16.5</v>
      </c>
      <c r="T1653" t="e">
        <f>VLOOKUP($K1653,#REF!,2,0)</f>
        <v>#REF!</v>
      </c>
      <c r="U1653" t="e">
        <f>VLOOKUP($K1653,#REF!,3,0)</f>
        <v>#REF!</v>
      </c>
      <c r="V1653" t="e">
        <f>VLOOKUP($K1653,#REF!,4,0)</f>
        <v>#REF!</v>
      </c>
    </row>
    <row r="1654" spans="3:22" x14ac:dyDescent="0.3">
      <c r="C1654" s="1">
        <v>1.651E-2</v>
      </c>
      <c r="D1654" s="1">
        <f t="shared" si="208"/>
        <v>5.1867694710767491</v>
      </c>
      <c r="E1654" s="1" t="str">
        <f t="shared" si="209"/>
        <v>S5</v>
      </c>
      <c r="F1654" s="1">
        <f t="shared" si="214"/>
        <v>0.9979792662903586</v>
      </c>
      <c r="G1654" s="1">
        <f>$F$2*(((SQRT(3)*COS(Model!F1654))-SIN(Model!F1654))/2)</f>
        <v>3.9358732740918834E-2</v>
      </c>
      <c r="H1654" s="1">
        <f t="shared" si="210"/>
        <v>0.67230196836175127</v>
      </c>
      <c r="I1654" s="1">
        <f t="shared" si="211"/>
        <v>0.7116607011026701</v>
      </c>
      <c r="J1654" s="1" t="str">
        <f t="shared" si="212"/>
        <v>R4</v>
      </c>
      <c r="K1654" t="str">
        <f t="shared" si="213"/>
        <v>S5R4</v>
      </c>
      <c r="L1654" t="str">
        <f>VLOOKUP(K1654,'Voltage Vector Region'!$M:$P,2,0)</f>
        <v>V18</v>
      </c>
      <c r="M1654" t="str">
        <f>VLOOKUP(K1654,'Voltage Vector Region'!$M:$P,3,0)</f>
        <v>V11</v>
      </c>
      <c r="N1654" t="str">
        <f>VLOOKUP(K1654,'Voltage Vector Region'!$M:$P,4,0)</f>
        <v>V6</v>
      </c>
      <c r="P1654" t="str">
        <f>VLOOKUP(L1654,'Voltage Vector Region'!$R:$S,2,0)</f>
        <v>PNP</v>
      </c>
      <c r="Q1654" t="str">
        <f>VLOOKUP(M1654,'Voltage Vector Region'!$R:$S,2,0)</f>
        <v>ONP</v>
      </c>
      <c r="R1654" t="str">
        <f>VLOOKUP(N1654,'Voltage Vector Region'!$R:$S,2,0)</f>
        <v>POP</v>
      </c>
      <c r="S1654">
        <f t="shared" si="207"/>
        <v>16.510000000000002</v>
      </c>
      <c r="T1654" t="e">
        <f>VLOOKUP($K1654,#REF!,2,0)</f>
        <v>#REF!</v>
      </c>
      <c r="U1654" t="e">
        <f>VLOOKUP($K1654,#REF!,3,0)</f>
        <v>#REF!</v>
      </c>
      <c r="V1654" t="e">
        <f>VLOOKUP($K1654,#REF!,4,0)</f>
        <v>#REF!</v>
      </c>
    </row>
    <row r="1655" spans="3:22" x14ac:dyDescent="0.3">
      <c r="C1655" s="1">
        <v>1.652E-2</v>
      </c>
      <c r="D1655" s="1">
        <f t="shared" si="208"/>
        <v>5.1899110637303387</v>
      </c>
      <c r="E1655" s="1" t="str">
        <f t="shared" si="209"/>
        <v>S5</v>
      </c>
      <c r="F1655" s="1">
        <f t="shared" si="214"/>
        <v>1.0011208589439482</v>
      </c>
      <c r="G1655" s="1">
        <f>$F$2*(((SQRT(3)*COS(Model!F1655))-SIN(Model!F1655))/2)</f>
        <v>3.6848312032681151E-2</v>
      </c>
      <c r="H1655" s="1">
        <f t="shared" si="210"/>
        <v>0.67366084701815421</v>
      </c>
      <c r="I1655" s="1">
        <f t="shared" si="211"/>
        <v>0.71050915905083534</v>
      </c>
      <c r="J1655" s="1" t="str">
        <f t="shared" si="212"/>
        <v>R4</v>
      </c>
      <c r="K1655" t="str">
        <f t="shared" si="213"/>
        <v>S5R4</v>
      </c>
      <c r="L1655" t="str">
        <f>VLOOKUP(K1655,'Voltage Vector Region'!$M:$P,2,0)</f>
        <v>V18</v>
      </c>
      <c r="M1655" t="str">
        <f>VLOOKUP(K1655,'Voltage Vector Region'!$M:$P,3,0)</f>
        <v>V11</v>
      </c>
      <c r="N1655" t="str">
        <f>VLOOKUP(K1655,'Voltage Vector Region'!$M:$P,4,0)</f>
        <v>V6</v>
      </c>
      <c r="P1655" t="str">
        <f>VLOOKUP(L1655,'Voltage Vector Region'!$R:$S,2,0)</f>
        <v>PNP</v>
      </c>
      <c r="Q1655" t="str">
        <f>VLOOKUP(M1655,'Voltage Vector Region'!$R:$S,2,0)</f>
        <v>ONP</v>
      </c>
      <c r="R1655" t="str">
        <f>VLOOKUP(N1655,'Voltage Vector Region'!$R:$S,2,0)</f>
        <v>POP</v>
      </c>
      <c r="S1655">
        <f t="shared" si="207"/>
        <v>16.52</v>
      </c>
      <c r="T1655" t="e">
        <f>VLOOKUP($K1655,#REF!,2,0)</f>
        <v>#REF!</v>
      </c>
      <c r="U1655" t="e">
        <f>VLOOKUP($K1655,#REF!,3,0)</f>
        <v>#REF!</v>
      </c>
      <c r="V1655" t="e">
        <f>VLOOKUP($K1655,#REF!,4,0)</f>
        <v>#REF!</v>
      </c>
    </row>
    <row r="1656" spans="3:22" x14ac:dyDescent="0.3">
      <c r="C1656" s="1">
        <v>1.653E-2</v>
      </c>
      <c r="D1656" s="1">
        <f t="shared" si="208"/>
        <v>5.1930526563839283</v>
      </c>
      <c r="E1656" s="1" t="str">
        <f t="shared" si="209"/>
        <v>S5</v>
      </c>
      <c r="F1656" s="1">
        <f t="shared" si="214"/>
        <v>1.0042624515975378</v>
      </c>
      <c r="G1656" s="1">
        <f>$F$2*(((SQRT(3)*COS(Model!F1656))-SIN(Model!F1656))/2)</f>
        <v>3.4337527646479994E-2</v>
      </c>
      <c r="H1656" s="1">
        <f t="shared" si="210"/>
        <v>0.67501307691396506</v>
      </c>
      <c r="I1656" s="1">
        <f t="shared" si="211"/>
        <v>0.70935060456044507</v>
      </c>
      <c r="J1656" s="1" t="str">
        <f t="shared" si="212"/>
        <v>R4</v>
      </c>
      <c r="K1656" t="str">
        <f t="shared" si="213"/>
        <v>S5R4</v>
      </c>
      <c r="L1656" t="str">
        <f>VLOOKUP(K1656,'Voltage Vector Region'!$M:$P,2,0)</f>
        <v>V18</v>
      </c>
      <c r="M1656" t="str">
        <f>VLOOKUP(K1656,'Voltage Vector Region'!$M:$P,3,0)</f>
        <v>V11</v>
      </c>
      <c r="N1656" t="str">
        <f>VLOOKUP(K1656,'Voltage Vector Region'!$M:$P,4,0)</f>
        <v>V6</v>
      </c>
      <c r="P1656" t="str">
        <f>VLOOKUP(L1656,'Voltage Vector Region'!$R:$S,2,0)</f>
        <v>PNP</v>
      </c>
      <c r="Q1656" t="str">
        <f>VLOOKUP(M1656,'Voltage Vector Region'!$R:$S,2,0)</f>
        <v>ONP</v>
      </c>
      <c r="R1656" t="str">
        <f>VLOOKUP(N1656,'Voltage Vector Region'!$R:$S,2,0)</f>
        <v>POP</v>
      </c>
      <c r="S1656">
        <f t="shared" si="207"/>
        <v>16.529999999999998</v>
      </c>
      <c r="T1656" t="e">
        <f>VLOOKUP($K1656,#REF!,2,0)</f>
        <v>#REF!</v>
      </c>
      <c r="U1656" t="e">
        <f>VLOOKUP($K1656,#REF!,3,0)</f>
        <v>#REF!</v>
      </c>
      <c r="V1656" t="e">
        <f>VLOOKUP($K1656,#REF!,4,0)</f>
        <v>#REF!</v>
      </c>
    </row>
    <row r="1657" spans="3:22" x14ac:dyDescent="0.3">
      <c r="C1657" s="1">
        <v>1.6539999999999999E-2</v>
      </c>
      <c r="D1657" s="1">
        <f t="shared" si="208"/>
        <v>5.1961942490375179</v>
      </c>
      <c r="E1657" s="1" t="str">
        <f t="shared" si="209"/>
        <v>S5</v>
      </c>
      <c r="F1657" s="1">
        <f t="shared" si="214"/>
        <v>1.0074040442511274</v>
      </c>
      <c r="G1657" s="1">
        <f>$F$2*(((SQRT(3)*COS(Model!F1657))-SIN(Model!F1657))/2)</f>
        <v>3.182640436274347E-2</v>
      </c>
      <c r="H1657" s="1">
        <f t="shared" si="210"/>
        <v>0.6763586447032206</v>
      </c>
      <c r="I1657" s="1">
        <f t="shared" si="211"/>
        <v>0.70818504906596402</v>
      </c>
      <c r="J1657" s="1" t="str">
        <f t="shared" si="212"/>
        <v>R4</v>
      </c>
      <c r="K1657" t="str">
        <f t="shared" si="213"/>
        <v>S5R4</v>
      </c>
      <c r="L1657" t="str">
        <f>VLOOKUP(K1657,'Voltage Vector Region'!$M:$P,2,0)</f>
        <v>V18</v>
      </c>
      <c r="M1657" t="str">
        <f>VLOOKUP(K1657,'Voltage Vector Region'!$M:$P,3,0)</f>
        <v>V11</v>
      </c>
      <c r="N1657" t="str">
        <f>VLOOKUP(K1657,'Voltage Vector Region'!$M:$P,4,0)</f>
        <v>V6</v>
      </c>
      <c r="P1657" t="str">
        <f>VLOOKUP(L1657,'Voltage Vector Region'!$R:$S,2,0)</f>
        <v>PNP</v>
      </c>
      <c r="Q1657" t="str">
        <f>VLOOKUP(M1657,'Voltage Vector Region'!$R:$S,2,0)</f>
        <v>ONP</v>
      </c>
      <c r="R1657" t="str">
        <f>VLOOKUP(N1657,'Voltage Vector Region'!$R:$S,2,0)</f>
        <v>POP</v>
      </c>
      <c r="S1657">
        <f t="shared" si="207"/>
        <v>16.54</v>
      </c>
      <c r="T1657" t="e">
        <f>VLOOKUP($K1657,#REF!,2,0)</f>
        <v>#REF!</v>
      </c>
      <c r="U1657" t="e">
        <f>VLOOKUP($K1657,#REF!,3,0)</f>
        <v>#REF!</v>
      </c>
      <c r="V1657" t="e">
        <f>VLOOKUP($K1657,#REF!,4,0)</f>
        <v>#REF!</v>
      </c>
    </row>
    <row r="1658" spans="3:22" x14ac:dyDescent="0.3">
      <c r="C1658" s="1">
        <v>1.6549999999999999E-2</v>
      </c>
      <c r="D1658" s="1">
        <f t="shared" si="208"/>
        <v>5.1993358416911075</v>
      </c>
      <c r="E1658" s="1" t="str">
        <f t="shared" si="209"/>
        <v>S5</v>
      </c>
      <c r="F1658" s="1">
        <f t="shared" si="214"/>
        <v>1.010545636904717</v>
      </c>
      <c r="G1658" s="1">
        <f>$F$2*(((SQRT(3)*COS(Model!F1658))-SIN(Model!F1658))/2)</f>
        <v>2.9314966965244871E-2</v>
      </c>
      <c r="H1658" s="1">
        <f t="shared" si="210"/>
        <v>0.6776975371057099</v>
      </c>
      <c r="I1658" s="1">
        <f t="shared" si="211"/>
        <v>0.70701250407095473</v>
      </c>
      <c r="J1658" s="1" t="str">
        <f t="shared" si="212"/>
        <v>R4</v>
      </c>
      <c r="K1658" t="str">
        <f t="shared" si="213"/>
        <v>S5R4</v>
      </c>
      <c r="L1658" t="str">
        <f>VLOOKUP(K1658,'Voltage Vector Region'!$M:$P,2,0)</f>
        <v>V18</v>
      </c>
      <c r="M1658" t="str">
        <f>VLOOKUP(K1658,'Voltage Vector Region'!$M:$P,3,0)</f>
        <v>V11</v>
      </c>
      <c r="N1658" t="str">
        <f>VLOOKUP(K1658,'Voltage Vector Region'!$M:$P,4,0)</f>
        <v>V6</v>
      </c>
      <c r="P1658" t="str">
        <f>VLOOKUP(L1658,'Voltage Vector Region'!$R:$S,2,0)</f>
        <v>PNP</v>
      </c>
      <c r="Q1658" t="str">
        <f>VLOOKUP(M1658,'Voltage Vector Region'!$R:$S,2,0)</f>
        <v>ONP</v>
      </c>
      <c r="R1658" t="str">
        <f>VLOOKUP(N1658,'Voltage Vector Region'!$R:$S,2,0)</f>
        <v>POP</v>
      </c>
      <c r="S1658">
        <f t="shared" si="207"/>
        <v>16.549999999999997</v>
      </c>
      <c r="T1658" t="e">
        <f>VLOOKUP($K1658,#REF!,2,0)</f>
        <v>#REF!</v>
      </c>
      <c r="U1658" t="e">
        <f>VLOOKUP($K1658,#REF!,3,0)</f>
        <v>#REF!</v>
      </c>
      <c r="V1658" t="e">
        <f>VLOOKUP($K1658,#REF!,4,0)</f>
        <v>#REF!</v>
      </c>
    </row>
    <row r="1659" spans="3:22" x14ac:dyDescent="0.3">
      <c r="C1659" s="1">
        <v>1.6559999999999998E-2</v>
      </c>
      <c r="D1659" s="1">
        <f t="shared" si="208"/>
        <v>5.2024774343446971</v>
      </c>
      <c r="E1659" s="1" t="str">
        <f t="shared" si="209"/>
        <v>S5</v>
      </c>
      <c r="F1659" s="1">
        <f t="shared" si="214"/>
        <v>1.0136872295583066</v>
      </c>
      <c r="G1659" s="1">
        <f>$F$2*(((SQRT(3)*COS(Model!F1659))-SIN(Model!F1659))/2)</f>
        <v>2.6803240240857163E-2</v>
      </c>
      <c r="H1659" s="1">
        <f t="shared" si="210"/>
        <v>0.67902974090710544</v>
      </c>
      <c r="I1659" s="1">
        <f t="shared" si="211"/>
        <v>0.70583298114796256</v>
      </c>
      <c r="J1659" s="1" t="str">
        <f t="shared" si="212"/>
        <v>R4</v>
      </c>
      <c r="K1659" t="str">
        <f t="shared" si="213"/>
        <v>S5R4</v>
      </c>
      <c r="L1659" t="str">
        <f>VLOOKUP(K1659,'Voltage Vector Region'!$M:$P,2,0)</f>
        <v>V18</v>
      </c>
      <c r="M1659" t="str">
        <f>VLOOKUP(K1659,'Voltage Vector Region'!$M:$P,3,0)</f>
        <v>V11</v>
      </c>
      <c r="N1659" t="str">
        <f>VLOOKUP(K1659,'Voltage Vector Region'!$M:$P,4,0)</f>
        <v>V6</v>
      </c>
      <c r="P1659" t="str">
        <f>VLOOKUP(L1659,'Voltage Vector Region'!$R:$S,2,0)</f>
        <v>PNP</v>
      </c>
      <c r="Q1659" t="str">
        <f>VLOOKUP(M1659,'Voltage Vector Region'!$R:$S,2,0)</f>
        <v>ONP</v>
      </c>
      <c r="R1659" t="str">
        <f>VLOOKUP(N1659,'Voltage Vector Region'!$R:$S,2,0)</f>
        <v>POP</v>
      </c>
      <c r="S1659">
        <f t="shared" si="207"/>
        <v>16.559999999999999</v>
      </c>
      <c r="T1659" t="e">
        <f>VLOOKUP($K1659,#REF!,2,0)</f>
        <v>#REF!</v>
      </c>
      <c r="U1659" t="e">
        <f>VLOOKUP($K1659,#REF!,3,0)</f>
        <v>#REF!</v>
      </c>
      <c r="V1659" t="e">
        <f>VLOOKUP($K1659,#REF!,4,0)</f>
        <v>#REF!</v>
      </c>
    </row>
    <row r="1660" spans="3:22" x14ac:dyDescent="0.3">
      <c r="C1660" s="1">
        <v>1.6570000000000001E-2</v>
      </c>
      <c r="D1660" s="1">
        <f t="shared" si="208"/>
        <v>5.2056190269982876</v>
      </c>
      <c r="E1660" s="1" t="str">
        <f t="shared" si="209"/>
        <v>S5</v>
      </c>
      <c r="F1660" s="1">
        <f t="shared" si="214"/>
        <v>1.0168288222118971</v>
      </c>
      <c r="G1660" s="1">
        <f>$F$2*(((SQRT(3)*COS(Model!F1660))-SIN(Model!F1660))/2)</f>
        <v>2.4291248979308525E-2</v>
      </c>
      <c r="H1660" s="1">
        <f t="shared" si="210"/>
        <v>0.68035524295909411</v>
      </c>
      <c r="I1660" s="1">
        <f t="shared" si="211"/>
        <v>0.70464649193840267</v>
      </c>
      <c r="J1660" s="1" t="str">
        <f t="shared" si="212"/>
        <v>R4</v>
      </c>
      <c r="K1660" t="str">
        <f t="shared" si="213"/>
        <v>S5R4</v>
      </c>
      <c r="L1660" t="str">
        <f>VLOOKUP(K1660,'Voltage Vector Region'!$M:$P,2,0)</f>
        <v>V18</v>
      </c>
      <c r="M1660" t="str">
        <f>VLOOKUP(K1660,'Voltage Vector Region'!$M:$P,3,0)</f>
        <v>V11</v>
      </c>
      <c r="N1660" t="str">
        <f>VLOOKUP(K1660,'Voltage Vector Region'!$M:$P,4,0)</f>
        <v>V6</v>
      </c>
      <c r="P1660" t="str">
        <f>VLOOKUP(L1660,'Voltage Vector Region'!$R:$S,2,0)</f>
        <v>PNP</v>
      </c>
      <c r="Q1660" t="str">
        <f>VLOOKUP(M1660,'Voltage Vector Region'!$R:$S,2,0)</f>
        <v>ONP</v>
      </c>
      <c r="R1660" t="str">
        <f>VLOOKUP(N1660,'Voltage Vector Region'!$R:$S,2,0)</f>
        <v>POP</v>
      </c>
      <c r="S1660">
        <f t="shared" si="207"/>
        <v>16.57</v>
      </c>
      <c r="T1660" t="e">
        <f>VLOOKUP($K1660,#REF!,2,0)</f>
        <v>#REF!</v>
      </c>
      <c r="U1660" t="e">
        <f>VLOOKUP($K1660,#REF!,3,0)</f>
        <v>#REF!</v>
      </c>
      <c r="V1660" t="e">
        <f>VLOOKUP($K1660,#REF!,4,0)</f>
        <v>#REF!</v>
      </c>
    </row>
    <row r="1661" spans="3:22" x14ac:dyDescent="0.3">
      <c r="C1661" s="1">
        <v>1.6580000000000001E-2</v>
      </c>
      <c r="D1661" s="1">
        <f t="shared" si="208"/>
        <v>5.2087606196518772</v>
      </c>
      <c r="E1661" s="1" t="str">
        <f t="shared" si="209"/>
        <v>S5</v>
      </c>
      <c r="F1661" s="1">
        <f t="shared" si="214"/>
        <v>1.0199704148654867</v>
      </c>
      <c r="G1661" s="1">
        <f>$F$2*(((SQRT(3)*COS(Model!F1661))-SIN(Model!F1661))/2)</f>
        <v>2.1779017972939976E-2</v>
      </c>
      <c r="H1661" s="1">
        <f t="shared" si="210"/>
        <v>0.6816740301795049</v>
      </c>
      <c r="I1661" s="1">
        <f t="shared" si="211"/>
        <v>0.70345304815244492</v>
      </c>
      <c r="J1661" s="1" t="str">
        <f t="shared" si="212"/>
        <v>R4</v>
      </c>
      <c r="K1661" t="str">
        <f t="shared" si="213"/>
        <v>S5R4</v>
      </c>
      <c r="L1661" t="str">
        <f>VLOOKUP(K1661,'Voltage Vector Region'!$M:$P,2,0)</f>
        <v>V18</v>
      </c>
      <c r="M1661" t="str">
        <f>VLOOKUP(K1661,'Voltage Vector Region'!$M:$P,3,0)</f>
        <v>V11</v>
      </c>
      <c r="N1661" t="str">
        <f>VLOOKUP(K1661,'Voltage Vector Region'!$M:$P,4,0)</f>
        <v>V6</v>
      </c>
      <c r="P1661" t="str">
        <f>VLOOKUP(L1661,'Voltage Vector Region'!$R:$S,2,0)</f>
        <v>PNP</v>
      </c>
      <c r="Q1661" t="str">
        <f>VLOOKUP(M1661,'Voltage Vector Region'!$R:$S,2,0)</f>
        <v>ONP</v>
      </c>
      <c r="R1661" t="str">
        <f>VLOOKUP(N1661,'Voltage Vector Region'!$R:$S,2,0)</f>
        <v>POP</v>
      </c>
      <c r="S1661">
        <f t="shared" si="207"/>
        <v>16.580000000000002</v>
      </c>
      <c r="T1661" t="e">
        <f>VLOOKUP($K1661,#REF!,2,0)</f>
        <v>#REF!</v>
      </c>
      <c r="U1661" t="e">
        <f>VLOOKUP($K1661,#REF!,3,0)</f>
        <v>#REF!</v>
      </c>
      <c r="V1661" t="e">
        <f>VLOOKUP($K1661,#REF!,4,0)</f>
        <v>#REF!</v>
      </c>
    </row>
    <row r="1662" spans="3:22" x14ac:dyDescent="0.3">
      <c r="C1662" s="1">
        <v>1.6590000000000001E-2</v>
      </c>
      <c r="D1662" s="1">
        <f t="shared" si="208"/>
        <v>5.2119022123054668</v>
      </c>
      <c r="E1662" s="1" t="str">
        <f t="shared" si="209"/>
        <v>S5</v>
      </c>
      <c r="F1662" s="1">
        <f t="shared" si="214"/>
        <v>1.0231120075190763</v>
      </c>
      <c r="G1662" s="1">
        <f>$F$2*(((SQRT(3)*COS(Model!F1662))-SIN(Model!F1662))/2)</f>
        <v>1.9266572016456474E-2</v>
      </c>
      <c r="H1662" s="1">
        <f t="shared" si="210"/>
        <v>0.68298608955244078</v>
      </c>
      <c r="I1662" s="1">
        <f t="shared" si="211"/>
        <v>0.70225266156889721</v>
      </c>
      <c r="J1662" s="1" t="str">
        <f t="shared" si="212"/>
        <v>R4</v>
      </c>
      <c r="K1662" t="str">
        <f t="shared" si="213"/>
        <v>S5R4</v>
      </c>
      <c r="L1662" t="str">
        <f>VLOOKUP(K1662,'Voltage Vector Region'!$M:$P,2,0)</f>
        <v>V18</v>
      </c>
      <c r="M1662" t="str">
        <f>VLOOKUP(K1662,'Voltage Vector Region'!$M:$P,3,0)</f>
        <v>V11</v>
      </c>
      <c r="N1662" t="str">
        <f>VLOOKUP(K1662,'Voltage Vector Region'!$M:$P,4,0)</f>
        <v>V6</v>
      </c>
      <c r="P1662" t="str">
        <f>VLOOKUP(L1662,'Voltage Vector Region'!$R:$S,2,0)</f>
        <v>PNP</v>
      </c>
      <c r="Q1662" t="str">
        <f>VLOOKUP(M1662,'Voltage Vector Region'!$R:$S,2,0)</f>
        <v>ONP</v>
      </c>
      <c r="R1662" t="str">
        <f>VLOOKUP(N1662,'Voltage Vector Region'!$R:$S,2,0)</f>
        <v>POP</v>
      </c>
      <c r="S1662">
        <f t="shared" si="207"/>
        <v>16.59</v>
      </c>
      <c r="T1662" t="e">
        <f>VLOOKUP($K1662,#REF!,2,0)</f>
        <v>#REF!</v>
      </c>
      <c r="U1662" t="e">
        <f>VLOOKUP($K1662,#REF!,3,0)</f>
        <v>#REF!</v>
      </c>
      <c r="V1662" t="e">
        <f>VLOOKUP($K1662,#REF!,4,0)</f>
        <v>#REF!</v>
      </c>
    </row>
    <row r="1663" spans="3:22" x14ac:dyDescent="0.3">
      <c r="C1663" s="1">
        <v>1.66E-2</v>
      </c>
      <c r="D1663" s="1">
        <f t="shared" si="208"/>
        <v>5.2150438049590573</v>
      </c>
      <c r="E1663" s="1" t="str">
        <f t="shared" si="209"/>
        <v>S5</v>
      </c>
      <c r="F1663" s="1">
        <f t="shared" si="214"/>
        <v>1.0262536001726668</v>
      </c>
      <c r="G1663" s="1">
        <f>$F$2*(((SQRT(3)*COS(Model!F1663))-SIN(Model!F1663))/2)</f>
        <v>1.6753935906684791E-2</v>
      </c>
      <c r="H1663" s="1">
        <f t="shared" si="210"/>
        <v>0.68429140812840572</v>
      </c>
      <c r="I1663" s="1">
        <f t="shared" si="211"/>
        <v>0.70104534403509056</v>
      </c>
      <c r="J1663" s="1" t="str">
        <f t="shared" si="212"/>
        <v>R4</v>
      </c>
      <c r="K1663" t="str">
        <f t="shared" si="213"/>
        <v>S5R4</v>
      </c>
      <c r="L1663" t="str">
        <f>VLOOKUP(K1663,'Voltage Vector Region'!$M:$P,2,0)</f>
        <v>V18</v>
      </c>
      <c r="M1663" t="str">
        <f>VLOOKUP(K1663,'Voltage Vector Region'!$M:$P,3,0)</f>
        <v>V11</v>
      </c>
      <c r="N1663" t="str">
        <f>VLOOKUP(K1663,'Voltage Vector Region'!$M:$P,4,0)</f>
        <v>V6</v>
      </c>
      <c r="P1663" t="str">
        <f>VLOOKUP(L1663,'Voltage Vector Region'!$R:$S,2,0)</f>
        <v>PNP</v>
      </c>
      <c r="Q1663" t="str">
        <f>VLOOKUP(M1663,'Voltage Vector Region'!$R:$S,2,0)</f>
        <v>ONP</v>
      </c>
      <c r="R1663" t="str">
        <f>VLOOKUP(N1663,'Voltage Vector Region'!$R:$S,2,0)</f>
        <v>POP</v>
      </c>
      <c r="S1663">
        <f t="shared" si="207"/>
        <v>16.600000000000001</v>
      </c>
      <c r="T1663" t="e">
        <f>VLOOKUP($K1663,#REF!,2,0)</f>
        <v>#REF!</v>
      </c>
      <c r="U1663" t="e">
        <f>VLOOKUP($K1663,#REF!,3,0)</f>
        <v>#REF!</v>
      </c>
      <c r="V1663" t="e">
        <f>VLOOKUP($K1663,#REF!,4,0)</f>
        <v>#REF!</v>
      </c>
    </row>
    <row r="1664" spans="3:22" x14ac:dyDescent="0.3">
      <c r="C1664" s="1">
        <v>1.661E-2</v>
      </c>
      <c r="D1664" s="1">
        <f t="shared" si="208"/>
        <v>5.2181853976126469</v>
      </c>
      <c r="E1664" s="1" t="str">
        <f t="shared" si="209"/>
        <v>S5</v>
      </c>
      <c r="F1664" s="1">
        <f t="shared" si="214"/>
        <v>1.0293951928262564</v>
      </c>
      <c r="G1664" s="1">
        <f>$F$2*(((SQRT(3)*COS(Model!F1664))-SIN(Model!F1664))/2)</f>
        <v>1.4241134442330151E-2</v>
      </c>
      <c r="H1664" s="1">
        <f t="shared" si="210"/>
        <v>0.68558997302443181</v>
      </c>
      <c r="I1664" s="1">
        <f t="shared" si="211"/>
        <v>0.69983110746676191</v>
      </c>
      <c r="J1664" s="1" t="str">
        <f t="shared" si="212"/>
        <v>R4</v>
      </c>
      <c r="K1664" t="str">
        <f t="shared" si="213"/>
        <v>S5R4</v>
      </c>
      <c r="L1664" t="str">
        <f>VLOOKUP(K1664,'Voltage Vector Region'!$M:$P,2,0)</f>
        <v>V18</v>
      </c>
      <c r="M1664" t="str">
        <f>VLOOKUP(K1664,'Voltage Vector Region'!$M:$P,3,0)</f>
        <v>V11</v>
      </c>
      <c r="N1664" t="str">
        <f>VLOOKUP(K1664,'Voltage Vector Region'!$M:$P,4,0)</f>
        <v>V6</v>
      </c>
      <c r="P1664" t="str">
        <f>VLOOKUP(L1664,'Voltage Vector Region'!$R:$S,2,0)</f>
        <v>PNP</v>
      </c>
      <c r="Q1664" t="str">
        <f>VLOOKUP(M1664,'Voltage Vector Region'!$R:$S,2,0)</f>
        <v>ONP</v>
      </c>
      <c r="R1664" t="str">
        <f>VLOOKUP(N1664,'Voltage Vector Region'!$R:$S,2,0)</f>
        <v>POP</v>
      </c>
      <c r="S1664">
        <f t="shared" si="207"/>
        <v>16.61</v>
      </c>
      <c r="T1664" t="e">
        <f>VLOOKUP($K1664,#REF!,2,0)</f>
        <v>#REF!</v>
      </c>
      <c r="U1664" t="e">
        <f>VLOOKUP($K1664,#REF!,3,0)</f>
        <v>#REF!</v>
      </c>
      <c r="V1664" t="e">
        <f>VLOOKUP($K1664,#REF!,4,0)</f>
        <v>#REF!</v>
      </c>
    </row>
    <row r="1665" spans="3:22" x14ac:dyDescent="0.3">
      <c r="C1665" s="1">
        <v>1.6619999999999999E-2</v>
      </c>
      <c r="D1665" s="1">
        <f t="shared" si="208"/>
        <v>5.2213269902662365</v>
      </c>
      <c r="E1665" s="1" t="str">
        <f t="shared" si="209"/>
        <v>S5</v>
      </c>
      <c r="F1665" s="1">
        <f t="shared" si="214"/>
        <v>1.032536785479846</v>
      </c>
      <c r="G1665" s="1">
        <f>$F$2*(((SQRT(3)*COS(Model!F1665))-SIN(Model!F1665))/2)</f>
        <v>1.1728192423728023E-2</v>
      </c>
      <c r="H1665" s="1">
        <f t="shared" si="210"/>
        <v>0.68688177142420792</v>
      </c>
      <c r="I1665" s="1">
        <f t="shared" si="211"/>
        <v>0.69860996384793594</v>
      </c>
      <c r="J1665" s="1" t="str">
        <f t="shared" si="212"/>
        <v>R4</v>
      </c>
      <c r="K1665" t="str">
        <f t="shared" si="213"/>
        <v>S5R4</v>
      </c>
      <c r="L1665" t="str">
        <f>VLOOKUP(K1665,'Voltage Vector Region'!$M:$P,2,0)</f>
        <v>V18</v>
      </c>
      <c r="M1665" t="str">
        <f>VLOOKUP(K1665,'Voltage Vector Region'!$M:$P,3,0)</f>
        <v>V11</v>
      </c>
      <c r="N1665" t="str">
        <f>VLOOKUP(K1665,'Voltage Vector Region'!$M:$P,4,0)</f>
        <v>V6</v>
      </c>
      <c r="P1665" t="str">
        <f>VLOOKUP(L1665,'Voltage Vector Region'!$R:$S,2,0)</f>
        <v>PNP</v>
      </c>
      <c r="Q1665" t="str">
        <f>VLOOKUP(M1665,'Voltage Vector Region'!$R:$S,2,0)</f>
        <v>ONP</v>
      </c>
      <c r="R1665" t="str">
        <f>VLOOKUP(N1665,'Voltage Vector Region'!$R:$S,2,0)</f>
        <v>POP</v>
      </c>
      <c r="S1665">
        <f t="shared" si="207"/>
        <v>16.619999999999997</v>
      </c>
      <c r="T1665" t="e">
        <f>VLOOKUP($K1665,#REF!,2,0)</f>
        <v>#REF!</v>
      </c>
      <c r="U1665" t="e">
        <f>VLOOKUP($K1665,#REF!,3,0)</f>
        <v>#REF!</v>
      </c>
      <c r="V1665" t="e">
        <f>VLOOKUP($K1665,#REF!,4,0)</f>
        <v>#REF!</v>
      </c>
    </row>
    <row r="1666" spans="3:22" x14ac:dyDescent="0.3">
      <c r="C1666" s="1">
        <v>1.6629999999999999E-2</v>
      </c>
      <c r="D1666" s="1">
        <f t="shared" si="208"/>
        <v>5.2244685829198261</v>
      </c>
      <c r="E1666" s="1" t="str">
        <f t="shared" si="209"/>
        <v>S5</v>
      </c>
      <c r="F1666" s="1">
        <f t="shared" si="214"/>
        <v>1.0356783781334356</v>
      </c>
      <c r="G1666" s="1">
        <f>$F$2*(((SQRT(3)*COS(Model!F1666))-SIN(Model!F1666))/2)</f>
        <v>9.215134652601575E-3</v>
      </c>
      <c r="H1666" s="1">
        <f t="shared" si="210"/>
        <v>0.6881667905782054</v>
      </c>
      <c r="I1666" s="1">
        <f t="shared" si="211"/>
        <v>0.697381925230807</v>
      </c>
      <c r="J1666" s="1" t="str">
        <f t="shared" si="212"/>
        <v>R4</v>
      </c>
      <c r="K1666" t="str">
        <f t="shared" si="213"/>
        <v>S5R4</v>
      </c>
      <c r="L1666" t="str">
        <f>VLOOKUP(K1666,'Voltage Vector Region'!$M:$P,2,0)</f>
        <v>V18</v>
      </c>
      <c r="M1666" t="str">
        <f>VLOOKUP(K1666,'Voltage Vector Region'!$M:$P,3,0)</f>
        <v>V11</v>
      </c>
      <c r="N1666" t="str">
        <f>VLOOKUP(K1666,'Voltage Vector Region'!$M:$P,4,0)</f>
        <v>V6</v>
      </c>
      <c r="P1666" t="str">
        <f>VLOOKUP(L1666,'Voltage Vector Region'!$R:$S,2,0)</f>
        <v>PNP</v>
      </c>
      <c r="Q1666" t="str">
        <f>VLOOKUP(M1666,'Voltage Vector Region'!$R:$S,2,0)</f>
        <v>ONP</v>
      </c>
      <c r="R1666" t="str">
        <f>VLOOKUP(N1666,'Voltage Vector Region'!$R:$S,2,0)</f>
        <v>POP</v>
      </c>
      <c r="S1666">
        <f t="shared" si="207"/>
        <v>16.63</v>
      </c>
      <c r="T1666" t="e">
        <f>VLOOKUP($K1666,#REF!,2,0)</f>
        <v>#REF!</v>
      </c>
      <c r="U1666" t="e">
        <f>VLOOKUP($K1666,#REF!,3,0)</f>
        <v>#REF!</v>
      </c>
      <c r="V1666" t="e">
        <f>VLOOKUP($K1666,#REF!,4,0)</f>
        <v>#REF!</v>
      </c>
    </row>
    <row r="1667" spans="3:22" x14ac:dyDescent="0.3">
      <c r="C1667" s="1">
        <v>1.6639999999999999E-2</v>
      </c>
      <c r="D1667" s="1">
        <f t="shared" si="208"/>
        <v>5.2276101755734157</v>
      </c>
      <c r="E1667" s="1" t="str">
        <f t="shared" si="209"/>
        <v>S5</v>
      </c>
      <c r="F1667" s="1">
        <f t="shared" si="214"/>
        <v>1.0388199707870251</v>
      </c>
      <c r="G1667" s="1">
        <f>$F$2*(((SQRT(3)*COS(Model!F1667))-SIN(Model!F1667))/2)</f>
        <v>6.701985931816346E-3</v>
      </c>
      <c r="H1667" s="1">
        <f t="shared" si="210"/>
        <v>0.68944501780380418</v>
      </c>
      <c r="I1667" s="1">
        <f t="shared" si="211"/>
        <v>0.69614700373562055</v>
      </c>
      <c r="J1667" s="1" t="str">
        <f t="shared" si="212"/>
        <v>R4</v>
      </c>
      <c r="K1667" t="str">
        <f t="shared" si="213"/>
        <v>S5R4</v>
      </c>
      <c r="L1667" t="str">
        <f>VLOOKUP(K1667,'Voltage Vector Region'!$M:$P,2,0)</f>
        <v>V18</v>
      </c>
      <c r="M1667" t="str">
        <f>VLOOKUP(K1667,'Voltage Vector Region'!$M:$P,3,0)</f>
        <v>V11</v>
      </c>
      <c r="N1667" t="str">
        <f>VLOOKUP(K1667,'Voltage Vector Region'!$M:$P,4,0)</f>
        <v>V6</v>
      </c>
      <c r="P1667" t="str">
        <f>VLOOKUP(L1667,'Voltage Vector Region'!$R:$S,2,0)</f>
        <v>PNP</v>
      </c>
      <c r="Q1667" t="str">
        <f>VLOOKUP(M1667,'Voltage Vector Region'!$R:$S,2,0)</f>
        <v>ONP</v>
      </c>
      <c r="R1667" t="str">
        <f>VLOOKUP(N1667,'Voltage Vector Region'!$R:$S,2,0)</f>
        <v>POP</v>
      </c>
      <c r="S1667">
        <f t="shared" ref="S1667:S1730" si="215">C1667/$S$1</f>
        <v>16.639999999999997</v>
      </c>
      <c r="T1667" t="e">
        <f>VLOOKUP($K1667,#REF!,2,0)</f>
        <v>#REF!</v>
      </c>
      <c r="U1667" t="e">
        <f>VLOOKUP($K1667,#REF!,3,0)</f>
        <v>#REF!</v>
      </c>
      <c r="V1667" t="e">
        <f>VLOOKUP($K1667,#REF!,4,0)</f>
        <v>#REF!</v>
      </c>
    </row>
    <row r="1668" spans="3:22" x14ac:dyDescent="0.3">
      <c r="C1668" s="1">
        <v>1.6650000000000002E-2</v>
      </c>
      <c r="D1668" s="1">
        <f t="shared" ref="D1668:D1731" si="216">C1668*$B$3</f>
        <v>5.2307517682270062</v>
      </c>
      <c r="E1668" s="1" t="str">
        <f t="shared" ref="E1668:E1731" si="217">IF(AND((D1668&lt;PI()/3),(D1668&gt;=0)),"S1",IF(AND((D1668&lt;2*PI()/3),(D1668&gt;=PI()/3)),"S2",IF(AND((D1668&lt;3*PI()/3),(D1668&gt;=2*PI()/3)),"S3",IF(AND((D1668&lt;4*PI()/3),(D1668&gt;=PI())),"S4",IF(AND((D1668&lt;5*PI()/3),(D1668&gt;=4*PI()/3)),"S5",IF(AND((D1668&lt;2*PI()),(D1668&gt;=5*PI()/3)),"S6",0))))))</f>
        <v>S5</v>
      </c>
      <c r="F1668" s="1">
        <f t="shared" si="214"/>
        <v>1.0419615634406156</v>
      </c>
      <c r="G1668" s="1">
        <f>$F$2*(((SQRT(3)*COS(Model!F1668))-SIN(Model!F1668))/2)</f>
        <v>4.188771065134933E-3</v>
      </c>
      <c r="H1668" s="1">
        <f t="shared" si="210"/>
        <v>0.69071644048541769</v>
      </c>
      <c r="I1668" s="1">
        <f t="shared" si="211"/>
        <v>0.69490521155055263</v>
      </c>
      <c r="J1668" s="1" t="str">
        <f t="shared" si="212"/>
        <v>R4</v>
      </c>
      <c r="K1668" t="str">
        <f t="shared" si="213"/>
        <v>S5R4</v>
      </c>
      <c r="L1668" t="str">
        <f>VLOOKUP(K1668,'Voltage Vector Region'!$M:$P,2,0)</f>
        <v>V18</v>
      </c>
      <c r="M1668" t="str">
        <f>VLOOKUP(K1668,'Voltage Vector Region'!$M:$P,3,0)</f>
        <v>V11</v>
      </c>
      <c r="N1668" t="str">
        <f>VLOOKUP(K1668,'Voltage Vector Region'!$M:$P,4,0)</f>
        <v>V6</v>
      </c>
      <c r="P1668" t="str">
        <f>VLOOKUP(L1668,'Voltage Vector Region'!$R:$S,2,0)</f>
        <v>PNP</v>
      </c>
      <c r="Q1668" t="str">
        <f>VLOOKUP(M1668,'Voltage Vector Region'!$R:$S,2,0)</f>
        <v>ONP</v>
      </c>
      <c r="R1668" t="str">
        <f>VLOOKUP(N1668,'Voltage Vector Region'!$R:$S,2,0)</f>
        <v>POP</v>
      </c>
      <c r="S1668">
        <f t="shared" si="215"/>
        <v>16.650000000000002</v>
      </c>
      <c r="T1668" t="e">
        <f>VLOOKUP($K1668,#REF!,2,0)</f>
        <v>#REF!</v>
      </c>
      <c r="U1668" t="e">
        <f>VLOOKUP($K1668,#REF!,3,0)</f>
        <v>#REF!</v>
      </c>
      <c r="V1668" t="e">
        <f>VLOOKUP($K1668,#REF!,4,0)</f>
        <v>#REF!</v>
      </c>
    </row>
    <row r="1669" spans="3:22" x14ac:dyDescent="0.3">
      <c r="C1669" s="1">
        <v>1.6660000000000001E-2</v>
      </c>
      <c r="D1669" s="1">
        <f t="shared" si="216"/>
        <v>5.2338933608805958</v>
      </c>
      <c r="E1669" s="1" t="str">
        <f t="shared" si="217"/>
        <v>S5</v>
      </c>
      <c r="F1669" s="1">
        <f t="shared" si="214"/>
        <v>1.0451031560942052</v>
      </c>
      <c r="G1669" s="1">
        <f>$F$2*(((SQRT(3)*COS(Model!F1669))-SIN(Model!F1669))/2)</f>
        <v>1.6755148569749245E-3</v>
      </c>
      <c r="H1669" s="1">
        <f t="shared" si="210"/>
        <v>0.69198104607461686</v>
      </c>
      <c r="I1669" s="1">
        <f t="shared" si="211"/>
        <v>0.69365656093159178</v>
      </c>
      <c r="J1669" s="1" t="str">
        <f t="shared" si="212"/>
        <v>R4</v>
      </c>
      <c r="K1669" t="str">
        <f t="shared" si="213"/>
        <v>S5R4</v>
      </c>
      <c r="L1669" t="str">
        <f>VLOOKUP(K1669,'Voltage Vector Region'!$M:$P,2,0)</f>
        <v>V18</v>
      </c>
      <c r="M1669" t="str">
        <f>VLOOKUP(K1669,'Voltage Vector Region'!$M:$P,3,0)</f>
        <v>V11</v>
      </c>
      <c r="N1669" t="str">
        <f>VLOOKUP(K1669,'Voltage Vector Region'!$M:$P,4,0)</f>
        <v>V6</v>
      </c>
      <c r="P1669" t="str">
        <f>VLOOKUP(L1669,'Voltage Vector Region'!$R:$S,2,0)</f>
        <v>PNP</v>
      </c>
      <c r="Q1669" t="str">
        <f>VLOOKUP(M1669,'Voltage Vector Region'!$R:$S,2,0)</f>
        <v>ONP</v>
      </c>
      <c r="R1669" t="str">
        <f>VLOOKUP(N1669,'Voltage Vector Region'!$R:$S,2,0)</f>
        <v>POP</v>
      </c>
      <c r="S1669">
        <f t="shared" si="215"/>
        <v>16.66</v>
      </c>
      <c r="T1669" t="e">
        <f>VLOOKUP($K1669,#REF!,2,0)</f>
        <v>#REF!</v>
      </c>
      <c r="U1669" t="e">
        <f>VLOOKUP($K1669,#REF!,3,0)</f>
        <v>#REF!</v>
      </c>
      <c r="V1669" t="e">
        <f>VLOOKUP($K1669,#REF!,4,0)</f>
        <v>#REF!</v>
      </c>
    </row>
    <row r="1670" spans="3:22" x14ac:dyDescent="0.3">
      <c r="C1670" s="1">
        <v>1.6670000000000001E-2</v>
      </c>
      <c r="D1670" s="1">
        <f t="shared" si="216"/>
        <v>5.2370349535341854</v>
      </c>
      <c r="E1670" s="1" t="str">
        <f t="shared" si="217"/>
        <v>S6</v>
      </c>
      <c r="F1670" s="1">
        <f t="shared" si="214"/>
        <v>1.0471975511965326E-3</v>
      </c>
      <c r="G1670" s="1">
        <f>$F$2*(((SQRT(3)*COS(Model!F1670))-SIN(Model!F1670))/2)</f>
        <v>0.69240106420241521</v>
      </c>
      <c r="H1670" s="1">
        <f t="shared" si="210"/>
        <v>8.3775788783981876E-4</v>
      </c>
      <c r="I1670" s="1">
        <f t="shared" si="211"/>
        <v>0.693238822090255</v>
      </c>
      <c r="J1670" s="1" t="str">
        <f t="shared" si="212"/>
        <v>R3</v>
      </c>
      <c r="K1670" t="str">
        <f t="shared" si="213"/>
        <v>S6R3</v>
      </c>
      <c r="L1670" t="str">
        <f>VLOOKUP(K1670,'Voltage Vector Region'!$M:$P,2,0)</f>
        <v>V6</v>
      </c>
      <c r="M1670" t="str">
        <f>VLOOKUP(K1670,'Voltage Vector Region'!$M:$P,3,0)</f>
        <v>V12</v>
      </c>
      <c r="N1670" t="str">
        <f>VLOOKUP(K1670,'Voltage Vector Region'!$M:$P,4,0)</f>
        <v>V18</v>
      </c>
      <c r="P1670" t="str">
        <f>VLOOKUP(L1670,'Voltage Vector Region'!$R:$S,2,0)</f>
        <v>POP</v>
      </c>
      <c r="Q1670" t="str">
        <f>VLOOKUP(M1670,'Voltage Vector Region'!$R:$S,2,0)</f>
        <v>PNO</v>
      </c>
      <c r="R1670" t="str">
        <f>VLOOKUP(N1670,'Voltage Vector Region'!$R:$S,2,0)</f>
        <v>PNP</v>
      </c>
      <c r="S1670">
        <f t="shared" si="215"/>
        <v>16.670000000000002</v>
      </c>
      <c r="T1670" t="e">
        <f>VLOOKUP($K1670,#REF!,2,0)</f>
        <v>#REF!</v>
      </c>
      <c r="U1670" t="e">
        <f>VLOOKUP($K1670,#REF!,3,0)</f>
        <v>#REF!</v>
      </c>
      <c r="V1670" t="e">
        <f>VLOOKUP($K1670,#REF!,4,0)</f>
        <v>#REF!</v>
      </c>
    </row>
    <row r="1671" spans="3:22" x14ac:dyDescent="0.3">
      <c r="C1671" s="1">
        <v>1.668E-2</v>
      </c>
      <c r="D1671" s="1">
        <f t="shared" si="216"/>
        <v>5.240176546187775</v>
      </c>
      <c r="E1671" s="1" t="str">
        <f t="shared" si="217"/>
        <v>S6</v>
      </c>
      <c r="F1671" s="1">
        <f t="shared" si="214"/>
        <v>4.1887902047861303E-3</v>
      </c>
      <c r="G1671" s="1">
        <f>$F$2*(((SQRT(3)*COS(Model!F1671))-SIN(Model!F1671))/2)</f>
        <v>0.69113873375426838</v>
      </c>
      <c r="H1671" s="1">
        <f t="shared" si="210"/>
        <v>3.3510223643228964E-3</v>
      </c>
      <c r="I1671" s="1">
        <f t="shared" si="211"/>
        <v>0.69448975611859132</v>
      </c>
      <c r="J1671" s="1" t="str">
        <f t="shared" si="212"/>
        <v>R3</v>
      </c>
      <c r="K1671" t="str">
        <f t="shared" si="213"/>
        <v>S6R3</v>
      </c>
      <c r="L1671" t="str">
        <f>VLOOKUP(K1671,'Voltage Vector Region'!$M:$P,2,0)</f>
        <v>V6</v>
      </c>
      <c r="M1671" t="str">
        <f>VLOOKUP(K1671,'Voltage Vector Region'!$M:$P,3,0)</f>
        <v>V12</v>
      </c>
      <c r="N1671" t="str">
        <f>VLOOKUP(K1671,'Voltage Vector Region'!$M:$P,4,0)</f>
        <v>V18</v>
      </c>
      <c r="P1671" t="str">
        <f>VLOOKUP(L1671,'Voltage Vector Region'!$R:$S,2,0)</f>
        <v>POP</v>
      </c>
      <c r="Q1671" t="str">
        <f>VLOOKUP(M1671,'Voltage Vector Region'!$R:$S,2,0)</f>
        <v>PNO</v>
      </c>
      <c r="R1671" t="str">
        <f>VLOOKUP(N1671,'Voltage Vector Region'!$R:$S,2,0)</f>
        <v>PNP</v>
      </c>
      <c r="S1671">
        <f t="shared" si="215"/>
        <v>16.68</v>
      </c>
      <c r="T1671" t="e">
        <f>VLOOKUP($K1671,#REF!,2,0)</f>
        <v>#REF!</v>
      </c>
      <c r="U1671" t="e">
        <f>VLOOKUP($K1671,#REF!,3,0)</f>
        <v>#REF!</v>
      </c>
      <c r="V1671" t="e">
        <f>VLOOKUP($K1671,#REF!,4,0)</f>
        <v>#REF!</v>
      </c>
    </row>
    <row r="1672" spans="3:22" x14ac:dyDescent="0.3">
      <c r="C1672" s="1">
        <v>1.669E-2</v>
      </c>
      <c r="D1672" s="1">
        <f t="shared" si="216"/>
        <v>5.2433181388413646</v>
      </c>
      <c r="E1672" s="1" t="str">
        <f t="shared" si="217"/>
        <v>S6</v>
      </c>
      <c r="F1672" s="1">
        <f t="shared" si="214"/>
        <v>7.330382858375728E-3</v>
      </c>
      <c r="G1672" s="1">
        <f>$F$2*(((SQRT(3)*COS(Model!F1672))-SIN(Model!F1672))/2)</f>
        <v>0.68986958204584337</v>
      </c>
      <c r="H1672" s="1">
        <f t="shared" si="210"/>
        <v>5.8642537675681009E-3</v>
      </c>
      <c r="I1672" s="1">
        <f t="shared" si="211"/>
        <v>0.69573383581341142</v>
      </c>
      <c r="J1672" s="1" t="str">
        <f t="shared" si="212"/>
        <v>R3</v>
      </c>
      <c r="K1672" t="str">
        <f t="shared" si="213"/>
        <v>S6R3</v>
      </c>
      <c r="L1672" t="str">
        <f>VLOOKUP(K1672,'Voltage Vector Region'!$M:$P,2,0)</f>
        <v>V6</v>
      </c>
      <c r="M1672" t="str">
        <f>VLOOKUP(K1672,'Voltage Vector Region'!$M:$P,3,0)</f>
        <v>V12</v>
      </c>
      <c r="N1672" t="str">
        <f>VLOOKUP(K1672,'Voltage Vector Region'!$M:$P,4,0)</f>
        <v>V18</v>
      </c>
      <c r="P1672" t="str">
        <f>VLOOKUP(L1672,'Voltage Vector Region'!$R:$S,2,0)</f>
        <v>POP</v>
      </c>
      <c r="Q1672" t="str">
        <f>VLOOKUP(M1672,'Voltage Vector Region'!$R:$S,2,0)</f>
        <v>PNO</v>
      </c>
      <c r="R1672" t="str">
        <f>VLOOKUP(N1672,'Voltage Vector Region'!$R:$S,2,0)</f>
        <v>PNP</v>
      </c>
      <c r="S1672">
        <f t="shared" si="215"/>
        <v>16.690000000000001</v>
      </c>
      <c r="T1672" t="e">
        <f>VLOOKUP($K1672,#REF!,2,0)</f>
        <v>#REF!</v>
      </c>
      <c r="U1672" t="e">
        <f>VLOOKUP($K1672,#REF!,3,0)</f>
        <v>#REF!</v>
      </c>
      <c r="V1672" t="e">
        <f>VLOOKUP($K1672,#REF!,4,0)</f>
        <v>#REF!</v>
      </c>
    </row>
    <row r="1673" spans="3:22" x14ac:dyDescent="0.3">
      <c r="C1673" s="1">
        <v>1.67E-2</v>
      </c>
      <c r="D1673" s="1">
        <f t="shared" si="216"/>
        <v>5.246459731494955</v>
      </c>
      <c r="E1673" s="1" t="str">
        <f t="shared" si="217"/>
        <v>S6</v>
      </c>
      <c r="F1673" s="1">
        <f t="shared" si="214"/>
        <v>1.0471975511966214E-2</v>
      </c>
      <c r="G1673" s="1">
        <f>$F$2*(((SQRT(3)*COS(Model!F1673))-SIN(Model!F1673))/2)</f>
        <v>0.68859362160315474</v>
      </c>
      <c r="H1673" s="1">
        <f t="shared" si="210"/>
        <v>8.3774272929968245E-3</v>
      </c>
      <c r="I1673" s="1">
        <f t="shared" si="211"/>
        <v>0.69697104889615158</v>
      </c>
      <c r="J1673" s="1" t="str">
        <f t="shared" si="212"/>
        <v>R3</v>
      </c>
      <c r="K1673" t="str">
        <f t="shared" si="213"/>
        <v>S6R3</v>
      </c>
      <c r="L1673" t="str">
        <f>VLOOKUP(K1673,'Voltage Vector Region'!$M:$P,2,0)</f>
        <v>V6</v>
      </c>
      <c r="M1673" t="str">
        <f>VLOOKUP(K1673,'Voltage Vector Region'!$M:$P,3,0)</f>
        <v>V12</v>
      </c>
      <c r="N1673" t="str">
        <f>VLOOKUP(K1673,'Voltage Vector Region'!$M:$P,4,0)</f>
        <v>V18</v>
      </c>
      <c r="P1673" t="str">
        <f>VLOOKUP(L1673,'Voltage Vector Region'!$R:$S,2,0)</f>
        <v>POP</v>
      </c>
      <c r="Q1673" t="str">
        <f>VLOOKUP(M1673,'Voltage Vector Region'!$R:$S,2,0)</f>
        <v>PNO</v>
      </c>
      <c r="R1673" t="str">
        <f>VLOOKUP(N1673,'Voltage Vector Region'!$R:$S,2,0)</f>
        <v>PNP</v>
      </c>
      <c r="S1673">
        <f t="shared" si="215"/>
        <v>16.7</v>
      </c>
      <c r="T1673" t="e">
        <f>VLOOKUP($K1673,#REF!,2,0)</f>
        <v>#REF!</v>
      </c>
      <c r="U1673" t="e">
        <f>VLOOKUP($K1673,#REF!,3,0)</f>
        <v>#REF!</v>
      </c>
      <c r="V1673" t="e">
        <f>VLOOKUP($K1673,#REF!,4,0)</f>
        <v>#REF!</v>
      </c>
    </row>
    <row r="1674" spans="3:22" x14ac:dyDescent="0.3">
      <c r="C1674" s="1">
        <v>1.6709999999999999E-2</v>
      </c>
      <c r="D1674" s="1">
        <f t="shared" si="216"/>
        <v>5.2496013241485446</v>
      </c>
      <c r="E1674" s="1" t="str">
        <f t="shared" si="217"/>
        <v>S6</v>
      </c>
      <c r="F1674" s="1">
        <f t="shared" si="214"/>
        <v>1.3613568165555812E-2</v>
      </c>
      <c r="G1674" s="1">
        <f>$F$2*(((SQRT(3)*COS(Model!F1674))-SIN(Model!F1674))/2)</f>
        <v>0.68731086501941785</v>
      </c>
      <c r="H1674" s="1">
        <f t="shared" si="210"/>
        <v>1.089051813659956E-2</v>
      </c>
      <c r="I1674" s="1">
        <f t="shared" si="211"/>
        <v>0.69820138315601743</v>
      </c>
      <c r="J1674" s="1" t="str">
        <f t="shared" si="212"/>
        <v>R3</v>
      </c>
      <c r="K1674" t="str">
        <f t="shared" si="213"/>
        <v>S6R3</v>
      </c>
      <c r="L1674" t="str">
        <f>VLOOKUP(K1674,'Voltage Vector Region'!$M:$P,2,0)</f>
        <v>V6</v>
      </c>
      <c r="M1674" t="str">
        <f>VLOOKUP(K1674,'Voltage Vector Region'!$M:$P,3,0)</f>
        <v>V12</v>
      </c>
      <c r="N1674" t="str">
        <f>VLOOKUP(K1674,'Voltage Vector Region'!$M:$P,4,0)</f>
        <v>V18</v>
      </c>
      <c r="P1674" t="str">
        <f>VLOOKUP(L1674,'Voltage Vector Region'!$R:$S,2,0)</f>
        <v>POP</v>
      </c>
      <c r="Q1674" t="str">
        <f>VLOOKUP(M1674,'Voltage Vector Region'!$R:$S,2,0)</f>
        <v>PNO</v>
      </c>
      <c r="R1674" t="str">
        <f>VLOOKUP(N1674,'Voltage Vector Region'!$R:$S,2,0)</f>
        <v>PNP</v>
      </c>
      <c r="S1674">
        <f t="shared" si="215"/>
        <v>16.709999999999997</v>
      </c>
      <c r="T1674" t="e">
        <f>VLOOKUP($K1674,#REF!,2,0)</f>
        <v>#REF!</v>
      </c>
      <c r="U1674" t="e">
        <f>VLOOKUP($K1674,#REF!,3,0)</f>
        <v>#REF!</v>
      </c>
      <c r="V1674" t="e">
        <f>VLOOKUP($K1674,#REF!,4,0)</f>
        <v>#REF!</v>
      </c>
    </row>
    <row r="1675" spans="3:22" x14ac:dyDescent="0.3">
      <c r="C1675" s="1">
        <v>1.6719999999999999E-2</v>
      </c>
      <c r="D1675" s="1">
        <f t="shared" si="216"/>
        <v>5.2527429168021342</v>
      </c>
      <c r="E1675" s="1" t="str">
        <f t="shared" si="217"/>
        <v>S6</v>
      </c>
      <c r="F1675" s="1">
        <f t="shared" si="214"/>
        <v>1.6755160819145409E-2</v>
      </c>
      <c r="G1675" s="1">
        <f>$F$2*(((SQRT(3)*COS(Model!F1675))-SIN(Model!F1675))/2)</f>
        <v>0.68602132495492185</v>
      </c>
      <c r="H1675" s="1">
        <f t="shared" si="210"/>
        <v>1.3403501495184968E-2</v>
      </c>
      <c r="I1675" s="1">
        <f t="shared" si="211"/>
        <v>0.69942482645010684</v>
      </c>
      <c r="J1675" s="1" t="str">
        <f t="shared" si="212"/>
        <v>R3</v>
      </c>
      <c r="K1675" t="str">
        <f t="shared" si="213"/>
        <v>S6R3</v>
      </c>
      <c r="L1675" t="str">
        <f>VLOOKUP(K1675,'Voltage Vector Region'!$M:$P,2,0)</f>
        <v>V6</v>
      </c>
      <c r="M1675" t="str">
        <f>VLOOKUP(K1675,'Voltage Vector Region'!$M:$P,3,0)</f>
        <v>V12</v>
      </c>
      <c r="N1675" t="str">
        <f>VLOOKUP(K1675,'Voltage Vector Region'!$M:$P,4,0)</f>
        <v>V18</v>
      </c>
      <c r="P1675" t="str">
        <f>VLOOKUP(L1675,'Voltage Vector Region'!$R:$S,2,0)</f>
        <v>POP</v>
      </c>
      <c r="Q1675" t="str">
        <f>VLOOKUP(M1675,'Voltage Vector Region'!$R:$S,2,0)</f>
        <v>PNO</v>
      </c>
      <c r="R1675" t="str">
        <f>VLOOKUP(N1675,'Voltage Vector Region'!$R:$S,2,0)</f>
        <v>PNP</v>
      </c>
      <c r="S1675">
        <f t="shared" si="215"/>
        <v>16.72</v>
      </c>
      <c r="T1675" t="e">
        <f>VLOOKUP($K1675,#REF!,2,0)</f>
        <v>#REF!</v>
      </c>
      <c r="U1675" t="e">
        <f>VLOOKUP($K1675,#REF!,3,0)</f>
        <v>#REF!</v>
      </c>
      <c r="V1675" t="e">
        <f>VLOOKUP($K1675,#REF!,4,0)</f>
        <v>#REF!</v>
      </c>
    </row>
    <row r="1676" spans="3:22" x14ac:dyDescent="0.3">
      <c r="C1676" s="1">
        <v>1.6729999999999998E-2</v>
      </c>
      <c r="D1676" s="1">
        <f t="shared" si="216"/>
        <v>5.2558845094557238</v>
      </c>
      <c r="E1676" s="1" t="str">
        <f t="shared" si="217"/>
        <v>S6</v>
      </c>
      <c r="F1676" s="1">
        <f t="shared" si="214"/>
        <v>1.9896753472735007E-2</v>
      </c>
      <c r="G1676" s="1">
        <f>$F$2*(((SQRT(3)*COS(Model!F1676))-SIN(Model!F1676))/2)</f>
        <v>0.68472501413690656</v>
      </c>
      <c r="H1676" s="1">
        <f t="shared" ref="H1676:H1739" si="218">$F$2*SIN(F1676)</f>
        <v>1.5916352566621831E-2</v>
      </c>
      <c r="I1676" s="1">
        <f t="shared" ref="I1676:I1739" si="219">G1676+H1676</f>
        <v>0.70064136670352839</v>
      </c>
      <c r="J1676" s="1" t="str">
        <f t="shared" ref="J1676:J1739" si="220">IF(G1676&gt;0.5,"R3",IF(H1676&gt;0.5,"R4",IF(I1676&lt;0.5,"R1","R2")))</f>
        <v>R3</v>
      </c>
      <c r="K1676" t="str">
        <f t="shared" ref="K1676:K1739" si="221">E1676&amp;J1676</f>
        <v>S6R3</v>
      </c>
      <c r="L1676" t="str">
        <f>VLOOKUP(K1676,'Voltage Vector Region'!$M:$P,2,0)</f>
        <v>V6</v>
      </c>
      <c r="M1676" t="str">
        <f>VLOOKUP(K1676,'Voltage Vector Region'!$M:$P,3,0)</f>
        <v>V12</v>
      </c>
      <c r="N1676" t="str">
        <f>VLOOKUP(K1676,'Voltage Vector Region'!$M:$P,4,0)</f>
        <v>V18</v>
      </c>
      <c r="P1676" t="str">
        <f>VLOOKUP(L1676,'Voltage Vector Region'!$R:$S,2,0)</f>
        <v>POP</v>
      </c>
      <c r="Q1676" t="str">
        <f>VLOOKUP(M1676,'Voltage Vector Region'!$R:$S,2,0)</f>
        <v>PNO</v>
      </c>
      <c r="R1676" t="str">
        <f>VLOOKUP(N1676,'Voltage Vector Region'!$R:$S,2,0)</f>
        <v>PNP</v>
      </c>
      <c r="S1676">
        <f t="shared" si="215"/>
        <v>16.729999999999997</v>
      </c>
      <c r="T1676" t="e">
        <f>VLOOKUP($K1676,#REF!,2,0)</f>
        <v>#REF!</v>
      </c>
      <c r="U1676" t="e">
        <f>VLOOKUP($K1676,#REF!,3,0)</f>
        <v>#REF!</v>
      </c>
      <c r="V1676" t="e">
        <f>VLOOKUP($K1676,#REF!,4,0)</f>
        <v>#REF!</v>
      </c>
    </row>
    <row r="1677" spans="3:22" x14ac:dyDescent="0.3">
      <c r="C1677" s="1">
        <v>1.6740000000000001E-2</v>
      </c>
      <c r="D1677" s="1">
        <f t="shared" si="216"/>
        <v>5.2590261021093143</v>
      </c>
      <c r="E1677" s="1" t="str">
        <f t="shared" si="217"/>
        <v>S6</v>
      </c>
      <c r="F1677" s="1">
        <f t="shared" si="214"/>
        <v>2.3038346126325493E-2</v>
      </c>
      <c r="G1677" s="1">
        <f>$F$2*(((SQRT(3)*COS(Model!F1677))-SIN(Model!F1677))/2)</f>
        <v>0.68342194535943601</v>
      </c>
      <c r="H1677" s="1">
        <f t="shared" si="218"/>
        <v>1.842904655008526E-2</v>
      </c>
      <c r="I1677" s="1">
        <f t="shared" si="219"/>
        <v>0.70185099190952127</v>
      </c>
      <c r="J1677" s="1" t="str">
        <f t="shared" si="220"/>
        <v>R3</v>
      </c>
      <c r="K1677" t="str">
        <f t="shared" si="221"/>
        <v>S6R3</v>
      </c>
      <c r="L1677" t="str">
        <f>VLOOKUP(K1677,'Voltage Vector Region'!$M:$P,2,0)</f>
        <v>V6</v>
      </c>
      <c r="M1677" t="str">
        <f>VLOOKUP(K1677,'Voltage Vector Region'!$M:$P,3,0)</f>
        <v>V12</v>
      </c>
      <c r="N1677" t="str">
        <f>VLOOKUP(K1677,'Voltage Vector Region'!$M:$P,4,0)</f>
        <v>V18</v>
      </c>
      <c r="P1677" t="str">
        <f>VLOOKUP(L1677,'Voltage Vector Region'!$R:$S,2,0)</f>
        <v>POP</v>
      </c>
      <c r="Q1677" t="str">
        <f>VLOOKUP(M1677,'Voltage Vector Region'!$R:$S,2,0)</f>
        <v>PNO</v>
      </c>
      <c r="R1677" t="str">
        <f>VLOOKUP(N1677,'Voltage Vector Region'!$R:$S,2,0)</f>
        <v>PNP</v>
      </c>
      <c r="S1677">
        <f t="shared" si="215"/>
        <v>16.740000000000002</v>
      </c>
      <c r="T1677" t="e">
        <f>VLOOKUP($K1677,#REF!,2,0)</f>
        <v>#REF!</v>
      </c>
      <c r="U1677" t="e">
        <f>VLOOKUP($K1677,#REF!,3,0)</f>
        <v>#REF!</v>
      </c>
      <c r="V1677" t="e">
        <f>VLOOKUP($K1677,#REF!,4,0)</f>
        <v>#REF!</v>
      </c>
    </row>
    <row r="1678" spans="3:22" x14ac:dyDescent="0.3">
      <c r="C1678" s="1">
        <v>1.6750000000000001E-2</v>
      </c>
      <c r="D1678" s="1">
        <f t="shared" si="216"/>
        <v>5.2621676947629039</v>
      </c>
      <c r="E1678" s="1" t="str">
        <f t="shared" si="217"/>
        <v>S6</v>
      </c>
      <c r="F1678" s="1">
        <f t="shared" si="214"/>
        <v>2.6179938779915091E-2</v>
      </c>
      <c r="G1678" s="1">
        <f>$F$2*(((SQRT(3)*COS(Model!F1678))-SIN(Model!F1678))/2)</f>
        <v>0.68211213148327365</v>
      </c>
      <c r="H1678" s="1">
        <f t="shared" si="218"/>
        <v>2.0941558646298639E-2</v>
      </c>
      <c r="I1678" s="1">
        <f t="shared" si="219"/>
        <v>0.70305369012957231</v>
      </c>
      <c r="J1678" s="1" t="str">
        <f t="shared" si="220"/>
        <v>R3</v>
      </c>
      <c r="K1678" t="str">
        <f t="shared" si="221"/>
        <v>S6R3</v>
      </c>
      <c r="L1678" t="str">
        <f>VLOOKUP(K1678,'Voltage Vector Region'!$M:$P,2,0)</f>
        <v>V6</v>
      </c>
      <c r="M1678" t="str">
        <f>VLOOKUP(K1678,'Voltage Vector Region'!$M:$P,3,0)</f>
        <v>V12</v>
      </c>
      <c r="N1678" t="str">
        <f>VLOOKUP(K1678,'Voltage Vector Region'!$M:$P,4,0)</f>
        <v>V18</v>
      </c>
      <c r="P1678" t="str">
        <f>VLOOKUP(L1678,'Voltage Vector Region'!$R:$S,2,0)</f>
        <v>POP</v>
      </c>
      <c r="Q1678" t="str">
        <f>VLOOKUP(M1678,'Voltage Vector Region'!$R:$S,2,0)</f>
        <v>PNO</v>
      </c>
      <c r="R1678" t="str">
        <f>VLOOKUP(N1678,'Voltage Vector Region'!$R:$S,2,0)</f>
        <v>PNP</v>
      </c>
      <c r="S1678">
        <f t="shared" si="215"/>
        <v>16.75</v>
      </c>
      <c r="T1678" t="e">
        <f>VLOOKUP($K1678,#REF!,2,0)</f>
        <v>#REF!</v>
      </c>
      <c r="U1678" t="e">
        <f>VLOOKUP($K1678,#REF!,3,0)</f>
        <v>#REF!</v>
      </c>
      <c r="V1678" t="e">
        <f>VLOOKUP($K1678,#REF!,4,0)</f>
        <v>#REF!</v>
      </c>
    </row>
    <row r="1679" spans="3:22" x14ac:dyDescent="0.3">
      <c r="C1679" s="1">
        <v>1.6760000000000001E-2</v>
      </c>
      <c r="D1679" s="1">
        <f t="shared" si="216"/>
        <v>5.2653092874164935</v>
      </c>
      <c r="E1679" s="1" t="str">
        <f t="shared" si="217"/>
        <v>S6</v>
      </c>
      <c r="F1679" s="1">
        <f t="shared" si="214"/>
        <v>2.9321531433504688E-2</v>
      </c>
      <c r="G1679" s="1">
        <f>$F$2*(((SQRT(3)*COS(Model!F1679))-SIN(Model!F1679))/2)</f>
        <v>0.68079558543575347</v>
      </c>
      <c r="H1679" s="1">
        <f t="shared" si="218"/>
        <v>2.3453864057782631E-2</v>
      </c>
      <c r="I1679" s="1">
        <f t="shared" si="219"/>
        <v>0.70424944949353607</v>
      </c>
      <c r="J1679" s="1" t="str">
        <f t="shared" si="220"/>
        <v>R3</v>
      </c>
      <c r="K1679" t="str">
        <f t="shared" si="221"/>
        <v>S6R3</v>
      </c>
      <c r="L1679" t="str">
        <f>VLOOKUP(K1679,'Voltage Vector Region'!$M:$P,2,0)</f>
        <v>V6</v>
      </c>
      <c r="M1679" t="str">
        <f>VLOOKUP(K1679,'Voltage Vector Region'!$M:$P,3,0)</f>
        <v>V12</v>
      </c>
      <c r="N1679" t="str">
        <f>VLOOKUP(K1679,'Voltage Vector Region'!$M:$P,4,0)</f>
        <v>V18</v>
      </c>
      <c r="P1679" t="str">
        <f>VLOOKUP(L1679,'Voltage Vector Region'!$R:$S,2,0)</f>
        <v>POP</v>
      </c>
      <c r="Q1679" t="str">
        <f>VLOOKUP(M1679,'Voltage Vector Region'!$R:$S,2,0)</f>
        <v>PNO</v>
      </c>
      <c r="R1679" t="str">
        <f>VLOOKUP(N1679,'Voltage Vector Region'!$R:$S,2,0)</f>
        <v>PNP</v>
      </c>
      <c r="S1679">
        <f t="shared" si="215"/>
        <v>16.760000000000002</v>
      </c>
      <c r="T1679" t="e">
        <f>VLOOKUP($K1679,#REF!,2,0)</f>
        <v>#REF!</v>
      </c>
      <c r="U1679" t="e">
        <f>VLOOKUP($K1679,#REF!,3,0)</f>
        <v>#REF!</v>
      </c>
      <c r="V1679" t="e">
        <f>VLOOKUP($K1679,#REF!,4,0)</f>
        <v>#REF!</v>
      </c>
    </row>
    <row r="1680" spans="3:22" x14ac:dyDescent="0.3">
      <c r="C1680" s="1">
        <v>1.677E-2</v>
      </c>
      <c r="D1680" s="1">
        <f t="shared" si="216"/>
        <v>5.2684508800700831</v>
      </c>
      <c r="E1680" s="1" t="str">
        <f t="shared" si="217"/>
        <v>S6</v>
      </c>
      <c r="F1680" s="1">
        <f t="shared" si="214"/>
        <v>3.2463124087094286E-2</v>
      </c>
      <c r="G1680" s="1">
        <f>$F$2*(((SQRT(3)*COS(Model!F1680))-SIN(Model!F1680))/2)</f>
        <v>0.67947232021065329</v>
      </c>
      <c r="H1680" s="1">
        <f t="shared" si="218"/>
        <v>2.5965937989097077E-2</v>
      </c>
      <c r="I1680" s="1">
        <f t="shared" si="219"/>
        <v>0.70543825819975037</v>
      </c>
      <c r="J1680" s="1" t="str">
        <f t="shared" si="220"/>
        <v>R3</v>
      </c>
      <c r="K1680" t="str">
        <f t="shared" si="221"/>
        <v>S6R3</v>
      </c>
      <c r="L1680" t="str">
        <f>VLOOKUP(K1680,'Voltage Vector Region'!$M:$P,2,0)</f>
        <v>V6</v>
      </c>
      <c r="M1680" t="str">
        <f>VLOOKUP(K1680,'Voltage Vector Region'!$M:$P,3,0)</f>
        <v>V12</v>
      </c>
      <c r="N1680" t="str">
        <f>VLOOKUP(K1680,'Voltage Vector Region'!$M:$P,4,0)</f>
        <v>V18</v>
      </c>
      <c r="P1680" t="str">
        <f>VLOOKUP(L1680,'Voltage Vector Region'!$R:$S,2,0)</f>
        <v>POP</v>
      </c>
      <c r="Q1680" t="str">
        <f>VLOOKUP(M1680,'Voltage Vector Region'!$R:$S,2,0)</f>
        <v>PNO</v>
      </c>
      <c r="R1680" t="str">
        <f>VLOOKUP(N1680,'Voltage Vector Region'!$R:$S,2,0)</f>
        <v>PNP</v>
      </c>
      <c r="S1680">
        <f t="shared" si="215"/>
        <v>16.77</v>
      </c>
      <c r="T1680" t="e">
        <f>VLOOKUP($K1680,#REF!,2,0)</f>
        <v>#REF!</v>
      </c>
      <c r="U1680" t="e">
        <f>VLOOKUP($K1680,#REF!,3,0)</f>
        <v>#REF!</v>
      </c>
      <c r="V1680" t="e">
        <f>VLOOKUP($K1680,#REF!,4,0)</f>
        <v>#REF!</v>
      </c>
    </row>
    <row r="1681" spans="3:22" x14ac:dyDescent="0.3">
      <c r="C1681" s="1">
        <v>1.678E-2</v>
      </c>
      <c r="D1681" s="1">
        <f t="shared" si="216"/>
        <v>5.2715924727236727</v>
      </c>
      <c r="E1681" s="1" t="str">
        <f t="shared" si="217"/>
        <v>S6</v>
      </c>
      <c r="F1681" s="1">
        <f t="shared" si="214"/>
        <v>3.5604716740683884E-2</v>
      </c>
      <c r="G1681" s="1">
        <f>$F$2*(((SQRT(3)*COS(Model!F1681))-SIN(Model!F1681))/2)</f>
        <v>0.67814234886806679</v>
      </c>
      <c r="H1681" s="1">
        <f t="shared" si="218"/>
        <v>2.8477755647086447E-2</v>
      </c>
      <c r="I1681" s="1">
        <f t="shared" si="219"/>
        <v>0.70662010451515322</v>
      </c>
      <c r="J1681" s="1" t="str">
        <f t="shared" si="220"/>
        <v>R3</v>
      </c>
      <c r="K1681" t="str">
        <f t="shared" si="221"/>
        <v>S6R3</v>
      </c>
      <c r="L1681" t="str">
        <f>VLOOKUP(K1681,'Voltage Vector Region'!$M:$P,2,0)</f>
        <v>V6</v>
      </c>
      <c r="M1681" t="str">
        <f>VLOOKUP(K1681,'Voltage Vector Region'!$M:$P,3,0)</f>
        <v>V12</v>
      </c>
      <c r="N1681" t="str">
        <f>VLOOKUP(K1681,'Voltage Vector Region'!$M:$P,4,0)</f>
        <v>V18</v>
      </c>
      <c r="P1681" t="str">
        <f>VLOOKUP(L1681,'Voltage Vector Region'!$R:$S,2,0)</f>
        <v>POP</v>
      </c>
      <c r="Q1681" t="str">
        <f>VLOOKUP(M1681,'Voltage Vector Region'!$R:$S,2,0)</f>
        <v>PNO</v>
      </c>
      <c r="R1681" t="str">
        <f>VLOOKUP(N1681,'Voltage Vector Region'!$R:$S,2,0)</f>
        <v>PNP</v>
      </c>
      <c r="S1681">
        <f t="shared" si="215"/>
        <v>16.78</v>
      </c>
      <c r="T1681" t="e">
        <f>VLOOKUP($K1681,#REF!,2,0)</f>
        <v>#REF!</v>
      </c>
      <c r="U1681" t="e">
        <f>VLOOKUP($K1681,#REF!,3,0)</f>
        <v>#REF!</v>
      </c>
      <c r="V1681" t="e">
        <f>VLOOKUP($K1681,#REF!,4,0)</f>
        <v>#REF!</v>
      </c>
    </row>
    <row r="1682" spans="3:22" x14ac:dyDescent="0.3">
      <c r="C1682" s="1">
        <v>1.6789999999999999E-2</v>
      </c>
      <c r="D1682" s="1">
        <f t="shared" si="216"/>
        <v>5.2747340653772623</v>
      </c>
      <c r="E1682" s="1" t="str">
        <f t="shared" si="217"/>
        <v>S6</v>
      </c>
      <c r="F1682" s="1">
        <f t="shared" si="214"/>
        <v>3.8746309394273482E-2</v>
      </c>
      <c r="G1682" s="1">
        <f>$F$2*(((SQRT(3)*COS(Model!F1682))-SIN(Model!F1682))/2)</f>
        <v>0.67680568453427403</v>
      </c>
      <c r="H1682" s="1">
        <f t="shared" si="218"/>
        <v>3.0989292241124511E-2</v>
      </c>
      <c r="I1682" s="1">
        <f t="shared" si="219"/>
        <v>0.7077949767753986</v>
      </c>
      <c r="J1682" s="1" t="str">
        <f t="shared" si="220"/>
        <v>R3</v>
      </c>
      <c r="K1682" t="str">
        <f t="shared" si="221"/>
        <v>S6R3</v>
      </c>
      <c r="L1682" t="str">
        <f>VLOOKUP(K1682,'Voltage Vector Region'!$M:$P,2,0)</f>
        <v>V6</v>
      </c>
      <c r="M1682" t="str">
        <f>VLOOKUP(K1682,'Voltage Vector Region'!$M:$P,3,0)</f>
        <v>V12</v>
      </c>
      <c r="N1682" t="str">
        <f>VLOOKUP(K1682,'Voltage Vector Region'!$M:$P,4,0)</f>
        <v>V18</v>
      </c>
      <c r="P1682" t="str">
        <f>VLOOKUP(L1682,'Voltage Vector Region'!$R:$S,2,0)</f>
        <v>POP</v>
      </c>
      <c r="Q1682" t="str">
        <f>VLOOKUP(M1682,'Voltage Vector Region'!$R:$S,2,0)</f>
        <v>PNO</v>
      </c>
      <c r="R1682" t="str">
        <f>VLOOKUP(N1682,'Voltage Vector Region'!$R:$S,2,0)</f>
        <v>PNP</v>
      </c>
      <c r="S1682">
        <f t="shared" si="215"/>
        <v>16.79</v>
      </c>
      <c r="T1682" t="e">
        <f>VLOOKUP($K1682,#REF!,2,0)</f>
        <v>#REF!</v>
      </c>
      <c r="U1682" t="e">
        <f>VLOOKUP($K1682,#REF!,3,0)</f>
        <v>#REF!</v>
      </c>
      <c r="V1682" t="e">
        <f>VLOOKUP($K1682,#REF!,4,0)</f>
        <v>#REF!</v>
      </c>
    </row>
    <row r="1683" spans="3:22" x14ac:dyDescent="0.3">
      <c r="C1683" s="1">
        <v>1.6799999999999999E-2</v>
      </c>
      <c r="D1683" s="1">
        <f t="shared" si="216"/>
        <v>5.2778756580308528</v>
      </c>
      <c r="E1683" s="1" t="str">
        <f t="shared" si="217"/>
        <v>S6</v>
      </c>
      <c r="F1683" s="1">
        <f t="shared" si="214"/>
        <v>4.1887902047863967E-2</v>
      </c>
      <c r="G1683" s="1">
        <f>$F$2*(((SQRT(3)*COS(Model!F1683))-SIN(Model!F1683))/2)</f>
        <v>0.67546234040161202</v>
      </c>
      <c r="H1683" s="1">
        <f t="shared" si="218"/>
        <v>3.3500522983359753E-2</v>
      </c>
      <c r="I1683" s="1">
        <f t="shared" si="219"/>
        <v>0.70896286338497172</v>
      </c>
      <c r="J1683" s="1" t="str">
        <f t="shared" si="220"/>
        <v>R3</v>
      </c>
      <c r="K1683" t="str">
        <f t="shared" si="221"/>
        <v>S6R3</v>
      </c>
      <c r="L1683" t="str">
        <f>VLOOKUP(K1683,'Voltage Vector Region'!$M:$P,2,0)</f>
        <v>V6</v>
      </c>
      <c r="M1683" t="str">
        <f>VLOOKUP(K1683,'Voltage Vector Region'!$M:$P,3,0)</f>
        <v>V12</v>
      </c>
      <c r="N1683" t="str">
        <f>VLOOKUP(K1683,'Voltage Vector Region'!$M:$P,4,0)</f>
        <v>V18</v>
      </c>
      <c r="P1683" t="str">
        <f>VLOOKUP(L1683,'Voltage Vector Region'!$R:$S,2,0)</f>
        <v>POP</v>
      </c>
      <c r="Q1683" t="str">
        <f>VLOOKUP(M1683,'Voltage Vector Region'!$R:$S,2,0)</f>
        <v>PNO</v>
      </c>
      <c r="R1683" t="str">
        <f>VLOOKUP(N1683,'Voltage Vector Region'!$R:$S,2,0)</f>
        <v>PNP</v>
      </c>
      <c r="S1683">
        <f t="shared" si="215"/>
        <v>16.799999999999997</v>
      </c>
      <c r="T1683" t="e">
        <f>VLOOKUP($K1683,#REF!,2,0)</f>
        <v>#REF!</v>
      </c>
      <c r="U1683" t="e">
        <f>VLOOKUP($K1683,#REF!,3,0)</f>
        <v>#REF!</v>
      </c>
      <c r="V1683" t="e">
        <f>VLOOKUP($K1683,#REF!,4,0)</f>
        <v>#REF!</v>
      </c>
    </row>
    <row r="1684" spans="3:22" x14ac:dyDescent="0.3">
      <c r="C1684" s="1">
        <v>1.6809999999999999E-2</v>
      </c>
      <c r="D1684" s="1">
        <f t="shared" si="216"/>
        <v>5.2810172506844424</v>
      </c>
      <c r="E1684" s="1" t="str">
        <f t="shared" si="217"/>
        <v>S6</v>
      </c>
      <c r="F1684" s="1">
        <f t="shared" si="214"/>
        <v>4.5029494701453565E-2</v>
      </c>
      <c r="G1684" s="1">
        <f>$F$2*(((SQRT(3)*COS(Model!F1684))-SIN(Model!F1684))/2)</f>
        <v>0.67411232972834578</v>
      </c>
      <c r="H1684" s="1">
        <f t="shared" si="218"/>
        <v>3.6011423088957141E-2</v>
      </c>
      <c r="I1684" s="1">
        <f t="shared" si="219"/>
        <v>0.71012375281730289</v>
      </c>
      <c r="J1684" s="1" t="str">
        <f t="shared" si="220"/>
        <v>R3</v>
      </c>
      <c r="K1684" t="str">
        <f t="shared" si="221"/>
        <v>S6R3</v>
      </c>
      <c r="L1684" t="str">
        <f>VLOOKUP(K1684,'Voltage Vector Region'!$M:$P,2,0)</f>
        <v>V6</v>
      </c>
      <c r="M1684" t="str">
        <f>VLOOKUP(K1684,'Voltage Vector Region'!$M:$P,3,0)</f>
        <v>V12</v>
      </c>
      <c r="N1684" t="str">
        <f>VLOOKUP(K1684,'Voltage Vector Region'!$M:$P,4,0)</f>
        <v>V18</v>
      </c>
      <c r="P1684" t="str">
        <f>VLOOKUP(L1684,'Voltage Vector Region'!$R:$S,2,0)</f>
        <v>POP</v>
      </c>
      <c r="Q1684" t="str">
        <f>VLOOKUP(M1684,'Voltage Vector Region'!$R:$S,2,0)</f>
        <v>PNO</v>
      </c>
      <c r="R1684" t="str">
        <f>VLOOKUP(N1684,'Voltage Vector Region'!$R:$S,2,0)</f>
        <v>PNP</v>
      </c>
      <c r="S1684">
        <f t="shared" si="215"/>
        <v>16.809999999999999</v>
      </c>
      <c r="T1684" t="e">
        <f>VLOOKUP($K1684,#REF!,2,0)</f>
        <v>#REF!</v>
      </c>
      <c r="U1684" t="e">
        <f>VLOOKUP($K1684,#REF!,3,0)</f>
        <v>#REF!</v>
      </c>
      <c r="V1684" t="e">
        <f>VLOOKUP($K1684,#REF!,4,0)</f>
        <v>#REF!</v>
      </c>
    </row>
    <row r="1685" spans="3:22" x14ac:dyDescent="0.3">
      <c r="C1685" s="1">
        <v>1.6820000000000002E-2</v>
      </c>
      <c r="D1685" s="1">
        <f t="shared" si="216"/>
        <v>5.2841588433380329</v>
      </c>
      <c r="E1685" s="1" t="str">
        <f t="shared" si="217"/>
        <v>S6</v>
      </c>
      <c r="F1685" s="1">
        <f t="shared" si="214"/>
        <v>4.8171087355044051E-2</v>
      </c>
      <c r="G1685" s="1">
        <f>$F$2*(((SQRT(3)*COS(Model!F1685))-SIN(Model!F1685))/2)</f>
        <v>0.67275566583853497</v>
      </c>
      <c r="H1685" s="1">
        <f t="shared" si="218"/>
        <v>3.8521967776347754E-2</v>
      </c>
      <c r="I1685" s="1">
        <f t="shared" si="219"/>
        <v>0.71127763361488272</v>
      </c>
      <c r="J1685" s="1" t="str">
        <f t="shared" si="220"/>
        <v>R3</v>
      </c>
      <c r="K1685" t="str">
        <f t="shared" si="221"/>
        <v>S6R3</v>
      </c>
      <c r="L1685" t="str">
        <f>VLOOKUP(K1685,'Voltage Vector Region'!$M:$P,2,0)</f>
        <v>V6</v>
      </c>
      <c r="M1685" t="str">
        <f>VLOOKUP(K1685,'Voltage Vector Region'!$M:$P,3,0)</f>
        <v>V12</v>
      </c>
      <c r="N1685" t="str">
        <f>VLOOKUP(K1685,'Voltage Vector Region'!$M:$P,4,0)</f>
        <v>V18</v>
      </c>
      <c r="P1685" t="str">
        <f>VLOOKUP(L1685,'Voltage Vector Region'!$R:$S,2,0)</f>
        <v>POP</v>
      </c>
      <c r="Q1685" t="str">
        <f>VLOOKUP(M1685,'Voltage Vector Region'!$R:$S,2,0)</f>
        <v>PNO</v>
      </c>
      <c r="R1685" t="str">
        <f>VLOOKUP(N1685,'Voltage Vector Region'!$R:$S,2,0)</f>
        <v>PNP</v>
      </c>
      <c r="S1685">
        <f t="shared" si="215"/>
        <v>16.82</v>
      </c>
      <c r="T1685" t="e">
        <f>VLOOKUP($K1685,#REF!,2,0)</f>
        <v>#REF!</v>
      </c>
      <c r="U1685" t="e">
        <f>VLOOKUP($K1685,#REF!,3,0)</f>
        <v>#REF!</v>
      </c>
      <c r="V1685" t="e">
        <f>VLOOKUP($K1685,#REF!,4,0)</f>
        <v>#REF!</v>
      </c>
    </row>
    <row r="1686" spans="3:22" x14ac:dyDescent="0.3">
      <c r="C1686" s="1">
        <v>1.6830000000000001E-2</v>
      </c>
      <c r="D1686" s="1">
        <f t="shared" si="216"/>
        <v>5.2873004359916225</v>
      </c>
      <c r="E1686" s="1" t="str">
        <f t="shared" si="217"/>
        <v>S6</v>
      </c>
      <c r="F1686" s="1">
        <f t="shared" si="214"/>
        <v>5.1312680008633649E-2</v>
      </c>
      <c r="G1686" s="1">
        <f>$F$2*(((SQRT(3)*COS(Model!F1686))-SIN(Model!F1686))/2)</f>
        <v>0.67139236212190534</v>
      </c>
      <c r="H1686" s="1">
        <f t="shared" si="218"/>
        <v>4.1032132267467658E-2</v>
      </c>
      <c r="I1686" s="1">
        <f t="shared" si="219"/>
        <v>0.71242449438937294</v>
      </c>
      <c r="J1686" s="1" t="str">
        <f t="shared" si="220"/>
        <v>R3</v>
      </c>
      <c r="K1686" t="str">
        <f t="shared" si="221"/>
        <v>S6R3</v>
      </c>
      <c r="L1686" t="str">
        <f>VLOOKUP(K1686,'Voltage Vector Region'!$M:$P,2,0)</f>
        <v>V6</v>
      </c>
      <c r="M1686" t="str">
        <f>VLOOKUP(K1686,'Voltage Vector Region'!$M:$P,3,0)</f>
        <v>V12</v>
      </c>
      <c r="N1686" t="str">
        <f>VLOOKUP(K1686,'Voltage Vector Region'!$M:$P,4,0)</f>
        <v>V18</v>
      </c>
      <c r="P1686" t="str">
        <f>VLOOKUP(L1686,'Voltage Vector Region'!$R:$S,2,0)</f>
        <v>POP</v>
      </c>
      <c r="Q1686" t="str">
        <f>VLOOKUP(M1686,'Voltage Vector Region'!$R:$S,2,0)</f>
        <v>PNO</v>
      </c>
      <c r="R1686" t="str">
        <f>VLOOKUP(N1686,'Voltage Vector Region'!$R:$S,2,0)</f>
        <v>PNP</v>
      </c>
      <c r="S1686">
        <f t="shared" si="215"/>
        <v>16.830000000000002</v>
      </c>
      <c r="T1686" t="e">
        <f>VLOOKUP($K1686,#REF!,2,0)</f>
        <v>#REF!</v>
      </c>
      <c r="U1686" t="e">
        <f>VLOOKUP($K1686,#REF!,3,0)</f>
        <v>#REF!</v>
      </c>
      <c r="V1686" t="e">
        <f>VLOOKUP($K1686,#REF!,4,0)</f>
        <v>#REF!</v>
      </c>
    </row>
    <row r="1687" spans="3:22" x14ac:dyDescent="0.3">
      <c r="C1687" s="1">
        <v>1.6840000000000001E-2</v>
      </c>
      <c r="D1687" s="1">
        <f t="shared" si="216"/>
        <v>5.2904420286452121</v>
      </c>
      <c r="E1687" s="1" t="str">
        <f t="shared" si="217"/>
        <v>S6</v>
      </c>
      <c r="F1687" s="1">
        <f t="shared" si="214"/>
        <v>5.4454272662223246E-2</v>
      </c>
      <c r="G1687" s="1">
        <f>$F$2*(((SQRT(3)*COS(Model!F1687))-SIN(Model!F1687))/2)</f>
        <v>0.67002243203371326</v>
      </c>
      <c r="H1687" s="1">
        <f t="shared" si="218"/>
        <v>4.3541891788007415E-2</v>
      </c>
      <c r="I1687" s="1">
        <f t="shared" si="219"/>
        <v>0.71356432382172064</v>
      </c>
      <c r="J1687" s="1" t="str">
        <f t="shared" si="220"/>
        <v>R3</v>
      </c>
      <c r="K1687" t="str">
        <f t="shared" si="221"/>
        <v>S6R3</v>
      </c>
      <c r="L1687" t="str">
        <f>VLOOKUP(K1687,'Voltage Vector Region'!$M:$P,2,0)</f>
        <v>V6</v>
      </c>
      <c r="M1687" t="str">
        <f>VLOOKUP(K1687,'Voltage Vector Region'!$M:$P,3,0)</f>
        <v>V12</v>
      </c>
      <c r="N1687" t="str">
        <f>VLOOKUP(K1687,'Voltage Vector Region'!$M:$P,4,0)</f>
        <v>V18</v>
      </c>
      <c r="P1687" t="str">
        <f>VLOOKUP(L1687,'Voltage Vector Region'!$R:$S,2,0)</f>
        <v>POP</v>
      </c>
      <c r="Q1687" t="str">
        <f>VLOOKUP(M1687,'Voltage Vector Region'!$R:$S,2,0)</f>
        <v>PNO</v>
      </c>
      <c r="R1687" t="str">
        <f>VLOOKUP(N1687,'Voltage Vector Region'!$R:$S,2,0)</f>
        <v>PNP</v>
      </c>
      <c r="S1687">
        <f t="shared" si="215"/>
        <v>16.84</v>
      </c>
      <c r="T1687" t="e">
        <f>VLOOKUP($K1687,#REF!,2,0)</f>
        <v>#REF!</v>
      </c>
      <c r="U1687" t="e">
        <f>VLOOKUP($K1687,#REF!,3,0)</f>
        <v>#REF!</v>
      </c>
      <c r="V1687" t="e">
        <f>VLOOKUP($K1687,#REF!,4,0)</f>
        <v>#REF!</v>
      </c>
    </row>
    <row r="1688" spans="3:22" x14ac:dyDescent="0.3">
      <c r="C1688" s="1">
        <v>1.685E-2</v>
      </c>
      <c r="D1688" s="1">
        <f t="shared" si="216"/>
        <v>5.2935836212988017</v>
      </c>
      <c r="E1688" s="1" t="str">
        <f t="shared" si="217"/>
        <v>S6</v>
      </c>
      <c r="F1688" s="1">
        <f t="shared" si="214"/>
        <v>5.7595865315812844E-2</v>
      </c>
      <c r="G1688" s="1">
        <f>$F$2*(((SQRT(3)*COS(Model!F1688))-SIN(Model!F1688))/2)</f>
        <v>0.66864588909461631</v>
      </c>
      <c r="H1688" s="1">
        <f t="shared" si="218"/>
        <v>4.6051221567653802E-2</v>
      </c>
      <c r="I1688" s="1">
        <f t="shared" si="219"/>
        <v>0.71469711066227015</v>
      </c>
      <c r="J1688" s="1" t="str">
        <f t="shared" si="220"/>
        <v>R3</v>
      </c>
      <c r="K1688" t="str">
        <f t="shared" si="221"/>
        <v>S6R3</v>
      </c>
      <c r="L1688" t="str">
        <f>VLOOKUP(K1688,'Voltage Vector Region'!$M:$P,2,0)</f>
        <v>V6</v>
      </c>
      <c r="M1688" t="str">
        <f>VLOOKUP(K1688,'Voltage Vector Region'!$M:$P,3,0)</f>
        <v>V12</v>
      </c>
      <c r="N1688" t="str">
        <f>VLOOKUP(K1688,'Voltage Vector Region'!$M:$P,4,0)</f>
        <v>V18</v>
      </c>
      <c r="P1688" t="str">
        <f>VLOOKUP(L1688,'Voltage Vector Region'!$R:$S,2,0)</f>
        <v>POP</v>
      </c>
      <c r="Q1688" t="str">
        <f>VLOOKUP(M1688,'Voltage Vector Region'!$R:$S,2,0)</f>
        <v>PNO</v>
      </c>
      <c r="R1688" t="str">
        <f>VLOOKUP(N1688,'Voltage Vector Region'!$R:$S,2,0)</f>
        <v>PNP</v>
      </c>
      <c r="S1688">
        <f t="shared" si="215"/>
        <v>16.850000000000001</v>
      </c>
      <c r="T1688" t="e">
        <f>VLOOKUP($K1688,#REF!,2,0)</f>
        <v>#REF!</v>
      </c>
      <c r="U1688" t="e">
        <f>VLOOKUP($K1688,#REF!,3,0)</f>
        <v>#REF!</v>
      </c>
      <c r="V1688" t="e">
        <f>VLOOKUP($K1688,#REF!,4,0)</f>
        <v>#REF!</v>
      </c>
    </row>
    <row r="1689" spans="3:22" x14ac:dyDescent="0.3">
      <c r="C1689" s="1">
        <v>1.686E-2</v>
      </c>
      <c r="D1689" s="1">
        <f t="shared" si="216"/>
        <v>5.2967252139523913</v>
      </c>
      <c r="E1689" s="1" t="str">
        <f t="shared" si="217"/>
        <v>S6</v>
      </c>
      <c r="F1689" s="1">
        <f t="shared" si="214"/>
        <v>6.0737457969402442E-2</v>
      </c>
      <c r="G1689" s="1">
        <f>$F$2*(((SQRT(3)*COS(Model!F1689))-SIN(Model!F1689))/2)</f>
        <v>0.667262746890537</v>
      </c>
      <c r="H1689" s="1">
        <f t="shared" si="218"/>
        <v>4.8560096840334945E-2</v>
      </c>
      <c r="I1689" s="1">
        <f t="shared" si="219"/>
        <v>0.7158228437308719</v>
      </c>
      <c r="J1689" s="1" t="str">
        <f t="shared" si="220"/>
        <v>R3</v>
      </c>
      <c r="K1689" t="str">
        <f t="shared" si="221"/>
        <v>S6R3</v>
      </c>
      <c r="L1689" t="str">
        <f>VLOOKUP(K1689,'Voltage Vector Region'!$M:$P,2,0)</f>
        <v>V6</v>
      </c>
      <c r="M1689" t="str">
        <f>VLOOKUP(K1689,'Voltage Vector Region'!$M:$P,3,0)</f>
        <v>V12</v>
      </c>
      <c r="N1689" t="str">
        <f>VLOOKUP(K1689,'Voltage Vector Region'!$M:$P,4,0)</f>
        <v>V18</v>
      </c>
      <c r="P1689" t="str">
        <f>VLOOKUP(L1689,'Voltage Vector Region'!$R:$S,2,0)</f>
        <v>POP</v>
      </c>
      <c r="Q1689" t="str">
        <f>VLOOKUP(M1689,'Voltage Vector Region'!$R:$S,2,0)</f>
        <v>PNO</v>
      </c>
      <c r="R1689" t="str">
        <f>VLOOKUP(N1689,'Voltage Vector Region'!$R:$S,2,0)</f>
        <v>PNP</v>
      </c>
      <c r="S1689">
        <f t="shared" si="215"/>
        <v>16.86</v>
      </c>
      <c r="T1689" t="e">
        <f>VLOOKUP($K1689,#REF!,2,0)</f>
        <v>#REF!</v>
      </c>
      <c r="U1689" t="e">
        <f>VLOOKUP($K1689,#REF!,3,0)</f>
        <v>#REF!</v>
      </c>
      <c r="V1689" t="e">
        <f>VLOOKUP($K1689,#REF!,4,0)</f>
        <v>#REF!</v>
      </c>
    </row>
    <row r="1690" spans="3:22" x14ac:dyDescent="0.3">
      <c r="C1690" s="1">
        <v>1.687E-2</v>
      </c>
      <c r="D1690" s="1">
        <f t="shared" si="216"/>
        <v>5.2998668066059809</v>
      </c>
      <c r="E1690" s="1" t="str">
        <f t="shared" si="217"/>
        <v>S6</v>
      </c>
      <c r="F1690" s="1">
        <f t="shared" si="214"/>
        <v>6.387905062299204E-2</v>
      </c>
      <c r="G1690" s="1">
        <f>$F$2*(((SQRT(3)*COS(Model!F1690))-SIN(Model!F1690))/2)</f>
        <v>0.66587301907253105</v>
      </c>
      <c r="H1690" s="1">
        <f t="shared" si="218"/>
        <v>5.1068492844464776E-2</v>
      </c>
      <c r="I1690" s="1">
        <f t="shared" si="219"/>
        <v>0.71694151191699584</v>
      </c>
      <c r="J1690" s="1" t="str">
        <f t="shared" si="220"/>
        <v>R3</v>
      </c>
      <c r="K1690" t="str">
        <f t="shared" si="221"/>
        <v>S6R3</v>
      </c>
      <c r="L1690" t="str">
        <f>VLOOKUP(K1690,'Voltage Vector Region'!$M:$P,2,0)</f>
        <v>V6</v>
      </c>
      <c r="M1690" t="str">
        <f>VLOOKUP(K1690,'Voltage Vector Region'!$M:$P,3,0)</f>
        <v>V12</v>
      </c>
      <c r="N1690" t="str">
        <f>VLOOKUP(K1690,'Voltage Vector Region'!$M:$P,4,0)</f>
        <v>V18</v>
      </c>
      <c r="P1690" t="str">
        <f>VLOOKUP(L1690,'Voltage Vector Region'!$R:$S,2,0)</f>
        <v>POP</v>
      </c>
      <c r="Q1690" t="str">
        <f>VLOOKUP(M1690,'Voltage Vector Region'!$R:$S,2,0)</f>
        <v>PNO</v>
      </c>
      <c r="R1690" t="str">
        <f>VLOOKUP(N1690,'Voltage Vector Region'!$R:$S,2,0)</f>
        <v>PNP</v>
      </c>
      <c r="S1690">
        <f t="shared" si="215"/>
        <v>16.87</v>
      </c>
      <c r="T1690" t="e">
        <f>VLOOKUP($K1690,#REF!,2,0)</f>
        <v>#REF!</v>
      </c>
      <c r="U1690" t="e">
        <f>VLOOKUP($K1690,#REF!,3,0)</f>
        <v>#REF!</v>
      </c>
      <c r="V1690" t="e">
        <f>VLOOKUP($K1690,#REF!,4,0)</f>
        <v>#REF!</v>
      </c>
    </row>
    <row r="1691" spans="3:22" x14ac:dyDescent="0.3">
      <c r="C1691" s="1">
        <v>1.6879999999999999E-2</v>
      </c>
      <c r="D1691" s="1">
        <f t="shared" si="216"/>
        <v>5.3030083992595705</v>
      </c>
      <c r="E1691" s="1" t="str">
        <f t="shared" si="217"/>
        <v>S6</v>
      </c>
      <c r="F1691" s="1">
        <f t="shared" si="214"/>
        <v>6.7020643276581637E-2</v>
      </c>
      <c r="G1691" s="1">
        <f>$F$2*(((SQRT(3)*COS(Model!F1691))-SIN(Model!F1691))/2)</f>
        <v>0.66447671935665042</v>
      </c>
      <c r="H1691" s="1">
        <f t="shared" si="218"/>
        <v>5.3576384823187419E-2</v>
      </c>
      <c r="I1691" s="1">
        <f t="shared" si="219"/>
        <v>0.71805310417983781</v>
      </c>
      <c r="J1691" s="1" t="str">
        <f t="shared" si="220"/>
        <v>R3</v>
      </c>
      <c r="K1691" t="str">
        <f t="shared" si="221"/>
        <v>S6R3</v>
      </c>
      <c r="L1691" t="str">
        <f>VLOOKUP(K1691,'Voltage Vector Region'!$M:$P,2,0)</f>
        <v>V6</v>
      </c>
      <c r="M1691" t="str">
        <f>VLOOKUP(K1691,'Voltage Vector Region'!$M:$P,3,0)</f>
        <v>V12</v>
      </c>
      <c r="N1691" t="str">
        <f>VLOOKUP(K1691,'Voltage Vector Region'!$M:$P,4,0)</f>
        <v>V18</v>
      </c>
      <c r="P1691" t="str">
        <f>VLOOKUP(L1691,'Voltage Vector Region'!$R:$S,2,0)</f>
        <v>POP</v>
      </c>
      <c r="Q1691" t="str">
        <f>VLOOKUP(M1691,'Voltage Vector Region'!$R:$S,2,0)</f>
        <v>PNO</v>
      </c>
      <c r="R1691" t="str">
        <f>VLOOKUP(N1691,'Voltage Vector Region'!$R:$S,2,0)</f>
        <v>PNP</v>
      </c>
      <c r="S1691">
        <f t="shared" si="215"/>
        <v>16.88</v>
      </c>
      <c r="T1691" t="e">
        <f>VLOOKUP($K1691,#REF!,2,0)</f>
        <v>#REF!</v>
      </c>
      <c r="U1691" t="e">
        <f>VLOOKUP($K1691,#REF!,3,0)</f>
        <v>#REF!</v>
      </c>
      <c r="V1691" t="e">
        <f>VLOOKUP($K1691,#REF!,4,0)</f>
        <v>#REF!</v>
      </c>
    </row>
    <row r="1692" spans="3:22" x14ac:dyDescent="0.3">
      <c r="C1692" s="1">
        <v>1.6889999999999999E-2</v>
      </c>
      <c r="D1692" s="1">
        <f t="shared" si="216"/>
        <v>5.3061499919131601</v>
      </c>
      <c r="E1692" s="1" t="str">
        <f t="shared" si="217"/>
        <v>S6</v>
      </c>
      <c r="F1692" s="1">
        <f t="shared" si="214"/>
        <v>7.0162235930171235E-2</v>
      </c>
      <c r="G1692" s="1">
        <f>$F$2*(((SQRT(3)*COS(Model!F1692))-SIN(Model!F1692))/2)</f>
        <v>0.66307386152380987</v>
      </c>
      <c r="H1692" s="1">
        <f t="shared" si="218"/>
        <v>5.608374802462153E-2</v>
      </c>
      <c r="I1692" s="1">
        <f t="shared" si="219"/>
        <v>0.71915760954843144</v>
      </c>
      <c r="J1692" s="1" t="str">
        <f t="shared" si="220"/>
        <v>R3</v>
      </c>
      <c r="K1692" t="str">
        <f t="shared" si="221"/>
        <v>S6R3</v>
      </c>
      <c r="L1692" t="str">
        <f>VLOOKUP(K1692,'Voltage Vector Region'!$M:$P,2,0)</f>
        <v>V6</v>
      </c>
      <c r="M1692" t="str">
        <f>VLOOKUP(K1692,'Voltage Vector Region'!$M:$P,3,0)</f>
        <v>V12</v>
      </c>
      <c r="N1692" t="str">
        <f>VLOOKUP(K1692,'Voltage Vector Region'!$M:$P,4,0)</f>
        <v>V18</v>
      </c>
      <c r="P1692" t="str">
        <f>VLOOKUP(L1692,'Voltage Vector Region'!$R:$S,2,0)</f>
        <v>POP</v>
      </c>
      <c r="Q1692" t="str">
        <f>VLOOKUP(M1692,'Voltage Vector Region'!$R:$S,2,0)</f>
        <v>PNO</v>
      </c>
      <c r="R1692" t="str">
        <f>VLOOKUP(N1692,'Voltage Vector Region'!$R:$S,2,0)</f>
        <v>PNP</v>
      </c>
      <c r="S1692">
        <f t="shared" si="215"/>
        <v>16.889999999999997</v>
      </c>
      <c r="T1692" t="e">
        <f>VLOOKUP($K1692,#REF!,2,0)</f>
        <v>#REF!</v>
      </c>
      <c r="U1692" t="e">
        <f>VLOOKUP($K1692,#REF!,3,0)</f>
        <v>#REF!</v>
      </c>
      <c r="V1692" t="e">
        <f>VLOOKUP($K1692,#REF!,4,0)</f>
        <v>#REF!</v>
      </c>
    </row>
    <row r="1693" spans="3:22" x14ac:dyDescent="0.3">
      <c r="C1693" s="1">
        <v>1.6899999999999998E-2</v>
      </c>
      <c r="D1693" s="1">
        <f t="shared" si="216"/>
        <v>5.3092915845667497</v>
      </c>
      <c r="E1693" s="1" t="str">
        <f t="shared" si="217"/>
        <v>S6</v>
      </c>
      <c r="F1693" s="1">
        <f t="shared" si="214"/>
        <v>7.3303828583760833E-2</v>
      </c>
      <c r="G1693" s="1">
        <f>$F$2*(((SQRT(3)*COS(Model!F1693))-SIN(Model!F1693))/2)</f>
        <v>0.66166445941964991</v>
      </c>
      <c r="H1693" s="1">
        <f t="shared" si="218"/>
        <v>5.8590557702104556E-2</v>
      </c>
      <c r="I1693" s="1">
        <f t="shared" si="219"/>
        <v>0.72025501712175444</v>
      </c>
      <c r="J1693" s="1" t="str">
        <f t="shared" si="220"/>
        <v>R3</v>
      </c>
      <c r="K1693" t="str">
        <f t="shared" si="221"/>
        <v>S6R3</v>
      </c>
      <c r="L1693" t="str">
        <f>VLOOKUP(K1693,'Voltage Vector Region'!$M:$P,2,0)</f>
        <v>V6</v>
      </c>
      <c r="M1693" t="str">
        <f>VLOOKUP(K1693,'Voltage Vector Region'!$M:$P,3,0)</f>
        <v>V12</v>
      </c>
      <c r="N1693" t="str">
        <f>VLOOKUP(K1693,'Voltage Vector Region'!$M:$P,4,0)</f>
        <v>V18</v>
      </c>
      <c r="P1693" t="str">
        <f>VLOOKUP(L1693,'Voltage Vector Region'!$R:$S,2,0)</f>
        <v>POP</v>
      </c>
      <c r="Q1693" t="str">
        <f>VLOOKUP(M1693,'Voltage Vector Region'!$R:$S,2,0)</f>
        <v>PNO</v>
      </c>
      <c r="R1693" t="str">
        <f>VLOOKUP(N1693,'Voltage Vector Region'!$R:$S,2,0)</f>
        <v>PNP</v>
      </c>
      <c r="S1693">
        <f t="shared" si="215"/>
        <v>16.899999999999999</v>
      </c>
      <c r="T1693" t="e">
        <f>VLOOKUP($K1693,#REF!,2,0)</f>
        <v>#REF!</v>
      </c>
      <c r="U1693" t="e">
        <f>VLOOKUP($K1693,#REF!,3,0)</f>
        <v>#REF!</v>
      </c>
      <c r="V1693" t="e">
        <f>VLOOKUP($K1693,#REF!,4,0)</f>
        <v>#REF!</v>
      </c>
    </row>
    <row r="1694" spans="3:22" x14ac:dyDescent="0.3">
      <c r="C1694" s="1">
        <v>1.6910000000000001E-2</v>
      </c>
      <c r="D1694" s="1">
        <f t="shared" si="216"/>
        <v>5.312433177220341</v>
      </c>
      <c r="E1694" s="1" t="str">
        <f t="shared" si="217"/>
        <v>S6</v>
      </c>
      <c r="F1694" s="1">
        <f t="shared" si="214"/>
        <v>7.6445421237352207E-2</v>
      </c>
      <c r="G1694" s="1">
        <f>$F$2*(((SQRT(3)*COS(Model!F1694))-SIN(Model!F1694))/2)</f>
        <v>0.6602485269543994</v>
      </c>
      <c r="H1694" s="1">
        <f t="shared" si="218"/>
        <v>6.1096789114438436E-2</v>
      </c>
      <c r="I1694" s="1">
        <f t="shared" si="219"/>
        <v>0.72134531606883778</v>
      </c>
      <c r="J1694" s="1" t="str">
        <f t="shared" si="220"/>
        <v>R3</v>
      </c>
      <c r="K1694" t="str">
        <f t="shared" si="221"/>
        <v>S6R3</v>
      </c>
      <c r="L1694" t="str">
        <f>VLOOKUP(K1694,'Voltage Vector Region'!$M:$P,2,0)</f>
        <v>V6</v>
      </c>
      <c r="M1694" t="str">
        <f>VLOOKUP(K1694,'Voltage Vector Region'!$M:$P,3,0)</f>
        <v>V12</v>
      </c>
      <c r="N1694" t="str">
        <f>VLOOKUP(K1694,'Voltage Vector Region'!$M:$P,4,0)</f>
        <v>V18</v>
      </c>
      <c r="P1694" t="str">
        <f>VLOOKUP(L1694,'Voltage Vector Region'!$R:$S,2,0)</f>
        <v>POP</v>
      </c>
      <c r="Q1694" t="str">
        <f>VLOOKUP(M1694,'Voltage Vector Region'!$R:$S,2,0)</f>
        <v>PNO</v>
      </c>
      <c r="R1694" t="str">
        <f>VLOOKUP(N1694,'Voltage Vector Region'!$R:$S,2,0)</f>
        <v>PNP</v>
      </c>
      <c r="S1694">
        <f t="shared" si="215"/>
        <v>16.91</v>
      </c>
      <c r="T1694" t="e">
        <f>VLOOKUP($K1694,#REF!,2,0)</f>
        <v>#REF!</v>
      </c>
      <c r="U1694" t="e">
        <f>VLOOKUP($K1694,#REF!,3,0)</f>
        <v>#REF!</v>
      </c>
      <c r="V1694" t="e">
        <f>VLOOKUP($K1694,#REF!,4,0)</f>
        <v>#REF!</v>
      </c>
    </row>
    <row r="1695" spans="3:22" x14ac:dyDescent="0.3">
      <c r="C1695" s="1">
        <v>1.6920000000000001E-2</v>
      </c>
      <c r="D1695" s="1">
        <f t="shared" si="216"/>
        <v>5.3155747698739306</v>
      </c>
      <c r="E1695" s="1" t="str">
        <f t="shared" si="217"/>
        <v>S6</v>
      </c>
      <c r="F1695" s="1">
        <f t="shared" si="214"/>
        <v>7.9587013890941805E-2</v>
      </c>
      <c r="G1695" s="1">
        <f>$F$2*(((SQRT(3)*COS(Model!F1695))-SIN(Model!F1695))/2)</f>
        <v>0.65882607810274174</v>
      </c>
      <c r="H1695" s="1">
        <f t="shared" si="218"/>
        <v>6.3602417526128108E-2</v>
      </c>
      <c r="I1695" s="1">
        <f t="shared" si="219"/>
        <v>0.72242849562886979</v>
      </c>
      <c r="J1695" s="1" t="str">
        <f t="shared" si="220"/>
        <v>R3</v>
      </c>
      <c r="K1695" t="str">
        <f t="shared" si="221"/>
        <v>S6R3</v>
      </c>
      <c r="L1695" t="str">
        <f>VLOOKUP(K1695,'Voltage Vector Region'!$M:$P,2,0)</f>
        <v>V6</v>
      </c>
      <c r="M1695" t="str">
        <f>VLOOKUP(K1695,'Voltage Vector Region'!$M:$P,3,0)</f>
        <v>V12</v>
      </c>
      <c r="N1695" t="str">
        <f>VLOOKUP(K1695,'Voltage Vector Region'!$M:$P,4,0)</f>
        <v>V18</v>
      </c>
      <c r="P1695" t="str">
        <f>VLOOKUP(L1695,'Voltage Vector Region'!$R:$S,2,0)</f>
        <v>POP</v>
      </c>
      <c r="Q1695" t="str">
        <f>VLOOKUP(M1695,'Voltage Vector Region'!$R:$S,2,0)</f>
        <v>PNO</v>
      </c>
      <c r="R1695" t="str">
        <f>VLOOKUP(N1695,'Voltage Vector Region'!$R:$S,2,0)</f>
        <v>PNP</v>
      </c>
      <c r="S1695">
        <f t="shared" si="215"/>
        <v>16.920000000000002</v>
      </c>
      <c r="T1695" t="e">
        <f>VLOOKUP($K1695,#REF!,2,0)</f>
        <v>#REF!</v>
      </c>
      <c r="U1695" t="e">
        <f>VLOOKUP($K1695,#REF!,3,0)</f>
        <v>#REF!</v>
      </c>
      <c r="V1695" t="e">
        <f>VLOOKUP($K1695,#REF!,4,0)</f>
        <v>#REF!</v>
      </c>
    </row>
    <row r="1696" spans="3:22" x14ac:dyDescent="0.3">
      <c r="C1696" s="1">
        <v>1.6930000000000001E-2</v>
      </c>
      <c r="D1696" s="1">
        <f t="shared" si="216"/>
        <v>5.3187163625275202</v>
      </c>
      <c r="E1696" s="1" t="str">
        <f t="shared" si="217"/>
        <v>S6</v>
      </c>
      <c r="F1696" s="1">
        <f t="shared" si="214"/>
        <v>8.2728606544531402E-2</v>
      </c>
      <c r="G1696" s="1">
        <f>$F$2*(((SQRT(3)*COS(Model!F1696))-SIN(Model!F1696))/2)</f>
        <v>0.65739712690367202</v>
      </c>
      <c r="H1696" s="1">
        <f t="shared" si="218"/>
        <v>6.6107418207634147E-2</v>
      </c>
      <c r="I1696" s="1">
        <f t="shared" si="219"/>
        <v>0.72350454511130613</v>
      </c>
      <c r="J1696" s="1" t="str">
        <f t="shared" si="220"/>
        <v>R3</v>
      </c>
      <c r="K1696" t="str">
        <f t="shared" si="221"/>
        <v>S6R3</v>
      </c>
      <c r="L1696" t="str">
        <f>VLOOKUP(K1696,'Voltage Vector Region'!$M:$P,2,0)</f>
        <v>V6</v>
      </c>
      <c r="M1696" t="str">
        <f>VLOOKUP(K1696,'Voltage Vector Region'!$M:$P,3,0)</f>
        <v>V12</v>
      </c>
      <c r="N1696" t="str">
        <f>VLOOKUP(K1696,'Voltage Vector Region'!$M:$P,4,0)</f>
        <v>V18</v>
      </c>
      <c r="P1696" t="str">
        <f>VLOOKUP(L1696,'Voltage Vector Region'!$R:$S,2,0)</f>
        <v>POP</v>
      </c>
      <c r="Q1696" t="str">
        <f>VLOOKUP(M1696,'Voltage Vector Region'!$R:$S,2,0)</f>
        <v>PNO</v>
      </c>
      <c r="R1696" t="str">
        <f>VLOOKUP(N1696,'Voltage Vector Region'!$R:$S,2,0)</f>
        <v>PNP</v>
      </c>
      <c r="S1696">
        <f t="shared" si="215"/>
        <v>16.93</v>
      </c>
      <c r="T1696" t="e">
        <f>VLOOKUP($K1696,#REF!,2,0)</f>
        <v>#REF!</v>
      </c>
      <c r="U1696" t="e">
        <f>VLOOKUP($K1696,#REF!,3,0)</f>
        <v>#REF!</v>
      </c>
      <c r="V1696" t="e">
        <f>VLOOKUP($K1696,#REF!,4,0)</f>
        <v>#REF!</v>
      </c>
    </row>
    <row r="1697" spans="3:22" x14ac:dyDescent="0.3">
      <c r="C1697" s="1">
        <v>1.694E-2</v>
      </c>
      <c r="D1697" s="1">
        <f t="shared" si="216"/>
        <v>5.3218579551811098</v>
      </c>
      <c r="E1697" s="1" t="str">
        <f t="shared" si="217"/>
        <v>S6</v>
      </c>
      <c r="F1697" s="1">
        <f t="shared" si="214"/>
        <v>8.5870199198121E-2</v>
      </c>
      <c r="G1697" s="1">
        <f>$F$2*(((SQRT(3)*COS(Model!F1697))-SIN(Model!F1697))/2)</f>
        <v>0.65596168746036199</v>
      </c>
      <c r="H1697" s="1">
        <f t="shared" si="218"/>
        <v>6.8611766435611107E-2</v>
      </c>
      <c r="I1697" s="1">
        <f t="shared" si="219"/>
        <v>0.72457345389597305</v>
      </c>
      <c r="J1697" s="1" t="str">
        <f t="shared" si="220"/>
        <v>R3</v>
      </c>
      <c r="K1697" t="str">
        <f t="shared" si="221"/>
        <v>S6R3</v>
      </c>
      <c r="L1697" t="str">
        <f>VLOOKUP(K1697,'Voltage Vector Region'!$M:$P,2,0)</f>
        <v>V6</v>
      </c>
      <c r="M1697" t="str">
        <f>VLOOKUP(K1697,'Voltage Vector Region'!$M:$P,3,0)</f>
        <v>V12</v>
      </c>
      <c r="N1697" t="str">
        <f>VLOOKUP(K1697,'Voltage Vector Region'!$M:$P,4,0)</f>
        <v>V18</v>
      </c>
      <c r="P1697" t="str">
        <f>VLOOKUP(L1697,'Voltage Vector Region'!$R:$S,2,0)</f>
        <v>POP</v>
      </c>
      <c r="Q1697" t="str">
        <f>VLOOKUP(M1697,'Voltage Vector Region'!$R:$S,2,0)</f>
        <v>PNO</v>
      </c>
      <c r="R1697" t="str">
        <f>VLOOKUP(N1697,'Voltage Vector Region'!$R:$S,2,0)</f>
        <v>PNP</v>
      </c>
      <c r="S1697">
        <f t="shared" si="215"/>
        <v>16.940000000000001</v>
      </c>
      <c r="T1697" t="e">
        <f>VLOOKUP($K1697,#REF!,2,0)</f>
        <v>#REF!</v>
      </c>
      <c r="U1697" t="e">
        <f>VLOOKUP($K1697,#REF!,3,0)</f>
        <v>#REF!</v>
      </c>
      <c r="V1697" t="e">
        <f>VLOOKUP($K1697,#REF!,4,0)</f>
        <v>#REF!</v>
      </c>
    </row>
    <row r="1698" spans="3:22" x14ac:dyDescent="0.3">
      <c r="C1698" s="1">
        <v>1.695E-2</v>
      </c>
      <c r="D1698" s="1">
        <f t="shared" si="216"/>
        <v>5.3249995478346994</v>
      </c>
      <c r="E1698" s="1" t="str">
        <f t="shared" si="217"/>
        <v>S6</v>
      </c>
      <c r="F1698" s="1">
        <f t="shared" si="214"/>
        <v>8.9011791851710598E-2</v>
      </c>
      <c r="G1698" s="1">
        <f>$F$2*(((SQRT(3)*COS(Model!F1698))-SIN(Model!F1698))/2)</f>
        <v>0.65451977394001892</v>
      </c>
      <c r="H1698" s="1">
        <f t="shared" si="218"/>
        <v>7.111543749315305E-2</v>
      </c>
      <c r="I1698" s="1">
        <f t="shared" si="219"/>
        <v>0.725635211433172</v>
      </c>
      <c r="J1698" s="1" t="str">
        <f t="shared" si="220"/>
        <v>R3</v>
      </c>
      <c r="K1698" t="str">
        <f t="shared" si="221"/>
        <v>S6R3</v>
      </c>
      <c r="L1698" t="str">
        <f>VLOOKUP(K1698,'Voltage Vector Region'!$M:$P,2,0)</f>
        <v>V6</v>
      </c>
      <c r="M1698" t="str">
        <f>VLOOKUP(K1698,'Voltage Vector Region'!$M:$P,3,0)</f>
        <v>V12</v>
      </c>
      <c r="N1698" t="str">
        <f>VLOOKUP(K1698,'Voltage Vector Region'!$M:$P,4,0)</f>
        <v>V18</v>
      </c>
      <c r="P1698" t="str">
        <f>VLOOKUP(L1698,'Voltage Vector Region'!$R:$S,2,0)</f>
        <v>POP</v>
      </c>
      <c r="Q1698" t="str">
        <f>VLOOKUP(M1698,'Voltage Vector Region'!$R:$S,2,0)</f>
        <v>PNO</v>
      </c>
      <c r="R1698" t="str">
        <f>VLOOKUP(N1698,'Voltage Vector Region'!$R:$S,2,0)</f>
        <v>PNP</v>
      </c>
      <c r="S1698">
        <f t="shared" si="215"/>
        <v>16.95</v>
      </c>
      <c r="T1698" t="e">
        <f>VLOOKUP($K1698,#REF!,2,0)</f>
        <v>#REF!</v>
      </c>
      <c r="U1698" t="e">
        <f>VLOOKUP($K1698,#REF!,3,0)</f>
        <v>#REF!</v>
      </c>
      <c r="V1698" t="e">
        <f>VLOOKUP($K1698,#REF!,4,0)</f>
        <v>#REF!</v>
      </c>
    </row>
    <row r="1699" spans="3:22" x14ac:dyDescent="0.3">
      <c r="C1699" s="1">
        <v>1.6959999999999999E-2</v>
      </c>
      <c r="D1699" s="1">
        <f t="shared" si="216"/>
        <v>5.328141140488289</v>
      </c>
      <c r="E1699" s="1" t="str">
        <f t="shared" si="217"/>
        <v>S6</v>
      </c>
      <c r="F1699" s="1">
        <f t="shared" si="214"/>
        <v>9.2153384505300195E-2</v>
      </c>
      <c r="G1699" s="1">
        <f>$F$2*(((SQRT(3)*COS(Model!F1699))-SIN(Model!F1699))/2)</f>
        <v>0.65307140057374724</v>
      </c>
      <c r="H1699" s="1">
        <f t="shared" si="218"/>
        <v>7.3618406670037398E-2</v>
      </c>
      <c r="I1699" s="1">
        <f t="shared" si="219"/>
        <v>0.72668980724378462</v>
      </c>
      <c r="J1699" s="1" t="str">
        <f t="shared" si="220"/>
        <v>R3</v>
      </c>
      <c r="K1699" t="str">
        <f t="shared" si="221"/>
        <v>S6R3</v>
      </c>
      <c r="L1699" t="str">
        <f>VLOOKUP(K1699,'Voltage Vector Region'!$M:$P,2,0)</f>
        <v>V6</v>
      </c>
      <c r="M1699" t="str">
        <f>VLOOKUP(K1699,'Voltage Vector Region'!$M:$P,3,0)</f>
        <v>V12</v>
      </c>
      <c r="N1699" t="str">
        <f>VLOOKUP(K1699,'Voltage Vector Region'!$M:$P,4,0)</f>
        <v>V18</v>
      </c>
      <c r="P1699" t="str">
        <f>VLOOKUP(L1699,'Voltage Vector Region'!$R:$S,2,0)</f>
        <v>POP</v>
      </c>
      <c r="Q1699" t="str">
        <f>VLOOKUP(M1699,'Voltage Vector Region'!$R:$S,2,0)</f>
        <v>PNO</v>
      </c>
      <c r="R1699" t="str">
        <f>VLOOKUP(N1699,'Voltage Vector Region'!$R:$S,2,0)</f>
        <v>PNP</v>
      </c>
      <c r="S1699">
        <f t="shared" si="215"/>
        <v>16.959999999999997</v>
      </c>
      <c r="T1699" t="e">
        <f>VLOOKUP($K1699,#REF!,2,0)</f>
        <v>#REF!</v>
      </c>
      <c r="U1699" t="e">
        <f>VLOOKUP($K1699,#REF!,3,0)</f>
        <v>#REF!</v>
      </c>
      <c r="V1699" t="e">
        <f>VLOOKUP($K1699,#REF!,4,0)</f>
        <v>#REF!</v>
      </c>
    </row>
    <row r="1700" spans="3:22" x14ac:dyDescent="0.3">
      <c r="C1700" s="1">
        <v>1.6969999999999999E-2</v>
      </c>
      <c r="D1700" s="1">
        <f t="shared" si="216"/>
        <v>5.3312827331418786</v>
      </c>
      <c r="E1700" s="1" t="str">
        <f t="shared" si="217"/>
        <v>S6</v>
      </c>
      <c r="F1700" s="1">
        <f t="shared" si="214"/>
        <v>9.5294977158889793E-2</v>
      </c>
      <c r="G1700" s="1">
        <f>$F$2*(((SQRT(3)*COS(Model!F1700))-SIN(Model!F1700))/2)</f>
        <v>0.65161658165640779</v>
      </c>
      <c r="H1700" s="1">
        <f t="shared" si="218"/>
        <v>7.6120649262968854E-2</v>
      </c>
      <c r="I1700" s="1">
        <f t="shared" si="219"/>
        <v>0.72773723091937659</v>
      </c>
      <c r="J1700" s="1" t="str">
        <f t="shared" si="220"/>
        <v>R3</v>
      </c>
      <c r="K1700" t="str">
        <f t="shared" si="221"/>
        <v>S6R3</v>
      </c>
      <c r="L1700" t="str">
        <f>VLOOKUP(K1700,'Voltage Vector Region'!$M:$P,2,0)</f>
        <v>V6</v>
      </c>
      <c r="M1700" t="str">
        <f>VLOOKUP(K1700,'Voltage Vector Region'!$M:$P,3,0)</f>
        <v>V12</v>
      </c>
      <c r="N1700" t="str">
        <f>VLOOKUP(K1700,'Voltage Vector Region'!$M:$P,4,0)</f>
        <v>V18</v>
      </c>
      <c r="P1700" t="str">
        <f>VLOOKUP(L1700,'Voltage Vector Region'!$R:$S,2,0)</f>
        <v>POP</v>
      </c>
      <c r="Q1700" t="str">
        <f>VLOOKUP(M1700,'Voltage Vector Region'!$R:$S,2,0)</f>
        <v>PNO</v>
      </c>
      <c r="R1700" t="str">
        <f>VLOOKUP(N1700,'Voltage Vector Region'!$R:$S,2,0)</f>
        <v>PNP</v>
      </c>
      <c r="S1700">
        <f t="shared" si="215"/>
        <v>16.97</v>
      </c>
      <c r="T1700" t="e">
        <f>VLOOKUP($K1700,#REF!,2,0)</f>
        <v>#REF!</v>
      </c>
      <c r="U1700" t="e">
        <f>VLOOKUP($K1700,#REF!,3,0)</f>
        <v>#REF!</v>
      </c>
      <c r="V1700" t="e">
        <f>VLOOKUP($K1700,#REF!,4,0)</f>
        <v>#REF!</v>
      </c>
    </row>
    <row r="1701" spans="3:22" x14ac:dyDescent="0.3">
      <c r="C1701" s="1">
        <v>1.6979999999999999E-2</v>
      </c>
      <c r="D1701" s="1">
        <f t="shared" si="216"/>
        <v>5.3344243257954682</v>
      </c>
      <c r="E1701" s="1" t="str">
        <f t="shared" si="217"/>
        <v>S6</v>
      </c>
      <c r="F1701" s="1">
        <f t="shared" si="214"/>
        <v>9.8436569812479391E-2</v>
      </c>
      <c r="G1701" s="1">
        <f>$F$2*(((SQRT(3)*COS(Model!F1701))-SIN(Model!F1701))/2)</f>
        <v>0.65015533154647553</v>
      </c>
      <c r="H1701" s="1">
        <f t="shared" si="218"/>
        <v>7.8622140575823243E-2</v>
      </c>
      <c r="I1701" s="1">
        <f t="shared" si="219"/>
        <v>0.72877747212229882</v>
      </c>
      <c r="J1701" s="1" t="str">
        <f t="shared" si="220"/>
        <v>R3</v>
      </c>
      <c r="K1701" t="str">
        <f t="shared" si="221"/>
        <v>S6R3</v>
      </c>
      <c r="L1701" t="str">
        <f>VLOOKUP(K1701,'Voltage Vector Region'!$M:$P,2,0)</f>
        <v>V6</v>
      </c>
      <c r="M1701" t="str">
        <f>VLOOKUP(K1701,'Voltage Vector Region'!$M:$P,3,0)</f>
        <v>V12</v>
      </c>
      <c r="N1701" t="str">
        <f>VLOOKUP(K1701,'Voltage Vector Region'!$M:$P,4,0)</f>
        <v>V18</v>
      </c>
      <c r="P1701" t="str">
        <f>VLOOKUP(L1701,'Voltage Vector Region'!$R:$S,2,0)</f>
        <v>POP</v>
      </c>
      <c r="Q1701" t="str">
        <f>VLOOKUP(M1701,'Voltage Vector Region'!$R:$S,2,0)</f>
        <v>PNO</v>
      </c>
      <c r="R1701" t="str">
        <f>VLOOKUP(N1701,'Voltage Vector Region'!$R:$S,2,0)</f>
        <v>PNP</v>
      </c>
      <c r="S1701">
        <f t="shared" si="215"/>
        <v>16.979999999999997</v>
      </c>
      <c r="T1701" t="e">
        <f>VLOOKUP($K1701,#REF!,2,0)</f>
        <v>#REF!</v>
      </c>
      <c r="U1701" t="e">
        <f>VLOOKUP($K1701,#REF!,3,0)</f>
        <v>#REF!</v>
      </c>
      <c r="V1701" t="e">
        <f>VLOOKUP($K1701,#REF!,4,0)</f>
        <v>#REF!</v>
      </c>
    </row>
    <row r="1702" spans="3:22" x14ac:dyDescent="0.3">
      <c r="C1702" s="1">
        <v>1.6990000000000002E-2</v>
      </c>
      <c r="D1702" s="1">
        <f t="shared" si="216"/>
        <v>5.3375659184490596</v>
      </c>
      <c r="E1702" s="1" t="str">
        <f t="shared" si="217"/>
        <v>S6</v>
      </c>
      <c r="F1702" s="1">
        <f t="shared" si="214"/>
        <v>0.10157816246607076</v>
      </c>
      <c r="G1702" s="1">
        <f>$F$2*(((SQRT(3)*COS(Model!F1702))-SIN(Model!F1702))/2)</f>
        <v>0.64868766466589844</v>
      </c>
      <c r="H1702" s="1">
        <f t="shared" si="218"/>
        <v>8.11228559198926E-2</v>
      </c>
      <c r="I1702" s="1">
        <f t="shared" si="219"/>
        <v>0.72981052058579099</v>
      </c>
      <c r="J1702" s="1" t="str">
        <f t="shared" si="220"/>
        <v>R3</v>
      </c>
      <c r="K1702" t="str">
        <f t="shared" si="221"/>
        <v>S6R3</v>
      </c>
      <c r="L1702" t="str">
        <f>VLOOKUP(K1702,'Voltage Vector Region'!$M:$P,2,0)</f>
        <v>V6</v>
      </c>
      <c r="M1702" t="str">
        <f>VLOOKUP(K1702,'Voltage Vector Region'!$M:$P,3,0)</f>
        <v>V12</v>
      </c>
      <c r="N1702" t="str">
        <f>VLOOKUP(K1702,'Voltage Vector Region'!$M:$P,4,0)</f>
        <v>V18</v>
      </c>
      <c r="P1702" t="str">
        <f>VLOOKUP(L1702,'Voltage Vector Region'!$R:$S,2,0)</f>
        <v>POP</v>
      </c>
      <c r="Q1702" t="str">
        <f>VLOOKUP(M1702,'Voltage Vector Region'!$R:$S,2,0)</f>
        <v>PNO</v>
      </c>
      <c r="R1702" t="str">
        <f>VLOOKUP(N1702,'Voltage Vector Region'!$R:$S,2,0)</f>
        <v>PNP</v>
      </c>
      <c r="S1702">
        <f t="shared" si="215"/>
        <v>16.990000000000002</v>
      </c>
      <c r="T1702" t="e">
        <f>VLOOKUP($K1702,#REF!,2,0)</f>
        <v>#REF!</v>
      </c>
      <c r="U1702" t="e">
        <f>VLOOKUP($K1702,#REF!,3,0)</f>
        <v>#REF!</v>
      </c>
      <c r="V1702" t="e">
        <f>VLOOKUP($K1702,#REF!,4,0)</f>
        <v>#REF!</v>
      </c>
    </row>
    <row r="1703" spans="3:22" x14ac:dyDescent="0.3">
      <c r="C1703" s="28">
        <v>1.7000000000000001E-2</v>
      </c>
      <c r="D1703" s="28">
        <f t="shared" si="216"/>
        <v>5.3407075111026492</v>
      </c>
      <c r="E1703" s="28" t="str">
        <f t="shared" si="217"/>
        <v>S6</v>
      </c>
      <c r="F1703" s="28">
        <f t="shared" si="214"/>
        <v>0.10471975511966036</v>
      </c>
      <c r="G1703" s="28">
        <f>$F$2*(((SQRT(3)*COS(Model!F1703))-SIN(Model!F1703))/2)</f>
        <v>0.64721359549995772</v>
      </c>
      <c r="H1703" s="28">
        <f t="shared" si="218"/>
        <v>8.3622770614123251E-2</v>
      </c>
      <c r="I1703" s="28">
        <f t="shared" si="219"/>
        <v>0.73083636611408098</v>
      </c>
      <c r="J1703" s="28" t="str">
        <f t="shared" si="220"/>
        <v>R3</v>
      </c>
      <c r="K1703" s="29" t="str">
        <f t="shared" si="221"/>
        <v>S6R3</v>
      </c>
      <c r="L1703" s="29" t="str">
        <f>VLOOKUP(K1703,'Voltage Vector Region'!$M:$P,2,0)</f>
        <v>V6</v>
      </c>
      <c r="M1703" s="29" t="str">
        <f>VLOOKUP(K1703,'Voltage Vector Region'!$M:$P,3,0)</f>
        <v>V12</v>
      </c>
      <c r="N1703" s="29" t="str">
        <f>VLOOKUP(K1703,'Voltage Vector Region'!$M:$P,4,0)</f>
        <v>V18</v>
      </c>
      <c r="O1703" s="29"/>
      <c r="P1703" s="29" t="str">
        <f>VLOOKUP(L1703,'Voltage Vector Region'!$R:$S,2,0)</f>
        <v>POP</v>
      </c>
      <c r="Q1703" s="29" t="str">
        <f>VLOOKUP(M1703,'Voltage Vector Region'!$R:$S,2,0)</f>
        <v>PNO</v>
      </c>
      <c r="R1703" s="29" t="str">
        <f>VLOOKUP(N1703,'Voltage Vector Region'!$R:$S,2,0)</f>
        <v>PNP</v>
      </c>
      <c r="S1703" s="29">
        <f t="shared" si="215"/>
        <v>17</v>
      </c>
      <c r="T1703" t="e">
        <f>VLOOKUP($K1703,#REF!,2,0)</f>
        <v>#REF!</v>
      </c>
      <c r="U1703" t="e">
        <f>VLOOKUP($K1703,#REF!,3,0)</f>
        <v>#REF!</v>
      </c>
      <c r="V1703" t="e">
        <f>VLOOKUP($K1703,#REF!,4,0)</f>
        <v>#REF!</v>
      </c>
    </row>
    <row r="1704" spans="3:22" x14ac:dyDescent="0.3">
      <c r="C1704" s="1">
        <v>1.7010000000000001E-2</v>
      </c>
      <c r="D1704" s="1">
        <f t="shared" si="216"/>
        <v>5.3438491037562388</v>
      </c>
      <c r="E1704" s="1" t="str">
        <f t="shared" si="217"/>
        <v>S6</v>
      </c>
      <c r="F1704" s="1">
        <f t="shared" si="214"/>
        <v>0.10786134777324996</v>
      </c>
      <c r="G1704" s="1">
        <f>$F$2*(((SQRT(3)*COS(Model!F1704))-SIN(Model!F1704))/2)</f>
        <v>0.64573313859711989</v>
      </c>
      <c r="H1704" s="1">
        <f t="shared" si="218"/>
        <v>8.612185998536781E-2</v>
      </c>
      <c r="I1704" s="1">
        <f t="shared" si="219"/>
        <v>0.7318549985824877</v>
      </c>
      <c r="J1704" s="1" t="str">
        <f t="shared" si="220"/>
        <v>R3</v>
      </c>
      <c r="K1704" t="str">
        <f t="shared" si="221"/>
        <v>S6R3</v>
      </c>
      <c r="L1704" t="str">
        <f>VLOOKUP(K1704,'Voltage Vector Region'!$M:$P,2,0)</f>
        <v>V6</v>
      </c>
      <c r="M1704" t="str">
        <f>VLOOKUP(K1704,'Voltage Vector Region'!$M:$P,3,0)</f>
        <v>V12</v>
      </c>
      <c r="N1704" t="str">
        <f>VLOOKUP(K1704,'Voltage Vector Region'!$M:$P,4,0)</f>
        <v>V18</v>
      </c>
      <c r="P1704" t="str">
        <f>VLOOKUP(L1704,'Voltage Vector Region'!$R:$S,2,0)</f>
        <v>POP</v>
      </c>
      <c r="Q1704" t="str">
        <f>VLOOKUP(M1704,'Voltage Vector Region'!$R:$S,2,0)</f>
        <v>PNO</v>
      </c>
      <c r="R1704" t="str">
        <f>VLOOKUP(N1704,'Voltage Vector Region'!$R:$S,2,0)</f>
        <v>PNP</v>
      </c>
      <c r="S1704">
        <f t="shared" si="215"/>
        <v>17.010000000000002</v>
      </c>
      <c r="T1704" t="e">
        <f>VLOOKUP($K1704,#REF!,2,0)</f>
        <v>#REF!</v>
      </c>
      <c r="U1704" t="e">
        <f>VLOOKUP($K1704,#REF!,3,0)</f>
        <v>#REF!</v>
      </c>
      <c r="V1704" t="e">
        <f>VLOOKUP($K1704,#REF!,4,0)</f>
        <v>#REF!</v>
      </c>
    </row>
    <row r="1705" spans="3:22" x14ac:dyDescent="0.3">
      <c r="C1705" s="1">
        <v>1.702E-2</v>
      </c>
      <c r="D1705" s="1">
        <f t="shared" si="216"/>
        <v>5.3469906964098284</v>
      </c>
      <c r="E1705" s="1" t="str">
        <f t="shared" si="217"/>
        <v>S6</v>
      </c>
      <c r="F1705" s="1">
        <f t="shared" si="214"/>
        <v>0.11100294042683956</v>
      </c>
      <c r="G1705" s="1">
        <f>$F$2*(((SQRT(3)*COS(Model!F1705))-SIN(Model!F1705))/2)</f>
        <v>0.64424630856889742</v>
      </c>
      <c r="H1705" s="1">
        <f t="shared" si="218"/>
        <v>8.8620099368623112E-2</v>
      </c>
      <c r="I1705" s="1">
        <f t="shared" si="219"/>
        <v>0.73286640793752056</v>
      </c>
      <c r="J1705" s="1" t="str">
        <f t="shared" si="220"/>
        <v>R3</v>
      </c>
      <c r="K1705" t="str">
        <f t="shared" si="221"/>
        <v>S6R3</v>
      </c>
      <c r="L1705" t="str">
        <f>VLOOKUP(K1705,'Voltage Vector Region'!$M:$P,2,0)</f>
        <v>V6</v>
      </c>
      <c r="M1705" t="str">
        <f>VLOOKUP(K1705,'Voltage Vector Region'!$M:$P,3,0)</f>
        <v>V12</v>
      </c>
      <c r="N1705" t="str">
        <f>VLOOKUP(K1705,'Voltage Vector Region'!$M:$P,4,0)</f>
        <v>V18</v>
      </c>
      <c r="P1705" t="str">
        <f>VLOOKUP(L1705,'Voltage Vector Region'!$R:$S,2,0)</f>
        <v>POP</v>
      </c>
      <c r="Q1705" t="str">
        <f>VLOOKUP(M1705,'Voltage Vector Region'!$R:$S,2,0)</f>
        <v>PNO</v>
      </c>
      <c r="R1705" t="str">
        <f>VLOOKUP(N1705,'Voltage Vector Region'!$R:$S,2,0)</f>
        <v>PNP</v>
      </c>
      <c r="S1705">
        <f t="shared" si="215"/>
        <v>17.02</v>
      </c>
      <c r="T1705" t="e">
        <f>VLOOKUP($K1705,#REF!,2,0)</f>
        <v>#REF!</v>
      </c>
      <c r="U1705" t="e">
        <f>VLOOKUP($K1705,#REF!,3,0)</f>
        <v>#REF!</v>
      </c>
      <c r="V1705" t="e">
        <f>VLOOKUP($K1705,#REF!,4,0)</f>
        <v>#REF!</v>
      </c>
    </row>
    <row r="1706" spans="3:22" x14ac:dyDescent="0.3">
      <c r="C1706" s="1">
        <v>1.703E-2</v>
      </c>
      <c r="D1706" s="1">
        <f t="shared" si="216"/>
        <v>5.350132289063418</v>
      </c>
      <c r="E1706" s="1" t="str">
        <f t="shared" si="217"/>
        <v>S6</v>
      </c>
      <c r="F1706" s="1">
        <f t="shared" si="214"/>
        <v>0.11414453308042916</v>
      </c>
      <c r="G1706" s="1">
        <f>$F$2*(((SQRT(3)*COS(Model!F1706))-SIN(Model!F1706))/2)</f>
        <v>0.64275312008970209</v>
      </c>
      <c r="H1706" s="1">
        <f t="shared" si="218"/>
        <v>9.1117464107275017E-2</v>
      </c>
      <c r="I1706" s="1">
        <f t="shared" si="219"/>
        <v>0.73387058419697715</v>
      </c>
      <c r="J1706" s="1" t="str">
        <f t="shared" si="220"/>
        <v>R3</v>
      </c>
      <c r="K1706" t="str">
        <f t="shared" si="221"/>
        <v>S6R3</v>
      </c>
      <c r="L1706" t="str">
        <f>VLOOKUP(K1706,'Voltage Vector Region'!$M:$P,2,0)</f>
        <v>V6</v>
      </c>
      <c r="M1706" t="str">
        <f>VLOOKUP(K1706,'Voltage Vector Region'!$M:$P,3,0)</f>
        <v>V12</v>
      </c>
      <c r="N1706" t="str">
        <f>VLOOKUP(K1706,'Voltage Vector Region'!$M:$P,4,0)</f>
        <v>V18</v>
      </c>
      <c r="P1706" t="str">
        <f>VLOOKUP(L1706,'Voltage Vector Region'!$R:$S,2,0)</f>
        <v>POP</v>
      </c>
      <c r="Q1706" t="str">
        <f>VLOOKUP(M1706,'Voltage Vector Region'!$R:$S,2,0)</f>
        <v>PNO</v>
      </c>
      <c r="R1706" t="str">
        <f>VLOOKUP(N1706,'Voltage Vector Region'!$R:$S,2,0)</f>
        <v>PNP</v>
      </c>
      <c r="S1706">
        <f t="shared" si="215"/>
        <v>17.03</v>
      </c>
      <c r="T1706" t="e">
        <f>VLOOKUP($K1706,#REF!,2,0)</f>
        <v>#REF!</v>
      </c>
      <c r="U1706" t="e">
        <f>VLOOKUP($K1706,#REF!,3,0)</f>
        <v>#REF!</v>
      </c>
      <c r="V1706" t="e">
        <f>VLOOKUP($K1706,#REF!,4,0)</f>
        <v>#REF!</v>
      </c>
    </row>
    <row r="1707" spans="3:22" x14ac:dyDescent="0.3">
      <c r="C1707" s="1">
        <v>1.704E-2</v>
      </c>
      <c r="D1707" s="1">
        <f t="shared" si="216"/>
        <v>5.3532738817170076</v>
      </c>
      <c r="E1707" s="1" t="str">
        <f t="shared" si="217"/>
        <v>S6</v>
      </c>
      <c r="F1707" s="1">
        <f t="shared" ref="F1707:F1770" si="222">IF(AND((D1707&lt;PI()/3),(D1707&gt;=0)),D1707,IF(AND((D1707&lt;2*PI()/3),(D1707&gt;=PI()/3)),D1707-PI()/3,IF(AND((D1707&lt;3*PI()/3),(D1707&gt;=2*PI()/3)),D1707-(2*PI()/3),IF(AND((D1707&lt;4*PI()/3),(D1707&gt;=PI())),D1707-PI(),IF(AND((D1707&lt;5*PI()/3),(D1707&gt;=4*PI()/3)),D1707-(4*PI()/3),IF(AND((D1707&lt;2*PI()),(D1707&gt;=5*PI()/3)),D1707-(5*PI()/3),0))))))</f>
        <v>0.11728612573401875</v>
      </c>
      <c r="G1707" s="1">
        <f>$F$2*(((SQRT(3)*COS(Model!F1707))-SIN(Model!F1707))/2)</f>
        <v>0.64125358789670139</v>
      </c>
      <c r="H1707" s="1">
        <f t="shared" si="218"/>
        <v>9.3613929553341801E-2</v>
      </c>
      <c r="I1707" s="1">
        <f t="shared" si="219"/>
        <v>0.7348675174500432</v>
      </c>
      <c r="J1707" s="1" t="str">
        <f t="shared" si="220"/>
        <v>R3</v>
      </c>
      <c r="K1707" t="str">
        <f t="shared" si="221"/>
        <v>S6R3</v>
      </c>
      <c r="L1707" t="str">
        <f>VLOOKUP(K1707,'Voltage Vector Region'!$M:$P,2,0)</f>
        <v>V6</v>
      </c>
      <c r="M1707" t="str">
        <f>VLOOKUP(K1707,'Voltage Vector Region'!$M:$P,3,0)</f>
        <v>V12</v>
      </c>
      <c r="N1707" t="str">
        <f>VLOOKUP(K1707,'Voltage Vector Region'!$M:$P,4,0)</f>
        <v>V18</v>
      </c>
      <c r="P1707" t="str">
        <f>VLOOKUP(L1707,'Voltage Vector Region'!$R:$S,2,0)</f>
        <v>POP</v>
      </c>
      <c r="Q1707" t="str">
        <f>VLOOKUP(M1707,'Voltage Vector Region'!$R:$S,2,0)</f>
        <v>PNO</v>
      </c>
      <c r="R1707" t="str">
        <f>VLOOKUP(N1707,'Voltage Vector Region'!$R:$S,2,0)</f>
        <v>PNP</v>
      </c>
      <c r="S1707">
        <f t="shared" si="215"/>
        <v>17.04</v>
      </c>
      <c r="T1707" t="e">
        <f>VLOOKUP($K1707,#REF!,2,0)</f>
        <v>#REF!</v>
      </c>
      <c r="U1707" t="e">
        <f>VLOOKUP($K1707,#REF!,3,0)</f>
        <v>#REF!</v>
      </c>
      <c r="V1707" t="e">
        <f>VLOOKUP($K1707,#REF!,4,0)</f>
        <v>#REF!</v>
      </c>
    </row>
    <row r="1708" spans="3:22" x14ac:dyDescent="0.3">
      <c r="C1708" s="1">
        <v>1.7049999999999999E-2</v>
      </c>
      <c r="D1708" s="1">
        <f t="shared" si="216"/>
        <v>5.3564154743705972</v>
      </c>
      <c r="E1708" s="1" t="str">
        <f t="shared" si="217"/>
        <v>S6</v>
      </c>
      <c r="F1708" s="1">
        <f t="shared" si="222"/>
        <v>0.12042771838760835</v>
      </c>
      <c r="G1708" s="1">
        <f>$F$2*(((SQRT(3)*COS(Model!F1708))-SIN(Model!F1708))/2)</f>
        <v>0.63974772678967262</v>
      </c>
      <c r="H1708" s="1">
        <f t="shared" si="218"/>
        <v>9.6109471067717375E-2</v>
      </c>
      <c r="I1708" s="1">
        <f t="shared" si="219"/>
        <v>0.73585719785739001</v>
      </c>
      <c r="J1708" s="1" t="str">
        <f t="shared" si="220"/>
        <v>R3</v>
      </c>
      <c r="K1708" t="str">
        <f t="shared" si="221"/>
        <v>S6R3</v>
      </c>
      <c r="L1708" t="str">
        <f>VLOOKUP(K1708,'Voltage Vector Region'!$M:$P,2,0)</f>
        <v>V6</v>
      </c>
      <c r="M1708" t="str">
        <f>VLOOKUP(K1708,'Voltage Vector Region'!$M:$P,3,0)</f>
        <v>V12</v>
      </c>
      <c r="N1708" t="str">
        <f>VLOOKUP(K1708,'Voltage Vector Region'!$M:$P,4,0)</f>
        <v>V18</v>
      </c>
      <c r="P1708" t="str">
        <f>VLOOKUP(L1708,'Voltage Vector Region'!$R:$S,2,0)</f>
        <v>POP</v>
      </c>
      <c r="Q1708" t="str">
        <f>VLOOKUP(M1708,'Voltage Vector Region'!$R:$S,2,0)</f>
        <v>PNO</v>
      </c>
      <c r="R1708" t="str">
        <f>VLOOKUP(N1708,'Voltage Vector Region'!$R:$S,2,0)</f>
        <v>PNP</v>
      </c>
      <c r="S1708">
        <f t="shared" si="215"/>
        <v>17.049999999999997</v>
      </c>
      <c r="T1708" t="e">
        <f>VLOOKUP($K1708,#REF!,2,0)</f>
        <v>#REF!</v>
      </c>
      <c r="U1708" t="e">
        <f>VLOOKUP($K1708,#REF!,3,0)</f>
        <v>#REF!</v>
      </c>
      <c r="V1708" t="e">
        <f>VLOOKUP($K1708,#REF!,4,0)</f>
        <v>#REF!</v>
      </c>
    </row>
    <row r="1709" spans="3:22" x14ac:dyDescent="0.3">
      <c r="C1709" s="1">
        <v>1.7059999999999999E-2</v>
      </c>
      <c r="D1709" s="1">
        <f t="shared" si="216"/>
        <v>5.3595570670241868</v>
      </c>
      <c r="E1709" s="1" t="str">
        <f t="shared" si="217"/>
        <v>S6</v>
      </c>
      <c r="F1709" s="1">
        <f t="shared" si="222"/>
        <v>0.12356931104119795</v>
      </c>
      <c r="G1709" s="1">
        <f>$F$2*(((SQRT(3)*COS(Model!F1709))-SIN(Model!F1709))/2)</f>
        <v>0.6382355516308571</v>
      </c>
      <c r="H1709" s="1">
        <f t="shared" si="218"/>
        <v>9.8604064020414467E-2</v>
      </c>
      <c r="I1709" s="1">
        <f t="shared" si="219"/>
        <v>0.73683961565127154</v>
      </c>
      <c r="J1709" s="1" t="str">
        <f t="shared" si="220"/>
        <v>R3</v>
      </c>
      <c r="K1709" t="str">
        <f t="shared" si="221"/>
        <v>S6R3</v>
      </c>
      <c r="L1709" t="str">
        <f>VLOOKUP(K1709,'Voltage Vector Region'!$M:$P,2,0)</f>
        <v>V6</v>
      </c>
      <c r="M1709" t="str">
        <f>VLOOKUP(K1709,'Voltage Vector Region'!$M:$P,3,0)</f>
        <v>V12</v>
      </c>
      <c r="N1709" t="str">
        <f>VLOOKUP(K1709,'Voltage Vector Region'!$M:$P,4,0)</f>
        <v>V18</v>
      </c>
      <c r="P1709" t="str">
        <f>VLOOKUP(L1709,'Voltage Vector Region'!$R:$S,2,0)</f>
        <v>POP</v>
      </c>
      <c r="Q1709" t="str">
        <f>VLOOKUP(M1709,'Voltage Vector Region'!$R:$S,2,0)</f>
        <v>PNO</v>
      </c>
      <c r="R1709" t="str">
        <f>VLOOKUP(N1709,'Voltage Vector Region'!$R:$S,2,0)</f>
        <v>PNP</v>
      </c>
      <c r="S1709">
        <f t="shared" si="215"/>
        <v>17.059999999999999</v>
      </c>
      <c r="T1709" t="e">
        <f>VLOOKUP($K1709,#REF!,2,0)</f>
        <v>#REF!</v>
      </c>
      <c r="U1709" t="e">
        <f>VLOOKUP($K1709,#REF!,3,0)</f>
        <v>#REF!</v>
      </c>
      <c r="V1709" t="e">
        <f>VLOOKUP($K1709,#REF!,4,0)</f>
        <v>#REF!</v>
      </c>
    </row>
    <row r="1710" spans="3:22" x14ac:dyDescent="0.3">
      <c r="C1710" s="1">
        <v>1.7069999999999998E-2</v>
      </c>
      <c r="D1710" s="1">
        <f t="shared" si="216"/>
        <v>5.3626986596777764</v>
      </c>
      <c r="E1710" s="1" t="str">
        <f t="shared" si="217"/>
        <v>S6</v>
      </c>
      <c r="F1710" s="1">
        <f t="shared" si="222"/>
        <v>0.12671090369478755</v>
      </c>
      <c r="G1710" s="1">
        <f>$F$2*(((SQRT(3)*COS(Model!F1710))-SIN(Model!F1710))/2)</f>
        <v>0.63671707734481309</v>
      </c>
      <c r="H1710" s="1">
        <f t="shared" si="218"/>
        <v>0.10109768379080775</v>
      </c>
      <c r="I1710" s="1">
        <f t="shared" si="219"/>
        <v>0.73781476113562083</v>
      </c>
      <c r="J1710" s="1" t="str">
        <f t="shared" si="220"/>
        <v>R3</v>
      </c>
      <c r="K1710" t="str">
        <f t="shared" si="221"/>
        <v>S6R3</v>
      </c>
      <c r="L1710" t="str">
        <f>VLOOKUP(K1710,'Voltage Vector Region'!$M:$P,2,0)</f>
        <v>V6</v>
      </c>
      <c r="M1710" t="str">
        <f>VLOOKUP(K1710,'Voltage Vector Region'!$M:$P,3,0)</f>
        <v>V12</v>
      </c>
      <c r="N1710" t="str">
        <f>VLOOKUP(K1710,'Voltage Vector Region'!$M:$P,4,0)</f>
        <v>V18</v>
      </c>
      <c r="P1710" t="str">
        <f>VLOOKUP(L1710,'Voltage Vector Region'!$R:$S,2,0)</f>
        <v>POP</v>
      </c>
      <c r="Q1710" t="str">
        <f>VLOOKUP(M1710,'Voltage Vector Region'!$R:$S,2,0)</f>
        <v>PNO</v>
      </c>
      <c r="R1710" t="str">
        <f>VLOOKUP(N1710,'Voltage Vector Region'!$R:$S,2,0)</f>
        <v>PNP</v>
      </c>
      <c r="S1710">
        <f t="shared" si="215"/>
        <v>17.069999999999997</v>
      </c>
      <c r="T1710" t="e">
        <f>VLOOKUP($K1710,#REF!,2,0)</f>
        <v>#REF!</v>
      </c>
      <c r="U1710" t="e">
        <f>VLOOKUP($K1710,#REF!,3,0)</f>
        <v>#REF!</v>
      </c>
      <c r="V1710" t="e">
        <f>VLOOKUP($K1710,#REF!,4,0)</f>
        <v>#REF!</v>
      </c>
    </row>
    <row r="1711" spans="3:22" x14ac:dyDescent="0.3">
      <c r="C1711" s="1">
        <v>1.7080000000000001E-2</v>
      </c>
      <c r="D1711" s="1">
        <f t="shared" si="216"/>
        <v>5.3658402523313677</v>
      </c>
      <c r="E1711" s="1" t="str">
        <f t="shared" si="217"/>
        <v>S6</v>
      </c>
      <c r="F1711" s="1">
        <f t="shared" si="222"/>
        <v>0.12985249634837892</v>
      </c>
      <c r="G1711" s="1">
        <f>$F$2*(((SQRT(3)*COS(Model!F1711))-SIN(Model!F1711))/2)</f>
        <v>0.63519231891826788</v>
      </c>
      <c r="H1711" s="1">
        <f t="shared" si="218"/>
        <v>0.1035903057678782</v>
      </c>
      <c r="I1711" s="1">
        <f t="shared" si="219"/>
        <v>0.73878262468614608</v>
      </c>
      <c r="J1711" s="1" t="str">
        <f t="shared" si="220"/>
        <v>R3</v>
      </c>
      <c r="K1711" t="str">
        <f t="shared" si="221"/>
        <v>S6R3</v>
      </c>
      <c r="L1711" t="str">
        <f>VLOOKUP(K1711,'Voltage Vector Region'!$M:$P,2,0)</f>
        <v>V6</v>
      </c>
      <c r="M1711" t="str">
        <f>VLOOKUP(K1711,'Voltage Vector Region'!$M:$P,3,0)</f>
        <v>V12</v>
      </c>
      <c r="N1711" t="str">
        <f>VLOOKUP(K1711,'Voltage Vector Region'!$M:$P,4,0)</f>
        <v>V18</v>
      </c>
      <c r="P1711" t="str">
        <f>VLOOKUP(L1711,'Voltage Vector Region'!$R:$S,2,0)</f>
        <v>POP</v>
      </c>
      <c r="Q1711" t="str">
        <f>VLOOKUP(M1711,'Voltage Vector Region'!$R:$S,2,0)</f>
        <v>PNO</v>
      </c>
      <c r="R1711" t="str">
        <f>VLOOKUP(N1711,'Voltage Vector Region'!$R:$S,2,0)</f>
        <v>PNP</v>
      </c>
      <c r="S1711">
        <f t="shared" si="215"/>
        <v>17.080000000000002</v>
      </c>
      <c r="T1711" t="e">
        <f>VLOOKUP($K1711,#REF!,2,0)</f>
        <v>#REF!</v>
      </c>
      <c r="U1711" t="e">
        <f>VLOOKUP($K1711,#REF!,3,0)</f>
        <v>#REF!</v>
      </c>
      <c r="V1711" t="e">
        <f>VLOOKUP($K1711,#REF!,4,0)</f>
        <v>#REF!</v>
      </c>
    </row>
    <row r="1712" spans="3:22" x14ac:dyDescent="0.3">
      <c r="C1712" s="1">
        <v>1.7090000000000001E-2</v>
      </c>
      <c r="D1712" s="1">
        <f t="shared" si="216"/>
        <v>5.3689818449849573</v>
      </c>
      <c r="E1712" s="1" t="str">
        <f t="shared" si="217"/>
        <v>S6</v>
      </c>
      <c r="F1712" s="1">
        <f t="shared" si="222"/>
        <v>0.13299408900196852</v>
      </c>
      <c r="G1712" s="1">
        <f>$F$2*(((SQRT(3)*COS(Model!F1712))-SIN(Model!F1712))/2)</f>
        <v>0.6336612913999734</v>
      </c>
      <c r="H1712" s="1">
        <f t="shared" si="218"/>
        <v>0.10608190535045044</v>
      </c>
      <c r="I1712" s="1">
        <f t="shared" si="219"/>
        <v>0.73974319675042388</v>
      </c>
      <c r="J1712" s="1" t="str">
        <f t="shared" si="220"/>
        <v>R3</v>
      </c>
      <c r="K1712" t="str">
        <f t="shared" si="221"/>
        <v>S6R3</v>
      </c>
      <c r="L1712" t="str">
        <f>VLOOKUP(K1712,'Voltage Vector Region'!$M:$P,2,0)</f>
        <v>V6</v>
      </c>
      <c r="M1712" t="str">
        <f>VLOOKUP(K1712,'Voltage Vector Region'!$M:$P,3,0)</f>
        <v>V12</v>
      </c>
      <c r="N1712" t="str">
        <f>VLOOKUP(K1712,'Voltage Vector Region'!$M:$P,4,0)</f>
        <v>V18</v>
      </c>
      <c r="P1712" t="str">
        <f>VLOOKUP(L1712,'Voltage Vector Region'!$R:$S,2,0)</f>
        <v>POP</v>
      </c>
      <c r="Q1712" t="str">
        <f>VLOOKUP(M1712,'Voltage Vector Region'!$R:$S,2,0)</f>
        <v>PNO</v>
      </c>
      <c r="R1712" t="str">
        <f>VLOOKUP(N1712,'Voltage Vector Region'!$R:$S,2,0)</f>
        <v>PNP</v>
      </c>
      <c r="S1712">
        <f t="shared" si="215"/>
        <v>17.09</v>
      </c>
      <c r="T1712" t="e">
        <f>VLOOKUP($K1712,#REF!,2,0)</f>
        <v>#REF!</v>
      </c>
      <c r="U1712" t="e">
        <f>VLOOKUP($K1712,#REF!,3,0)</f>
        <v>#REF!</v>
      </c>
      <c r="V1712" t="e">
        <f>VLOOKUP($K1712,#REF!,4,0)</f>
        <v>#REF!</v>
      </c>
    </row>
    <row r="1713" spans="3:22" x14ac:dyDescent="0.3">
      <c r="C1713" s="1">
        <v>1.7100000000000001E-2</v>
      </c>
      <c r="D1713" s="1">
        <f t="shared" si="216"/>
        <v>5.3721234376385469</v>
      </c>
      <c r="E1713" s="1" t="str">
        <f t="shared" si="217"/>
        <v>S6</v>
      </c>
      <c r="F1713" s="1">
        <f t="shared" si="222"/>
        <v>0.13613568165555812</v>
      </c>
      <c r="G1713" s="1">
        <f>$F$2*(((SQRT(3)*COS(Model!F1713))-SIN(Model!F1713))/2)</f>
        <v>0.63212400990055206</v>
      </c>
      <c r="H1713" s="1">
        <f t="shared" si="218"/>
        <v>0.10857245794744384</v>
      </c>
      <c r="I1713" s="1">
        <f t="shared" si="219"/>
        <v>0.74069646784799592</v>
      </c>
      <c r="J1713" s="1" t="str">
        <f t="shared" si="220"/>
        <v>R3</v>
      </c>
      <c r="K1713" t="str">
        <f t="shared" si="221"/>
        <v>S6R3</v>
      </c>
      <c r="L1713" t="str">
        <f>VLOOKUP(K1713,'Voltage Vector Region'!$M:$P,2,0)</f>
        <v>V6</v>
      </c>
      <c r="M1713" t="str">
        <f>VLOOKUP(K1713,'Voltage Vector Region'!$M:$P,3,0)</f>
        <v>V12</v>
      </c>
      <c r="N1713" t="str">
        <f>VLOOKUP(K1713,'Voltage Vector Region'!$M:$P,4,0)</f>
        <v>V18</v>
      </c>
      <c r="P1713" t="str">
        <f>VLOOKUP(L1713,'Voltage Vector Region'!$R:$S,2,0)</f>
        <v>POP</v>
      </c>
      <c r="Q1713" t="str">
        <f>VLOOKUP(M1713,'Voltage Vector Region'!$R:$S,2,0)</f>
        <v>PNO</v>
      </c>
      <c r="R1713" t="str">
        <f>VLOOKUP(N1713,'Voltage Vector Region'!$R:$S,2,0)</f>
        <v>PNP</v>
      </c>
      <c r="S1713">
        <f t="shared" si="215"/>
        <v>17.100000000000001</v>
      </c>
      <c r="T1713" t="e">
        <f>VLOOKUP($K1713,#REF!,2,0)</f>
        <v>#REF!</v>
      </c>
      <c r="U1713" t="e">
        <f>VLOOKUP($K1713,#REF!,3,0)</f>
        <v>#REF!</v>
      </c>
      <c r="V1713" t="e">
        <f>VLOOKUP($K1713,#REF!,4,0)</f>
        <v>#REF!</v>
      </c>
    </row>
    <row r="1714" spans="3:22" x14ac:dyDescent="0.3">
      <c r="C1714" s="1">
        <v>1.711E-2</v>
      </c>
      <c r="D1714" s="1">
        <f t="shared" si="216"/>
        <v>5.3752650302921365</v>
      </c>
      <c r="E1714" s="1" t="str">
        <f t="shared" si="217"/>
        <v>S6</v>
      </c>
      <c r="F1714" s="1">
        <f t="shared" si="222"/>
        <v>0.13927727430914771</v>
      </c>
      <c r="G1714" s="1">
        <f>$F$2*(((SQRT(3)*COS(Model!F1714))-SIN(Model!F1714))/2)</f>
        <v>0.63058048959235191</v>
      </c>
      <c r="H1714" s="1">
        <f t="shared" si="218"/>
        <v>0.11106193897810979</v>
      </c>
      <c r="I1714" s="1">
        <f t="shared" si="219"/>
        <v>0.7416424285704617</v>
      </c>
      <c r="J1714" s="1" t="str">
        <f t="shared" si="220"/>
        <v>R3</v>
      </c>
      <c r="K1714" t="str">
        <f t="shared" si="221"/>
        <v>S6R3</v>
      </c>
      <c r="L1714" t="str">
        <f>VLOOKUP(K1714,'Voltage Vector Region'!$M:$P,2,0)</f>
        <v>V6</v>
      </c>
      <c r="M1714" t="str">
        <f>VLOOKUP(K1714,'Voltage Vector Region'!$M:$P,3,0)</f>
        <v>V12</v>
      </c>
      <c r="N1714" t="str">
        <f>VLOOKUP(K1714,'Voltage Vector Region'!$M:$P,4,0)</f>
        <v>V18</v>
      </c>
      <c r="P1714" t="str">
        <f>VLOOKUP(L1714,'Voltage Vector Region'!$R:$S,2,0)</f>
        <v>POP</v>
      </c>
      <c r="Q1714" t="str">
        <f>VLOOKUP(M1714,'Voltage Vector Region'!$R:$S,2,0)</f>
        <v>PNO</v>
      </c>
      <c r="R1714" t="str">
        <f>VLOOKUP(N1714,'Voltage Vector Region'!$R:$S,2,0)</f>
        <v>PNP</v>
      </c>
      <c r="S1714">
        <f t="shared" si="215"/>
        <v>17.11</v>
      </c>
      <c r="T1714" t="e">
        <f>VLOOKUP($K1714,#REF!,2,0)</f>
        <v>#REF!</v>
      </c>
      <c r="U1714" t="e">
        <f>VLOOKUP($K1714,#REF!,3,0)</f>
        <v>#REF!</v>
      </c>
      <c r="V1714" t="e">
        <f>VLOOKUP($K1714,#REF!,4,0)</f>
        <v>#REF!</v>
      </c>
    </row>
    <row r="1715" spans="3:22" x14ac:dyDescent="0.3">
      <c r="C1715" s="1">
        <v>1.712E-2</v>
      </c>
      <c r="D1715" s="1">
        <f t="shared" si="216"/>
        <v>5.3784066229457261</v>
      </c>
      <c r="E1715" s="1" t="str">
        <f t="shared" si="217"/>
        <v>S6</v>
      </c>
      <c r="F1715" s="1">
        <f t="shared" si="222"/>
        <v>0.14241886696273731</v>
      </c>
      <c r="G1715" s="1">
        <f>$F$2*(((SQRT(3)*COS(Model!F1715))-SIN(Model!F1715))/2)</f>
        <v>0.62903074570929507</v>
      </c>
      <c r="H1715" s="1">
        <f t="shared" si="218"/>
        <v>0.11355032387227554</v>
      </c>
      <c r="I1715" s="1">
        <f t="shared" si="219"/>
        <v>0.74258106958157066</v>
      </c>
      <c r="J1715" s="1" t="str">
        <f t="shared" si="220"/>
        <v>R3</v>
      </c>
      <c r="K1715" t="str">
        <f t="shared" si="221"/>
        <v>S6R3</v>
      </c>
      <c r="L1715" t="str">
        <f>VLOOKUP(K1715,'Voltage Vector Region'!$M:$P,2,0)</f>
        <v>V6</v>
      </c>
      <c r="M1715" t="str">
        <f>VLOOKUP(K1715,'Voltage Vector Region'!$M:$P,3,0)</f>
        <v>V12</v>
      </c>
      <c r="N1715" t="str">
        <f>VLOOKUP(K1715,'Voltage Vector Region'!$M:$P,4,0)</f>
        <v>V18</v>
      </c>
      <c r="P1715" t="str">
        <f>VLOOKUP(L1715,'Voltage Vector Region'!$R:$S,2,0)</f>
        <v>POP</v>
      </c>
      <c r="Q1715" t="str">
        <f>VLOOKUP(M1715,'Voltage Vector Region'!$R:$S,2,0)</f>
        <v>PNO</v>
      </c>
      <c r="R1715" t="str">
        <f>VLOOKUP(N1715,'Voltage Vector Region'!$R:$S,2,0)</f>
        <v>PNP</v>
      </c>
      <c r="S1715">
        <f t="shared" si="215"/>
        <v>17.12</v>
      </c>
      <c r="T1715" t="e">
        <f>VLOOKUP($K1715,#REF!,2,0)</f>
        <v>#REF!</v>
      </c>
      <c r="U1715" t="e">
        <f>VLOOKUP($K1715,#REF!,3,0)</f>
        <v>#REF!</v>
      </c>
      <c r="V1715" t="e">
        <f>VLOOKUP($K1715,#REF!,4,0)</f>
        <v>#REF!</v>
      </c>
    </row>
    <row r="1716" spans="3:22" x14ac:dyDescent="0.3">
      <c r="C1716" s="1">
        <v>1.7129999999999999E-2</v>
      </c>
      <c r="D1716" s="1">
        <f t="shared" si="216"/>
        <v>5.3815482155993157</v>
      </c>
      <c r="E1716" s="1" t="str">
        <f t="shared" si="217"/>
        <v>S6</v>
      </c>
      <c r="F1716" s="1">
        <f t="shared" si="222"/>
        <v>0.14556045961632691</v>
      </c>
      <c r="G1716" s="1">
        <f>$F$2*(((SQRT(3)*COS(Model!F1716))-SIN(Model!F1716))/2)</f>
        <v>0.62747479354672819</v>
      </c>
      <c r="H1716" s="1">
        <f t="shared" si="218"/>
        <v>0.11603758807058678</v>
      </c>
      <c r="I1716" s="1">
        <f t="shared" si="219"/>
        <v>0.74351238161731503</v>
      </c>
      <c r="J1716" s="1" t="str">
        <f t="shared" si="220"/>
        <v>R3</v>
      </c>
      <c r="K1716" t="str">
        <f t="shared" si="221"/>
        <v>S6R3</v>
      </c>
      <c r="L1716" t="str">
        <f>VLOOKUP(K1716,'Voltage Vector Region'!$M:$P,2,0)</f>
        <v>V6</v>
      </c>
      <c r="M1716" t="str">
        <f>VLOOKUP(K1716,'Voltage Vector Region'!$M:$P,3,0)</f>
        <v>V12</v>
      </c>
      <c r="N1716" t="str">
        <f>VLOOKUP(K1716,'Voltage Vector Region'!$M:$P,4,0)</f>
        <v>V18</v>
      </c>
      <c r="P1716" t="str">
        <f>VLOOKUP(L1716,'Voltage Vector Region'!$R:$S,2,0)</f>
        <v>POP</v>
      </c>
      <c r="Q1716" t="str">
        <f>VLOOKUP(M1716,'Voltage Vector Region'!$R:$S,2,0)</f>
        <v>PNO</v>
      </c>
      <c r="R1716" t="str">
        <f>VLOOKUP(N1716,'Voltage Vector Region'!$R:$S,2,0)</f>
        <v>PNP</v>
      </c>
      <c r="S1716">
        <f t="shared" si="215"/>
        <v>17.13</v>
      </c>
      <c r="T1716" t="e">
        <f>VLOOKUP($K1716,#REF!,2,0)</f>
        <v>#REF!</v>
      </c>
      <c r="U1716" t="e">
        <f>VLOOKUP($K1716,#REF!,3,0)</f>
        <v>#REF!</v>
      </c>
      <c r="V1716" t="e">
        <f>VLOOKUP($K1716,#REF!,4,0)</f>
        <v>#REF!</v>
      </c>
    </row>
    <row r="1717" spans="3:22" x14ac:dyDescent="0.3">
      <c r="C1717" s="1">
        <v>1.7139999999999999E-2</v>
      </c>
      <c r="D1717" s="1">
        <f t="shared" si="216"/>
        <v>5.3846898082529053</v>
      </c>
      <c r="E1717" s="1" t="str">
        <f t="shared" si="217"/>
        <v>S6</v>
      </c>
      <c r="F1717" s="1">
        <f t="shared" si="222"/>
        <v>0.14870205226991651</v>
      </c>
      <c r="G1717" s="1">
        <f>$F$2*(((SQRT(3)*COS(Model!F1717))-SIN(Model!F1717))/2)</f>
        <v>0.62591264846127059</v>
      </c>
      <c r="H1717" s="1">
        <f t="shared" si="218"/>
        <v>0.11852370702475004</v>
      </c>
      <c r="I1717" s="1">
        <f t="shared" si="219"/>
        <v>0.74443635548602061</v>
      </c>
      <c r="J1717" s="1" t="str">
        <f t="shared" si="220"/>
        <v>R3</v>
      </c>
      <c r="K1717" t="str">
        <f t="shared" si="221"/>
        <v>S6R3</v>
      </c>
      <c r="L1717" t="str">
        <f>VLOOKUP(K1717,'Voltage Vector Region'!$M:$P,2,0)</f>
        <v>V6</v>
      </c>
      <c r="M1717" t="str">
        <f>VLOOKUP(K1717,'Voltage Vector Region'!$M:$P,3,0)</f>
        <v>V12</v>
      </c>
      <c r="N1717" t="str">
        <f>VLOOKUP(K1717,'Voltage Vector Region'!$M:$P,4,0)</f>
        <v>V18</v>
      </c>
      <c r="P1717" t="str">
        <f>VLOOKUP(L1717,'Voltage Vector Region'!$R:$S,2,0)</f>
        <v>POP</v>
      </c>
      <c r="Q1717" t="str">
        <f>VLOOKUP(M1717,'Voltage Vector Region'!$R:$S,2,0)</f>
        <v>PNO</v>
      </c>
      <c r="R1717" t="str">
        <f>VLOOKUP(N1717,'Voltage Vector Region'!$R:$S,2,0)</f>
        <v>PNP</v>
      </c>
      <c r="S1717">
        <f t="shared" si="215"/>
        <v>17.139999999999997</v>
      </c>
      <c r="T1717" t="e">
        <f>VLOOKUP($K1717,#REF!,2,0)</f>
        <v>#REF!</v>
      </c>
      <c r="U1717" t="e">
        <f>VLOOKUP($K1717,#REF!,3,0)</f>
        <v>#REF!</v>
      </c>
      <c r="V1717" t="e">
        <f>VLOOKUP($K1717,#REF!,4,0)</f>
        <v>#REF!</v>
      </c>
    </row>
    <row r="1718" spans="3:22" x14ac:dyDescent="0.3">
      <c r="C1718" s="1">
        <v>1.7149999999999999E-2</v>
      </c>
      <c r="D1718" s="1">
        <f t="shared" si="216"/>
        <v>5.3878314009064949</v>
      </c>
      <c r="E1718" s="1" t="str">
        <f t="shared" si="217"/>
        <v>S6</v>
      </c>
      <c r="F1718" s="1">
        <f t="shared" si="222"/>
        <v>0.1518436449235061</v>
      </c>
      <c r="G1718" s="1">
        <f>$F$2*(((SQRT(3)*COS(Model!F1718))-SIN(Model!F1718))/2)</f>
        <v>0.62434432587066413</v>
      </c>
      <c r="H1718" s="1">
        <f t="shared" si="218"/>
        <v>0.12100865619777493</v>
      </c>
      <c r="I1718" s="1">
        <f t="shared" si="219"/>
        <v>0.74535298206843903</v>
      </c>
      <c r="J1718" s="1" t="str">
        <f t="shared" si="220"/>
        <v>R3</v>
      </c>
      <c r="K1718" t="str">
        <f t="shared" si="221"/>
        <v>S6R3</v>
      </c>
      <c r="L1718" t="str">
        <f>VLOOKUP(K1718,'Voltage Vector Region'!$M:$P,2,0)</f>
        <v>V6</v>
      </c>
      <c r="M1718" t="str">
        <f>VLOOKUP(K1718,'Voltage Vector Region'!$M:$P,3,0)</f>
        <v>V12</v>
      </c>
      <c r="N1718" t="str">
        <f>VLOOKUP(K1718,'Voltage Vector Region'!$M:$P,4,0)</f>
        <v>V18</v>
      </c>
      <c r="P1718" t="str">
        <f>VLOOKUP(L1718,'Voltage Vector Region'!$R:$S,2,0)</f>
        <v>POP</v>
      </c>
      <c r="Q1718" t="str">
        <f>VLOOKUP(M1718,'Voltage Vector Region'!$R:$S,2,0)</f>
        <v>PNO</v>
      </c>
      <c r="R1718" t="str">
        <f>VLOOKUP(N1718,'Voltage Vector Region'!$R:$S,2,0)</f>
        <v>PNP</v>
      </c>
      <c r="S1718">
        <f t="shared" si="215"/>
        <v>17.149999999999999</v>
      </c>
      <c r="T1718" t="e">
        <f>VLOOKUP($K1718,#REF!,2,0)</f>
        <v>#REF!</v>
      </c>
      <c r="U1718" t="e">
        <f>VLOOKUP($K1718,#REF!,3,0)</f>
        <v>#REF!</v>
      </c>
      <c r="V1718" t="e">
        <f>VLOOKUP($K1718,#REF!,4,0)</f>
        <v>#REF!</v>
      </c>
    </row>
    <row r="1719" spans="3:22" x14ac:dyDescent="0.3">
      <c r="C1719" s="1">
        <v>1.7160000000000002E-2</v>
      </c>
      <c r="D1719" s="1">
        <f t="shared" si="216"/>
        <v>5.3909729935600854</v>
      </c>
      <c r="E1719" s="1" t="str">
        <f t="shared" si="217"/>
        <v>S6</v>
      </c>
      <c r="F1719" s="1">
        <f t="shared" si="222"/>
        <v>0.15498523757709659</v>
      </c>
      <c r="G1719" s="1">
        <f>$F$2*(((SQRT(3)*COS(Model!F1719))-SIN(Model!F1719))/2)</f>
        <v>0.62276984125361867</v>
      </c>
      <c r="H1719" s="1">
        <f t="shared" si="218"/>
        <v>0.123492411064217</v>
      </c>
      <c r="I1719" s="1">
        <f t="shared" si="219"/>
        <v>0.74626225231783572</v>
      </c>
      <c r="J1719" s="1" t="str">
        <f t="shared" si="220"/>
        <v>R3</v>
      </c>
      <c r="K1719" t="str">
        <f t="shared" si="221"/>
        <v>S6R3</v>
      </c>
      <c r="L1719" t="str">
        <f>VLOOKUP(K1719,'Voltage Vector Region'!$M:$P,2,0)</f>
        <v>V6</v>
      </c>
      <c r="M1719" t="str">
        <f>VLOOKUP(K1719,'Voltage Vector Region'!$M:$P,3,0)</f>
        <v>V12</v>
      </c>
      <c r="N1719" t="str">
        <f>VLOOKUP(K1719,'Voltage Vector Region'!$M:$P,4,0)</f>
        <v>V18</v>
      </c>
      <c r="P1719" t="str">
        <f>VLOOKUP(L1719,'Voltage Vector Region'!$R:$S,2,0)</f>
        <v>POP</v>
      </c>
      <c r="Q1719" t="str">
        <f>VLOOKUP(M1719,'Voltage Vector Region'!$R:$S,2,0)</f>
        <v>PNO</v>
      </c>
      <c r="R1719" t="str">
        <f>VLOOKUP(N1719,'Voltage Vector Region'!$R:$S,2,0)</f>
        <v>PNP</v>
      </c>
      <c r="S1719">
        <f t="shared" si="215"/>
        <v>17.16</v>
      </c>
      <c r="T1719" t="e">
        <f>VLOOKUP($K1719,#REF!,2,0)</f>
        <v>#REF!</v>
      </c>
      <c r="U1719" t="e">
        <f>VLOOKUP($K1719,#REF!,3,0)</f>
        <v>#REF!</v>
      </c>
      <c r="V1719" t="e">
        <f>VLOOKUP($K1719,#REF!,4,0)</f>
        <v>#REF!</v>
      </c>
    </row>
    <row r="1720" spans="3:22" x14ac:dyDescent="0.3">
      <c r="C1720" s="1">
        <v>1.7170000000000001E-2</v>
      </c>
      <c r="D1720" s="1">
        <f t="shared" si="216"/>
        <v>5.394114586213675</v>
      </c>
      <c r="E1720" s="1" t="str">
        <f t="shared" si="217"/>
        <v>S6</v>
      </c>
      <c r="F1720" s="1">
        <f t="shared" si="222"/>
        <v>0.15812683023068619</v>
      </c>
      <c r="G1720" s="1">
        <f>$F$2*(((SQRT(3)*COS(Model!F1720))-SIN(Model!F1720))/2)</f>
        <v>0.62118921014966288</v>
      </c>
      <c r="H1720" s="1">
        <f t="shared" si="218"/>
        <v>0.1259749471104171</v>
      </c>
      <c r="I1720" s="1">
        <f t="shared" si="219"/>
        <v>0.74716415726008001</v>
      </c>
      <c r="J1720" s="1" t="str">
        <f t="shared" si="220"/>
        <v>R3</v>
      </c>
      <c r="K1720" t="str">
        <f t="shared" si="221"/>
        <v>S6R3</v>
      </c>
      <c r="L1720" t="str">
        <f>VLOOKUP(K1720,'Voltage Vector Region'!$M:$P,2,0)</f>
        <v>V6</v>
      </c>
      <c r="M1720" t="str">
        <f>VLOOKUP(K1720,'Voltage Vector Region'!$M:$P,3,0)</f>
        <v>V12</v>
      </c>
      <c r="N1720" t="str">
        <f>VLOOKUP(K1720,'Voltage Vector Region'!$M:$P,4,0)</f>
        <v>V18</v>
      </c>
      <c r="P1720" t="str">
        <f>VLOOKUP(L1720,'Voltage Vector Region'!$R:$S,2,0)</f>
        <v>POP</v>
      </c>
      <c r="Q1720" t="str">
        <f>VLOOKUP(M1720,'Voltage Vector Region'!$R:$S,2,0)</f>
        <v>PNO</v>
      </c>
      <c r="R1720" t="str">
        <f>VLOOKUP(N1720,'Voltage Vector Region'!$R:$S,2,0)</f>
        <v>PNP</v>
      </c>
      <c r="S1720">
        <f t="shared" si="215"/>
        <v>17.170000000000002</v>
      </c>
      <c r="T1720" t="e">
        <f>VLOOKUP($K1720,#REF!,2,0)</f>
        <v>#REF!</v>
      </c>
      <c r="U1720" t="e">
        <f>VLOOKUP($K1720,#REF!,3,0)</f>
        <v>#REF!</v>
      </c>
      <c r="V1720" t="e">
        <f>VLOOKUP($K1720,#REF!,4,0)</f>
        <v>#REF!</v>
      </c>
    </row>
    <row r="1721" spans="3:22" x14ac:dyDescent="0.3">
      <c r="C1721" s="1">
        <v>1.7180000000000001E-2</v>
      </c>
      <c r="D1721" s="1">
        <f t="shared" si="216"/>
        <v>5.3972561788672655</v>
      </c>
      <c r="E1721" s="1" t="str">
        <f t="shared" si="217"/>
        <v>S6</v>
      </c>
      <c r="F1721" s="1">
        <f t="shared" si="222"/>
        <v>0.16126842288427667</v>
      </c>
      <c r="G1721" s="1">
        <f>$F$2*(((SQRT(3)*COS(Model!F1721))-SIN(Model!F1721))/2)</f>
        <v>0.6196024481589868</v>
      </c>
      <c r="H1721" s="1">
        <f t="shared" si="218"/>
        <v>0.12845623983474805</v>
      </c>
      <c r="I1721" s="1">
        <f t="shared" si="219"/>
        <v>0.74805868799373487</v>
      </c>
      <c r="J1721" s="1" t="str">
        <f t="shared" si="220"/>
        <v>R3</v>
      </c>
      <c r="K1721" t="str">
        <f t="shared" si="221"/>
        <v>S6R3</v>
      </c>
      <c r="L1721" t="str">
        <f>VLOOKUP(K1721,'Voltage Vector Region'!$M:$P,2,0)</f>
        <v>V6</v>
      </c>
      <c r="M1721" t="str">
        <f>VLOOKUP(K1721,'Voltage Vector Region'!$M:$P,3,0)</f>
        <v>V12</v>
      </c>
      <c r="N1721" t="str">
        <f>VLOOKUP(K1721,'Voltage Vector Region'!$M:$P,4,0)</f>
        <v>V18</v>
      </c>
      <c r="P1721" t="str">
        <f>VLOOKUP(L1721,'Voltage Vector Region'!$R:$S,2,0)</f>
        <v>POP</v>
      </c>
      <c r="Q1721" t="str">
        <f>VLOOKUP(M1721,'Voltage Vector Region'!$R:$S,2,0)</f>
        <v>PNO</v>
      </c>
      <c r="R1721" t="str">
        <f>VLOOKUP(N1721,'Voltage Vector Region'!$R:$S,2,0)</f>
        <v>PNP</v>
      </c>
      <c r="S1721">
        <f t="shared" si="215"/>
        <v>17.18</v>
      </c>
      <c r="T1721" t="e">
        <f>VLOOKUP($K1721,#REF!,2,0)</f>
        <v>#REF!</v>
      </c>
      <c r="U1721" t="e">
        <f>VLOOKUP($K1721,#REF!,3,0)</f>
        <v>#REF!</v>
      </c>
      <c r="V1721" t="e">
        <f>VLOOKUP($K1721,#REF!,4,0)</f>
        <v>#REF!</v>
      </c>
    </row>
    <row r="1722" spans="3:22" x14ac:dyDescent="0.3">
      <c r="C1722" s="1">
        <v>1.719E-2</v>
      </c>
      <c r="D1722" s="1">
        <f t="shared" si="216"/>
        <v>5.4003977715208551</v>
      </c>
      <c r="E1722" s="1" t="str">
        <f t="shared" si="217"/>
        <v>S6</v>
      </c>
      <c r="F1722" s="1">
        <f t="shared" si="222"/>
        <v>0.16441001553786627</v>
      </c>
      <c r="G1722" s="1">
        <f>$F$2*(((SQRT(3)*COS(Model!F1722))-SIN(Model!F1722))/2)</f>
        <v>0.61800957094229136</v>
      </c>
      <c r="H1722" s="1">
        <f t="shared" si="218"/>
        <v>0.130936264747851</v>
      </c>
      <c r="I1722" s="1">
        <f t="shared" si="219"/>
        <v>0.74894583569014239</v>
      </c>
      <c r="J1722" s="1" t="str">
        <f t="shared" si="220"/>
        <v>R3</v>
      </c>
      <c r="K1722" t="str">
        <f t="shared" si="221"/>
        <v>S6R3</v>
      </c>
      <c r="L1722" t="str">
        <f>VLOOKUP(K1722,'Voltage Vector Region'!$M:$P,2,0)</f>
        <v>V6</v>
      </c>
      <c r="M1722" t="str">
        <f>VLOOKUP(K1722,'Voltage Vector Region'!$M:$P,3,0)</f>
        <v>V12</v>
      </c>
      <c r="N1722" t="str">
        <f>VLOOKUP(K1722,'Voltage Vector Region'!$M:$P,4,0)</f>
        <v>V18</v>
      </c>
      <c r="P1722" t="str">
        <f>VLOOKUP(L1722,'Voltage Vector Region'!$R:$S,2,0)</f>
        <v>POP</v>
      </c>
      <c r="Q1722" t="str">
        <f>VLOOKUP(M1722,'Voltage Vector Region'!$R:$S,2,0)</f>
        <v>PNO</v>
      </c>
      <c r="R1722" t="str">
        <f>VLOOKUP(N1722,'Voltage Vector Region'!$R:$S,2,0)</f>
        <v>PNP</v>
      </c>
      <c r="S1722">
        <f t="shared" si="215"/>
        <v>17.190000000000001</v>
      </c>
      <c r="T1722" t="e">
        <f>VLOOKUP($K1722,#REF!,2,0)</f>
        <v>#REF!</v>
      </c>
      <c r="U1722" t="e">
        <f>VLOOKUP($K1722,#REF!,3,0)</f>
        <v>#REF!</v>
      </c>
      <c r="V1722" t="e">
        <f>VLOOKUP($K1722,#REF!,4,0)</f>
        <v>#REF!</v>
      </c>
    </row>
    <row r="1723" spans="3:22" x14ac:dyDescent="0.3">
      <c r="C1723" s="1">
        <v>1.72E-2</v>
      </c>
      <c r="D1723" s="1">
        <f t="shared" si="216"/>
        <v>5.4035393641744447</v>
      </c>
      <c r="E1723" s="1" t="str">
        <f t="shared" si="217"/>
        <v>S6</v>
      </c>
      <c r="F1723" s="1">
        <f t="shared" si="222"/>
        <v>0.16755160819145587</v>
      </c>
      <c r="G1723" s="1">
        <f>$F$2*(((SQRT(3)*COS(Model!F1723))-SIN(Model!F1723))/2)</f>
        <v>0.61641059422063127</v>
      </c>
      <c r="H1723" s="1">
        <f t="shared" si="218"/>
        <v>0.13341499737288201</v>
      </c>
      <c r="I1723" s="1">
        <f t="shared" si="219"/>
        <v>0.74982559159351325</v>
      </c>
      <c r="J1723" s="1" t="str">
        <f t="shared" si="220"/>
        <v>R3</v>
      </c>
      <c r="K1723" t="str">
        <f t="shared" si="221"/>
        <v>S6R3</v>
      </c>
      <c r="L1723" t="str">
        <f>VLOOKUP(K1723,'Voltage Vector Region'!$M:$P,2,0)</f>
        <v>V6</v>
      </c>
      <c r="M1723" t="str">
        <f>VLOOKUP(K1723,'Voltage Vector Region'!$M:$P,3,0)</f>
        <v>V12</v>
      </c>
      <c r="N1723" t="str">
        <f>VLOOKUP(K1723,'Voltage Vector Region'!$M:$P,4,0)</f>
        <v>V18</v>
      </c>
      <c r="P1723" t="str">
        <f>VLOOKUP(L1723,'Voltage Vector Region'!$R:$S,2,0)</f>
        <v>POP</v>
      </c>
      <c r="Q1723" t="str">
        <f>VLOOKUP(M1723,'Voltage Vector Region'!$R:$S,2,0)</f>
        <v>PNO</v>
      </c>
      <c r="R1723" t="str">
        <f>VLOOKUP(N1723,'Voltage Vector Region'!$R:$S,2,0)</f>
        <v>PNP</v>
      </c>
      <c r="S1723">
        <f t="shared" si="215"/>
        <v>17.2</v>
      </c>
      <c r="T1723" t="e">
        <f>VLOOKUP($K1723,#REF!,2,0)</f>
        <v>#REF!</v>
      </c>
      <c r="U1723" t="e">
        <f>VLOOKUP($K1723,#REF!,3,0)</f>
        <v>#REF!</v>
      </c>
      <c r="V1723" t="e">
        <f>VLOOKUP($K1723,#REF!,4,0)</f>
        <v>#REF!</v>
      </c>
    </row>
    <row r="1724" spans="3:22" x14ac:dyDescent="0.3">
      <c r="C1724" s="1">
        <v>1.721E-2</v>
      </c>
      <c r="D1724" s="1">
        <f t="shared" si="216"/>
        <v>5.4066809568280343</v>
      </c>
      <c r="E1724" s="1" t="str">
        <f t="shared" si="217"/>
        <v>S6</v>
      </c>
      <c r="F1724" s="1">
        <f t="shared" si="222"/>
        <v>0.17069320084504547</v>
      </c>
      <c r="G1724" s="1">
        <f>$F$2*(((SQRT(3)*COS(Model!F1724))-SIN(Model!F1724))/2)</f>
        <v>0.61480553377526137</v>
      </c>
      <c r="H1724" s="1">
        <f t="shared" si="218"/>
        <v>0.13589241324575074</v>
      </c>
      <c r="I1724" s="1">
        <f t="shared" si="219"/>
        <v>0.75069794702101211</v>
      </c>
      <c r="J1724" s="1" t="str">
        <f t="shared" si="220"/>
        <v>R3</v>
      </c>
      <c r="K1724" t="str">
        <f t="shared" si="221"/>
        <v>S6R3</v>
      </c>
      <c r="L1724" t="str">
        <f>VLOOKUP(K1724,'Voltage Vector Region'!$M:$P,2,0)</f>
        <v>V6</v>
      </c>
      <c r="M1724" t="str">
        <f>VLOOKUP(K1724,'Voltage Vector Region'!$M:$P,3,0)</f>
        <v>V12</v>
      </c>
      <c r="N1724" t="str">
        <f>VLOOKUP(K1724,'Voltage Vector Region'!$M:$P,4,0)</f>
        <v>V18</v>
      </c>
      <c r="P1724" t="str">
        <f>VLOOKUP(L1724,'Voltage Vector Region'!$R:$S,2,0)</f>
        <v>POP</v>
      </c>
      <c r="Q1724" t="str">
        <f>VLOOKUP(M1724,'Voltage Vector Region'!$R:$S,2,0)</f>
        <v>PNO</v>
      </c>
      <c r="R1724" t="str">
        <f>VLOOKUP(N1724,'Voltage Vector Region'!$R:$S,2,0)</f>
        <v>PNP</v>
      </c>
      <c r="S1724">
        <f t="shared" si="215"/>
        <v>17.21</v>
      </c>
      <c r="T1724" t="e">
        <f>VLOOKUP($K1724,#REF!,2,0)</f>
        <v>#REF!</v>
      </c>
      <c r="U1724" t="e">
        <f>VLOOKUP($K1724,#REF!,3,0)</f>
        <v>#REF!</v>
      </c>
      <c r="V1724" t="e">
        <f>VLOOKUP($K1724,#REF!,4,0)</f>
        <v>#REF!</v>
      </c>
    </row>
    <row r="1725" spans="3:22" x14ac:dyDescent="0.3">
      <c r="C1725" s="1">
        <v>1.7219999999999999E-2</v>
      </c>
      <c r="D1725" s="1">
        <f t="shared" si="216"/>
        <v>5.4098225494816239</v>
      </c>
      <c r="E1725" s="1" t="str">
        <f t="shared" si="217"/>
        <v>S6</v>
      </c>
      <c r="F1725" s="1">
        <f t="shared" si="222"/>
        <v>0.17383479349863507</v>
      </c>
      <c r="G1725" s="1">
        <f>$F$2*(((SQRT(3)*COS(Model!F1725))-SIN(Model!F1725))/2)</f>
        <v>0.61319440544747994</v>
      </c>
      <c r="H1725" s="1">
        <f t="shared" si="218"/>
        <v>0.13836848791536277</v>
      </c>
      <c r="I1725" s="1">
        <f t="shared" si="219"/>
        <v>0.75156289336284265</v>
      </c>
      <c r="J1725" s="1" t="str">
        <f t="shared" si="220"/>
        <v>R3</v>
      </c>
      <c r="K1725" t="str">
        <f t="shared" si="221"/>
        <v>S6R3</v>
      </c>
      <c r="L1725" t="str">
        <f>VLOOKUP(K1725,'Voltage Vector Region'!$M:$P,2,0)</f>
        <v>V6</v>
      </c>
      <c r="M1725" t="str">
        <f>VLOOKUP(K1725,'Voltage Vector Region'!$M:$P,3,0)</f>
        <v>V12</v>
      </c>
      <c r="N1725" t="str">
        <f>VLOOKUP(K1725,'Voltage Vector Region'!$M:$P,4,0)</f>
        <v>V18</v>
      </c>
      <c r="P1725" t="str">
        <f>VLOOKUP(L1725,'Voltage Vector Region'!$R:$S,2,0)</f>
        <v>POP</v>
      </c>
      <c r="Q1725" t="str">
        <f>VLOOKUP(M1725,'Voltage Vector Region'!$R:$S,2,0)</f>
        <v>PNO</v>
      </c>
      <c r="R1725" t="str">
        <f>VLOOKUP(N1725,'Voltage Vector Region'!$R:$S,2,0)</f>
        <v>PNP</v>
      </c>
      <c r="S1725">
        <f t="shared" si="215"/>
        <v>17.22</v>
      </c>
      <c r="T1725" t="e">
        <f>VLOOKUP($K1725,#REF!,2,0)</f>
        <v>#REF!</v>
      </c>
      <c r="U1725" t="e">
        <f>VLOOKUP($K1725,#REF!,3,0)</f>
        <v>#REF!</v>
      </c>
      <c r="V1725" t="e">
        <f>VLOOKUP($K1725,#REF!,4,0)</f>
        <v>#REF!</v>
      </c>
    </row>
    <row r="1726" spans="3:22" x14ac:dyDescent="0.3">
      <c r="C1726" s="1">
        <v>1.7229999999999999E-2</v>
      </c>
      <c r="D1726" s="1">
        <f t="shared" si="216"/>
        <v>5.4129641421352135</v>
      </c>
      <c r="E1726" s="1" t="str">
        <f t="shared" si="217"/>
        <v>S6</v>
      </c>
      <c r="F1726" s="1">
        <f t="shared" si="222"/>
        <v>0.17697638615222466</v>
      </c>
      <c r="G1726" s="1">
        <f>$F$2*(((SQRT(3)*COS(Model!F1726))-SIN(Model!F1726))/2)</f>
        <v>0.61157722513847357</v>
      </c>
      <c r="H1726" s="1">
        <f t="shared" si="218"/>
        <v>0.14084319694386066</v>
      </c>
      <c r="I1726" s="1">
        <f t="shared" si="219"/>
        <v>0.75242042208233428</v>
      </c>
      <c r="J1726" s="1" t="str">
        <f t="shared" si="220"/>
        <v>R3</v>
      </c>
      <c r="K1726" t="str">
        <f t="shared" si="221"/>
        <v>S6R3</v>
      </c>
      <c r="L1726" t="str">
        <f>VLOOKUP(K1726,'Voltage Vector Region'!$M:$P,2,0)</f>
        <v>V6</v>
      </c>
      <c r="M1726" t="str">
        <f>VLOOKUP(K1726,'Voltage Vector Region'!$M:$P,3,0)</f>
        <v>V12</v>
      </c>
      <c r="N1726" t="str">
        <f>VLOOKUP(K1726,'Voltage Vector Region'!$M:$P,4,0)</f>
        <v>V18</v>
      </c>
      <c r="P1726" t="str">
        <f>VLOOKUP(L1726,'Voltage Vector Region'!$R:$S,2,0)</f>
        <v>POP</v>
      </c>
      <c r="Q1726" t="str">
        <f>VLOOKUP(M1726,'Voltage Vector Region'!$R:$S,2,0)</f>
        <v>PNO</v>
      </c>
      <c r="R1726" t="str">
        <f>VLOOKUP(N1726,'Voltage Vector Region'!$R:$S,2,0)</f>
        <v>PNP</v>
      </c>
      <c r="S1726">
        <f t="shared" si="215"/>
        <v>17.229999999999997</v>
      </c>
      <c r="T1726" t="e">
        <f>VLOOKUP($K1726,#REF!,2,0)</f>
        <v>#REF!</v>
      </c>
      <c r="U1726" t="e">
        <f>VLOOKUP($K1726,#REF!,3,0)</f>
        <v>#REF!</v>
      </c>
      <c r="V1726" t="e">
        <f>VLOOKUP($K1726,#REF!,4,0)</f>
        <v>#REF!</v>
      </c>
    </row>
    <row r="1727" spans="3:22" x14ac:dyDescent="0.3">
      <c r="C1727" s="1">
        <v>1.7239999999999998E-2</v>
      </c>
      <c r="D1727" s="1">
        <f t="shared" si="216"/>
        <v>5.4161057347888031</v>
      </c>
      <c r="E1727" s="1" t="str">
        <f t="shared" si="217"/>
        <v>S6</v>
      </c>
      <c r="F1727" s="1">
        <f t="shared" si="222"/>
        <v>0.18011797880581426</v>
      </c>
      <c r="G1727" s="1">
        <f>$F$2*(((SQRT(3)*COS(Model!F1727))-SIN(Model!F1727))/2)</f>
        <v>0.60995400880915862</v>
      </c>
      <c r="H1727" s="1">
        <f t="shared" si="218"/>
        <v>0.14331651590686542</v>
      </c>
      <c r="I1727" s="1">
        <f t="shared" si="219"/>
        <v>0.75327052471602407</v>
      </c>
      <c r="J1727" s="1" t="str">
        <f t="shared" si="220"/>
        <v>R3</v>
      </c>
      <c r="K1727" t="str">
        <f t="shared" si="221"/>
        <v>S6R3</v>
      </c>
      <c r="L1727" t="str">
        <f>VLOOKUP(K1727,'Voltage Vector Region'!$M:$P,2,0)</f>
        <v>V6</v>
      </c>
      <c r="M1727" t="str">
        <f>VLOOKUP(K1727,'Voltage Vector Region'!$M:$P,3,0)</f>
        <v>V12</v>
      </c>
      <c r="N1727" t="str">
        <f>VLOOKUP(K1727,'Voltage Vector Region'!$M:$P,4,0)</f>
        <v>V18</v>
      </c>
      <c r="P1727" t="str">
        <f>VLOOKUP(L1727,'Voltage Vector Region'!$R:$S,2,0)</f>
        <v>POP</v>
      </c>
      <c r="Q1727" t="str">
        <f>VLOOKUP(M1727,'Voltage Vector Region'!$R:$S,2,0)</f>
        <v>PNO</v>
      </c>
      <c r="R1727" t="str">
        <f>VLOOKUP(N1727,'Voltage Vector Region'!$R:$S,2,0)</f>
        <v>PNP</v>
      </c>
      <c r="S1727">
        <f t="shared" si="215"/>
        <v>17.239999999999998</v>
      </c>
      <c r="T1727" t="e">
        <f>VLOOKUP($K1727,#REF!,2,0)</f>
        <v>#REF!</v>
      </c>
      <c r="U1727" t="e">
        <f>VLOOKUP($K1727,#REF!,3,0)</f>
        <v>#REF!</v>
      </c>
      <c r="V1727" t="e">
        <f>VLOOKUP($K1727,#REF!,4,0)</f>
        <v>#REF!</v>
      </c>
    </row>
    <row r="1728" spans="3:22" x14ac:dyDescent="0.3">
      <c r="C1728" s="1">
        <v>1.7250000000000001E-2</v>
      </c>
      <c r="D1728" s="1">
        <f t="shared" si="216"/>
        <v>5.4192473274423936</v>
      </c>
      <c r="E1728" s="1" t="str">
        <f t="shared" si="217"/>
        <v>S6</v>
      </c>
      <c r="F1728" s="1">
        <f t="shared" si="222"/>
        <v>0.18325957145940475</v>
      </c>
      <c r="G1728" s="1">
        <f>$F$2*(((SQRT(3)*COS(Model!F1728))-SIN(Model!F1728))/2)</f>
        <v>0.6083247724800247</v>
      </c>
      <c r="H1728" s="1">
        <f t="shared" si="218"/>
        <v>0.14578842039371806</v>
      </c>
      <c r="I1728" s="1">
        <f t="shared" si="219"/>
        <v>0.75411319287374279</v>
      </c>
      <c r="J1728" s="1" t="str">
        <f t="shared" si="220"/>
        <v>R3</v>
      </c>
      <c r="K1728" t="str">
        <f t="shared" si="221"/>
        <v>S6R3</v>
      </c>
      <c r="L1728" t="str">
        <f>VLOOKUP(K1728,'Voltage Vector Region'!$M:$P,2,0)</f>
        <v>V6</v>
      </c>
      <c r="M1728" t="str">
        <f>VLOOKUP(K1728,'Voltage Vector Region'!$M:$P,3,0)</f>
        <v>V12</v>
      </c>
      <c r="N1728" t="str">
        <f>VLOOKUP(K1728,'Voltage Vector Region'!$M:$P,4,0)</f>
        <v>V18</v>
      </c>
      <c r="P1728" t="str">
        <f>VLOOKUP(L1728,'Voltage Vector Region'!$R:$S,2,0)</f>
        <v>POP</v>
      </c>
      <c r="Q1728" t="str">
        <f>VLOOKUP(M1728,'Voltage Vector Region'!$R:$S,2,0)</f>
        <v>PNO</v>
      </c>
      <c r="R1728" t="str">
        <f>VLOOKUP(N1728,'Voltage Vector Region'!$R:$S,2,0)</f>
        <v>PNP</v>
      </c>
      <c r="S1728">
        <f t="shared" si="215"/>
        <v>17.25</v>
      </c>
      <c r="T1728" t="e">
        <f>VLOOKUP($K1728,#REF!,2,0)</f>
        <v>#REF!</v>
      </c>
      <c r="U1728" t="e">
        <f>VLOOKUP($K1728,#REF!,3,0)</f>
        <v>#REF!</v>
      </c>
      <c r="V1728" t="e">
        <f>VLOOKUP($K1728,#REF!,4,0)</f>
        <v>#REF!</v>
      </c>
    </row>
    <row r="1729" spans="3:22" x14ac:dyDescent="0.3">
      <c r="C1729" s="1">
        <v>1.7260000000000001E-2</v>
      </c>
      <c r="D1729" s="1">
        <f t="shared" si="216"/>
        <v>5.4223889200959832</v>
      </c>
      <c r="E1729" s="1" t="str">
        <f t="shared" si="217"/>
        <v>S6</v>
      </c>
      <c r="F1729" s="1">
        <f t="shared" si="222"/>
        <v>0.18640116411299434</v>
      </c>
      <c r="G1729" s="1">
        <f>$F$2*(((SQRT(3)*COS(Model!F1729))-SIN(Model!F1729))/2)</f>
        <v>0.60668953223097755</v>
      </c>
      <c r="H1729" s="1">
        <f t="shared" si="218"/>
        <v>0.14825888600771794</v>
      </c>
      <c r="I1729" s="1">
        <f t="shared" si="219"/>
        <v>0.75494841823869552</v>
      </c>
      <c r="J1729" s="1" t="str">
        <f t="shared" si="220"/>
        <v>R3</v>
      </c>
      <c r="K1729" t="str">
        <f t="shared" si="221"/>
        <v>S6R3</v>
      </c>
      <c r="L1729" t="str">
        <f>VLOOKUP(K1729,'Voltage Vector Region'!$M:$P,2,0)</f>
        <v>V6</v>
      </c>
      <c r="M1729" t="str">
        <f>VLOOKUP(K1729,'Voltage Vector Region'!$M:$P,3,0)</f>
        <v>V12</v>
      </c>
      <c r="N1729" t="str">
        <f>VLOOKUP(K1729,'Voltage Vector Region'!$M:$P,4,0)</f>
        <v>V18</v>
      </c>
      <c r="P1729" t="str">
        <f>VLOOKUP(L1729,'Voltage Vector Region'!$R:$S,2,0)</f>
        <v>POP</v>
      </c>
      <c r="Q1729" t="str">
        <f>VLOOKUP(M1729,'Voltage Vector Region'!$R:$S,2,0)</f>
        <v>PNO</v>
      </c>
      <c r="R1729" t="str">
        <f>VLOOKUP(N1729,'Voltage Vector Region'!$R:$S,2,0)</f>
        <v>PNP</v>
      </c>
      <c r="S1729">
        <f t="shared" si="215"/>
        <v>17.260000000000002</v>
      </c>
      <c r="T1729" t="e">
        <f>VLOOKUP($K1729,#REF!,2,0)</f>
        <v>#REF!</v>
      </c>
      <c r="U1729" t="e">
        <f>VLOOKUP($K1729,#REF!,3,0)</f>
        <v>#REF!</v>
      </c>
      <c r="V1729" t="e">
        <f>VLOOKUP($K1729,#REF!,4,0)</f>
        <v>#REF!</v>
      </c>
    </row>
    <row r="1730" spans="3:22" x14ac:dyDescent="0.3">
      <c r="C1730" s="1">
        <v>1.7270000000000001E-2</v>
      </c>
      <c r="D1730" s="1">
        <f t="shared" si="216"/>
        <v>5.4255305127495728</v>
      </c>
      <c r="E1730" s="1" t="str">
        <f t="shared" si="217"/>
        <v>S6</v>
      </c>
      <c r="F1730" s="1">
        <f t="shared" si="222"/>
        <v>0.18954275676658394</v>
      </c>
      <c r="G1730" s="1">
        <f>$F$2*(((SQRT(3)*COS(Model!F1730))-SIN(Model!F1730))/2)</f>
        <v>0.60504830420117761</v>
      </c>
      <c r="H1730" s="1">
        <f t="shared" si="218"/>
        <v>0.15072788836636744</v>
      </c>
      <c r="I1730" s="1">
        <f t="shared" si="219"/>
        <v>0.75577619256754502</v>
      </c>
      <c r="J1730" s="1" t="str">
        <f t="shared" si="220"/>
        <v>R3</v>
      </c>
      <c r="K1730" t="str">
        <f t="shared" si="221"/>
        <v>S6R3</v>
      </c>
      <c r="L1730" t="str">
        <f>VLOOKUP(K1730,'Voltage Vector Region'!$M:$P,2,0)</f>
        <v>V6</v>
      </c>
      <c r="M1730" t="str">
        <f>VLOOKUP(K1730,'Voltage Vector Region'!$M:$P,3,0)</f>
        <v>V12</v>
      </c>
      <c r="N1730" t="str">
        <f>VLOOKUP(K1730,'Voltage Vector Region'!$M:$P,4,0)</f>
        <v>V18</v>
      </c>
      <c r="P1730" t="str">
        <f>VLOOKUP(L1730,'Voltage Vector Region'!$R:$S,2,0)</f>
        <v>POP</v>
      </c>
      <c r="Q1730" t="str">
        <f>VLOOKUP(M1730,'Voltage Vector Region'!$R:$S,2,0)</f>
        <v>PNO</v>
      </c>
      <c r="R1730" t="str">
        <f>VLOOKUP(N1730,'Voltage Vector Region'!$R:$S,2,0)</f>
        <v>PNP</v>
      </c>
      <c r="S1730">
        <f t="shared" si="215"/>
        <v>17.27</v>
      </c>
      <c r="T1730" t="e">
        <f>VLOOKUP($K1730,#REF!,2,0)</f>
        <v>#REF!</v>
      </c>
      <c r="U1730" t="e">
        <f>VLOOKUP($K1730,#REF!,3,0)</f>
        <v>#REF!</v>
      </c>
      <c r="V1730" t="e">
        <f>VLOOKUP($K1730,#REF!,4,0)</f>
        <v>#REF!</v>
      </c>
    </row>
    <row r="1731" spans="3:22" x14ac:dyDescent="0.3">
      <c r="C1731" s="1">
        <v>1.728E-2</v>
      </c>
      <c r="D1731" s="1">
        <f t="shared" si="216"/>
        <v>5.4286721054031633</v>
      </c>
      <c r="E1731" s="1" t="str">
        <f t="shared" si="217"/>
        <v>S6</v>
      </c>
      <c r="F1731" s="1">
        <f t="shared" si="222"/>
        <v>0.19268434942017443</v>
      </c>
      <c r="G1731" s="1">
        <f>$F$2*(((SQRT(3)*COS(Model!F1731))-SIN(Model!F1731))/2)</f>
        <v>0.60340110458888274</v>
      </c>
      <c r="H1731" s="1">
        <f t="shared" si="218"/>
        <v>0.15319540310161076</v>
      </c>
      <c r="I1731" s="1">
        <f t="shared" si="219"/>
        <v>0.75659650769049347</v>
      </c>
      <c r="J1731" s="1" t="str">
        <f t="shared" si="220"/>
        <v>R3</v>
      </c>
      <c r="K1731" t="str">
        <f t="shared" si="221"/>
        <v>S6R3</v>
      </c>
      <c r="L1731" t="str">
        <f>VLOOKUP(K1731,'Voltage Vector Region'!$M:$P,2,0)</f>
        <v>V6</v>
      </c>
      <c r="M1731" t="str">
        <f>VLOOKUP(K1731,'Voltage Vector Region'!$M:$P,3,0)</f>
        <v>V12</v>
      </c>
      <c r="N1731" t="str">
        <f>VLOOKUP(K1731,'Voltage Vector Region'!$M:$P,4,0)</f>
        <v>V18</v>
      </c>
      <c r="P1731" t="str">
        <f>VLOOKUP(L1731,'Voltage Vector Region'!$R:$S,2,0)</f>
        <v>POP</v>
      </c>
      <c r="Q1731" t="str">
        <f>VLOOKUP(M1731,'Voltage Vector Region'!$R:$S,2,0)</f>
        <v>PNO</v>
      </c>
      <c r="R1731" t="str">
        <f>VLOOKUP(N1731,'Voltage Vector Region'!$R:$S,2,0)</f>
        <v>PNP</v>
      </c>
      <c r="S1731">
        <f t="shared" ref="S1731:S1794" si="223">C1731/$S$1</f>
        <v>17.28</v>
      </c>
      <c r="T1731" t="e">
        <f>VLOOKUP($K1731,#REF!,2,0)</f>
        <v>#REF!</v>
      </c>
      <c r="U1731" t="e">
        <f>VLOOKUP($K1731,#REF!,3,0)</f>
        <v>#REF!</v>
      </c>
      <c r="V1731" t="e">
        <f>VLOOKUP($K1731,#REF!,4,0)</f>
        <v>#REF!</v>
      </c>
    </row>
    <row r="1732" spans="3:22" x14ac:dyDescent="0.3">
      <c r="C1732" s="1">
        <v>1.729E-2</v>
      </c>
      <c r="D1732" s="1">
        <f t="shared" ref="D1732:D1795" si="224">C1732*$B$3</f>
        <v>5.4318136980567528</v>
      </c>
      <c r="E1732" s="1" t="str">
        <f t="shared" ref="E1732:E1795" si="225">IF(AND((D1732&lt;PI()/3),(D1732&gt;=0)),"S1",IF(AND((D1732&lt;2*PI()/3),(D1732&gt;=PI()/3)),"S2",IF(AND((D1732&lt;3*PI()/3),(D1732&gt;=2*PI()/3)),"S3",IF(AND((D1732&lt;4*PI()/3),(D1732&gt;=PI())),"S4",IF(AND((D1732&lt;5*PI()/3),(D1732&gt;=4*PI()/3)),"S5",IF(AND((D1732&lt;2*PI()),(D1732&gt;=5*PI()/3)),"S6",0))))))</f>
        <v>S6</v>
      </c>
      <c r="F1732" s="1">
        <f t="shared" si="222"/>
        <v>0.19582594207376403</v>
      </c>
      <c r="G1732" s="1">
        <f>$F$2*(((SQRT(3)*COS(Model!F1732))-SIN(Model!F1732))/2)</f>
        <v>0.60174794965128908</v>
      </c>
      <c r="H1732" s="1">
        <f t="shared" si="218"/>
        <v>0.15566140586007227</v>
      </c>
      <c r="I1732" s="1">
        <f t="shared" si="219"/>
        <v>0.75740935551136135</v>
      </c>
      <c r="J1732" s="1" t="str">
        <f t="shared" si="220"/>
        <v>R3</v>
      </c>
      <c r="K1732" t="str">
        <f t="shared" si="221"/>
        <v>S6R3</v>
      </c>
      <c r="L1732" t="str">
        <f>VLOOKUP(K1732,'Voltage Vector Region'!$M:$P,2,0)</f>
        <v>V6</v>
      </c>
      <c r="M1732" t="str">
        <f>VLOOKUP(K1732,'Voltage Vector Region'!$M:$P,3,0)</f>
        <v>V12</v>
      </c>
      <c r="N1732" t="str">
        <f>VLOOKUP(K1732,'Voltage Vector Region'!$M:$P,4,0)</f>
        <v>V18</v>
      </c>
      <c r="P1732" t="str">
        <f>VLOOKUP(L1732,'Voltage Vector Region'!$R:$S,2,0)</f>
        <v>POP</v>
      </c>
      <c r="Q1732" t="str">
        <f>VLOOKUP(M1732,'Voltage Vector Region'!$R:$S,2,0)</f>
        <v>PNO</v>
      </c>
      <c r="R1732" t="str">
        <f>VLOOKUP(N1732,'Voltage Vector Region'!$R:$S,2,0)</f>
        <v>PNP</v>
      </c>
      <c r="S1732">
        <f t="shared" si="223"/>
        <v>17.29</v>
      </c>
      <c r="T1732" t="e">
        <f>VLOOKUP($K1732,#REF!,2,0)</f>
        <v>#REF!</v>
      </c>
      <c r="U1732" t="e">
        <f>VLOOKUP($K1732,#REF!,3,0)</f>
        <v>#REF!</v>
      </c>
      <c r="V1732" t="e">
        <f>VLOOKUP($K1732,#REF!,4,0)</f>
        <v>#REF!</v>
      </c>
    </row>
    <row r="1733" spans="3:22" x14ac:dyDescent="0.3">
      <c r="C1733" s="1">
        <v>1.7299999999999999E-2</v>
      </c>
      <c r="D1733" s="1">
        <f t="shared" si="224"/>
        <v>5.4349552907103424</v>
      </c>
      <c r="E1733" s="1" t="str">
        <f t="shared" si="225"/>
        <v>S6</v>
      </c>
      <c r="F1733" s="1">
        <f t="shared" si="222"/>
        <v>0.19896753472735362</v>
      </c>
      <c r="G1733" s="1">
        <f>$F$2*(((SQRT(3)*COS(Model!F1733))-SIN(Model!F1733))/2)</f>
        <v>0.60008885570436765</v>
      </c>
      <c r="H1733" s="1">
        <f t="shared" si="218"/>
        <v>0.158125872303301</v>
      </c>
      <c r="I1733" s="1">
        <f t="shared" si="219"/>
        <v>0.75821472800766865</v>
      </c>
      <c r="J1733" s="1" t="str">
        <f t="shared" si="220"/>
        <v>R3</v>
      </c>
      <c r="K1733" t="str">
        <f t="shared" si="221"/>
        <v>S6R3</v>
      </c>
      <c r="L1733" t="str">
        <f>VLOOKUP(K1733,'Voltage Vector Region'!$M:$P,2,0)</f>
        <v>V6</v>
      </c>
      <c r="M1733" t="str">
        <f>VLOOKUP(K1733,'Voltage Vector Region'!$M:$P,3,0)</f>
        <v>V12</v>
      </c>
      <c r="N1733" t="str">
        <f>VLOOKUP(K1733,'Voltage Vector Region'!$M:$P,4,0)</f>
        <v>V18</v>
      </c>
      <c r="P1733" t="str">
        <f>VLOOKUP(L1733,'Voltage Vector Region'!$R:$S,2,0)</f>
        <v>POP</v>
      </c>
      <c r="Q1733" t="str">
        <f>VLOOKUP(M1733,'Voltage Vector Region'!$R:$S,2,0)</f>
        <v>PNO</v>
      </c>
      <c r="R1733" t="str">
        <f>VLOOKUP(N1733,'Voltage Vector Region'!$R:$S,2,0)</f>
        <v>PNP</v>
      </c>
      <c r="S1733">
        <f t="shared" si="223"/>
        <v>17.3</v>
      </c>
      <c r="T1733" t="e">
        <f>VLOOKUP($K1733,#REF!,2,0)</f>
        <v>#REF!</v>
      </c>
      <c r="U1733" t="e">
        <f>VLOOKUP($K1733,#REF!,3,0)</f>
        <v>#REF!</v>
      </c>
      <c r="V1733" t="e">
        <f>VLOOKUP($K1733,#REF!,4,0)</f>
        <v>#REF!</v>
      </c>
    </row>
    <row r="1734" spans="3:22" x14ac:dyDescent="0.3">
      <c r="C1734" s="1">
        <v>1.7309999999999999E-2</v>
      </c>
      <c r="D1734" s="1">
        <f t="shared" si="224"/>
        <v>5.438096883363932</v>
      </c>
      <c r="E1734" s="1" t="str">
        <f t="shared" si="225"/>
        <v>S6</v>
      </c>
      <c r="F1734" s="1">
        <f t="shared" si="222"/>
        <v>0.20210912738094322</v>
      </c>
      <c r="G1734" s="1">
        <f>$F$2*(((SQRT(3)*COS(Model!F1734))-SIN(Model!F1734))/2)</f>
        <v>0.59842383912270602</v>
      </c>
      <c r="H1734" s="1">
        <f t="shared" si="218"/>
        <v>0.16058877810800806</v>
      </c>
      <c r="I1734" s="1">
        <f t="shared" si="219"/>
        <v>0.75901261723071412</v>
      </c>
      <c r="J1734" s="1" t="str">
        <f t="shared" si="220"/>
        <v>R3</v>
      </c>
      <c r="K1734" t="str">
        <f t="shared" si="221"/>
        <v>S6R3</v>
      </c>
      <c r="L1734" t="str">
        <f>VLOOKUP(K1734,'Voltage Vector Region'!$M:$P,2,0)</f>
        <v>V6</v>
      </c>
      <c r="M1734" t="str">
        <f>VLOOKUP(K1734,'Voltage Vector Region'!$M:$P,3,0)</f>
        <v>V12</v>
      </c>
      <c r="N1734" t="str">
        <f>VLOOKUP(K1734,'Voltage Vector Region'!$M:$P,4,0)</f>
        <v>V18</v>
      </c>
      <c r="P1734" t="str">
        <f>VLOOKUP(L1734,'Voltage Vector Region'!$R:$S,2,0)</f>
        <v>POP</v>
      </c>
      <c r="Q1734" t="str">
        <f>VLOOKUP(M1734,'Voltage Vector Region'!$R:$S,2,0)</f>
        <v>PNO</v>
      </c>
      <c r="R1734" t="str">
        <f>VLOOKUP(N1734,'Voltage Vector Region'!$R:$S,2,0)</f>
        <v>PNP</v>
      </c>
      <c r="S1734">
        <f t="shared" si="223"/>
        <v>17.309999999999999</v>
      </c>
      <c r="T1734" t="e">
        <f>VLOOKUP($K1734,#REF!,2,0)</f>
        <v>#REF!</v>
      </c>
      <c r="U1734" t="e">
        <f>VLOOKUP($K1734,#REF!,3,0)</f>
        <v>#REF!</v>
      </c>
      <c r="V1734" t="e">
        <f>VLOOKUP($K1734,#REF!,4,0)</f>
        <v>#REF!</v>
      </c>
    </row>
    <row r="1735" spans="3:22" x14ac:dyDescent="0.3">
      <c r="C1735" s="1">
        <v>1.7319999999999999E-2</v>
      </c>
      <c r="D1735" s="1">
        <f t="shared" si="224"/>
        <v>5.4412384760175216</v>
      </c>
      <c r="E1735" s="1" t="str">
        <f t="shared" si="225"/>
        <v>S6</v>
      </c>
      <c r="F1735" s="1">
        <f t="shared" si="222"/>
        <v>0.20525072003453282</v>
      </c>
      <c r="G1735" s="1">
        <f>$F$2*(((SQRT(3)*COS(Model!F1735))-SIN(Model!F1735))/2)</f>
        <v>0.59675291633934591</v>
      </c>
      <c r="H1735" s="1">
        <f t="shared" si="218"/>
        <v>0.16305009896630751</v>
      </c>
      <c r="I1735" s="1">
        <f t="shared" si="219"/>
        <v>0.75980301530565342</v>
      </c>
      <c r="J1735" s="1" t="str">
        <f t="shared" si="220"/>
        <v>R3</v>
      </c>
      <c r="K1735" t="str">
        <f t="shared" si="221"/>
        <v>S6R3</v>
      </c>
      <c r="L1735" t="str">
        <f>VLOOKUP(K1735,'Voltage Vector Region'!$M:$P,2,0)</f>
        <v>V6</v>
      </c>
      <c r="M1735" t="str">
        <f>VLOOKUP(K1735,'Voltage Vector Region'!$M:$P,3,0)</f>
        <v>V12</v>
      </c>
      <c r="N1735" t="str">
        <f>VLOOKUP(K1735,'Voltage Vector Region'!$M:$P,4,0)</f>
        <v>V18</v>
      </c>
      <c r="P1735" t="str">
        <f>VLOOKUP(L1735,'Voltage Vector Region'!$R:$S,2,0)</f>
        <v>POP</v>
      </c>
      <c r="Q1735" t="str">
        <f>VLOOKUP(M1735,'Voltage Vector Region'!$R:$S,2,0)</f>
        <v>PNO</v>
      </c>
      <c r="R1735" t="str">
        <f>VLOOKUP(N1735,'Voltage Vector Region'!$R:$S,2,0)</f>
        <v>PNP</v>
      </c>
      <c r="S1735">
        <f t="shared" si="223"/>
        <v>17.319999999999997</v>
      </c>
      <c r="T1735" t="e">
        <f>VLOOKUP($K1735,#REF!,2,0)</f>
        <v>#REF!</v>
      </c>
      <c r="U1735" t="e">
        <f>VLOOKUP($K1735,#REF!,3,0)</f>
        <v>#REF!</v>
      </c>
      <c r="V1735" t="e">
        <f>VLOOKUP($K1735,#REF!,4,0)</f>
        <v>#REF!</v>
      </c>
    </row>
    <row r="1736" spans="3:22" x14ac:dyDescent="0.3">
      <c r="C1736" s="1">
        <v>1.7330000000000002E-2</v>
      </c>
      <c r="D1736" s="1">
        <f t="shared" si="224"/>
        <v>5.4443800686711121</v>
      </c>
      <c r="E1736" s="1" t="str">
        <f t="shared" si="225"/>
        <v>S6</v>
      </c>
      <c r="F1736" s="1">
        <f t="shared" si="222"/>
        <v>0.2083923126881233</v>
      </c>
      <c r="G1736" s="1">
        <f>$F$2*(((SQRT(3)*COS(Model!F1736))-SIN(Model!F1736))/2)</f>
        <v>0.59507610384561982</v>
      </c>
      <c r="H1736" s="1">
        <f t="shared" si="218"/>
        <v>0.16550981058595687</v>
      </c>
      <c r="I1736" s="1">
        <f t="shared" si="219"/>
        <v>0.76058591443157675</v>
      </c>
      <c r="J1736" s="1" t="str">
        <f t="shared" si="220"/>
        <v>R3</v>
      </c>
      <c r="K1736" t="str">
        <f t="shared" si="221"/>
        <v>S6R3</v>
      </c>
      <c r="L1736" t="str">
        <f>VLOOKUP(K1736,'Voltage Vector Region'!$M:$P,2,0)</f>
        <v>V6</v>
      </c>
      <c r="M1736" t="str">
        <f>VLOOKUP(K1736,'Voltage Vector Region'!$M:$P,3,0)</f>
        <v>V12</v>
      </c>
      <c r="N1736" t="str">
        <f>VLOOKUP(K1736,'Voltage Vector Region'!$M:$P,4,0)</f>
        <v>V18</v>
      </c>
      <c r="P1736" t="str">
        <f>VLOOKUP(L1736,'Voltage Vector Region'!$R:$S,2,0)</f>
        <v>POP</v>
      </c>
      <c r="Q1736" t="str">
        <f>VLOOKUP(M1736,'Voltage Vector Region'!$R:$S,2,0)</f>
        <v>PNO</v>
      </c>
      <c r="R1736" t="str">
        <f>VLOOKUP(N1736,'Voltage Vector Region'!$R:$S,2,0)</f>
        <v>PNP</v>
      </c>
      <c r="S1736">
        <f t="shared" si="223"/>
        <v>17.330000000000002</v>
      </c>
      <c r="T1736" t="e">
        <f>VLOOKUP($K1736,#REF!,2,0)</f>
        <v>#REF!</v>
      </c>
      <c r="U1736" t="e">
        <f>VLOOKUP($K1736,#REF!,3,0)</f>
        <v>#REF!</v>
      </c>
      <c r="V1736" t="e">
        <f>VLOOKUP($K1736,#REF!,4,0)</f>
        <v>#REF!</v>
      </c>
    </row>
    <row r="1737" spans="3:22" x14ac:dyDescent="0.3">
      <c r="C1737" s="1">
        <v>1.7340000000000001E-2</v>
      </c>
      <c r="D1737" s="1">
        <f t="shared" si="224"/>
        <v>5.4475216613247017</v>
      </c>
      <c r="E1737" s="1" t="str">
        <f t="shared" si="225"/>
        <v>S6</v>
      </c>
      <c r="F1737" s="1">
        <f t="shared" si="222"/>
        <v>0.2115339053417129</v>
      </c>
      <c r="G1737" s="1">
        <f>$F$2*(((SQRT(3)*COS(Model!F1737))-SIN(Model!F1737))/2)</f>
        <v>0.59339341819099134</v>
      </c>
      <c r="H1737" s="1">
        <f t="shared" si="218"/>
        <v>0.16796788869059406</v>
      </c>
      <c r="I1737" s="1">
        <f t="shared" si="219"/>
        <v>0.76136130688158543</v>
      </c>
      <c r="J1737" s="1" t="str">
        <f t="shared" si="220"/>
        <v>R3</v>
      </c>
      <c r="K1737" t="str">
        <f t="shared" si="221"/>
        <v>S6R3</v>
      </c>
      <c r="L1737" t="str">
        <f>VLOOKUP(K1737,'Voltage Vector Region'!$M:$P,2,0)</f>
        <v>V6</v>
      </c>
      <c r="M1737" t="str">
        <f>VLOOKUP(K1737,'Voltage Vector Region'!$M:$P,3,0)</f>
        <v>V12</v>
      </c>
      <c r="N1737" t="str">
        <f>VLOOKUP(K1737,'Voltage Vector Region'!$M:$P,4,0)</f>
        <v>V18</v>
      </c>
      <c r="P1737" t="str">
        <f>VLOOKUP(L1737,'Voltage Vector Region'!$R:$S,2,0)</f>
        <v>POP</v>
      </c>
      <c r="Q1737" t="str">
        <f>VLOOKUP(M1737,'Voltage Vector Region'!$R:$S,2,0)</f>
        <v>PNO</v>
      </c>
      <c r="R1737" t="str">
        <f>VLOOKUP(N1737,'Voltage Vector Region'!$R:$S,2,0)</f>
        <v>PNP</v>
      </c>
      <c r="S1737">
        <f t="shared" si="223"/>
        <v>17.34</v>
      </c>
      <c r="T1737" t="e">
        <f>VLOOKUP($K1737,#REF!,2,0)</f>
        <v>#REF!</v>
      </c>
      <c r="U1737" t="e">
        <f>VLOOKUP($K1737,#REF!,3,0)</f>
        <v>#REF!</v>
      </c>
      <c r="V1737" t="e">
        <f>VLOOKUP($K1737,#REF!,4,0)</f>
        <v>#REF!</v>
      </c>
    </row>
    <row r="1738" spans="3:22" x14ac:dyDescent="0.3">
      <c r="C1738" s="1">
        <v>1.7350000000000001E-2</v>
      </c>
      <c r="D1738" s="1">
        <f t="shared" si="224"/>
        <v>5.4506632539782913</v>
      </c>
      <c r="E1738" s="1" t="str">
        <f t="shared" si="225"/>
        <v>S6</v>
      </c>
      <c r="F1738" s="1">
        <f t="shared" si="222"/>
        <v>0.2146754979953025</v>
      </c>
      <c r="G1738" s="1">
        <f>$F$2*(((SQRT(3)*COS(Model!F1738))-SIN(Model!F1738))/2)</f>
        <v>0.59170487598288779</v>
      </c>
      <c r="H1738" s="1">
        <f t="shared" si="218"/>
        <v>0.17042430901998123</v>
      </c>
      <c r="I1738" s="1">
        <f t="shared" si="219"/>
        <v>0.76212918500286908</v>
      </c>
      <c r="J1738" s="1" t="str">
        <f t="shared" si="220"/>
        <v>R3</v>
      </c>
      <c r="K1738" t="str">
        <f t="shared" si="221"/>
        <v>S6R3</v>
      </c>
      <c r="L1738" t="str">
        <f>VLOOKUP(K1738,'Voltage Vector Region'!$M:$P,2,0)</f>
        <v>V6</v>
      </c>
      <c r="M1738" t="str">
        <f>VLOOKUP(K1738,'Voltage Vector Region'!$M:$P,3,0)</f>
        <v>V12</v>
      </c>
      <c r="N1738" t="str">
        <f>VLOOKUP(K1738,'Voltage Vector Region'!$M:$P,4,0)</f>
        <v>V18</v>
      </c>
      <c r="P1738" t="str">
        <f>VLOOKUP(L1738,'Voltage Vector Region'!$R:$S,2,0)</f>
        <v>POP</v>
      </c>
      <c r="Q1738" t="str">
        <f>VLOOKUP(M1738,'Voltage Vector Region'!$R:$S,2,0)</f>
        <v>PNO</v>
      </c>
      <c r="R1738" t="str">
        <f>VLOOKUP(N1738,'Voltage Vector Region'!$R:$S,2,0)</f>
        <v>PNP</v>
      </c>
      <c r="S1738">
        <f t="shared" si="223"/>
        <v>17.350000000000001</v>
      </c>
      <c r="T1738" t="e">
        <f>VLOOKUP($K1738,#REF!,2,0)</f>
        <v>#REF!</v>
      </c>
      <c r="U1738" t="e">
        <f>VLOOKUP($K1738,#REF!,3,0)</f>
        <v>#REF!</v>
      </c>
      <c r="V1738" t="e">
        <f>VLOOKUP($K1738,#REF!,4,0)</f>
        <v>#REF!</v>
      </c>
    </row>
    <row r="1739" spans="3:22" x14ac:dyDescent="0.3">
      <c r="C1739" s="1">
        <v>1.736E-2</v>
      </c>
      <c r="D1739" s="1">
        <f t="shared" si="224"/>
        <v>5.4538048466318809</v>
      </c>
      <c r="E1739" s="1" t="str">
        <f t="shared" si="225"/>
        <v>S6</v>
      </c>
      <c r="F1739" s="1">
        <f t="shared" si="222"/>
        <v>0.2178170906488921</v>
      </c>
      <c r="G1739" s="1">
        <f>$F$2*(((SQRT(3)*COS(Model!F1739))-SIN(Model!F1739))/2)</f>
        <v>0.59001049388653926</v>
      </c>
      <c r="H1739" s="1">
        <f t="shared" si="218"/>
        <v>0.17287904733024148</v>
      </c>
      <c r="I1739" s="1">
        <f t="shared" si="219"/>
        <v>0.76288954121678076</v>
      </c>
      <c r="J1739" s="1" t="str">
        <f t="shared" si="220"/>
        <v>R3</v>
      </c>
      <c r="K1739" t="str">
        <f t="shared" si="221"/>
        <v>S6R3</v>
      </c>
      <c r="L1739" t="str">
        <f>VLOOKUP(K1739,'Voltage Vector Region'!$M:$P,2,0)</f>
        <v>V6</v>
      </c>
      <c r="M1739" t="str">
        <f>VLOOKUP(K1739,'Voltage Vector Region'!$M:$P,3,0)</f>
        <v>V12</v>
      </c>
      <c r="N1739" t="str">
        <f>VLOOKUP(K1739,'Voltage Vector Region'!$M:$P,4,0)</f>
        <v>V18</v>
      </c>
      <c r="P1739" t="str">
        <f>VLOOKUP(L1739,'Voltage Vector Region'!$R:$S,2,0)</f>
        <v>POP</v>
      </c>
      <c r="Q1739" t="str">
        <f>VLOOKUP(M1739,'Voltage Vector Region'!$R:$S,2,0)</f>
        <v>PNO</v>
      </c>
      <c r="R1739" t="str">
        <f>VLOOKUP(N1739,'Voltage Vector Region'!$R:$S,2,0)</f>
        <v>PNP</v>
      </c>
      <c r="S1739">
        <f t="shared" si="223"/>
        <v>17.36</v>
      </c>
      <c r="T1739" t="e">
        <f>VLOOKUP($K1739,#REF!,2,0)</f>
        <v>#REF!</v>
      </c>
      <c r="U1739" t="e">
        <f>VLOOKUP($K1739,#REF!,3,0)</f>
        <v>#REF!</v>
      </c>
      <c r="V1739" t="e">
        <f>VLOOKUP($K1739,#REF!,4,0)</f>
        <v>#REF!</v>
      </c>
    </row>
    <row r="1740" spans="3:22" x14ac:dyDescent="0.3">
      <c r="C1740" s="1">
        <v>1.737E-2</v>
      </c>
      <c r="D1740" s="1">
        <f t="shared" si="224"/>
        <v>5.4569464392854705</v>
      </c>
      <c r="E1740" s="1" t="str">
        <f t="shared" si="225"/>
        <v>S6</v>
      </c>
      <c r="F1740" s="1">
        <f t="shared" si="222"/>
        <v>0.2209586833024817</v>
      </c>
      <c r="G1740" s="1">
        <f>$F$2*(((SQRT(3)*COS(Model!F1740))-SIN(Model!F1740))/2)</f>
        <v>0.58831028862481294</v>
      </c>
      <c r="H1740" s="1">
        <f t="shared" ref="H1740:H1803" si="226">$F$2*SIN(F1740)</f>
        <v>0.17533207939409867</v>
      </c>
      <c r="I1740" s="1">
        <f t="shared" ref="I1740:I1803" si="227">G1740+H1740</f>
        <v>0.76364236801891161</v>
      </c>
      <c r="J1740" s="1" t="str">
        <f t="shared" ref="J1740:J1803" si="228">IF(G1740&gt;0.5,"R3",IF(H1740&gt;0.5,"R4",IF(I1740&lt;0.5,"R1","R2")))</f>
        <v>R3</v>
      </c>
      <c r="K1740" t="str">
        <f t="shared" ref="K1740:K1803" si="229">E1740&amp;J1740</f>
        <v>S6R3</v>
      </c>
      <c r="L1740" t="str">
        <f>VLOOKUP(K1740,'Voltage Vector Region'!$M:$P,2,0)</f>
        <v>V6</v>
      </c>
      <c r="M1740" t="str">
        <f>VLOOKUP(K1740,'Voltage Vector Region'!$M:$P,3,0)</f>
        <v>V12</v>
      </c>
      <c r="N1740" t="str">
        <f>VLOOKUP(K1740,'Voltage Vector Region'!$M:$P,4,0)</f>
        <v>V18</v>
      </c>
      <c r="P1740" t="str">
        <f>VLOOKUP(L1740,'Voltage Vector Region'!$R:$S,2,0)</f>
        <v>POP</v>
      </c>
      <c r="Q1740" t="str">
        <f>VLOOKUP(M1740,'Voltage Vector Region'!$R:$S,2,0)</f>
        <v>PNO</v>
      </c>
      <c r="R1740" t="str">
        <f>VLOOKUP(N1740,'Voltage Vector Region'!$R:$S,2,0)</f>
        <v>PNP</v>
      </c>
      <c r="S1740">
        <f t="shared" si="223"/>
        <v>17.37</v>
      </c>
      <c r="T1740" t="e">
        <f>VLOOKUP($K1740,#REF!,2,0)</f>
        <v>#REF!</v>
      </c>
      <c r="U1740" t="e">
        <f>VLOOKUP($K1740,#REF!,3,0)</f>
        <v>#REF!</v>
      </c>
      <c r="V1740" t="e">
        <f>VLOOKUP($K1740,#REF!,4,0)</f>
        <v>#REF!</v>
      </c>
    </row>
    <row r="1741" spans="3:22" x14ac:dyDescent="0.3">
      <c r="C1741" s="1">
        <v>1.738E-2</v>
      </c>
      <c r="D1741" s="1">
        <f t="shared" si="224"/>
        <v>5.460088031939061</v>
      </c>
      <c r="E1741" s="1" t="str">
        <f t="shared" si="225"/>
        <v>S6</v>
      </c>
      <c r="F1741" s="1">
        <f t="shared" si="222"/>
        <v>0.22410027595607218</v>
      </c>
      <c r="G1741" s="1">
        <f>$F$2*(((SQRT(3)*COS(Model!F1741))-SIN(Model!F1741))/2)</f>
        <v>0.58660427697804784</v>
      </c>
      <c r="H1741" s="1">
        <f t="shared" si="226"/>
        <v>0.17778338100111735</v>
      </c>
      <c r="I1741" s="1">
        <f t="shared" si="227"/>
        <v>0.76438765797916519</v>
      </c>
      <c r="J1741" s="1" t="str">
        <f t="shared" si="228"/>
        <v>R3</v>
      </c>
      <c r="K1741" t="str">
        <f t="shared" si="229"/>
        <v>S6R3</v>
      </c>
      <c r="L1741" t="str">
        <f>VLOOKUP(K1741,'Voltage Vector Region'!$M:$P,2,0)</f>
        <v>V6</v>
      </c>
      <c r="M1741" t="str">
        <f>VLOOKUP(K1741,'Voltage Vector Region'!$M:$P,3,0)</f>
        <v>V12</v>
      </c>
      <c r="N1741" t="str">
        <f>VLOOKUP(K1741,'Voltage Vector Region'!$M:$P,4,0)</f>
        <v>V18</v>
      </c>
      <c r="P1741" t="str">
        <f>VLOOKUP(L1741,'Voltage Vector Region'!$R:$S,2,0)</f>
        <v>POP</v>
      </c>
      <c r="Q1741" t="str">
        <f>VLOOKUP(M1741,'Voltage Vector Region'!$R:$S,2,0)</f>
        <v>PNO</v>
      </c>
      <c r="R1741" t="str">
        <f>VLOOKUP(N1741,'Voltage Vector Region'!$R:$S,2,0)</f>
        <v>PNP</v>
      </c>
      <c r="S1741">
        <f t="shared" si="223"/>
        <v>17.38</v>
      </c>
      <c r="T1741" t="e">
        <f>VLOOKUP($K1741,#REF!,2,0)</f>
        <v>#REF!</v>
      </c>
      <c r="U1741" t="e">
        <f>VLOOKUP($K1741,#REF!,3,0)</f>
        <v>#REF!</v>
      </c>
      <c r="V1741" t="e">
        <f>VLOOKUP($K1741,#REF!,4,0)</f>
        <v>#REF!</v>
      </c>
    </row>
    <row r="1742" spans="3:22" x14ac:dyDescent="0.3">
      <c r="C1742" s="1">
        <v>1.7389999999999999E-2</v>
      </c>
      <c r="D1742" s="1">
        <f t="shared" si="224"/>
        <v>5.4632296245926506</v>
      </c>
      <c r="E1742" s="1" t="str">
        <f t="shared" si="225"/>
        <v>S6</v>
      </c>
      <c r="F1742" s="1">
        <f t="shared" si="222"/>
        <v>0.22724186860966178</v>
      </c>
      <c r="G1742" s="1">
        <f>$F$2*(((SQRT(3)*COS(Model!F1742))-SIN(Model!F1742))/2)</f>
        <v>0.58489247578389125</v>
      </c>
      <c r="H1742" s="1">
        <f t="shared" si="226"/>
        <v>0.18023292795793891</v>
      </c>
      <c r="I1742" s="1">
        <f t="shared" si="227"/>
        <v>0.76512540374183013</v>
      </c>
      <c r="J1742" s="1" t="str">
        <f t="shared" si="228"/>
        <v>R3</v>
      </c>
      <c r="K1742" t="str">
        <f t="shared" si="229"/>
        <v>S6R3</v>
      </c>
      <c r="L1742" t="str">
        <f>VLOOKUP(K1742,'Voltage Vector Region'!$M:$P,2,0)</f>
        <v>V6</v>
      </c>
      <c r="M1742" t="str">
        <f>VLOOKUP(K1742,'Voltage Vector Region'!$M:$P,3,0)</f>
        <v>V12</v>
      </c>
      <c r="N1742" t="str">
        <f>VLOOKUP(K1742,'Voltage Vector Region'!$M:$P,4,0)</f>
        <v>V18</v>
      </c>
      <c r="P1742" t="str">
        <f>VLOOKUP(L1742,'Voltage Vector Region'!$R:$S,2,0)</f>
        <v>POP</v>
      </c>
      <c r="Q1742" t="str">
        <f>VLOOKUP(M1742,'Voltage Vector Region'!$R:$S,2,0)</f>
        <v>PNO</v>
      </c>
      <c r="R1742" t="str">
        <f>VLOOKUP(N1742,'Voltage Vector Region'!$R:$S,2,0)</f>
        <v>PNP</v>
      </c>
      <c r="S1742">
        <f t="shared" si="223"/>
        <v>17.39</v>
      </c>
      <c r="T1742" t="e">
        <f>VLOOKUP($K1742,#REF!,2,0)</f>
        <v>#REF!</v>
      </c>
      <c r="U1742" t="e">
        <f>VLOOKUP($K1742,#REF!,3,0)</f>
        <v>#REF!</v>
      </c>
      <c r="V1742" t="e">
        <f>VLOOKUP($K1742,#REF!,4,0)</f>
        <v>#REF!</v>
      </c>
    </row>
    <row r="1743" spans="3:22" x14ac:dyDescent="0.3">
      <c r="C1743" s="1">
        <v>1.7399999999999999E-2</v>
      </c>
      <c r="D1743" s="1">
        <f t="shared" si="224"/>
        <v>5.4663712172462402</v>
      </c>
      <c r="E1743" s="1" t="str">
        <f t="shared" si="225"/>
        <v>S6</v>
      </c>
      <c r="F1743" s="1">
        <f t="shared" si="222"/>
        <v>0.23038346126325138</v>
      </c>
      <c r="G1743" s="1">
        <f>$F$2*(((SQRT(3)*COS(Model!F1743))-SIN(Model!F1743))/2)</f>
        <v>0.58317490193712929</v>
      </c>
      <c r="H1743" s="1">
        <f t="shared" si="226"/>
        <v>0.1826806960885245</v>
      </c>
      <c r="I1743" s="1">
        <f t="shared" si="227"/>
        <v>0.76585559802565384</v>
      </c>
      <c r="J1743" s="1" t="str">
        <f t="shared" si="228"/>
        <v>R3</v>
      </c>
      <c r="K1743" t="str">
        <f t="shared" si="229"/>
        <v>S6R3</v>
      </c>
      <c r="L1743" t="str">
        <f>VLOOKUP(K1743,'Voltage Vector Region'!$M:$P,2,0)</f>
        <v>V6</v>
      </c>
      <c r="M1743" t="str">
        <f>VLOOKUP(K1743,'Voltage Vector Region'!$M:$P,3,0)</f>
        <v>V12</v>
      </c>
      <c r="N1743" t="str">
        <f>VLOOKUP(K1743,'Voltage Vector Region'!$M:$P,4,0)</f>
        <v>V18</v>
      </c>
      <c r="P1743" t="str">
        <f>VLOOKUP(L1743,'Voltage Vector Region'!$R:$S,2,0)</f>
        <v>POP</v>
      </c>
      <c r="Q1743" t="str">
        <f>VLOOKUP(M1743,'Voltage Vector Region'!$R:$S,2,0)</f>
        <v>PNO</v>
      </c>
      <c r="R1743" t="str">
        <f>VLOOKUP(N1743,'Voltage Vector Region'!$R:$S,2,0)</f>
        <v>PNP</v>
      </c>
      <c r="S1743">
        <f t="shared" si="223"/>
        <v>17.399999999999999</v>
      </c>
      <c r="T1743" t="e">
        <f>VLOOKUP($K1743,#REF!,2,0)</f>
        <v>#REF!</v>
      </c>
      <c r="U1743" t="e">
        <f>VLOOKUP($K1743,#REF!,3,0)</f>
        <v>#REF!</v>
      </c>
      <c r="V1743" t="e">
        <f>VLOOKUP($K1743,#REF!,4,0)</f>
        <v>#REF!</v>
      </c>
    </row>
    <row r="1744" spans="3:22" x14ac:dyDescent="0.3">
      <c r="C1744" s="1">
        <v>1.7409999999999998E-2</v>
      </c>
      <c r="D1744" s="1">
        <f t="shared" si="224"/>
        <v>5.4695128098998298</v>
      </c>
      <c r="E1744" s="1" t="str">
        <f t="shared" si="225"/>
        <v>S6</v>
      </c>
      <c r="F1744" s="1">
        <f t="shared" si="222"/>
        <v>0.23352505391684097</v>
      </c>
      <c r="G1744" s="1">
        <f>$F$2*(((SQRT(3)*COS(Model!F1744))-SIN(Model!F1744))/2)</f>
        <v>0.58145157238952228</v>
      </c>
      <c r="H1744" s="1">
        <f t="shared" si="226"/>
        <v>0.18512666123439089</v>
      </c>
      <c r="I1744" s="1">
        <f t="shared" si="227"/>
        <v>0.7665782336239132</v>
      </c>
      <c r="J1744" s="1" t="str">
        <f t="shared" si="228"/>
        <v>R3</v>
      </c>
      <c r="K1744" t="str">
        <f t="shared" si="229"/>
        <v>S6R3</v>
      </c>
      <c r="L1744" t="str">
        <f>VLOOKUP(K1744,'Voltage Vector Region'!$M:$P,2,0)</f>
        <v>V6</v>
      </c>
      <c r="M1744" t="str">
        <f>VLOOKUP(K1744,'Voltage Vector Region'!$M:$P,3,0)</f>
        <v>V12</v>
      </c>
      <c r="N1744" t="str">
        <f>VLOOKUP(K1744,'Voltage Vector Region'!$M:$P,4,0)</f>
        <v>V18</v>
      </c>
      <c r="P1744" t="str">
        <f>VLOOKUP(L1744,'Voltage Vector Region'!$R:$S,2,0)</f>
        <v>POP</v>
      </c>
      <c r="Q1744" t="str">
        <f>VLOOKUP(M1744,'Voltage Vector Region'!$R:$S,2,0)</f>
        <v>PNO</v>
      </c>
      <c r="R1744" t="str">
        <f>VLOOKUP(N1744,'Voltage Vector Region'!$R:$S,2,0)</f>
        <v>PNP</v>
      </c>
      <c r="S1744">
        <f t="shared" si="223"/>
        <v>17.409999999999997</v>
      </c>
      <c r="T1744" t="e">
        <f>VLOOKUP($K1744,#REF!,2,0)</f>
        <v>#REF!</v>
      </c>
      <c r="U1744" t="e">
        <f>VLOOKUP($K1744,#REF!,3,0)</f>
        <v>#REF!</v>
      </c>
      <c r="V1744" t="e">
        <f>VLOOKUP($K1744,#REF!,4,0)</f>
        <v>#REF!</v>
      </c>
    </row>
    <row r="1745" spans="3:22" x14ac:dyDescent="0.3">
      <c r="C1745" s="1">
        <v>1.7420000000000001E-2</v>
      </c>
      <c r="D1745" s="1">
        <f t="shared" si="224"/>
        <v>5.4726544025534203</v>
      </c>
      <c r="E1745" s="1" t="str">
        <f t="shared" si="225"/>
        <v>S6</v>
      </c>
      <c r="F1745" s="1">
        <f t="shared" si="222"/>
        <v>0.23666664657043146</v>
      </c>
      <c r="G1745" s="1">
        <f>$F$2*(((SQRT(3)*COS(Model!F1745))-SIN(Model!F1745))/2)</f>
        <v>0.57972250414963711</v>
      </c>
      <c r="H1745" s="1">
        <f t="shared" si="226"/>
        <v>0.18757079925485023</v>
      </c>
      <c r="I1745" s="1">
        <f t="shared" si="227"/>
        <v>0.76729330340448731</v>
      </c>
      <c r="J1745" s="1" t="str">
        <f t="shared" si="228"/>
        <v>R3</v>
      </c>
      <c r="K1745" t="str">
        <f t="shared" si="229"/>
        <v>S6R3</v>
      </c>
      <c r="L1745" t="str">
        <f>VLOOKUP(K1745,'Voltage Vector Region'!$M:$P,2,0)</f>
        <v>V6</v>
      </c>
      <c r="M1745" t="str">
        <f>VLOOKUP(K1745,'Voltage Vector Region'!$M:$P,3,0)</f>
        <v>V12</v>
      </c>
      <c r="N1745" t="str">
        <f>VLOOKUP(K1745,'Voltage Vector Region'!$M:$P,4,0)</f>
        <v>V18</v>
      </c>
      <c r="P1745" t="str">
        <f>VLOOKUP(L1745,'Voltage Vector Region'!$R:$S,2,0)</f>
        <v>POP</v>
      </c>
      <c r="Q1745" t="str">
        <f>VLOOKUP(M1745,'Voltage Vector Region'!$R:$S,2,0)</f>
        <v>PNO</v>
      </c>
      <c r="R1745" t="str">
        <f>VLOOKUP(N1745,'Voltage Vector Region'!$R:$S,2,0)</f>
        <v>PNP</v>
      </c>
      <c r="S1745">
        <f t="shared" si="223"/>
        <v>17.420000000000002</v>
      </c>
      <c r="T1745" t="e">
        <f>VLOOKUP($K1745,#REF!,2,0)</f>
        <v>#REF!</v>
      </c>
      <c r="U1745" t="e">
        <f>VLOOKUP($K1745,#REF!,3,0)</f>
        <v>#REF!</v>
      </c>
      <c r="V1745" t="e">
        <f>VLOOKUP($K1745,#REF!,4,0)</f>
        <v>#REF!</v>
      </c>
    </row>
    <row r="1746" spans="3:22" x14ac:dyDescent="0.3">
      <c r="C1746" s="1">
        <v>1.7430000000000001E-2</v>
      </c>
      <c r="D1746" s="1">
        <f t="shared" si="224"/>
        <v>5.4757959952070099</v>
      </c>
      <c r="E1746" s="1" t="str">
        <f t="shared" si="225"/>
        <v>S6</v>
      </c>
      <c r="F1746" s="1">
        <f t="shared" si="222"/>
        <v>0.23980823922402106</v>
      </c>
      <c r="G1746" s="1">
        <f>$F$2*(((SQRT(3)*COS(Model!F1746))-SIN(Model!F1746))/2)</f>
        <v>0.5779877142826797</v>
      </c>
      <c r="H1746" s="1">
        <f t="shared" si="226"/>
        <v>0.19001308602724565</v>
      </c>
      <c r="I1746" s="1">
        <f t="shared" si="227"/>
        <v>0.76800080030992535</v>
      </c>
      <c r="J1746" s="1" t="str">
        <f t="shared" si="228"/>
        <v>R3</v>
      </c>
      <c r="K1746" t="str">
        <f t="shared" si="229"/>
        <v>S6R3</v>
      </c>
      <c r="L1746" t="str">
        <f>VLOOKUP(K1746,'Voltage Vector Region'!$M:$P,2,0)</f>
        <v>V6</v>
      </c>
      <c r="M1746" t="str">
        <f>VLOOKUP(K1746,'Voltage Vector Region'!$M:$P,3,0)</f>
        <v>V12</v>
      </c>
      <c r="N1746" t="str">
        <f>VLOOKUP(K1746,'Voltage Vector Region'!$M:$P,4,0)</f>
        <v>V18</v>
      </c>
      <c r="P1746" t="str">
        <f>VLOOKUP(L1746,'Voltage Vector Region'!$R:$S,2,0)</f>
        <v>POP</v>
      </c>
      <c r="Q1746" t="str">
        <f>VLOOKUP(M1746,'Voltage Vector Region'!$R:$S,2,0)</f>
        <v>PNO</v>
      </c>
      <c r="R1746" t="str">
        <f>VLOOKUP(N1746,'Voltage Vector Region'!$R:$S,2,0)</f>
        <v>PNP</v>
      </c>
      <c r="S1746">
        <f t="shared" si="223"/>
        <v>17.43</v>
      </c>
      <c r="T1746" t="e">
        <f>VLOOKUP($K1746,#REF!,2,0)</f>
        <v>#REF!</v>
      </c>
      <c r="U1746" t="e">
        <f>VLOOKUP($K1746,#REF!,3,0)</f>
        <v>#REF!</v>
      </c>
      <c r="V1746" t="e">
        <f>VLOOKUP($K1746,#REF!,4,0)</f>
        <v>#REF!</v>
      </c>
    </row>
    <row r="1747" spans="3:22" x14ac:dyDescent="0.3">
      <c r="C1747" s="1">
        <v>1.7440000000000001E-2</v>
      </c>
      <c r="D1747" s="1">
        <f t="shared" si="224"/>
        <v>5.4789375878605995</v>
      </c>
      <c r="E1747" s="1" t="str">
        <f t="shared" si="225"/>
        <v>S6</v>
      </c>
      <c r="F1747" s="1">
        <f t="shared" si="222"/>
        <v>0.24294983187761066</v>
      </c>
      <c r="G1747" s="1">
        <f>$F$2*(((SQRT(3)*COS(Model!F1747))-SIN(Model!F1747))/2)</f>
        <v>0.57624721991032546</v>
      </c>
      <c r="H1747" s="1">
        <f t="shared" si="226"/>
        <v>0.19245349744719334</v>
      </c>
      <c r="I1747" s="1">
        <f t="shared" si="227"/>
        <v>0.76870071735751877</v>
      </c>
      <c r="J1747" s="1" t="str">
        <f t="shared" si="228"/>
        <v>R3</v>
      </c>
      <c r="K1747" t="str">
        <f t="shared" si="229"/>
        <v>S6R3</v>
      </c>
      <c r="L1747" t="str">
        <f>VLOOKUP(K1747,'Voltage Vector Region'!$M:$P,2,0)</f>
        <v>V6</v>
      </c>
      <c r="M1747" t="str">
        <f>VLOOKUP(K1747,'Voltage Vector Region'!$M:$P,3,0)</f>
        <v>V12</v>
      </c>
      <c r="N1747" t="str">
        <f>VLOOKUP(K1747,'Voltage Vector Region'!$M:$P,4,0)</f>
        <v>V18</v>
      </c>
      <c r="P1747" t="str">
        <f>VLOOKUP(L1747,'Voltage Vector Region'!$R:$S,2,0)</f>
        <v>POP</v>
      </c>
      <c r="Q1747" t="str">
        <f>VLOOKUP(M1747,'Voltage Vector Region'!$R:$S,2,0)</f>
        <v>PNO</v>
      </c>
      <c r="R1747" t="str">
        <f>VLOOKUP(N1747,'Voltage Vector Region'!$R:$S,2,0)</f>
        <v>PNP</v>
      </c>
      <c r="S1747">
        <f t="shared" si="223"/>
        <v>17.440000000000001</v>
      </c>
      <c r="T1747" t="e">
        <f>VLOOKUP($K1747,#REF!,2,0)</f>
        <v>#REF!</v>
      </c>
      <c r="U1747" t="e">
        <f>VLOOKUP($K1747,#REF!,3,0)</f>
        <v>#REF!</v>
      </c>
      <c r="V1747" t="e">
        <f>VLOOKUP($K1747,#REF!,4,0)</f>
        <v>#REF!</v>
      </c>
    </row>
    <row r="1748" spans="3:22" x14ac:dyDescent="0.3">
      <c r="C1748" s="1">
        <v>1.745E-2</v>
      </c>
      <c r="D1748" s="1">
        <f t="shared" si="224"/>
        <v>5.4820791805141891</v>
      </c>
      <c r="E1748" s="1" t="str">
        <f t="shared" si="225"/>
        <v>S6</v>
      </c>
      <c r="F1748" s="1">
        <f t="shared" si="222"/>
        <v>0.24609142453120025</v>
      </c>
      <c r="G1748" s="1">
        <f>$F$2*(((SQRT(3)*COS(Model!F1748))-SIN(Model!F1748))/2)</f>
        <v>0.57450103821055121</v>
      </c>
      <c r="H1748" s="1">
        <f t="shared" si="226"/>
        <v>0.19489200942881785</v>
      </c>
      <c r="I1748" s="1">
        <f t="shared" si="227"/>
        <v>0.76939304763936911</v>
      </c>
      <c r="J1748" s="1" t="str">
        <f t="shared" si="228"/>
        <v>R3</v>
      </c>
      <c r="K1748" t="str">
        <f t="shared" si="229"/>
        <v>S6R3</v>
      </c>
      <c r="L1748" t="str">
        <f>VLOOKUP(K1748,'Voltage Vector Region'!$M:$P,2,0)</f>
        <v>V6</v>
      </c>
      <c r="M1748" t="str">
        <f>VLOOKUP(K1748,'Voltage Vector Region'!$M:$P,3,0)</f>
        <v>V12</v>
      </c>
      <c r="N1748" t="str">
        <f>VLOOKUP(K1748,'Voltage Vector Region'!$M:$P,4,0)</f>
        <v>V18</v>
      </c>
      <c r="P1748" t="str">
        <f>VLOOKUP(L1748,'Voltage Vector Region'!$R:$S,2,0)</f>
        <v>POP</v>
      </c>
      <c r="Q1748" t="str">
        <f>VLOOKUP(M1748,'Voltage Vector Region'!$R:$S,2,0)</f>
        <v>PNO</v>
      </c>
      <c r="R1748" t="str">
        <f>VLOOKUP(N1748,'Voltage Vector Region'!$R:$S,2,0)</f>
        <v>PNP</v>
      </c>
      <c r="S1748">
        <f t="shared" si="223"/>
        <v>17.45</v>
      </c>
      <c r="T1748" t="e">
        <f>VLOOKUP($K1748,#REF!,2,0)</f>
        <v>#REF!</v>
      </c>
      <c r="U1748" t="e">
        <f>VLOOKUP($K1748,#REF!,3,0)</f>
        <v>#REF!</v>
      </c>
      <c r="V1748" t="e">
        <f>VLOOKUP($K1748,#REF!,4,0)</f>
        <v>#REF!</v>
      </c>
    </row>
    <row r="1749" spans="3:22" x14ac:dyDescent="0.3">
      <c r="C1749" s="1">
        <v>1.746E-2</v>
      </c>
      <c r="D1749" s="1">
        <f t="shared" si="224"/>
        <v>5.4852207731677787</v>
      </c>
      <c r="E1749" s="1" t="str">
        <f t="shared" si="225"/>
        <v>S6</v>
      </c>
      <c r="F1749" s="1">
        <f t="shared" si="222"/>
        <v>0.24923301718478985</v>
      </c>
      <c r="G1749" s="1">
        <f>$F$2*(((SQRT(3)*COS(Model!F1749))-SIN(Model!F1749))/2)</f>
        <v>0.57274918641746508</v>
      </c>
      <c r="H1749" s="1">
        <f t="shared" si="226"/>
        <v>0.19732859790499041</v>
      </c>
      <c r="I1749" s="1">
        <f t="shared" si="227"/>
        <v>0.77007778432245555</v>
      </c>
      <c r="J1749" s="1" t="str">
        <f t="shared" si="228"/>
        <v>R3</v>
      </c>
      <c r="K1749" t="str">
        <f t="shared" si="229"/>
        <v>S6R3</v>
      </c>
      <c r="L1749" t="str">
        <f>VLOOKUP(K1749,'Voltage Vector Region'!$M:$P,2,0)</f>
        <v>V6</v>
      </c>
      <c r="M1749" t="str">
        <f>VLOOKUP(K1749,'Voltage Vector Region'!$M:$P,3,0)</f>
        <v>V12</v>
      </c>
      <c r="N1749" t="str">
        <f>VLOOKUP(K1749,'Voltage Vector Region'!$M:$P,4,0)</f>
        <v>V18</v>
      </c>
      <c r="P1749" t="str">
        <f>VLOOKUP(L1749,'Voltage Vector Region'!$R:$S,2,0)</f>
        <v>POP</v>
      </c>
      <c r="Q1749" t="str">
        <f>VLOOKUP(M1749,'Voltage Vector Region'!$R:$S,2,0)</f>
        <v>PNO</v>
      </c>
      <c r="R1749" t="str">
        <f>VLOOKUP(N1749,'Voltage Vector Region'!$R:$S,2,0)</f>
        <v>PNP</v>
      </c>
      <c r="S1749">
        <f t="shared" si="223"/>
        <v>17.46</v>
      </c>
      <c r="T1749" t="e">
        <f>VLOOKUP($K1749,#REF!,2,0)</f>
        <v>#REF!</v>
      </c>
      <c r="U1749" t="e">
        <f>VLOOKUP($K1749,#REF!,3,0)</f>
        <v>#REF!</v>
      </c>
      <c r="V1749" t="e">
        <f>VLOOKUP($K1749,#REF!,4,0)</f>
        <v>#REF!</v>
      </c>
    </row>
    <row r="1750" spans="3:22" x14ac:dyDescent="0.3">
      <c r="C1750" s="1">
        <v>1.7469999999999999E-2</v>
      </c>
      <c r="D1750" s="1">
        <f t="shared" si="224"/>
        <v>5.4883623658213683</v>
      </c>
      <c r="E1750" s="1" t="str">
        <f t="shared" si="225"/>
        <v>S6</v>
      </c>
      <c r="F1750" s="1">
        <f t="shared" si="222"/>
        <v>0.25237460983837945</v>
      </c>
      <c r="G1750" s="1">
        <f>$F$2*(((SQRT(3)*COS(Model!F1750))-SIN(Model!F1750))/2)</f>
        <v>0.57099168182113746</v>
      </c>
      <c r="H1750" s="1">
        <f t="shared" si="226"/>
        <v>0.19976323882756641</v>
      </c>
      <c r="I1750" s="1">
        <f t="shared" si="227"/>
        <v>0.77075492064870388</v>
      </c>
      <c r="J1750" s="1" t="str">
        <f t="shared" si="228"/>
        <v>R3</v>
      </c>
      <c r="K1750" t="str">
        <f t="shared" si="229"/>
        <v>S6R3</v>
      </c>
      <c r="L1750" t="str">
        <f>VLOOKUP(K1750,'Voltage Vector Region'!$M:$P,2,0)</f>
        <v>V6</v>
      </c>
      <c r="M1750" t="str">
        <f>VLOOKUP(K1750,'Voltage Vector Region'!$M:$P,3,0)</f>
        <v>V12</v>
      </c>
      <c r="N1750" t="str">
        <f>VLOOKUP(K1750,'Voltage Vector Region'!$M:$P,4,0)</f>
        <v>V18</v>
      </c>
      <c r="P1750" t="str">
        <f>VLOOKUP(L1750,'Voltage Vector Region'!$R:$S,2,0)</f>
        <v>POP</v>
      </c>
      <c r="Q1750" t="str">
        <f>VLOOKUP(M1750,'Voltage Vector Region'!$R:$S,2,0)</f>
        <v>PNO</v>
      </c>
      <c r="R1750" t="str">
        <f>VLOOKUP(N1750,'Voltage Vector Region'!$R:$S,2,0)</f>
        <v>PNP</v>
      </c>
      <c r="S1750">
        <f t="shared" si="223"/>
        <v>17.47</v>
      </c>
      <c r="T1750" t="e">
        <f>VLOOKUP($K1750,#REF!,2,0)</f>
        <v>#REF!</v>
      </c>
      <c r="U1750" t="e">
        <f>VLOOKUP($K1750,#REF!,3,0)</f>
        <v>#REF!</v>
      </c>
      <c r="V1750" t="e">
        <f>VLOOKUP($K1750,#REF!,4,0)</f>
        <v>#REF!</v>
      </c>
    </row>
    <row r="1751" spans="3:22" x14ac:dyDescent="0.3">
      <c r="C1751" s="1">
        <v>1.7479999999999999E-2</v>
      </c>
      <c r="D1751" s="1">
        <f t="shared" si="224"/>
        <v>5.4915039584749579</v>
      </c>
      <c r="E1751" s="1" t="str">
        <f t="shared" si="225"/>
        <v>S6</v>
      </c>
      <c r="F1751" s="1">
        <f t="shared" si="222"/>
        <v>0.25551620249196905</v>
      </c>
      <c r="G1751" s="1">
        <f>$F$2*(((SQRT(3)*COS(Model!F1751))-SIN(Model!F1751))/2)</f>
        <v>0.56922854176742865</v>
      </c>
      <c r="H1751" s="1">
        <f t="shared" si="226"/>
        <v>0.20219590816762284</v>
      </c>
      <c r="I1751" s="1">
        <f t="shared" si="227"/>
        <v>0.77142444993505155</v>
      </c>
      <c r="J1751" s="1" t="str">
        <f t="shared" si="228"/>
        <v>R3</v>
      </c>
      <c r="K1751" t="str">
        <f t="shared" si="229"/>
        <v>S6R3</v>
      </c>
      <c r="L1751" t="str">
        <f>VLOOKUP(K1751,'Voltage Vector Region'!$M:$P,2,0)</f>
        <v>V6</v>
      </c>
      <c r="M1751" t="str">
        <f>VLOOKUP(K1751,'Voltage Vector Region'!$M:$P,3,0)</f>
        <v>V12</v>
      </c>
      <c r="N1751" t="str">
        <f>VLOOKUP(K1751,'Voltage Vector Region'!$M:$P,4,0)</f>
        <v>V18</v>
      </c>
      <c r="P1751" t="str">
        <f>VLOOKUP(L1751,'Voltage Vector Region'!$R:$S,2,0)</f>
        <v>POP</v>
      </c>
      <c r="Q1751" t="str">
        <f>VLOOKUP(M1751,'Voltage Vector Region'!$R:$S,2,0)</f>
        <v>PNO</v>
      </c>
      <c r="R1751" t="str">
        <f>VLOOKUP(N1751,'Voltage Vector Region'!$R:$S,2,0)</f>
        <v>PNP</v>
      </c>
      <c r="S1751">
        <f t="shared" si="223"/>
        <v>17.479999999999997</v>
      </c>
      <c r="T1751" t="e">
        <f>VLOOKUP($K1751,#REF!,2,0)</f>
        <v>#REF!</v>
      </c>
      <c r="U1751" t="e">
        <f>VLOOKUP($K1751,#REF!,3,0)</f>
        <v>#REF!</v>
      </c>
      <c r="V1751" t="e">
        <f>VLOOKUP($K1751,#REF!,4,0)</f>
        <v>#REF!</v>
      </c>
    </row>
    <row r="1752" spans="3:22" x14ac:dyDescent="0.3">
      <c r="C1752" s="1">
        <v>1.7489999999999999E-2</v>
      </c>
      <c r="D1752" s="1">
        <f t="shared" si="224"/>
        <v>5.4946455511285484</v>
      </c>
      <c r="E1752" s="1" t="str">
        <f t="shared" si="225"/>
        <v>S6</v>
      </c>
      <c r="F1752" s="1">
        <f t="shared" si="222"/>
        <v>0.25865779514555953</v>
      </c>
      <c r="G1752" s="1">
        <f>$F$2*(((SQRT(3)*COS(Model!F1752))-SIN(Model!F1752))/2)</f>
        <v>0.56745978365781924</v>
      </c>
      <c r="H1752" s="1">
        <f t="shared" si="226"/>
        <v>0.20462658191569616</v>
      </c>
      <c r="I1752" s="1">
        <f t="shared" si="227"/>
        <v>0.7720863655735154</v>
      </c>
      <c r="J1752" s="1" t="str">
        <f t="shared" si="228"/>
        <v>R3</v>
      </c>
      <c r="K1752" t="str">
        <f t="shared" si="229"/>
        <v>S6R3</v>
      </c>
      <c r="L1752" t="str">
        <f>VLOOKUP(K1752,'Voltage Vector Region'!$M:$P,2,0)</f>
        <v>V6</v>
      </c>
      <c r="M1752" t="str">
        <f>VLOOKUP(K1752,'Voltage Vector Region'!$M:$P,3,0)</f>
        <v>V12</v>
      </c>
      <c r="N1752" t="str">
        <f>VLOOKUP(K1752,'Voltage Vector Region'!$M:$P,4,0)</f>
        <v>V18</v>
      </c>
      <c r="P1752" t="str">
        <f>VLOOKUP(L1752,'Voltage Vector Region'!$R:$S,2,0)</f>
        <v>POP</v>
      </c>
      <c r="Q1752" t="str">
        <f>VLOOKUP(M1752,'Voltage Vector Region'!$R:$S,2,0)</f>
        <v>PNO</v>
      </c>
      <c r="R1752" t="str">
        <f>VLOOKUP(N1752,'Voltage Vector Region'!$R:$S,2,0)</f>
        <v>PNP</v>
      </c>
      <c r="S1752">
        <f t="shared" si="223"/>
        <v>17.489999999999998</v>
      </c>
      <c r="T1752" t="e">
        <f>VLOOKUP($K1752,#REF!,2,0)</f>
        <v>#REF!</v>
      </c>
      <c r="U1752" t="e">
        <f>VLOOKUP($K1752,#REF!,3,0)</f>
        <v>#REF!</v>
      </c>
      <c r="V1752" t="e">
        <f>VLOOKUP($K1752,#REF!,4,0)</f>
        <v>#REF!</v>
      </c>
    </row>
    <row r="1753" spans="3:22" x14ac:dyDescent="0.3">
      <c r="C1753" s="1">
        <v>1.7500000000000002E-2</v>
      </c>
      <c r="D1753" s="1">
        <f t="shared" si="224"/>
        <v>5.4977871437821388</v>
      </c>
      <c r="E1753" s="1" t="str">
        <f t="shared" si="225"/>
        <v>S6</v>
      </c>
      <c r="F1753" s="1">
        <f t="shared" si="222"/>
        <v>0.26179938779915002</v>
      </c>
      <c r="G1753" s="1">
        <f>$F$2*(((SQRT(3)*COS(Model!F1753))-SIN(Model!F1753))/2)</f>
        <v>0.56568542494923768</v>
      </c>
      <c r="H1753" s="1">
        <f t="shared" si="226"/>
        <v>0.20705523608201709</v>
      </c>
      <c r="I1753" s="1">
        <f t="shared" si="227"/>
        <v>0.77274066103125483</v>
      </c>
      <c r="J1753" s="1" t="str">
        <f t="shared" si="228"/>
        <v>R3</v>
      </c>
      <c r="K1753" t="str">
        <f t="shared" si="229"/>
        <v>S6R3</v>
      </c>
      <c r="L1753" t="str">
        <f>VLOOKUP(K1753,'Voltage Vector Region'!$M:$P,2,0)</f>
        <v>V6</v>
      </c>
      <c r="M1753" t="str">
        <f>VLOOKUP(K1753,'Voltage Vector Region'!$M:$P,3,0)</f>
        <v>V12</v>
      </c>
      <c r="N1753" t="str">
        <f>VLOOKUP(K1753,'Voltage Vector Region'!$M:$P,4,0)</f>
        <v>V18</v>
      </c>
      <c r="P1753" t="str">
        <f>VLOOKUP(L1753,'Voltage Vector Region'!$R:$S,2,0)</f>
        <v>POP</v>
      </c>
      <c r="Q1753" t="str">
        <f>VLOOKUP(M1753,'Voltage Vector Region'!$R:$S,2,0)</f>
        <v>PNO</v>
      </c>
      <c r="R1753" t="str">
        <f>VLOOKUP(N1753,'Voltage Vector Region'!$R:$S,2,0)</f>
        <v>PNP</v>
      </c>
      <c r="S1753">
        <f t="shared" si="223"/>
        <v>17.5</v>
      </c>
      <c r="T1753" t="e">
        <f>VLOOKUP($K1753,#REF!,2,0)</f>
        <v>#REF!</v>
      </c>
      <c r="U1753" t="e">
        <f>VLOOKUP($K1753,#REF!,3,0)</f>
        <v>#REF!</v>
      </c>
      <c r="V1753" t="e">
        <f>VLOOKUP($K1753,#REF!,4,0)</f>
        <v>#REF!</v>
      </c>
    </row>
    <row r="1754" spans="3:22" x14ac:dyDescent="0.3">
      <c r="C1754" s="1">
        <v>1.7510000000000001E-2</v>
      </c>
      <c r="D1754" s="1">
        <f t="shared" si="224"/>
        <v>5.5009287364357284</v>
      </c>
      <c r="E1754" s="1" t="str">
        <f t="shared" si="225"/>
        <v>S6</v>
      </c>
      <c r="F1754" s="1">
        <f t="shared" si="222"/>
        <v>0.26494098045273962</v>
      </c>
      <c r="G1754" s="1">
        <f>$F$2*(((SQRT(3)*COS(Model!F1754))-SIN(Model!F1754))/2)</f>
        <v>0.56390548315388889</v>
      </c>
      <c r="H1754" s="1">
        <f t="shared" si="226"/>
        <v>0.20948184669674874</v>
      </c>
      <c r="I1754" s="1">
        <f t="shared" si="227"/>
        <v>0.77338732985063763</v>
      </c>
      <c r="J1754" s="1" t="str">
        <f t="shared" si="228"/>
        <v>R3</v>
      </c>
      <c r="K1754" t="str">
        <f t="shared" si="229"/>
        <v>S6R3</v>
      </c>
      <c r="L1754" t="str">
        <f>VLOOKUP(K1754,'Voltage Vector Region'!$M:$P,2,0)</f>
        <v>V6</v>
      </c>
      <c r="M1754" t="str">
        <f>VLOOKUP(K1754,'Voltage Vector Region'!$M:$P,3,0)</f>
        <v>V12</v>
      </c>
      <c r="N1754" t="str">
        <f>VLOOKUP(K1754,'Voltage Vector Region'!$M:$P,4,0)</f>
        <v>V18</v>
      </c>
      <c r="P1754" t="str">
        <f>VLOOKUP(L1754,'Voltage Vector Region'!$R:$S,2,0)</f>
        <v>POP</v>
      </c>
      <c r="Q1754" t="str">
        <f>VLOOKUP(M1754,'Voltage Vector Region'!$R:$S,2,0)</f>
        <v>PNO</v>
      </c>
      <c r="R1754" t="str">
        <f>VLOOKUP(N1754,'Voltage Vector Region'!$R:$S,2,0)</f>
        <v>PNP</v>
      </c>
      <c r="S1754">
        <f t="shared" si="223"/>
        <v>17.510000000000002</v>
      </c>
      <c r="T1754" t="e">
        <f>VLOOKUP($K1754,#REF!,2,0)</f>
        <v>#REF!</v>
      </c>
      <c r="U1754" t="e">
        <f>VLOOKUP($K1754,#REF!,3,0)</f>
        <v>#REF!</v>
      </c>
      <c r="V1754" t="e">
        <f>VLOOKUP($K1754,#REF!,4,0)</f>
        <v>#REF!</v>
      </c>
    </row>
    <row r="1755" spans="3:22" x14ac:dyDescent="0.3">
      <c r="C1755" s="1">
        <v>1.7520000000000001E-2</v>
      </c>
      <c r="D1755" s="1">
        <f t="shared" si="224"/>
        <v>5.504070329089318</v>
      </c>
      <c r="E1755" s="1" t="str">
        <f t="shared" si="225"/>
        <v>S6</v>
      </c>
      <c r="F1755" s="1">
        <f t="shared" si="222"/>
        <v>0.26808257310632921</v>
      </c>
      <c r="G1755" s="1">
        <f>$F$2*(((SQRT(3)*COS(Model!F1755))-SIN(Model!F1755))/2)</f>
        <v>0.56211997583907924</v>
      </c>
      <c r="H1755" s="1">
        <f t="shared" si="226"/>
        <v>0.21190638981022475</v>
      </c>
      <c r="I1755" s="1">
        <f t="shared" si="227"/>
        <v>0.77402636564930405</v>
      </c>
      <c r="J1755" s="1" t="str">
        <f t="shared" si="228"/>
        <v>R3</v>
      </c>
      <c r="K1755" t="str">
        <f t="shared" si="229"/>
        <v>S6R3</v>
      </c>
      <c r="L1755" t="str">
        <f>VLOOKUP(K1755,'Voltage Vector Region'!$M:$P,2,0)</f>
        <v>V6</v>
      </c>
      <c r="M1755" t="str">
        <f>VLOOKUP(K1755,'Voltage Vector Region'!$M:$P,3,0)</f>
        <v>V12</v>
      </c>
      <c r="N1755" t="str">
        <f>VLOOKUP(K1755,'Voltage Vector Region'!$M:$P,4,0)</f>
        <v>V18</v>
      </c>
      <c r="P1755" t="str">
        <f>VLOOKUP(L1755,'Voltage Vector Region'!$R:$S,2,0)</f>
        <v>POP</v>
      </c>
      <c r="Q1755" t="str">
        <f>VLOOKUP(M1755,'Voltage Vector Region'!$R:$S,2,0)</f>
        <v>PNO</v>
      </c>
      <c r="R1755" t="str">
        <f>VLOOKUP(N1755,'Voltage Vector Region'!$R:$S,2,0)</f>
        <v>PNP</v>
      </c>
      <c r="S1755">
        <f t="shared" si="223"/>
        <v>17.52</v>
      </c>
      <c r="T1755" t="e">
        <f>VLOOKUP($K1755,#REF!,2,0)</f>
        <v>#REF!</v>
      </c>
      <c r="U1755" t="e">
        <f>VLOOKUP($K1755,#REF!,3,0)</f>
        <v>#REF!</v>
      </c>
      <c r="V1755" t="e">
        <f>VLOOKUP($K1755,#REF!,4,0)</f>
        <v>#REF!</v>
      </c>
    </row>
    <row r="1756" spans="3:22" x14ac:dyDescent="0.3">
      <c r="C1756" s="1">
        <v>1.753E-2</v>
      </c>
      <c r="D1756" s="1">
        <f t="shared" si="224"/>
        <v>5.5072119217429076</v>
      </c>
      <c r="E1756" s="1" t="str">
        <f t="shared" si="225"/>
        <v>S6</v>
      </c>
      <c r="F1756" s="1">
        <f t="shared" si="222"/>
        <v>0.27122416575991881</v>
      </c>
      <c r="G1756" s="1">
        <f>$F$2*(((SQRT(3)*COS(Model!F1756))-SIN(Model!F1756))/2)</f>
        <v>0.56032892062704498</v>
      </c>
      <c r="H1756" s="1">
        <f t="shared" si="226"/>
        <v>0.2143288414931834</v>
      </c>
      <c r="I1756" s="1">
        <f t="shared" si="227"/>
        <v>0.77465776212022841</v>
      </c>
      <c r="J1756" s="1" t="str">
        <f t="shared" si="228"/>
        <v>R3</v>
      </c>
      <c r="K1756" t="str">
        <f t="shared" si="229"/>
        <v>S6R3</v>
      </c>
      <c r="L1756" t="str">
        <f>VLOOKUP(K1756,'Voltage Vector Region'!$M:$P,2,0)</f>
        <v>V6</v>
      </c>
      <c r="M1756" t="str">
        <f>VLOOKUP(K1756,'Voltage Vector Region'!$M:$P,3,0)</f>
        <v>V12</v>
      </c>
      <c r="N1756" t="str">
        <f>VLOOKUP(K1756,'Voltage Vector Region'!$M:$P,4,0)</f>
        <v>V18</v>
      </c>
      <c r="P1756" t="str">
        <f>VLOOKUP(L1756,'Voltage Vector Region'!$R:$S,2,0)</f>
        <v>POP</v>
      </c>
      <c r="Q1756" t="str">
        <f>VLOOKUP(M1756,'Voltage Vector Region'!$R:$S,2,0)</f>
        <v>PNO</v>
      </c>
      <c r="R1756" t="str">
        <f>VLOOKUP(N1756,'Voltage Vector Region'!$R:$S,2,0)</f>
        <v>PNP</v>
      </c>
      <c r="S1756">
        <f t="shared" si="223"/>
        <v>17.53</v>
      </c>
      <c r="T1756" t="e">
        <f>VLOOKUP($K1756,#REF!,2,0)</f>
        <v>#REF!</v>
      </c>
      <c r="U1756" t="e">
        <f>VLOOKUP($K1756,#REF!,3,0)</f>
        <v>#REF!</v>
      </c>
      <c r="V1756" t="e">
        <f>VLOOKUP($K1756,#REF!,4,0)</f>
        <v>#REF!</v>
      </c>
    </row>
    <row r="1757" spans="3:22" x14ac:dyDescent="0.3">
      <c r="C1757" s="1">
        <v>1.754E-2</v>
      </c>
      <c r="D1757" s="1">
        <f t="shared" si="224"/>
        <v>5.5103535143964972</v>
      </c>
      <c r="E1757" s="1" t="str">
        <f t="shared" si="225"/>
        <v>S6</v>
      </c>
      <c r="F1757" s="1">
        <f t="shared" si="222"/>
        <v>0.27436575841350841</v>
      </c>
      <c r="G1757" s="1">
        <f>$F$2*(((SQRT(3)*COS(Model!F1757))-SIN(Model!F1757))/2)</f>
        <v>0.55853233519477818</v>
      </c>
      <c r="H1757" s="1">
        <f t="shared" si="226"/>
        <v>0.21674917783700459</v>
      </c>
      <c r="I1757" s="1">
        <f t="shared" si="227"/>
        <v>0.77528151303178272</v>
      </c>
      <c r="J1757" s="1" t="str">
        <f t="shared" si="228"/>
        <v>R3</v>
      </c>
      <c r="K1757" t="str">
        <f t="shared" si="229"/>
        <v>S6R3</v>
      </c>
      <c r="L1757" t="str">
        <f>VLOOKUP(K1757,'Voltage Vector Region'!$M:$P,2,0)</f>
        <v>V6</v>
      </c>
      <c r="M1757" t="str">
        <f>VLOOKUP(K1757,'Voltage Vector Region'!$M:$P,3,0)</f>
        <v>V12</v>
      </c>
      <c r="N1757" t="str">
        <f>VLOOKUP(K1757,'Voltage Vector Region'!$M:$P,4,0)</f>
        <v>V18</v>
      </c>
      <c r="P1757" t="str">
        <f>VLOOKUP(L1757,'Voltage Vector Region'!$R:$S,2,0)</f>
        <v>POP</v>
      </c>
      <c r="Q1757" t="str">
        <f>VLOOKUP(M1757,'Voltage Vector Region'!$R:$S,2,0)</f>
        <v>PNO</v>
      </c>
      <c r="R1757" t="str">
        <f>VLOOKUP(N1757,'Voltage Vector Region'!$R:$S,2,0)</f>
        <v>PNP</v>
      </c>
      <c r="S1757">
        <f t="shared" si="223"/>
        <v>17.54</v>
      </c>
      <c r="T1757" t="e">
        <f>VLOOKUP($K1757,#REF!,2,0)</f>
        <v>#REF!</v>
      </c>
      <c r="U1757" t="e">
        <f>VLOOKUP($K1757,#REF!,3,0)</f>
        <v>#REF!</v>
      </c>
      <c r="V1757" t="e">
        <f>VLOOKUP($K1757,#REF!,4,0)</f>
        <v>#REF!</v>
      </c>
    </row>
    <row r="1758" spans="3:22" x14ac:dyDescent="0.3">
      <c r="C1758" s="1">
        <v>1.755E-2</v>
      </c>
      <c r="D1758" s="1">
        <f t="shared" si="224"/>
        <v>5.5134951070500868</v>
      </c>
      <c r="E1758" s="1" t="str">
        <f t="shared" si="225"/>
        <v>S6</v>
      </c>
      <c r="F1758" s="1">
        <f t="shared" si="222"/>
        <v>0.27750735106709801</v>
      </c>
      <c r="G1758" s="1">
        <f>$F$2*(((SQRT(3)*COS(Model!F1758))-SIN(Model!F1758))/2)</f>
        <v>0.55673023727385174</v>
      </c>
      <c r="H1758" s="1">
        <f t="shared" si="226"/>
        <v>0.21916737495394567</v>
      </c>
      <c r="I1758" s="1">
        <f t="shared" si="227"/>
        <v>0.77589761222779741</v>
      </c>
      <c r="J1758" s="1" t="str">
        <f t="shared" si="228"/>
        <v>R3</v>
      </c>
      <c r="K1758" t="str">
        <f t="shared" si="229"/>
        <v>S6R3</v>
      </c>
      <c r="L1758" t="str">
        <f>VLOOKUP(K1758,'Voltage Vector Region'!$M:$P,2,0)</f>
        <v>V6</v>
      </c>
      <c r="M1758" t="str">
        <f>VLOOKUP(K1758,'Voltage Vector Region'!$M:$P,3,0)</f>
        <v>V12</v>
      </c>
      <c r="N1758" t="str">
        <f>VLOOKUP(K1758,'Voltage Vector Region'!$M:$P,4,0)</f>
        <v>V18</v>
      </c>
      <c r="P1758" t="str">
        <f>VLOOKUP(L1758,'Voltage Vector Region'!$R:$S,2,0)</f>
        <v>POP</v>
      </c>
      <c r="Q1758" t="str">
        <f>VLOOKUP(M1758,'Voltage Vector Region'!$R:$S,2,0)</f>
        <v>PNO</v>
      </c>
      <c r="R1758" t="str">
        <f>VLOOKUP(N1758,'Voltage Vector Region'!$R:$S,2,0)</f>
        <v>PNP</v>
      </c>
      <c r="S1758">
        <f t="shared" si="223"/>
        <v>17.55</v>
      </c>
      <c r="T1758" t="e">
        <f>VLOOKUP($K1758,#REF!,2,0)</f>
        <v>#REF!</v>
      </c>
      <c r="U1758" t="e">
        <f>VLOOKUP($K1758,#REF!,3,0)</f>
        <v>#REF!</v>
      </c>
      <c r="V1758" t="e">
        <f>VLOOKUP($K1758,#REF!,4,0)</f>
        <v>#REF!</v>
      </c>
    </row>
    <row r="1759" spans="3:22" x14ac:dyDescent="0.3">
      <c r="C1759" s="1">
        <v>1.7559999999999999E-2</v>
      </c>
      <c r="D1759" s="1">
        <f t="shared" si="224"/>
        <v>5.5166366997036764</v>
      </c>
      <c r="E1759" s="1" t="str">
        <f t="shared" si="225"/>
        <v>S6</v>
      </c>
      <c r="F1759" s="1">
        <f t="shared" si="222"/>
        <v>0.2806489437206876</v>
      </c>
      <c r="G1759" s="1">
        <f>$F$2*(((SQRT(3)*COS(Model!F1759))-SIN(Model!F1759))/2)</f>
        <v>0.55492264465024432</v>
      </c>
      <c r="H1759" s="1">
        <f t="shared" si="226"/>
        <v>0.22158340897737744</v>
      </c>
      <c r="I1759" s="1">
        <f t="shared" si="227"/>
        <v>0.77650605362762182</v>
      </c>
      <c r="J1759" s="1" t="str">
        <f t="shared" si="228"/>
        <v>R3</v>
      </c>
      <c r="K1759" t="str">
        <f t="shared" si="229"/>
        <v>S6R3</v>
      </c>
      <c r="L1759" t="str">
        <f>VLOOKUP(K1759,'Voltage Vector Region'!$M:$P,2,0)</f>
        <v>V6</v>
      </c>
      <c r="M1759" t="str">
        <f>VLOOKUP(K1759,'Voltage Vector Region'!$M:$P,3,0)</f>
        <v>V12</v>
      </c>
      <c r="N1759" t="str">
        <f>VLOOKUP(K1759,'Voltage Vector Region'!$M:$P,4,0)</f>
        <v>V18</v>
      </c>
      <c r="P1759" t="str">
        <f>VLOOKUP(L1759,'Voltage Vector Region'!$R:$S,2,0)</f>
        <v>POP</v>
      </c>
      <c r="Q1759" t="str">
        <f>VLOOKUP(M1759,'Voltage Vector Region'!$R:$S,2,0)</f>
        <v>PNO</v>
      </c>
      <c r="R1759" t="str">
        <f>VLOOKUP(N1759,'Voltage Vector Region'!$R:$S,2,0)</f>
        <v>PNP</v>
      </c>
      <c r="S1759">
        <f t="shared" si="223"/>
        <v>17.559999999999999</v>
      </c>
      <c r="T1759" t="e">
        <f>VLOOKUP($K1759,#REF!,2,0)</f>
        <v>#REF!</v>
      </c>
      <c r="U1759" t="e">
        <f>VLOOKUP($K1759,#REF!,3,0)</f>
        <v>#REF!</v>
      </c>
      <c r="V1759" t="e">
        <f>VLOOKUP($K1759,#REF!,4,0)</f>
        <v>#REF!</v>
      </c>
    </row>
    <row r="1760" spans="3:22" x14ac:dyDescent="0.3">
      <c r="C1760" s="1">
        <v>1.7569999999999999E-2</v>
      </c>
      <c r="D1760" s="1">
        <f t="shared" si="224"/>
        <v>5.519778292357266</v>
      </c>
      <c r="E1760" s="1" t="str">
        <f t="shared" si="225"/>
        <v>S6</v>
      </c>
      <c r="F1760" s="1">
        <f t="shared" si="222"/>
        <v>0.2837905363742772</v>
      </c>
      <c r="G1760" s="1">
        <f>$F$2*(((SQRT(3)*COS(Model!F1760))-SIN(Model!F1760))/2)</f>
        <v>0.55310957516416559</v>
      </c>
      <c r="H1760" s="1">
        <f t="shared" si="226"/>
        <v>0.22399725606201942</v>
      </c>
      <c r="I1760" s="1">
        <f t="shared" si="227"/>
        <v>0.77710683122618507</v>
      </c>
      <c r="J1760" s="1" t="str">
        <f t="shared" si="228"/>
        <v>R3</v>
      </c>
      <c r="K1760" t="str">
        <f t="shared" si="229"/>
        <v>S6R3</v>
      </c>
      <c r="L1760" t="str">
        <f>VLOOKUP(K1760,'Voltage Vector Region'!$M:$P,2,0)</f>
        <v>V6</v>
      </c>
      <c r="M1760" t="str">
        <f>VLOOKUP(K1760,'Voltage Vector Region'!$M:$P,3,0)</f>
        <v>V12</v>
      </c>
      <c r="N1760" t="str">
        <f>VLOOKUP(K1760,'Voltage Vector Region'!$M:$P,4,0)</f>
        <v>V18</v>
      </c>
      <c r="P1760" t="str">
        <f>VLOOKUP(L1760,'Voltage Vector Region'!$R:$S,2,0)</f>
        <v>POP</v>
      </c>
      <c r="Q1760" t="str">
        <f>VLOOKUP(M1760,'Voltage Vector Region'!$R:$S,2,0)</f>
        <v>PNO</v>
      </c>
      <c r="R1760" t="str">
        <f>VLOOKUP(N1760,'Voltage Vector Region'!$R:$S,2,0)</f>
        <v>PNP</v>
      </c>
      <c r="S1760">
        <f t="shared" si="223"/>
        <v>17.569999999999997</v>
      </c>
      <c r="T1760" t="e">
        <f>VLOOKUP($K1760,#REF!,2,0)</f>
        <v>#REF!</v>
      </c>
      <c r="U1760" t="e">
        <f>VLOOKUP($K1760,#REF!,3,0)</f>
        <v>#REF!</v>
      </c>
      <c r="V1760" t="e">
        <f>VLOOKUP($K1760,#REF!,4,0)</f>
        <v>#REF!</v>
      </c>
    </row>
    <row r="1761" spans="3:22" x14ac:dyDescent="0.3">
      <c r="C1761" s="1">
        <v>1.7579999999999998E-2</v>
      </c>
      <c r="D1761" s="1">
        <f t="shared" si="224"/>
        <v>5.5229198850108556</v>
      </c>
      <c r="E1761" s="1" t="str">
        <f t="shared" si="225"/>
        <v>S6</v>
      </c>
      <c r="F1761" s="1">
        <f t="shared" si="222"/>
        <v>0.2869321290278668</v>
      </c>
      <c r="G1761" s="1">
        <f>$F$2*(((SQRT(3)*COS(Model!F1761))-SIN(Model!F1761))/2)</f>
        <v>0.55129104670987938</v>
      </c>
      <c r="H1761" s="1">
        <f t="shared" si="226"/>
        <v>0.22640889238417544</v>
      </c>
      <c r="I1761" s="1">
        <f t="shared" si="227"/>
        <v>0.77769993909405488</v>
      </c>
      <c r="J1761" s="1" t="str">
        <f t="shared" si="228"/>
        <v>R3</v>
      </c>
      <c r="K1761" t="str">
        <f t="shared" si="229"/>
        <v>S6R3</v>
      </c>
      <c r="L1761" t="str">
        <f>VLOOKUP(K1761,'Voltage Vector Region'!$M:$P,2,0)</f>
        <v>V6</v>
      </c>
      <c r="M1761" t="str">
        <f>VLOOKUP(K1761,'Voltage Vector Region'!$M:$P,3,0)</f>
        <v>V12</v>
      </c>
      <c r="N1761" t="str">
        <f>VLOOKUP(K1761,'Voltage Vector Region'!$M:$P,4,0)</f>
        <v>V18</v>
      </c>
      <c r="P1761" t="str">
        <f>VLOOKUP(L1761,'Voltage Vector Region'!$R:$S,2,0)</f>
        <v>POP</v>
      </c>
      <c r="Q1761" t="str">
        <f>VLOOKUP(M1761,'Voltage Vector Region'!$R:$S,2,0)</f>
        <v>PNO</v>
      </c>
      <c r="R1761" t="str">
        <f>VLOOKUP(N1761,'Voltage Vector Region'!$R:$S,2,0)</f>
        <v>PNP</v>
      </c>
      <c r="S1761">
        <f t="shared" si="223"/>
        <v>17.579999999999998</v>
      </c>
      <c r="T1761" t="e">
        <f>VLOOKUP($K1761,#REF!,2,0)</f>
        <v>#REF!</v>
      </c>
      <c r="U1761" t="e">
        <f>VLOOKUP($K1761,#REF!,3,0)</f>
        <v>#REF!</v>
      </c>
      <c r="V1761" t="e">
        <f>VLOOKUP($K1761,#REF!,4,0)</f>
        <v>#REF!</v>
      </c>
    </row>
    <row r="1762" spans="3:22" x14ac:dyDescent="0.3">
      <c r="C1762" s="1">
        <v>1.7590000000000001E-2</v>
      </c>
      <c r="D1762" s="1">
        <f t="shared" si="224"/>
        <v>5.526061477664447</v>
      </c>
      <c r="E1762" s="1" t="str">
        <f t="shared" si="225"/>
        <v>S6</v>
      </c>
      <c r="F1762" s="1">
        <f t="shared" si="222"/>
        <v>0.29007372168145817</v>
      </c>
      <c r="G1762" s="1">
        <f>$F$2*(((SQRT(3)*COS(Model!F1762))-SIN(Model!F1762))/2)</f>
        <v>0.54946707723552624</v>
      </c>
      <c r="H1762" s="1">
        <f t="shared" si="226"/>
        <v>0.22881829414196997</v>
      </c>
      <c r="I1762" s="1">
        <f t="shared" si="227"/>
        <v>0.7782853713774962</v>
      </c>
      <c r="J1762" s="1" t="str">
        <f t="shared" si="228"/>
        <v>R3</v>
      </c>
      <c r="K1762" t="str">
        <f t="shared" si="229"/>
        <v>S6R3</v>
      </c>
      <c r="L1762" t="str">
        <f>VLOOKUP(K1762,'Voltage Vector Region'!$M:$P,2,0)</f>
        <v>V6</v>
      </c>
      <c r="M1762" t="str">
        <f>VLOOKUP(K1762,'Voltage Vector Region'!$M:$P,3,0)</f>
        <v>V12</v>
      </c>
      <c r="N1762" t="str">
        <f>VLOOKUP(K1762,'Voltage Vector Region'!$M:$P,4,0)</f>
        <v>V18</v>
      </c>
      <c r="P1762" t="str">
        <f>VLOOKUP(L1762,'Voltage Vector Region'!$R:$S,2,0)</f>
        <v>POP</v>
      </c>
      <c r="Q1762" t="str">
        <f>VLOOKUP(M1762,'Voltage Vector Region'!$R:$S,2,0)</f>
        <v>PNO</v>
      </c>
      <c r="R1762" t="str">
        <f>VLOOKUP(N1762,'Voltage Vector Region'!$R:$S,2,0)</f>
        <v>PNP</v>
      </c>
      <c r="S1762">
        <f t="shared" si="223"/>
        <v>17.59</v>
      </c>
      <c r="T1762" t="e">
        <f>VLOOKUP($K1762,#REF!,2,0)</f>
        <v>#REF!</v>
      </c>
      <c r="U1762" t="e">
        <f>VLOOKUP($K1762,#REF!,3,0)</f>
        <v>#REF!</v>
      </c>
      <c r="V1762" t="e">
        <f>VLOOKUP($K1762,#REF!,4,0)</f>
        <v>#REF!</v>
      </c>
    </row>
    <row r="1763" spans="3:22" x14ac:dyDescent="0.3">
      <c r="C1763" s="1">
        <v>1.7600000000000001E-2</v>
      </c>
      <c r="D1763" s="1">
        <f t="shared" si="224"/>
        <v>5.5292030703180366</v>
      </c>
      <c r="E1763" s="1" t="str">
        <f t="shared" si="225"/>
        <v>S6</v>
      </c>
      <c r="F1763" s="1">
        <f t="shared" si="222"/>
        <v>0.29321531433504777</v>
      </c>
      <c r="G1763" s="1">
        <f>$F$2*(((SQRT(3)*COS(Model!F1763))-SIN(Model!F1763))/2)</f>
        <v>0.5476376847429506</v>
      </c>
      <c r="H1763" s="1">
        <f t="shared" si="226"/>
        <v>0.23122543755557756</v>
      </c>
      <c r="I1763" s="1">
        <f t="shared" si="227"/>
        <v>0.77886312229852817</v>
      </c>
      <c r="J1763" s="1" t="str">
        <f t="shared" si="228"/>
        <v>R3</v>
      </c>
      <c r="K1763" t="str">
        <f t="shared" si="229"/>
        <v>S6R3</v>
      </c>
      <c r="L1763" t="str">
        <f>VLOOKUP(K1763,'Voltage Vector Region'!$M:$P,2,0)</f>
        <v>V6</v>
      </c>
      <c r="M1763" t="str">
        <f>VLOOKUP(K1763,'Voltage Vector Region'!$M:$P,3,0)</f>
        <v>V12</v>
      </c>
      <c r="N1763" t="str">
        <f>VLOOKUP(K1763,'Voltage Vector Region'!$M:$P,4,0)</f>
        <v>V18</v>
      </c>
      <c r="P1763" t="str">
        <f>VLOOKUP(L1763,'Voltage Vector Region'!$R:$S,2,0)</f>
        <v>POP</v>
      </c>
      <c r="Q1763" t="str">
        <f>VLOOKUP(M1763,'Voltage Vector Region'!$R:$S,2,0)</f>
        <v>PNO</v>
      </c>
      <c r="R1763" t="str">
        <f>VLOOKUP(N1763,'Voltage Vector Region'!$R:$S,2,0)</f>
        <v>PNP</v>
      </c>
      <c r="S1763">
        <f t="shared" si="223"/>
        <v>17.600000000000001</v>
      </c>
      <c r="T1763" t="e">
        <f>VLOOKUP($K1763,#REF!,2,0)</f>
        <v>#REF!</v>
      </c>
      <c r="U1763" t="e">
        <f>VLOOKUP($K1763,#REF!,3,0)</f>
        <v>#REF!</v>
      </c>
      <c r="V1763" t="e">
        <f>VLOOKUP($K1763,#REF!,4,0)</f>
        <v>#REF!</v>
      </c>
    </row>
    <row r="1764" spans="3:22" x14ac:dyDescent="0.3">
      <c r="C1764" s="1">
        <v>1.7610000000000001E-2</v>
      </c>
      <c r="D1764" s="1">
        <f t="shared" si="224"/>
        <v>5.5323446629716262</v>
      </c>
      <c r="E1764" s="1" t="str">
        <f t="shared" si="225"/>
        <v>S6</v>
      </c>
      <c r="F1764" s="1">
        <f t="shared" si="222"/>
        <v>0.29635690698863737</v>
      </c>
      <c r="G1764" s="1">
        <f>$F$2*(((SQRT(3)*COS(Model!F1764))-SIN(Model!F1764))/2)</f>
        <v>0.54580288728751702</v>
      </c>
      <c r="H1764" s="1">
        <f t="shared" si="226"/>
        <v>0.23363029886746603</v>
      </c>
      <c r="I1764" s="1">
        <f t="shared" si="227"/>
        <v>0.77943318615498303</v>
      </c>
      <c r="J1764" s="1" t="str">
        <f t="shared" si="228"/>
        <v>R3</v>
      </c>
      <c r="K1764" t="str">
        <f t="shared" si="229"/>
        <v>S6R3</v>
      </c>
      <c r="L1764" t="str">
        <f>VLOOKUP(K1764,'Voltage Vector Region'!$M:$P,2,0)</f>
        <v>V6</v>
      </c>
      <c r="M1764" t="str">
        <f>VLOOKUP(K1764,'Voltage Vector Region'!$M:$P,3,0)</f>
        <v>V12</v>
      </c>
      <c r="N1764" t="str">
        <f>VLOOKUP(K1764,'Voltage Vector Region'!$M:$P,4,0)</f>
        <v>V18</v>
      </c>
      <c r="P1764" t="str">
        <f>VLOOKUP(L1764,'Voltage Vector Region'!$R:$S,2,0)</f>
        <v>POP</v>
      </c>
      <c r="Q1764" t="str">
        <f>VLOOKUP(M1764,'Voltage Vector Region'!$R:$S,2,0)</f>
        <v>PNO</v>
      </c>
      <c r="R1764" t="str">
        <f>VLOOKUP(N1764,'Voltage Vector Region'!$R:$S,2,0)</f>
        <v>PNP</v>
      </c>
      <c r="S1764">
        <f t="shared" si="223"/>
        <v>17.61</v>
      </c>
      <c r="T1764" t="e">
        <f>VLOOKUP($K1764,#REF!,2,0)</f>
        <v>#REF!</v>
      </c>
      <c r="U1764" t="e">
        <f>VLOOKUP($K1764,#REF!,3,0)</f>
        <v>#REF!</v>
      </c>
      <c r="V1764" t="e">
        <f>VLOOKUP($K1764,#REF!,4,0)</f>
        <v>#REF!</v>
      </c>
    </row>
    <row r="1765" spans="3:22" x14ac:dyDescent="0.3">
      <c r="C1765" s="1">
        <v>1.762E-2</v>
      </c>
      <c r="D1765" s="1">
        <f t="shared" si="224"/>
        <v>5.5354862556252158</v>
      </c>
      <c r="E1765" s="1" t="str">
        <f t="shared" si="225"/>
        <v>S6</v>
      </c>
      <c r="F1765" s="1">
        <f t="shared" si="222"/>
        <v>0.29949849964222697</v>
      </c>
      <c r="G1765" s="1">
        <f>$F$2*(((SQRT(3)*COS(Model!F1765))-SIN(Model!F1765))/2)</f>
        <v>0.54396270297793536</v>
      </c>
      <c r="H1765" s="1">
        <f t="shared" si="226"/>
        <v>0.23603285434262508</v>
      </c>
      <c r="I1765" s="1">
        <f t="shared" si="227"/>
        <v>0.77999555732056047</v>
      </c>
      <c r="J1765" s="1" t="str">
        <f t="shared" si="228"/>
        <v>R3</v>
      </c>
      <c r="K1765" t="str">
        <f t="shared" si="229"/>
        <v>S6R3</v>
      </c>
      <c r="L1765" t="str">
        <f>VLOOKUP(K1765,'Voltage Vector Region'!$M:$P,2,0)</f>
        <v>V6</v>
      </c>
      <c r="M1765" t="str">
        <f>VLOOKUP(K1765,'Voltage Vector Region'!$M:$P,3,0)</f>
        <v>V12</v>
      </c>
      <c r="N1765" t="str">
        <f>VLOOKUP(K1765,'Voltage Vector Region'!$M:$P,4,0)</f>
        <v>V18</v>
      </c>
      <c r="P1765" t="str">
        <f>VLOOKUP(L1765,'Voltage Vector Region'!$R:$S,2,0)</f>
        <v>POP</v>
      </c>
      <c r="Q1765" t="str">
        <f>VLOOKUP(M1765,'Voltage Vector Region'!$R:$S,2,0)</f>
        <v>PNO</v>
      </c>
      <c r="R1765" t="str">
        <f>VLOOKUP(N1765,'Voltage Vector Region'!$R:$S,2,0)</f>
        <v>PNP</v>
      </c>
      <c r="S1765">
        <f t="shared" si="223"/>
        <v>17.62</v>
      </c>
      <c r="T1765" t="e">
        <f>VLOOKUP($K1765,#REF!,2,0)</f>
        <v>#REF!</v>
      </c>
      <c r="U1765" t="e">
        <f>VLOOKUP($K1765,#REF!,3,0)</f>
        <v>#REF!</v>
      </c>
      <c r="V1765" t="e">
        <f>VLOOKUP($K1765,#REF!,4,0)</f>
        <v>#REF!</v>
      </c>
    </row>
    <row r="1766" spans="3:22" x14ac:dyDescent="0.3">
      <c r="C1766" s="1">
        <v>1.763E-2</v>
      </c>
      <c r="D1766" s="1">
        <f t="shared" si="224"/>
        <v>5.5386278482788054</v>
      </c>
      <c r="E1766" s="1" t="str">
        <f t="shared" si="225"/>
        <v>S6</v>
      </c>
      <c r="F1766" s="1">
        <f t="shared" si="222"/>
        <v>0.30264009229581657</v>
      </c>
      <c r="G1766" s="1">
        <f>$F$2*(((SQRT(3)*COS(Model!F1766))-SIN(Model!F1766))/2)</f>
        <v>0.54211714997608185</v>
      </c>
      <c r="H1766" s="1">
        <f t="shared" si="226"/>
        <v>0.238433080268802</v>
      </c>
      <c r="I1766" s="1">
        <f t="shared" si="227"/>
        <v>0.7805502302448839</v>
      </c>
      <c r="J1766" s="1" t="str">
        <f t="shared" si="228"/>
        <v>R3</v>
      </c>
      <c r="K1766" t="str">
        <f t="shared" si="229"/>
        <v>S6R3</v>
      </c>
      <c r="L1766" t="str">
        <f>VLOOKUP(K1766,'Voltage Vector Region'!$M:$P,2,0)</f>
        <v>V6</v>
      </c>
      <c r="M1766" t="str">
        <f>VLOOKUP(K1766,'Voltage Vector Region'!$M:$P,3,0)</f>
        <v>V12</v>
      </c>
      <c r="N1766" t="str">
        <f>VLOOKUP(K1766,'Voltage Vector Region'!$M:$P,4,0)</f>
        <v>V18</v>
      </c>
      <c r="P1766" t="str">
        <f>VLOOKUP(L1766,'Voltage Vector Region'!$R:$S,2,0)</f>
        <v>POP</v>
      </c>
      <c r="Q1766" t="str">
        <f>VLOOKUP(M1766,'Voltage Vector Region'!$R:$S,2,0)</f>
        <v>PNO</v>
      </c>
      <c r="R1766" t="str">
        <f>VLOOKUP(N1766,'Voltage Vector Region'!$R:$S,2,0)</f>
        <v>PNP</v>
      </c>
      <c r="S1766">
        <f t="shared" si="223"/>
        <v>17.63</v>
      </c>
      <c r="T1766" t="e">
        <f>VLOOKUP($K1766,#REF!,2,0)</f>
        <v>#REF!</v>
      </c>
      <c r="U1766" t="e">
        <f>VLOOKUP($K1766,#REF!,3,0)</f>
        <v>#REF!</v>
      </c>
      <c r="V1766" t="e">
        <f>VLOOKUP($K1766,#REF!,4,0)</f>
        <v>#REF!</v>
      </c>
    </row>
    <row r="1767" spans="3:22" x14ac:dyDescent="0.3">
      <c r="C1767" s="1">
        <v>1.7639999999999999E-2</v>
      </c>
      <c r="D1767" s="1">
        <f t="shared" si="224"/>
        <v>5.541769440932395</v>
      </c>
      <c r="E1767" s="1" t="str">
        <f t="shared" si="225"/>
        <v>S6</v>
      </c>
      <c r="F1767" s="1">
        <f t="shared" si="222"/>
        <v>0.30578168494940616</v>
      </c>
      <c r="G1767" s="1">
        <f>$F$2*(((SQRT(3)*COS(Model!F1767))-SIN(Model!F1767))/2)</f>
        <v>0.54026624649681965</v>
      </c>
      <c r="H1767" s="1">
        <f t="shared" si="226"/>
        <v>0.24083095295673607</v>
      </c>
      <c r="I1767" s="1">
        <f t="shared" si="227"/>
        <v>0.78109719945355571</v>
      </c>
      <c r="J1767" s="1" t="str">
        <f t="shared" si="228"/>
        <v>R3</v>
      </c>
      <c r="K1767" t="str">
        <f t="shared" si="229"/>
        <v>S6R3</v>
      </c>
      <c r="L1767" t="str">
        <f>VLOOKUP(K1767,'Voltage Vector Region'!$M:$P,2,0)</f>
        <v>V6</v>
      </c>
      <c r="M1767" t="str">
        <f>VLOOKUP(K1767,'Voltage Vector Region'!$M:$P,3,0)</f>
        <v>V12</v>
      </c>
      <c r="N1767" t="str">
        <f>VLOOKUP(K1767,'Voltage Vector Region'!$M:$P,4,0)</f>
        <v>V18</v>
      </c>
      <c r="P1767" t="str">
        <f>VLOOKUP(L1767,'Voltage Vector Region'!$R:$S,2,0)</f>
        <v>POP</v>
      </c>
      <c r="Q1767" t="str">
        <f>VLOOKUP(M1767,'Voltage Vector Region'!$R:$S,2,0)</f>
        <v>PNO</v>
      </c>
      <c r="R1767" t="str">
        <f>VLOOKUP(N1767,'Voltage Vector Region'!$R:$S,2,0)</f>
        <v>PNP</v>
      </c>
      <c r="S1767">
        <f t="shared" si="223"/>
        <v>17.64</v>
      </c>
      <c r="T1767" t="e">
        <f>VLOOKUP($K1767,#REF!,2,0)</f>
        <v>#REF!</v>
      </c>
      <c r="U1767" t="e">
        <f>VLOOKUP($K1767,#REF!,3,0)</f>
        <v>#REF!</v>
      </c>
      <c r="V1767" t="e">
        <f>VLOOKUP($K1767,#REF!,4,0)</f>
        <v>#REF!</v>
      </c>
    </row>
    <row r="1768" spans="3:22" x14ac:dyDescent="0.3">
      <c r="C1768" s="1">
        <v>1.7649999999999999E-2</v>
      </c>
      <c r="D1768" s="1">
        <f t="shared" si="224"/>
        <v>5.5449110335859846</v>
      </c>
      <c r="E1768" s="1" t="str">
        <f t="shared" si="225"/>
        <v>S6</v>
      </c>
      <c r="F1768" s="1">
        <f t="shared" si="222"/>
        <v>0.30892327760299576</v>
      </c>
      <c r="G1768" s="1">
        <f>$F$2*(((SQRT(3)*COS(Model!F1768))-SIN(Model!F1768))/2)</f>
        <v>0.53841001080781892</v>
      </c>
      <c r="H1768" s="1">
        <f t="shared" si="226"/>
        <v>0.24322644874039182</v>
      </c>
      <c r="I1768" s="1">
        <f t="shared" si="227"/>
        <v>0.7816364595482107</v>
      </c>
      <c r="J1768" s="1" t="str">
        <f t="shared" si="228"/>
        <v>R3</v>
      </c>
      <c r="K1768" t="str">
        <f t="shared" si="229"/>
        <v>S6R3</v>
      </c>
      <c r="L1768" t="str">
        <f>VLOOKUP(K1768,'Voltage Vector Region'!$M:$P,2,0)</f>
        <v>V6</v>
      </c>
      <c r="M1768" t="str">
        <f>VLOOKUP(K1768,'Voltage Vector Region'!$M:$P,3,0)</f>
        <v>V12</v>
      </c>
      <c r="N1768" t="str">
        <f>VLOOKUP(K1768,'Voltage Vector Region'!$M:$P,4,0)</f>
        <v>V18</v>
      </c>
      <c r="P1768" t="str">
        <f>VLOOKUP(L1768,'Voltage Vector Region'!$R:$S,2,0)</f>
        <v>POP</v>
      </c>
      <c r="Q1768" t="str">
        <f>VLOOKUP(M1768,'Voltage Vector Region'!$R:$S,2,0)</f>
        <v>PNO</v>
      </c>
      <c r="R1768" t="str">
        <f>VLOOKUP(N1768,'Voltage Vector Region'!$R:$S,2,0)</f>
        <v>PNP</v>
      </c>
      <c r="S1768">
        <f t="shared" si="223"/>
        <v>17.649999999999999</v>
      </c>
      <c r="T1768" t="e">
        <f>VLOOKUP($K1768,#REF!,2,0)</f>
        <v>#REF!</v>
      </c>
      <c r="U1768" t="e">
        <f>VLOOKUP($K1768,#REF!,3,0)</f>
        <v>#REF!</v>
      </c>
      <c r="V1768" t="e">
        <f>VLOOKUP($K1768,#REF!,4,0)</f>
        <v>#REF!</v>
      </c>
    </row>
    <row r="1769" spans="3:22" x14ac:dyDescent="0.3">
      <c r="C1769" s="1">
        <v>1.7659999999999999E-2</v>
      </c>
      <c r="D1769" s="1">
        <f t="shared" si="224"/>
        <v>5.5480526262395742</v>
      </c>
      <c r="E1769" s="1" t="str">
        <f t="shared" si="225"/>
        <v>S6</v>
      </c>
      <c r="F1769" s="1">
        <f t="shared" si="222"/>
        <v>0.31206487025658536</v>
      </c>
      <c r="G1769" s="1">
        <f>$F$2*(((SQRT(3)*COS(Model!F1769))-SIN(Model!F1769))/2)</f>
        <v>0.53654846122937649</v>
      </c>
      <c r="H1769" s="1">
        <f t="shared" si="226"/>
        <v>0.24561954397719299</v>
      </c>
      <c r="I1769" s="1">
        <f t="shared" si="227"/>
        <v>0.78216800520656948</v>
      </c>
      <c r="J1769" s="1" t="str">
        <f t="shared" si="228"/>
        <v>R3</v>
      </c>
      <c r="K1769" t="str">
        <f t="shared" si="229"/>
        <v>S6R3</v>
      </c>
      <c r="L1769" t="str">
        <f>VLOOKUP(K1769,'Voltage Vector Region'!$M:$P,2,0)</f>
        <v>V6</v>
      </c>
      <c r="M1769" t="str">
        <f>VLOOKUP(K1769,'Voltage Vector Region'!$M:$P,3,0)</f>
        <v>V12</v>
      </c>
      <c r="N1769" t="str">
        <f>VLOOKUP(K1769,'Voltage Vector Region'!$M:$P,4,0)</f>
        <v>V18</v>
      </c>
      <c r="P1769" t="str">
        <f>VLOOKUP(L1769,'Voltage Vector Region'!$R:$S,2,0)</f>
        <v>POP</v>
      </c>
      <c r="Q1769" t="str">
        <f>VLOOKUP(M1769,'Voltage Vector Region'!$R:$S,2,0)</f>
        <v>PNO</v>
      </c>
      <c r="R1769" t="str">
        <f>VLOOKUP(N1769,'Voltage Vector Region'!$R:$S,2,0)</f>
        <v>PNP</v>
      </c>
      <c r="S1769">
        <f t="shared" si="223"/>
        <v>17.659999999999997</v>
      </c>
      <c r="T1769" t="e">
        <f>VLOOKUP($K1769,#REF!,2,0)</f>
        <v>#REF!</v>
      </c>
      <c r="U1769" t="e">
        <f>VLOOKUP($K1769,#REF!,3,0)</f>
        <v>#REF!</v>
      </c>
      <c r="V1769" t="e">
        <f>VLOOKUP($K1769,#REF!,4,0)</f>
        <v>#REF!</v>
      </c>
    </row>
    <row r="1770" spans="3:22" x14ac:dyDescent="0.3">
      <c r="C1770" s="1">
        <v>1.7670000000000002E-2</v>
      </c>
      <c r="D1770" s="1">
        <f t="shared" si="224"/>
        <v>5.5511942188931656</v>
      </c>
      <c r="E1770" s="1" t="str">
        <f t="shared" si="225"/>
        <v>S6</v>
      </c>
      <c r="F1770" s="1">
        <f t="shared" si="222"/>
        <v>0.31520646291017673</v>
      </c>
      <c r="G1770" s="1">
        <f>$F$2*(((SQRT(3)*COS(Model!F1770))-SIN(Model!F1770))/2)</f>
        <v>0.53468161613423393</v>
      </c>
      <c r="H1770" s="1">
        <f t="shared" si="226"/>
        <v>0.24801021504825704</v>
      </c>
      <c r="I1770" s="1">
        <f t="shared" si="227"/>
        <v>0.78269183118249097</v>
      </c>
      <c r="J1770" s="1" t="str">
        <f t="shared" si="228"/>
        <v>R3</v>
      </c>
      <c r="K1770" t="str">
        <f t="shared" si="229"/>
        <v>S6R3</v>
      </c>
      <c r="L1770" t="str">
        <f>VLOOKUP(K1770,'Voltage Vector Region'!$M:$P,2,0)</f>
        <v>V6</v>
      </c>
      <c r="M1770" t="str">
        <f>VLOOKUP(K1770,'Voltage Vector Region'!$M:$P,3,0)</f>
        <v>V12</v>
      </c>
      <c r="N1770" t="str">
        <f>VLOOKUP(K1770,'Voltage Vector Region'!$M:$P,4,0)</f>
        <v>V18</v>
      </c>
      <c r="P1770" t="str">
        <f>VLOOKUP(L1770,'Voltage Vector Region'!$R:$S,2,0)</f>
        <v>POP</v>
      </c>
      <c r="Q1770" t="str">
        <f>VLOOKUP(M1770,'Voltage Vector Region'!$R:$S,2,0)</f>
        <v>PNO</v>
      </c>
      <c r="R1770" t="str">
        <f>VLOOKUP(N1770,'Voltage Vector Region'!$R:$S,2,0)</f>
        <v>PNP</v>
      </c>
      <c r="S1770">
        <f t="shared" si="223"/>
        <v>17.670000000000002</v>
      </c>
      <c r="T1770" t="e">
        <f>VLOOKUP($K1770,#REF!,2,0)</f>
        <v>#REF!</v>
      </c>
      <c r="U1770" t="e">
        <f>VLOOKUP($K1770,#REF!,3,0)</f>
        <v>#REF!</v>
      </c>
      <c r="V1770" t="e">
        <f>VLOOKUP($K1770,#REF!,4,0)</f>
        <v>#REF!</v>
      </c>
    </row>
    <row r="1771" spans="3:22" x14ac:dyDescent="0.3">
      <c r="C1771" s="1">
        <v>1.7680000000000001E-2</v>
      </c>
      <c r="D1771" s="1">
        <f t="shared" si="224"/>
        <v>5.5543358115467552</v>
      </c>
      <c r="E1771" s="1" t="str">
        <f t="shared" si="225"/>
        <v>S6</v>
      </c>
      <c r="F1771" s="1">
        <f t="shared" ref="F1771:F1834" si="230">IF(AND((D1771&lt;PI()/3),(D1771&gt;=0)),D1771,IF(AND((D1771&lt;2*PI()/3),(D1771&gt;=PI()/3)),D1771-PI()/3,IF(AND((D1771&lt;3*PI()/3),(D1771&gt;=2*PI()/3)),D1771-(2*PI()/3),IF(AND((D1771&lt;4*PI()/3),(D1771&gt;=PI())),D1771-PI(),IF(AND((D1771&lt;5*PI()/3),(D1771&gt;=4*PI()/3)),D1771-(4*PI()/3),IF(AND((D1771&lt;2*PI()),(D1771&gt;=5*PI()/3)),D1771-(5*PI()/3),0))))))</f>
        <v>0.31834805556376633</v>
      </c>
      <c r="G1771" s="1">
        <f>$F$2*(((SQRT(3)*COS(Model!F1771))-SIN(Model!F1771))/2)</f>
        <v>0.53280949394740096</v>
      </c>
      <c r="H1771" s="1">
        <f t="shared" si="226"/>
        <v>0.25039843835862302</v>
      </c>
      <c r="I1771" s="1">
        <f t="shared" si="227"/>
        <v>0.78320793230602392</v>
      </c>
      <c r="J1771" s="1" t="str">
        <f t="shared" si="228"/>
        <v>R3</v>
      </c>
      <c r="K1771" t="str">
        <f t="shared" si="229"/>
        <v>S6R3</v>
      </c>
      <c r="L1771" t="str">
        <f>VLOOKUP(K1771,'Voltage Vector Region'!$M:$P,2,0)</f>
        <v>V6</v>
      </c>
      <c r="M1771" t="str">
        <f>VLOOKUP(K1771,'Voltage Vector Region'!$M:$P,3,0)</f>
        <v>V12</v>
      </c>
      <c r="N1771" t="str">
        <f>VLOOKUP(K1771,'Voltage Vector Region'!$M:$P,4,0)</f>
        <v>V18</v>
      </c>
      <c r="P1771" t="str">
        <f>VLOOKUP(L1771,'Voltage Vector Region'!$R:$S,2,0)</f>
        <v>POP</v>
      </c>
      <c r="Q1771" t="str">
        <f>VLOOKUP(M1771,'Voltage Vector Region'!$R:$S,2,0)</f>
        <v>PNO</v>
      </c>
      <c r="R1771" t="str">
        <f>VLOOKUP(N1771,'Voltage Vector Region'!$R:$S,2,0)</f>
        <v>PNP</v>
      </c>
      <c r="S1771">
        <f t="shared" si="223"/>
        <v>17.68</v>
      </c>
      <c r="T1771" t="e">
        <f>VLOOKUP($K1771,#REF!,2,0)</f>
        <v>#REF!</v>
      </c>
      <c r="U1771" t="e">
        <f>VLOOKUP($K1771,#REF!,3,0)</f>
        <v>#REF!</v>
      </c>
      <c r="V1771" t="e">
        <f>VLOOKUP($K1771,#REF!,4,0)</f>
        <v>#REF!</v>
      </c>
    </row>
    <row r="1772" spans="3:22" x14ac:dyDescent="0.3">
      <c r="C1772" s="1">
        <v>1.7690000000000001E-2</v>
      </c>
      <c r="D1772" s="1">
        <f t="shared" si="224"/>
        <v>5.5574774042003448</v>
      </c>
      <c r="E1772" s="1" t="str">
        <f t="shared" si="225"/>
        <v>S6</v>
      </c>
      <c r="F1772" s="1">
        <f t="shared" si="230"/>
        <v>0.32148964821735593</v>
      </c>
      <c r="G1772" s="1">
        <f>$F$2*(((SQRT(3)*COS(Model!F1772))-SIN(Model!F1772))/2)</f>
        <v>0.53093211314596656</v>
      </c>
      <c r="H1772" s="1">
        <f t="shared" si="226"/>
        <v>0.25278419033749233</v>
      </c>
      <c r="I1772" s="1">
        <f t="shared" si="227"/>
        <v>0.78371630348345889</v>
      </c>
      <c r="J1772" s="1" t="str">
        <f t="shared" si="228"/>
        <v>R3</v>
      </c>
      <c r="K1772" t="str">
        <f t="shared" si="229"/>
        <v>S6R3</v>
      </c>
      <c r="L1772" t="str">
        <f>VLOOKUP(K1772,'Voltage Vector Region'!$M:$P,2,0)</f>
        <v>V6</v>
      </c>
      <c r="M1772" t="str">
        <f>VLOOKUP(K1772,'Voltage Vector Region'!$M:$P,3,0)</f>
        <v>V12</v>
      </c>
      <c r="N1772" t="str">
        <f>VLOOKUP(K1772,'Voltage Vector Region'!$M:$P,4,0)</f>
        <v>V18</v>
      </c>
      <c r="P1772" t="str">
        <f>VLOOKUP(L1772,'Voltage Vector Region'!$R:$S,2,0)</f>
        <v>POP</v>
      </c>
      <c r="Q1772" t="str">
        <f>VLOOKUP(M1772,'Voltage Vector Region'!$R:$S,2,0)</f>
        <v>PNO</v>
      </c>
      <c r="R1772" t="str">
        <f>VLOOKUP(N1772,'Voltage Vector Region'!$R:$S,2,0)</f>
        <v>PNP</v>
      </c>
      <c r="S1772">
        <f t="shared" si="223"/>
        <v>17.690000000000001</v>
      </c>
      <c r="T1772" t="e">
        <f>VLOOKUP($K1772,#REF!,2,0)</f>
        <v>#REF!</v>
      </c>
      <c r="U1772" t="e">
        <f>VLOOKUP($K1772,#REF!,3,0)</f>
        <v>#REF!</v>
      </c>
      <c r="V1772" t="e">
        <f>VLOOKUP($K1772,#REF!,4,0)</f>
        <v>#REF!</v>
      </c>
    </row>
    <row r="1773" spans="3:22" x14ac:dyDescent="0.3">
      <c r="C1773" s="1">
        <v>1.77E-2</v>
      </c>
      <c r="D1773" s="1">
        <f t="shared" si="224"/>
        <v>5.5606189968539343</v>
      </c>
      <c r="E1773" s="1" t="str">
        <f t="shared" si="225"/>
        <v>S6</v>
      </c>
      <c r="F1773" s="1">
        <f t="shared" si="230"/>
        <v>0.32463124087094553</v>
      </c>
      <c r="G1773" s="1">
        <f>$F$2*(((SQRT(3)*COS(Model!F1773))-SIN(Model!F1773))/2)</f>
        <v>0.52904949225892128</v>
      </c>
      <c r="H1773" s="1">
        <f t="shared" si="226"/>
        <v>0.25516744743845615</v>
      </c>
      <c r="I1773" s="1">
        <f t="shared" si="227"/>
        <v>0.78421693969737749</v>
      </c>
      <c r="J1773" s="1" t="str">
        <f t="shared" si="228"/>
        <v>R3</v>
      </c>
      <c r="K1773" t="str">
        <f t="shared" si="229"/>
        <v>S6R3</v>
      </c>
      <c r="L1773" t="str">
        <f>VLOOKUP(K1773,'Voltage Vector Region'!$M:$P,2,0)</f>
        <v>V6</v>
      </c>
      <c r="M1773" t="str">
        <f>VLOOKUP(K1773,'Voltage Vector Region'!$M:$P,3,0)</f>
        <v>V12</v>
      </c>
      <c r="N1773" t="str">
        <f>VLOOKUP(K1773,'Voltage Vector Region'!$M:$P,4,0)</f>
        <v>V18</v>
      </c>
      <c r="P1773" t="str">
        <f>VLOOKUP(L1773,'Voltage Vector Region'!$R:$S,2,0)</f>
        <v>POP</v>
      </c>
      <c r="Q1773" t="str">
        <f>VLOOKUP(M1773,'Voltage Vector Region'!$R:$S,2,0)</f>
        <v>PNO</v>
      </c>
      <c r="R1773" t="str">
        <f>VLOOKUP(N1773,'Voltage Vector Region'!$R:$S,2,0)</f>
        <v>PNP</v>
      </c>
      <c r="S1773">
        <f t="shared" si="223"/>
        <v>17.7</v>
      </c>
      <c r="T1773" t="e">
        <f>VLOOKUP($K1773,#REF!,2,0)</f>
        <v>#REF!</v>
      </c>
      <c r="U1773" t="e">
        <f>VLOOKUP($K1773,#REF!,3,0)</f>
        <v>#REF!</v>
      </c>
      <c r="V1773" t="e">
        <f>VLOOKUP($K1773,#REF!,4,0)</f>
        <v>#REF!</v>
      </c>
    </row>
    <row r="1774" spans="3:22" x14ac:dyDescent="0.3">
      <c r="C1774" s="1">
        <v>1.771E-2</v>
      </c>
      <c r="D1774" s="1">
        <f t="shared" si="224"/>
        <v>5.5637605895075239</v>
      </c>
      <c r="E1774" s="1" t="str">
        <f t="shared" si="225"/>
        <v>S6</v>
      </c>
      <c r="F1774" s="1">
        <f t="shared" si="230"/>
        <v>0.32777283352453512</v>
      </c>
      <c r="G1774" s="1">
        <f>$F$2*(((SQRT(3)*COS(Model!F1774))-SIN(Model!F1774))/2)</f>
        <v>0.52716164986697345</v>
      </c>
      <c r="H1774" s="1">
        <f t="shared" si="226"/>
        <v>0.25754818613972902</v>
      </c>
      <c r="I1774" s="1">
        <f t="shared" si="227"/>
        <v>0.78470983600670241</v>
      </c>
      <c r="J1774" s="1" t="str">
        <f t="shared" si="228"/>
        <v>R3</v>
      </c>
      <c r="K1774" t="str">
        <f t="shared" si="229"/>
        <v>S6R3</v>
      </c>
      <c r="L1774" t="str">
        <f>VLOOKUP(K1774,'Voltage Vector Region'!$M:$P,2,0)</f>
        <v>V6</v>
      </c>
      <c r="M1774" t="str">
        <f>VLOOKUP(K1774,'Voltage Vector Region'!$M:$P,3,0)</f>
        <v>V12</v>
      </c>
      <c r="N1774" t="str">
        <f>VLOOKUP(K1774,'Voltage Vector Region'!$M:$P,4,0)</f>
        <v>V18</v>
      </c>
      <c r="P1774" t="str">
        <f>VLOOKUP(L1774,'Voltage Vector Region'!$R:$S,2,0)</f>
        <v>POP</v>
      </c>
      <c r="Q1774" t="str">
        <f>VLOOKUP(M1774,'Voltage Vector Region'!$R:$S,2,0)</f>
        <v>PNO</v>
      </c>
      <c r="R1774" t="str">
        <f>VLOOKUP(N1774,'Voltage Vector Region'!$R:$S,2,0)</f>
        <v>PNP</v>
      </c>
      <c r="S1774">
        <f t="shared" si="223"/>
        <v>17.71</v>
      </c>
      <c r="T1774" t="e">
        <f>VLOOKUP($K1774,#REF!,2,0)</f>
        <v>#REF!</v>
      </c>
      <c r="U1774" t="e">
        <f>VLOOKUP($K1774,#REF!,3,0)</f>
        <v>#REF!</v>
      </c>
      <c r="V1774" t="e">
        <f>VLOOKUP($K1774,#REF!,4,0)</f>
        <v>#REF!</v>
      </c>
    </row>
    <row r="1775" spans="3:22" x14ac:dyDescent="0.3">
      <c r="C1775" s="1">
        <v>1.772E-2</v>
      </c>
      <c r="D1775" s="1">
        <f t="shared" si="224"/>
        <v>5.5669021821611135</v>
      </c>
      <c r="E1775" s="1" t="str">
        <f t="shared" si="225"/>
        <v>S6</v>
      </c>
      <c r="F1775" s="1">
        <f t="shared" si="230"/>
        <v>0.33091442617812472</v>
      </c>
      <c r="G1775" s="1">
        <f>$F$2*(((SQRT(3)*COS(Model!F1775))-SIN(Model!F1775))/2)</f>
        <v>0.52526860460236524</v>
      </c>
      <c r="H1775" s="1">
        <f t="shared" si="226"/>
        <v>0.25992638294438103</v>
      </c>
      <c r="I1775" s="1">
        <f t="shared" si="227"/>
        <v>0.78519498754674633</v>
      </c>
      <c r="J1775" s="1" t="str">
        <f t="shared" si="228"/>
        <v>R3</v>
      </c>
      <c r="K1775" t="str">
        <f t="shared" si="229"/>
        <v>S6R3</v>
      </c>
      <c r="L1775" t="str">
        <f>VLOOKUP(K1775,'Voltage Vector Region'!$M:$P,2,0)</f>
        <v>V6</v>
      </c>
      <c r="M1775" t="str">
        <f>VLOOKUP(K1775,'Voltage Vector Region'!$M:$P,3,0)</f>
        <v>V12</v>
      </c>
      <c r="N1775" t="str">
        <f>VLOOKUP(K1775,'Voltage Vector Region'!$M:$P,4,0)</f>
        <v>V18</v>
      </c>
      <c r="P1775" t="str">
        <f>VLOOKUP(L1775,'Voltage Vector Region'!$R:$S,2,0)</f>
        <v>POP</v>
      </c>
      <c r="Q1775" t="str">
        <f>VLOOKUP(M1775,'Voltage Vector Region'!$R:$S,2,0)</f>
        <v>PNO</v>
      </c>
      <c r="R1775" t="str">
        <f>VLOOKUP(N1775,'Voltage Vector Region'!$R:$S,2,0)</f>
        <v>PNP</v>
      </c>
      <c r="S1775">
        <f t="shared" si="223"/>
        <v>17.72</v>
      </c>
      <c r="T1775" t="e">
        <f>VLOOKUP($K1775,#REF!,2,0)</f>
        <v>#REF!</v>
      </c>
      <c r="U1775" t="e">
        <f>VLOOKUP($K1775,#REF!,3,0)</f>
        <v>#REF!</v>
      </c>
      <c r="V1775" t="e">
        <f>VLOOKUP($K1775,#REF!,4,0)</f>
        <v>#REF!</v>
      </c>
    </row>
    <row r="1776" spans="3:22" x14ac:dyDescent="0.3">
      <c r="C1776" s="1">
        <v>1.7729999999999999E-2</v>
      </c>
      <c r="D1776" s="1">
        <f t="shared" si="224"/>
        <v>5.5700437748147031</v>
      </c>
      <c r="E1776" s="1" t="str">
        <f t="shared" si="225"/>
        <v>S6</v>
      </c>
      <c r="F1776" s="1">
        <f t="shared" si="230"/>
        <v>0.33405601883171432</v>
      </c>
      <c r="G1776" s="1">
        <f>$F$2*(((SQRT(3)*COS(Model!F1776))-SIN(Model!F1776))/2)</f>
        <v>0.523370375148689</v>
      </c>
      <c r="H1776" s="1">
        <f t="shared" si="226"/>
        <v>0.26230201438056999</v>
      </c>
      <c r="I1776" s="1">
        <f t="shared" si="227"/>
        <v>0.785672389529259</v>
      </c>
      <c r="J1776" s="1" t="str">
        <f t="shared" si="228"/>
        <v>R3</v>
      </c>
      <c r="K1776" t="str">
        <f t="shared" si="229"/>
        <v>S6R3</v>
      </c>
      <c r="L1776" t="str">
        <f>VLOOKUP(K1776,'Voltage Vector Region'!$M:$P,2,0)</f>
        <v>V6</v>
      </c>
      <c r="M1776" t="str">
        <f>VLOOKUP(K1776,'Voltage Vector Region'!$M:$P,3,0)</f>
        <v>V12</v>
      </c>
      <c r="N1776" t="str">
        <f>VLOOKUP(K1776,'Voltage Vector Region'!$M:$P,4,0)</f>
        <v>V18</v>
      </c>
      <c r="P1776" t="str">
        <f>VLOOKUP(L1776,'Voltage Vector Region'!$R:$S,2,0)</f>
        <v>POP</v>
      </c>
      <c r="Q1776" t="str">
        <f>VLOOKUP(M1776,'Voltage Vector Region'!$R:$S,2,0)</f>
        <v>PNO</v>
      </c>
      <c r="R1776" t="str">
        <f>VLOOKUP(N1776,'Voltage Vector Region'!$R:$S,2,0)</f>
        <v>PNP</v>
      </c>
      <c r="S1776">
        <f t="shared" si="223"/>
        <v>17.73</v>
      </c>
      <c r="T1776" t="e">
        <f>VLOOKUP($K1776,#REF!,2,0)</f>
        <v>#REF!</v>
      </c>
      <c r="U1776" t="e">
        <f>VLOOKUP($K1776,#REF!,3,0)</f>
        <v>#REF!</v>
      </c>
      <c r="V1776" t="e">
        <f>VLOOKUP($K1776,#REF!,4,0)</f>
        <v>#REF!</v>
      </c>
    </row>
    <row r="1777" spans="3:22" x14ac:dyDescent="0.3">
      <c r="C1777" s="1">
        <v>1.7739999999999999E-2</v>
      </c>
      <c r="D1777" s="1">
        <f t="shared" si="224"/>
        <v>5.5731853674682927</v>
      </c>
      <c r="E1777" s="1" t="str">
        <f t="shared" si="225"/>
        <v>S6</v>
      </c>
      <c r="F1777" s="1">
        <f t="shared" si="230"/>
        <v>0.33719761148530392</v>
      </c>
      <c r="G1777" s="1">
        <f>$F$2*(((SQRT(3)*COS(Model!F1777))-SIN(Model!F1777))/2)</f>
        <v>0.52146698024070326</v>
      </c>
      <c r="H1777" s="1">
        <f t="shared" si="226"/>
        <v>0.26467505700177257</v>
      </c>
      <c r="I1777" s="1">
        <f t="shared" si="227"/>
        <v>0.78614203724247589</v>
      </c>
      <c r="J1777" s="1" t="str">
        <f t="shared" si="228"/>
        <v>R3</v>
      </c>
      <c r="K1777" t="str">
        <f t="shared" si="229"/>
        <v>S6R3</v>
      </c>
      <c r="L1777" t="str">
        <f>VLOOKUP(K1777,'Voltage Vector Region'!$M:$P,2,0)</f>
        <v>V6</v>
      </c>
      <c r="M1777" t="str">
        <f>VLOOKUP(K1777,'Voltage Vector Region'!$M:$P,3,0)</f>
        <v>V12</v>
      </c>
      <c r="N1777" t="str">
        <f>VLOOKUP(K1777,'Voltage Vector Region'!$M:$P,4,0)</f>
        <v>V18</v>
      </c>
      <c r="P1777" t="str">
        <f>VLOOKUP(L1777,'Voltage Vector Region'!$R:$S,2,0)</f>
        <v>POP</v>
      </c>
      <c r="Q1777" t="str">
        <f>VLOOKUP(M1777,'Voltage Vector Region'!$R:$S,2,0)</f>
        <v>PNO</v>
      </c>
      <c r="R1777" t="str">
        <f>VLOOKUP(N1777,'Voltage Vector Region'!$R:$S,2,0)</f>
        <v>PNP</v>
      </c>
      <c r="S1777">
        <f t="shared" si="223"/>
        <v>17.739999999999998</v>
      </c>
      <c r="T1777" t="e">
        <f>VLOOKUP($K1777,#REF!,2,0)</f>
        <v>#REF!</v>
      </c>
      <c r="U1777" t="e">
        <f>VLOOKUP($K1777,#REF!,3,0)</f>
        <v>#REF!</v>
      </c>
      <c r="V1777" t="e">
        <f>VLOOKUP($K1777,#REF!,4,0)</f>
        <v>#REF!</v>
      </c>
    </row>
    <row r="1778" spans="3:22" x14ac:dyDescent="0.3">
      <c r="C1778" s="1">
        <v>1.7749999999999998E-2</v>
      </c>
      <c r="D1778" s="1">
        <f t="shared" si="224"/>
        <v>5.5763269601218823</v>
      </c>
      <c r="E1778" s="1" t="str">
        <f t="shared" si="225"/>
        <v>S6</v>
      </c>
      <c r="F1778" s="1">
        <f t="shared" si="230"/>
        <v>0.34033920413889351</v>
      </c>
      <c r="G1778" s="1">
        <f>$F$2*(((SQRT(3)*COS(Model!F1778))-SIN(Model!F1778))/2)</f>
        <v>0.51955843866414742</v>
      </c>
      <c r="H1778" s="1">
        <f t="shared" si="226"/>
        <v>0.26704548738701622</v>
      </c>
      <c r="I1778" s="1">
        <f t="shared" si="227"/>
        <v>0.78660392605116369</v>
      </c>
      <c r="J1778" s="1" t="str">
        <f t="shared" si="228"/>
        <v>R3</v>
      </c>
      <c r="K1778" t="str">
        <f t="shared" si="229"/>
        <v>S6R3</v>
      </c>
      <c r="L1778" t="str">
        <f>VLOOKUP(K1778,'Voltage Vector Region'!$M:$P,2,0)</f>
        <v>V6</v>
      </c>
      <c r="M1778" t="str">
        <f>VLOOKUP(K1778,'Voltage Vector Region'!$M:$P,3,0)</f>
        <v>V12</v>
      </c>
      <c r="N1778" t="str">
        <f>VLOOKUP(K1778,'Voltage Vector Region'!$M:$P,4,0)</f>
        <v>V18</v>
      </c>
      <c r="P1778" t="str">
        <f>VLOOKUP(L1778,'Voltage Vector Region'!$R:$S,2,0)</f>
        <v>POP</v>
      </c>
      <c r="Q1778" t="str">
        <f>VLOOKUP(M1778,'Voltage Vector Region'!$R:$S,2,0)</f>
        <v>PNO</v>
      </c>
      <c r="R1778" t="str">
        <f>VLOOKUP(N1778,'Voltage Vector Region'!$R:$S,2,0)</f>
        <v>PNP</v>
      </c>
      <c r="S1778">
        <f t="shared" si="223"/>
        <v>17.749999999999996</v>
      </c>
      <c r="T1778" t="e">
        <f>VLOOKUP($K1778,#REF!,2,0)</f>
        <v>#REF!</v>
      </c>
      <c r="U1778" t="e">
        <f>VLOOKUP($K1778,#REF!,3,0)</f>
        <v>#REF!</v>
      </c>
      <c r="V1778" t="e">
        <f>VLOOKUP($K1778,#REF!,4,0)</f>
        <v>#REF!</v>
      </c>
    </row>
    <row r="1779" spans="3:22" x14ac:dyDescent="0.3">
      <c r="C1779" s="1">
        <v>1.7760000000000001E-2</v>
      </c>
      <c r="D1779" s="1">
        <f t="shared" si="224"/>
        <v>5.5794685527754737</v>
      </c>
      <c r="E1779" s="1" t="str">
        <f t="shared" si="225"/>
        <v>S6</v>
      </c>
      <c r="F1779" s="1">
        <f t="shared" si="230"/>
        <v>0.34348079679248489</v>
      </c>
      <c r="G1779" s="1">
        <f>$F$2*(((SQRT(3)*COS(Model!F1779))-SIN(Model!F1779))/2)</f>
        <v>0.51764476925555492</v>
      </c>
      <c r="H1779" s="1">
        <f t="shared" si="226"/>
        <v>0.26941328214111127</v>
      </c>
      <c r="I1779" s="1">
        <f t="shared" si="227"/>
        <v>0.78705805139666618</v>
      </c>
      <c r="J1779" s="1" t="str">
        <f t="shared" si="228"/>
        <v>R3</v>
      </c>
      <c r="K1779" t="str">
        <f t="shared" si="229"/>
        <v>S6R3</v>
      </c>
      <c r="L1779" t="str">
        <f>VLOOKUP(K1779,'Voltage Vector Region'!$M:$P,2,0)</f>
        <v>V6</v>
      </c>
      <c r="M1779" t="str">
        <f>VLOOKUP(K1779,'Voltage Vector Region'!$M:$P,3,0)</f>
        <v>V12</v>
      </c>
      <c r="N1779" t="str">
        <f>VLOOKUP(K1779,'Voltage Vector Region'!$M:$P,4,0)</f>
        <v>V18</v>
      </c>
      <c r="P1779" t="str">
        <f>VLOOKUP(L1779,'Voltage Vector Region'!$R:$S,2,0)</f>
        <v>POP</v>
      </c>
      <c r="Q1779" t="str">
        <f>VLOOKUP(M1779,'Voltage Vector Region'!$R:$S,2,0)</f>
        <v>PNO</v>
      </c>
      <c r="R1779" t="str">
        <f>VLOOKUP(N1779,'Voltage Vector Region'!$R:$S,2,0)</f>
        <v>PNP</v>
      </c>
      <c r="S1779">
        <f t="shared" si="223"/>
        <v>17.760000000000002</v>
      </c>
      <c r="T1779" t="e">
        <f>VLOOKUP($K1779,#REF!,2,0)</f>
        <v>#REF!</v>
      </c>
      <c r="U1779" t="e">
        <f>VLOOKUP($K1779,#REF!,3,0)</f>
        <v>#REF!</v>
      </c>
      <c r="V1779" t="e">
        <f>VLOOKUP($K1779,#REF!,4,0)</f>
        <v>#REF!</v>
      </c>
    </row>
    <row r="1780" spans="3:22" x14ac:dyDescent="0.3">
      <c r="C1780" s="1">
        <v>1.7770000000000001E-2</v>
      </c>
      <c r="D1780" s="1">
        <f t="shared" si="224"/>
        <v>5.5826101454290633</v>
      </c>
      <c r="E1780" s="1" t="str">
        <f t="shared" si="225"/>
        <v>S6</v>
      </c>
      <c r="F1780" s="1">
        <f t="shared" si="230"/>
        <v>0.34662238944607449</v>
      </c>
      <c r="G1780" s="1">
        <f>$F$2*(((SQRT(3)*COS(Model!F1780))-SIN(Model!F1780))/2)</f>
        <v>0.51572599090207261</v>
      </c>
      <c r="H1780" s="1">
        <f t="shared" si="226"/>
        <v>0.27177841789487683</v>
      </c>
      <c r="I1780" s="1">
        <f t="shared" si="227"/>
        <v>0.78750440879694938</v>
      </c>
      <c r="J1780" s="1" t="str">
        <f t="shared" si="228"/>
        <v>R3</v>
      </c>
      <c r="K1780" t="str">
        <f t="shared" si="229"/>
        <v>S6R3</v>
      </c>
      <c r="L1780" t="str">
        <f>VLOOKUP(K1780,'Voltage Vector Region'!$M:$P,2,0)</f>
        <v>V6</v>
      </c>
      <c r="M1780" t="str">
        <f>VLOOKUP(K1780,'Voltage Vector Region'!$M:$P,3,0)</f>
        <v>V12</v>
      </c>
      <c r="N1780" t="str">
        <f>VLOOKUP(K1780,'Voltage Vector Region'!$M:$P,4,0)</f>
        <v>V18</v>
      </c>
      <c r="P1780" t="str">
        <f>VLOOKUP(L1780,'Voltage Vector Region'!$R:$S,2,0)</f>
        <v>POP</v>
      </c>
      <c r="Q1780" t="str">
        <f>VLOOKUP(M1780,'Voltage Vector Region'!$R:$S,2,0)</f>
        <v>PNO</v>
      </c>
      <c r="R1780" t="str">
        <f>VLOOKUP(N1780,'Voltage Vector Region'!$R:$S,2,0)</f>
        <v>PNP</v>
      </c>
      <c r="S1780">
        <f t="shared" si="223"/>
        <v>17.77</v>
      </c>
      <c r="T1780" t="e">
        <f>VLOOKUP($K1780,#REF!,2,0)</f>
        <v>#REF!</v>
      </c>
      <c r="U1780" t="e">
        <f>VLOOKUP($K1780,#REF!,3,0)</f>
        <v>#REF!</v>
      </c>
      <c r="V1780" t="e">
        <f>VLOOKUP($K1780,#REF!,4,0)</f>
        <v>#REF!</v>
      </c>
    </row>
    <row r="1781" spans="3:22" x14ac:dyDescent="0.3">
      <c r="C1781" s="1">
        <v>1.7780000000000001E-2</v>
      </c>
      <c r="D1781" s="1">
        <f t="shared" si="224"/>
        <v>5.5857517380826529</v>
      </c>
      <c r="E1781" s="1" t="str">
        <f t="shared" si="225"/>
        <v>S6</v>
      </c>
      <c r="F1781" s="1">
        <f t="shared" si="230"/>
        <v>0.34976398209966408</v>
      </c>
      <c r="G1781" s="1">
        <f>$F$2*(((SQRT(3)*COS(Model!F1781))-SIN(Model!F1781))/2)</f>
        <v>0.51380212254126723</v>
      </c>
      <c r="H1781" s="1">
        <f t="shared" si="226"/>
        <v>0.27414087130537917</v>
      </c>
      <c r="I1781" s="1">
        <f t="shared" si="227"/>
        <v>0.78794299384664646</v>
      </c>
      <c r="J1781" s="1" t="str">
        <f t="shared" si="228"/>
        <v>R3</v>
      </c>
      <c r="K1781" t="str">
        <f t="shared" si="229"/>
        <v>S6R3</v>
      </c>
      <c r="L1781" t="str">
        <f>VLOOKUP(K1781,'Voltage Vector Region'!$M:$P,2,0)</f>
        <v>V6</v>
      </c>
      <c r="M1781" t="str">
        <f>VLOOKUP(K1781,'Voltage Vector Region'!$M:$P,3,0)</f>
        <v>V12</v>
      </c>
      <c r="N1781" t="str">
        <f>VLOOKUP(K1781,'Voltage Vector Region'!$M:$P,4,0)</f>
        <v>V18</v>
      </c>
      <c r="P1781" t="str">
        <f>VLOOKUP(L1781,'Voltage Vector Region'!$R:$S,2,0)</f>
        <v>POP</v>
      </c>
      <c r="Q1781" t="str">
        <f>VLOOKUP(M1781,'Voltage Vector Region'!$R:$S,2,0)</f>
        <v>PNO</v>
      </c>
      <c r="R1781" t="str">
        <f>VLOOKUP(N1781,'Voltage Vector Region'!$R:$S,2,0)</f>
        <v>PNP</v>
      </c>
      <c r="S1781">
        <f t="shared" si="223"/>
        <v>17.78</v>
      </c>
      <c r="T1781" t="e">
        <f>VLOOKUP($K1781,#REF!,2,0)</f>
        <v>#REF!</v>
      </c>
      <c r="U1781" t="e">
        <f>VLOOKUP($K1781,#REF!,3,0)</f>
        <v>#REF!</v>
      </c>
      <c r="V1781" t="e">
        <f>VLOOKUP($K1781,#REF!,4,0)</f>
        <v>#REF!</v>
      </c>
    </row>
    <row r="1782" spans="3:22" x14ac:dyDescent="0.3">
      <c r="C1782" s="1">
        <v>1.779E-2</v>
      </c>
      <c r="D1782" s="1">
        <f t="shared" si="224"/>
        <v>5.5888933307362425</v>
      </c>
      <c r="E1782" s="1" t="str">
        <f t="shared" si="225"/>
        <v>S6</v>
      </c>
      <c r="F1782" s="1">
        <f t="shared" si="230"/>
        <v>0.35290557475325368</v>
      </c>
      <c r="G1782" s="1">
        <f>$F$2*(((SQRT(3)*COS(Model!F1782))-SIN(Model!F1782))/2)</f>
        <v>0.51187318316094255</v>
      </c>
      <c r="H1782" s="1">
        <f t="shared" si="226"/>
        <v>0.2765006190561568</v>
      </c>
      <c r="I1782" s="1">
        <f t="shared" si="227"/>
        <v>0.78837380221709941</v>
      </c>
      <c r="J1782" s="1" t="str">
        <f t="shared" si="228"/>
        <v>R3</v>
      </c>
      <c r="K1782" t="str">
        <f t="shared" si="229"/>
        <v>S6R3</v>
      </c>
      <c r="L1782" t="str">
        <f>VLOOKUP(K1782,'Voltage Vector Region'!$M:$P,2,0)</f>
        <v>V6</v>
      </c>
      <c r="M1782" t="str">
        <f>VLOOKUP(K1782,'Voltage Vector Region'!$M:$P,3,0)</f>
        <v>V12</v>
      </c>
      <c r="N1782" t="str">
        <f>VLOOKUP(K1782,'Voltage Vector Region'!$M:$P,4,0)</f>
        <v>V18</v>
      </c>
      <c r="P1782" t="str">
        <f>VLOOKUP(L1782,'Voltage Vector Region'!$R:$S,2,0)</f>
        <v>POP</v>
      </c>
      <c r="Q1782" t="str">
        <f>VLOOKUP(M1782,'Voltage Vector Region'!$R:$S,2,0)</f>
        <v>PNO</v>
      </c>
      <c r="R1782" t="str">
        <f>VLOOKUP(N1782,'Voltage Vector Region'!$R:$S,2,0)</f>
        <v>PNP</v>
      </c>
      <c r="S1782">
        <f t="shared" si="223"/>
        <v>17.79</v>
      </c>
      <c r="T1782" t="e">
        <f>VLOOKUP($K1782,#REF!,2,0)</f>
        <v>#REF!</v>
      </c>
      <c r="U1782" t="e">
        <f>VLOOKUP($K1782,#REF!,3,0)</f>
        <v>#REF!</v>
      </c>
      <c r="V1782" t="e">
        <f>VLOOKUP($K1782,#REF!,4,0)</f>
        <v>#REF!</v>
      </c>
    </row>
    <row r="1783" spans="3:22" x14ac:dyDescent="0.3">
      <c r="C1783" s="1">
        <v>1.78E-2</v>
      </c>
      <c r="D1783" s="1">
        <f t="shared" si="224"/>
        <v>5.5920349233898321</v>
      </c>
      <c r="E1783" s="1" t="str">
        <f t="shared" si="225"/>
        <v>S6</v>
      </c>
      <c r="F1783" s="1">
        <f t="shared" si="230"/>
        <v>0.35604716740684328</v>
      </c>
      <c r="G1783" s="1">
        <f>$F$2*(((SQRT(3)*COS(Model!F1783))-SIN(Model!F1783))/2)</f>
        <v>0.50993919179895175</v>
      </c>
      <c r="H1783" s="1">
        <f t="shared" si="226"/>
        <v>0.27885763785745221</v>
      </c>
      <c r="I1783" s="1">
        <f t="shared" si="227"/>
        <v>0.78879682965640396</v>
      </c>
      <c r="J1783" s="1" t="str">
        <f t="shared" si="228"/>
        <v>R3</v>
      </c>
      <c r="K1783" t="str">
        <f t="shared" si="229"/>
        <v>S6R3</v>
      </c>
      <c r="L1783" t="str">
        <f>VLOOKUP(K1783,'Voltage Vector Region'!$M:$P,2,0)</f>
        <v>V6</v>
      </c>
      <c r="M1783" t="str">
        <f>VLOOKUP(K1783,'Voltage Vector Region'!$M:$P,3,0)</f>
        <v>V12</v>
      </c>
      <c r="N1783" t="str">
        <f>VLOOKUP(K1783,'Voltage Vector Region'!$M:$P,4,0)</f>
        <v>V18</v>
      </c>
      <c r="P1783" t="str">
        <f>VLOOKUP(L1783,'Voltage Vector Region'!$R:$S,2,0)</f>
        <v>POP</v>
      </c>
      <c r="Q1783" t="str">
        <f>VLOOKUP(M1783,'Voltage Vector Region'!$R:$S,2,0)</f>
        <v>PNO</v>
      </c>
      <c r="R1783" t="str">
        <f>VLOOKUP(N1783,'Voltage Vector Region'!$R:$S,2,0)</f>
        <v>PNP</v>
      </c>
      <c r="S1783">
        <f t="shared" si="223"/>
        <v>17.8</v>
      </c>
      <c r="T1783" t="e">
        <f>VLOOKUP($K1783,#REF!,2,0)</f>
        <v>#REF!</v>
      </c>
      <c r="U1783" t="e">
        <f>VLOOKUP($K1783,#REF!,3,0)</f>
        <v>#REF!</v>
      </c>
      <c r="V1783" t="e">
        <f>VLOOKUP($K1783,#REF!,4,0)</f>
        <v>#REF!</v>
      </c>
    </row>
    <row r="1784" spans="3:22" x14ac:dyDescent="0.3">
      <c r="C1784" s="1">
        <v>1.7809999999999999E-2</v>
      </c>
      <c r="D1784" s="1">
        <f t="shared" si="224"/>
        <v>5.5951765160434217</v>
      </c>
      <c r="E1784" s="1" t="str">
        <f t="shared" si="225"/>
        <v>S6</v>
      </c>
      <c r="F1784" s="1">
        <f t="shared" si="230"/>
        <v>0.35918876006043288</v>
      </c>
      <c r="G1784" s="1">
        <f>$F$2*(((SQRT(3)*COS(Model!F1784))-SIN(Model!F1784))/2)</f>
        <v>0.50800016754300859</v>
      </c>
      <c r="H1784" s="1">
        <f t="shared" si="226"/>
        <v>0.28121190444644134</v>
      </c>
      <c r="I1784" s="1">
        <f t="shared" si="227"/>
        <v>0.78921207198944998</v>
      </c>
      <c r="J1784" s="1" t="str">
        <f t="shared" si="228"/>
        <v>R3</v>
      </c>
      <c r="K1784" t="str">
        <f t="shared" si="229"/>
        <v>S6R3</v>
      </c>
      <c r="L1784" t="str">
        <f>VLOOKUP(K1784,'Voltage Vector Region'!$M:$P,2,0)</f>
        <v>V6</v>
      </c>
      <c r="M1784" t="str">
        <f>VLOOKUP(K1784,'Voltage Vector Region'!$M:$P,3,0)</f>
        <v>V12</v>
      </c>
      <c r="N1784" t="str">
        <f>VLOOKUP(K1784,'Voltage Vector Region'!$M:$P,4,0)</f>
        <v>V18</v>
      </c>
      <c r="P1784" t="str">
        <f>VLOOKUP(L1784,'Voltage Vector Region'!$R:$S,2,0)</f>
        <v>POP</v>
      </c>
      <c r="Q1784" t="str">
        <f>VLOOKUP(M1784,'Voltage Vector Region'!$R:$S,2,0)</f>
        <v>PNO</v>
      </c>
      <c r="R1784" t="str">
        <f>VLOOKUP(N1784,'Voltage Vector Region'!$R:$S,2,0)</f>
        <v>PNP</v>
      </c>
      <c r="S1784">
        <f t="shared" si="223"/>
        <v>17.809999999999999</v>
      </c>
      <c r="T1784" t="e">
        <f>VLOOKUP($K1784,#REF!,2,0)</f>
        <v>#REF!</v>
      </c>
      <c r="U1784" t="e">
        <f>VLOOKUP($K1784,#REF!,3,0)</f>
        <v>#REF!</v>
      </c>
      <c r="V1784" t="e">
        <f>VLOOKUP($K1784,#REF!,4,0)</f>
        <v>#REF!</v>
      </c>
    </row>
    <row r="1785" spans="3:22" x14ac:dyDescent="0.3">
      <c r="C1785" s="1">
        <v>1.7819999999999999E-2</v>
      </c>
      <c r="D1785" s="1">
        <f t="shared" si="224"/>
        <v>5.5983181086970113</v>
      </c>
      <c r="E1785" s="1" t="str">
        <f t="shared" si="225"/>
        <v>S6</v>
      </c>
      <c r="F1785" s="1">
        <f t="shared" si="230"/>
        <v>0.36233035271402247</v>
      </c>
      <c r="G1785" s="1">
        <f>$F$2*(((SQRT(3)*COS(Model!F1785))-SIN(Model!F1785))/2)</f>
        <v>0.50605612953049972</v>
      </c>
      <c r="H1785" s="1">
        <f t="shared" si="226"/>
        <v>0.28356339558746341</v>
      </c>
      <c r="I1785" s="1">
        <f t="shared" si="227"/>
        <v>0.78961952511796318</v>
      </c>
      <c r="J1785" s="1" t="str">
        <f t="shared" si="228"/>
        <v>R3</v>
      </c>
      <c r="K1785" t="str">
        <f t="shared" si="229"/>
        <v>S6R3</v>
      </c>
      <c r="L1785" t="str">
        <f>VLOOKUP(K1785,'Voltage Vector Region'!$M:$P,2,0)</f>
        <v>V6</v>
      </c>
      <c r="M1785" t="str">
        <f>VLOOKUP(K1785,'Voltage Vector Region'!$M:$P,3,0)</f>
        <v>V12</v>
      </c>
      <c r="N1785" t="str">
        <f>VLOOKUP(K1785,'Voltage Vector Region'!$M:$P,4,0)</f>
        <v>V18</v>
      </c>
      <c r="P1785" t="str">
        <f>VLOOKUP(L1785,'Voltage Vector Region'!$R:$S,2,0)</f>
        <v>POP</v>
      </c>
      <c r="Q1785" t="str">
        <f>VLOOKUP(M1785,'Voltage Vector Region'!$R:$S,2,0)</f>
        <v>PNO</v>
      </c>
      <c r="R1785" t="str">
        <f>VLOOKUP(N1785,'Voltage Vector Region'!$R:$S,2,0)</f>
        <v>PNP</v>
      </c>
      <c r="S1785">
        <f t="shared" si="223"/>
        <v>17.82</v>
      </c>
      <c r="T1785" t="e">
        <f>VLOOKUP($K1785,#REF!,2,0)</f>
        <v>#REF!</v>
      </c>
      <c r="U1785" t="e">
        <f>VLOOKUP($K1785,#REF!,3,0)</f>
        <v>#REF!</v>
      </c>
      <c r="V1785" t="e">
        <f>VLOOKUP($K1785,#REF!,4,0)</f>
        <v>#REF!</v>
      </c>
    </row>
    <row r="1786" spans="3:22" x14ac:dyDescent="0.3">
      <c r="C1786" s="1">
        <v>1.7829999999999999E-2</v>
      </c>
      <c r="D1786" s="1">
        <f t="shared" si="224"/>
        <v>5.6014597013506009</v>
      </c>
      <c r="E1786" s="1" t="str">
        <f t="shared" si="225"/>
        <v>S6</v>
      </c>
      <c r="F1786" s="1">
        <f t="shared" si="230"/>
        <v>0.36547194536761207</v>
      </c>
      <c r="G1786" s="1">
        <f>$F$2*(((SQRT(3)*COS(Model!F1786))-SIN(Model!F1786))/2)</f>
        <v>0.50410709694829559</v>
      </c>
      <c r="H1786" s="1">
        <f t="shared" si="226"/>
        <v>0.28591208807225027</v>
      </c>
      <c r="I1786" s="1">
        <f t="shared" si="227"/>
        <v>0.7900191850205458</v>
      </c>
      <c r="J1786" s="1" t="str">
        <f t="shared" si="228"/>
        <v>R3</v>
      </c>
      <c r="K1786" t="str">
        <f t="shared" si="229"/>
        <v>S6R3</v>
      </c>
      <c r="L1786" t="str">
        <f>VLOOKUP(K1786,'Voltage Vector Region'!$M:$P,2,0)</f>
        <v>V6</v>
      </c>
      <c r="M1786" t="str">
        <f>VLOOKUP(K1786,'Voltage Vector Region'!$M:$P,3,0)</f>
        <v>V12</v>
      </c>
      <c r="N1786" t="str">
        <f>VLOOKUP(K1786,'Voltage Vector Region'!$M:$P,4,0)</f>
        <v>V18</v>
      </c>
      <c r="P1786" t="str">
        <f>VLOOKUP(L1786,'Voltage Vector Region'!$R:$S,2,0)</f>
        <v>POP</v>
      </c>
      <c r="Q1786" t="str">
        <f>VLOOKUP(M1786,'Voltage Vector Region'!$R:$S,2,0)</f>
        <v>PNO</v>
      </c>
      <c r="R1786" t="str">
        <f>VLOOKUP(N1786,'Voltage Vector Region'!$R:$S,2,0)</f>
        <v>PNP</v>
      </c>
      <c r="S1786">
        <f t="shared" si="223"/>
        <v>17.829999999999998</v>
      </c>
      <c r="T1786" t="e">
        <f>VLOOKUP($K1786,#REF!,2,0)</f>
        <v>#REF!</v>
      </c>
      <c r="U1786" t="e">
        <f>VLOOKUP($K1786,#REF!,3,0)</f>
        <v>#REF!</v>
      </c>
      <c r="V1786" t="e">
        <f>VLOOKUP($K1786,#REF!,4,0)</f>
        <v>#REF!</v>
      </c>
    </row>
    <row r="1787" spans="3:22" x14ac:dyDescent="0.3">
      <c r="C1787" s="1">
        <v>1.7840000000000002E-2</v>
      </c>
      <c r="D1787" s="1">
        <f t="shared" si="224"/>
        <v>5.6046012940041914</v>
      </c>
      <c r="E1787" s="1" t="str">
        <f t="shared" si="225"/>
        <v>S6</v>
      </c>
      <c r="F1787" s="1">
        <f t="shared" si="230"/>
        <v>0.36861353802120256</v>
      </c>
      <c r="G1787" s="1">
        <f>$F$2*(((SQRT(3)*COS(Model!F1787))-SIN(Model!F1787))/2)</f>
        <v>0.50215308903256028</v>
      </c>
      <c r="H1787" s="1">
        <f t="shared" si="226"/>
        <v>0.28825795872015586</v>
      </c>
      <c r="I1787" s="1">
        <f t="shared" si="227"/>
        <v>0.7904110477527162</v>
      </c>
      <c r="J1787" s="1" t="str">
        <f t="shared" si="228"/>
        <v>R3</v>
      </c>
      <c r="K1787" t="str">
        <f t="shared" si="229"/>
        <v>S6R3</v>
      </c>
      <c r="L1787" t="str">
        <f>VLOOKUP(K1787,'Voltage Vector Region'!$M:$P,2,0)</f>
        <v>V6</v>
      </c>
      <c r="M1787" t="str">
        <f>VLOOKUP(K1787,'Voltage Vector Region'!$M:$P,3,0)</f>
        <v>V12</v>
      </c>
      <c r="N1787" t="str">
        <f>VLOOKUP(K1787,'Voltage Vector Region'!$M:$P,4,0)</f>
        <v>V18</v>
      </c>
      <c r="P1787" t="str">
        <f>VLOOKUP(L1787,'Voltage Vector Region'!$R:$S,2,0)</f>
        <v>POP</v>
      </c>
      <c r="Q1787" t="str">
        <f>VLOOKUP(M1787,'Voltage Vector Region'!$R:$S,2,0)</f>
        <v>PNO</v>
      </c>
      <c r="R1787" t="str">
        <f>VLOOKUP(N1787,'Voltage Vector Region'!$R:$S,2,0)</f>
        <v>PNP</v>
      </c>
      <c r="S1787">
        <f t="shared" si="223"/>
        <v>17.84</v>
      </c>
      <c r="T1787" t="e">
        <f>VLOOKUP($K1787,#REF!,2,0)</f>
        <v>#REF!</v>
      </c>
      <c r="U1787" t="e">
        <f>VLOOKUP($K1787,#REF!,3,0)</f>
        <v>#REF!</v>
      </c>
      <c r="V1787" t="e">
        <f>VLOOKUP($K1787,#REF!,4,0)</f>
        <v>#REF!</v>
      </c>
    </row>
    <row r="1788" spans="3:22" x14ac:dyDescent="0.3">
      <c r="C1788" s="1">
        <v>1.7850000000000001E-2</v>
      </c>
      <c r="D1788" s="1">
        <f t="shared" si="224"/>
        <v>5.607742886657781</v>
      </c>
      <c r="E1788" s="1" t="str">
        <f t="shared" si="225"/>
        <v>S6</v>
      </c>
      <c r="F1788" s="1">
        <f t="shared" si="230"/>
        <v>0.37175513067479216</v>
      </c>
      <c r="G1788" s="1">
        <f>$F$2*(((SQRT(3)*COS(Model!F1788))-SIN(Model!F1788))/2)</f>
        <v>0.5001941250685642</v>
      </c>
      <c r="H1788" s="1">
        <f t="shared" si="226"/>
        <v>0.29060098437838267</v>
      </c>
      <c r="I1788" s="1">
        <f t="shared" si="227"/>
        <v>0.79079510944694686</v>
      </c>
      <c r="J1788" s="1" t="str">
        <f t="shared" si="228"/>
        <v>R3</v>
      </c>
      <c r="K1788" t="str">
        <f t="shared" si="229"/>
        <v>S6R3</v>
      </c>
      <c r="L1788" t="str">
        <f>VLOOKUP(K1788,'Voltage Vector Region'!$M:$P,2,0)</f>
        <v>V6</v>
      </c>
      <c r="M1788" t="str">
        <f>VLOOKUP(K1788,'Voltage Vector Region'!$M:$P,3,0)</f>
        <v>V12</v>
      </c>
      <c r="N1788" t="str">
        <f>VLOOKUP(K1788,'Voltage Vector Region'!$M:$P,4,0)</f>
        <v>V18</v>
      </c>
      <c r="P1788" t="str">
        <f>VLOOKUP(L1788,'Voltage Vector Region'!$R:$S,2,0)</f>
        <v>POP</v>
      </c>
      <c r="Q1788" t="str">
        <f>VLOOKUP(M1788,'Voltage Vector Region'!$R:$S,2,0)</f>
        <v>PNO</v>
      </c>
      <c r="R1788" t="str">
        <f>VLOOKUP(N1788,'Voltage Vector Region'!$R:$S,2,0)</f>
        <v>PNP</v>
      </c>
      <c r="S1788">
        <f t="shared" si="223"/>
        <v>17.850000000000001</v>
      </c>
      <c r="T1788" t="e">
        <f>VLOOKUP($K1788,#REF!,2,0)</f>
        <v>#REF!</v>
      </c>
      <c r="U1788" t="e">
        <f>VLOOKUP($K1788,#REF!,3,0)</f>
        <v>#REF!</v>
      </c>
      <c r="V1788" t="e">
        <f>VLOOKUP($K1788,#REF!,4,0)</f>
        <v>#REF!</v>
      </c>
    </row>
    <row r="1789" spans="3:22" x14ac:dyDescent="0.3">
      <c r="C1789" s="1">
        <v>1.7860000000000001E-2</v>
      </c>
      <c r="D1789" s="1">
        <f t="shared" si="224"/>
        <v>5.6108844793113715</v>
      </c>
      <c r="E1789" s="1" t="str">
        <f t="shared" si="225"/>
        <v>S6</v>
      </c>
      <c r="F1789" s="1">
        <f t="shared" si="230"/>
        <v>0.37489672332838264</v>
      </c>
      <c r="G1789" s="1">
        <f>$F$2*(((SQRT(3)*COS(Model!F1789))-SIN(Model!F1789))/2)</f>
        <v>0.49823022439048964</v>
      </c>
      <c r="H1789" s="1">
        <f t="shared" si="226"/>
        <v>0.29294114192221471</v>
      </c>
      <c r="I1789" s="1">
        <f t="shared" si="227"/>
        <v>0.79117136631270435</v>
      </c>
      <c r="J1789" s="1" t="str">
        <f t="shared" si="228"/>
        <v>R2</v>
      </c>
      <c r="K1789" t="str">
        <f t="shared" si="229"/>
        <v>S6R2</v>
      </c>
      <c r="L1789" t="str">
        <f>VLOOKUP(K1789,'Voltage Vector Region'!$M:$P,2,0)</f>
        <v>V6</v>
      </c>
      <c r="M1789" t="str">
        <f>VLOOKUP(K1789,'Voltage Vector Region'!$M:$P,3,0)</f>
        <v>V12</v>
      </c>
      <c r="N1789" t="str">
        <f>VLOOKUP(K1789,'Voltage Vector Region'!$M:$P,4,0)</f>
        <v>V1</v>
      </c>
      <c r="P1789" t="str">
        <f>VLOOKUP(L1789,'Voltage Vector Region'!$R:$S,2,0)</f>
        <v>POP</v>
      </c>
      <c r="Q1789" t="str">
        <f>VLOOKUP(M1789,'Voltage Vector Region'!$R:$S,2,0)</f>
        <v>PNO</v>
      </c>
      <c r="R1789" t="str">
        <f>VLOOKUP(N1789,'Voltage Vector Region'!$R:$S,2,0)</f>
        <v>POO</v>
      </c>
      <c r="S1789">
        <f t="shared" si="223"/>
        <v>17.86</v>
      </c>
      <c r="T1789" t="e">
        <f>VLOOKUP($K1789,#REF!,2,0)</f>
        <v>#REF!</v>
      </c>
      <c r="U1789" t="e">
        <f>VLOOKUP($K1789,#REF!,3,0)</f>
        <v>#REF!</v>
      </c>
      <c r="V1789" t="e">
        <f>VLOOKUP($K1789,#REF!,4,0)</f>
        <v>#REF!</v>
      </c>
    </row>
    <row r="1790" spans="3:22" x14ac:dyDescent="0.3">
      <c r="C1790" s="1">
        <v>1.787E-2</v>
      </c>
      <c r="D1790" s="1">
        <f t="shared" si="224"/>
        <v>5.6140260719649611</v>
      </c>
      <c r="E1790" s="1" t="str">
        <f t="shared" si="225"/>
        <v>S6</v>
      </c>
      <c r="F1790" s="1">
        <f t="shared" si="230"/>
        <v>0.37803831598197224</v>
      </c>
      <c r="G1790" s="1">
        <f>$F$2*(((SQRT(3)*COS(Model!F1790))-SIN(Model!F1790))/2)</f>
        <v>0.49626140638124455</v>
      </c>
      <c r="H1790" s="1">
        <f t="shared" si="226"/>
        <v>0.29527840825524038</v>
      </c>
      <c r="I1790" s="1">
        <f t="shared" si="227"/>
        <v>0.79153981463648493</v>
      </c>
      <c r="J1790" s="1" t="str">
        <f t="shared" si="228"/>
        <v>R2</v>
      </c>
      <c r="K1790" t="str">
        <f t="shared" si="229"/>
        <v>S6R2</v>
      </c>
      <c r="L1790" t="str">
        <f>VLOOKUP(K1790,'Voltage Vector Region'!$M:$P,2,0)</f>
        <v>V6</v>
      </c>
      <c r="M1790" t="str">
        <f>VLOOKUP(K1790,'Voltage Vector Region'!$M:$P,3,0)</f>
        <v>V12</v>
      </c>
      <c r="N1790" t="str">
        <f>VLOOKUP(K1790,'Voltage Vector Region'!$M:$P,4,0)</f>
        <v>V1</v>
      </c>
      <c r="P1790" t="str">
        <f>VLOOKUP(L1790,'Voltage Vector Region'!$R:$S,2,0)</f>
        <v>POP</v>
      </c>
      <c r="Q1790" t="str">
        <f>VLOOKUP(M1790,'Voltage Vector Region'!$R:$S,2,0)</f>
        <v>PNO</v>
      </c>
      <c r="R1790" t="str">
        <f>VLOOKUP(N1790,'Voltage Vector Region'!$R:$S,2,0)</f>
        <v>POO</v>
      </c>
      <c r="S1790">
        <f t="shared" si="223"/>
        <v>17.87</v>
      </c>
      <c r="T1790" t="e">
        <f>VLOOKUP($K1790,#REF!,2,0)</f>
        <v>#REF!</v>
      </c>
      <c r="U1790" t="e">
        <f>VLOOKUP($K1790,#REF!,3,0)</f>
        <v>#REF!</v>
      </c>
      <c r="V1790" t="e">
        <f>VLOOKUP($K1790,#REF!,4,0)</f>
        <v>#REF!</v>
      </c>
    </row>
    <row r="1791" spans="3:22" x14ac:dyDescent="0.3">
      <c r="C1791" s="1">
        <v>1.788E-2</v>
      </c>
      <c r="D1791" s="1">
        <f t="shared" si="224"/>
        <v>5.6171676646185507</v>
      </c>
      <c r="E1791" s="1" t="str">
        <f t="shared" si="225"/>
        <v>S6</v>
      </c>
      <c r="F1791" s="1">
        <f t="shared" si="230"/>
        <v>0.38117990863556184</v>
      </c>
      <c r="G1791" s="1">
        <f>$F$2*(((SQRT(3)*COS(Model!F1791))-SIN(Model!F1791))/2)</f>
        <v>0.49428769047226739</v>
      </c>
      <c r="H1791" s="1">
        <f t="shared" si="226"/>
        <v>0.29761276030958533</v>
      </c>
      <c r="I1791" s="1">
        <f t="shared" si="227"/>
        <v>0.79190045078185278</v>
      </c>
      <c r="J1791" s="1" t="str">
        <f t="shared" si="228"/>
        <v>R2</v>
      </c>
      <c r="K1791" t="str">
        <f t="shared" si="229"/>
        <v>S6R2</v>
      </c>
      <c r="L1791" t="str">
        <f>VLOOKUP(K1791,'Voltage Vector Region'!$M:$P,2,0)</f>
        <v>V6</v>
      </c>
      <c r="M1791" t="str">
        <f>VLOOKUP(K1791,'Voltage Vector Region'!$M:$P,3,0)</f>
        <v>V12</v>
      </c>
      <c r="N1791" t="str">
        <f>VLOOKUP(K1791,'Voltage Vector Region'!$M:$P,4,0)</f>
        <v>V1</v>
      </c>
      <c r="P1791" t="str">
        <f>VLOOKUP(L1791,'Voltage Vector Region'!$R:$S,2,0)</f>
        <v>POP</v>
      </c>
      <c r="Q1791" t="str">
        <f>VLOOKUP(M1791,'Voltage Vector Region'!$R:$S,2,0)</f>
        <v>PNO</v>
      </c>
      <c r="R1791" t="str">
        <f>VLOOKUP(N1791,'Voltage Vector Region'!$R:$S,2,0)</f>
        <v>POO</v>
      </c>
      <c r="S1791">
        <f t="shared" si="223"/>
        <v>17.88</v>
      </c>
      <c r="T1791" t="e">
        <f>VLOOKUP($K1791,#REF!,2,0)</f>
        <v>#REF!</v>
      </c>
      <c r="U1791" t="e">
        <f>VLOOKUP($K1791,#REF!,3,0)</f>
        <v>#REF!</v>
      </c>
      <c r="V1791" t="e">
        <f>VLOOKUP($K1791,#REF!,4,0)</f>
        <v>#REF!</v>
      </c>
    </row>
    <row r="1792" spans="3:22" x14ac:dyDescent="0.3">
      <c r="C1792" s="1">
        <v>1.789E-2</v>
      </c>
      <c r="D1792" s="1">
        <f t="shared" si="224"/>
        <v>5.6203092572721403</v>
      </c>
      <c r="E1792" s="1" t="str">
        <f t="shared" si="225"/>
        <v>S6</v>
      </c>
      <c r="F1792" s="1">
        <f t="shared" si="230"/>
        <v>0.38432150128915143</v>
      </c>
      <c r="G1792" s="1">
        <f>$F$2*(((SQRT(3)*COS(Model!F1792))-SIN(Model!F1792))/2)</f>
        <v>0.49230909614333723</v>
      </c>
      <c r="H1792" s="1">
        <f t="shared" si="226"/>
        <v>0.29994417504613713</v>
      </c>
      <c r="I1792" s="1">
        <f t="shared" si="227"/>
        <v>0.79225327118947431</v>
      </c>
      <c r="J1792" s="1" t="str">
        <f t="shared" si="228"/>
        <v>R2</v>
      </c>
      <c r="K1792" t="str">
        <f t="shared" si="229"/>
        <v>S6R2</v>
      </c>
      <c r="L1792" t="str">
        <f>VLOOKUP(K1792,'Voltage Vector Region'!$M:$P,2,0)</f>
        <v>V6</v>
      </c>
      <c r="M1792" t="str">
        <f>VLOOKUP(K1792,'Voltage Vector Region'!$M:$P,3,0)</f>
        <v>V12</v>
      </c>
      <c r="N1792" t="str">
        <f>VLOOKUP(K1792,'Voltage Vector Region'!$M:$P,4,0)</f>
        <v>V1</v>
      </c>
      <c r="P1792" t="str">
        <f>VLOOKUP(L1792,'Voltage Vector Region'!$R:$S,2,0)</f>
        <v>POP</v>
      </c>
      <c r="Q1792" t="str">
        <f>VLOOKUP(M1792,'Voltage Vector Region'!$R:$S,2,0)</f>
        <v>PNO</v>
      </c>
      <c r="R1792" t="str">
        <f>VLOOKUP(N1792,'Voltage Vector Region'!$R:$S,2,0)</f>
        <v>POO</v>
      </c>
      <c r="S1792">
        <f t="shared" si="223"/>
        <v>17.89</v>
      </c>
      <c r="T1792" t="e">
        <f>VLOOKUP($K1792,#REF!,2,0)</f>
        <v>#REF!</v>
      </c>
      <c r="U1792" t="e">
        <f>VLOOKUP($K1792,#REF!,3,0)</f>
        <v>#REF!</v>
      </c>
      <c r="V1792" t="e">
        <f>VLOOKUP($K1792,#REF!,4,0)</f>
        <v>#REF!</v>
      </c>
    </row>
    <row r="1793" spans="3:22" x14ac:dyDescent="0.3">
      <c r="C1793" s="1">
        <v>1.7899999999999999E-2</v>
      </c>
      <c r="D1793" s="1">
        <f t="shared" si="224"/>
        <v>5.6234508499257299</v>
      </c>
      <c r="E1793" s="1" t="str">
        <f t="shared" si="225"/>
        <v>S6</v>
      </c>
      <c r="F1793" s="1">
        <f t="shared" si="230"/>
        <v>0.38746309394274103</v>
      </c>
      <c r="G1793" s="1">
        <f>$F$2*(((SQRT(3)*COS(Model!F1793))-SIN(Model!F1793))/2)</f>
        <v>0.49032564292238129</v>
      </c>
      <c r="H1793" s="1">
        <f t="shared" si="226"/>
        <v>0.30227262945477362</v>
      </c>
      <c r="I1793" s="1">
        <f t="shared" si="227"/>
        <v>0.79259827237715497</v>
      </c>
      <c r="J1793" s="1" t="str">
        <f t="shared" si="228"/>
        <v>R2</v>
      </c>
      <c r="K1793" t="str">
        <f t="shared" si="229"/>
        <v>S6R2</v>
      </c>
      <c r="L1793" t="str">
        <f>VLOOKUP(K1793,'Voltage Vector Region'!$M:$P,2,0)</f>
        <v>V6</v>
      </c>
      <c r="M1793" t="str">
        <f>VLOOKUP(K1793,'Voltage Vector Region'!$M:$P,3,0)</f>
        <v>V12</v>
      </c>
      <c r="N1793" t="str">
        <f>VLOOKUP(K1793,'Voltage Vector Region'!$M:$P,4,0)</f>
        <v>V1</v>
      </c>
      <c r="P1793" t="str">
        <f>VLOOKUP(L1793,'Voltage Vector Region'!$R:$S,2,0)</f>
        <v>POP</v>
      </c>
      <c r="Q1793" t="str">
        <f>VLOOKUP(M1793,'Voltage Vector Region'!$R:$S,2,0)</f>
        <v>PNO</v>
      </c>
      <c r="R1793" t="str">
        <f>VLOOKUP(N1793,'Voltage Vector Region'!$R:$S,2,0)</f>
        <v>POO</v>
      </c>
      <c r="S1793">
        <f t="shared" si="223"/>
        <v>17.899999999999999</v>
      </c>
      <c r="T1793" t="e">
        <f>VLOOKUP($K1793,#REF!,2,0)</f>
        <v>#REF!</v>
      </c>
      <c r="U1793" t="e">
        <f>VLOOKUP($K1793,#REF!,3,0)</f>
        <v>#REF!</v>
      </c>
      <c r="V1793" t="e">
        <f>VLOOKUP($K1793,#REF!,4,0)</f>
        <v>#REF!</v>
      </c>
    </row>
    <row r="1794" spans="3:22" x14ac:dyDescent="0.3">
      <c r="C1794" s="1">
        <v>1.7909999999999999E-2</v>
      </c>
      <c r="D1794" s="1">
        <f t="shared" si="224"/>
        <v>5.6265924425793195</v>
      </c>
      <c r="E1794" s="1" t="str">
        <f t="shared" si="225"/>
        <v>S6</v>
      </c>
      <c r="F1794" s="1">
        <f t="shared" si="230"/>
        <v>0.39060468659633063</v>
      </c>
      <c r="G1794" s="1">
        <f>$F$2*(((SQRT(3)*COS(Model!F1794))-SIN(Model!F1794))/2)</f>
        <v>0.48833735038528225</v>
      </c>
      <c r="H1794" s="1">
        <f t="shared" si="226"/>
        <v>0.30459810055458975</v>
      </c>
      <c r="I1794" s="1">
        <f t="shared" si="227"/>
        <v>0.79293545093987206</v>
      </c>
      <c r="J1794" s="1" t="str">
        <f t="shared" si="228"/>
        <v>R2</v>
      </c>
      <c r="K1794" t="str">
        <f t="shared" si="229"/>
        <v>S6R2</v>
      </c>
      <c r="L1794" t="str">
        <f>VLOOKUP(K1794,'Voltage Vector Region'!$M:$P,2,0)</f>
        <v>V6</v>
      </c>
      <c r="M1794" t="str">
        <f>VLOOKUP(K1794,'Voltage Vector Region'!$M:$P,3,0)</f>
        <v>V12</v>
      </c>
      <c r="N1794" t="str">
        <f>VLOOKUP(K1794,'Voltage Vector Region'!$M:$P,4,0)</f>
        <v>V1</v>
      </c>
      <c r="P1794" t="str">
        <f>VLOOKUP(L1794,'Voltage Vector Region'!$R:$S,2,0)</f>
        <v>POP</v>
      </c>
      <c r="Q1794" t="str">
        <f>VLOOKUP(M1794,'Voltage Vector Region'!$R:$S,2,0)</f>
        <v>PNO</v>
      </c>
      <c r="R1794" t="str">
        <f>VLOOKUP(N1794,'Voltage Vector Region'!$R:$S,2,0)</f>
        <v>POO</v>
      </c>
      <c r="S1794">
        <f t="shared" si="223"/>
        <v>17.91</v>
      </c>
      <c r="T1794" t="e">
        <f>VLOOKUP($K1794,#REF!,2,0)</f>
        <v>#REF!</v>
      </c>
      <c r="U1794" t="e">
        <f>VLOOKUP($K1794,#REF!,3,0)</f>
        <v>#REF!</v>
      </c>
      <c r="V1794" t="e">
        <f>VLOOKUP($K1794,#REF!,4,0)</f>
        <v>#REF!</v>
      </c>
    </row>
    <row r="1795" spans="3:22" x14ac:dyDescent="0.3">
      <c r="C1795" s="1">
        <v>1.7919999999999998E-2</v>
      </c>
      <c r="D1795" s="1">
        <f t="shared" si="224"/>
        <v>5.6297340352329091</v>
      </c>
      <c r="E1795" s="1" t="str">
        <f t="shared" si="225"/>
        <v>S6</v>
      </c>
      <c r="F1795" s="1">
        <f t="shared" si="230"/>
        <v>0.39374627924992023</v>
      </c>
      <c r="G1795" s="1">
        <f>$F$2*(((SQRT(3)*COS(Model!F1795))-SIN(Model!F1795))/2)</f>
        <v>0.48634423815568462</v>
      </c>
      <c r="H1795" s="1">
        <f t="shared" si="226"/>
        <v>0.30692056539412471</v>
      </c>
      <c r="I1795" s="1">
        <f t="shared" si="227"/>
        <v>0.79326480354980933</v>
      </c>
      <c r="J1795" s="1" t="str">
        <f t="shared" si="228"/>
        <v>R2</v>
      </c>
      <c r="K1795" t="str">
        <f t="shared" si="229"/>
        <v>S6R2</v>
      </c>
      <c r="L1795" t="str">
        <f>VLOOKUP(K1795,'Voltage Vector Region'!$M:$P,2,0)</f>
        <v>V6</v>
      </c>
      <c r="M1795" t="str">
        <f>VLOOKUP(K1795,'Voltage Vector Region'!$M:$P,3,0)</f>
        <v>V12</v>
      </c>
      <c r="N1795" t="str">
        <f>VLOOKUP(K1795,'Voltage Vector Region'!$M:$P,4,0)</f>
        <v>V1</v>
      </c>
      <c r="P1795" t="str">
        <f>VLOOKUP(L1795,'Voltage Vector Region'!$R:$S,2,0)</f>
        <v>POP</v>
      </c>
      <c r="Q1795" t="str">
        <f>VLOOKUP(M1795,'Voltage Vector Region'!$R:$S,2,0)</f>
        <v>PNO</v>
      </c>
      <c r="R1795" t="str">
        <f>VLOOKUP(N1795,'Voltage Vector Region'!$R:$S,2,0)</f>
        <v>POO</v>
      </c>
      <c r="S1795">
        <f t="shared" ref="S1795:S1858" si="231">C1795/$S$1</f>
        <v>17.919999999999998</v>
      </c>
      <c r="T1795" t="e">
        <f>VLOOKUP($K1795,#REF!,2,0)</f>
        <v>#REF!</v>
      </c>
      <c r="U1795" t="e">
        <f>VLOOKUP($K1795,#REF!,3,0)</f>
        <v>#REF!</v>
      </c>
      <c r="V1795" t="e">
        <f>VLOOKUP($K1795,#REF!,4,0)</f>
        <v>#REF!</v>
      </c>
    </row>
    <row r="1796" spans="3:22" x14ac:dyDescent="0.3">
      <c r="C1796" s="1">
        <v>1.7930000000000001E-2</v>
      </c>
      <c r="D1796" s="1">
        <f t="shared" ref="D1796:D1859" si="232">C1796*$B$3</f>
        <v>5.6328756278864995</v>
      </c>
      <c r="E1796" s="1" t="str">
        <f t="shared" ref="E1796:E1859" si="233">IF(AND((D1796&lt;PI()/3),(D1796&gt;=0)),"S1",IF(AND((D1796&lt;2*PI()/3),(D1796&gt;=PI()/3)),"S2",IF(AND((D1796&lt;3*PI()/3),(D1796&gt;=2*PI()/3)),"S3",IF(AND((D1796&lt;4*PI()/3),(D1796&gt;=PI())),"S4",IF(AND((D1796&lt;5*PI()/3),(D1796&gt;=4*PI()/3)),"S5",IF(AND((D1796&lt;2*PI()),(D1796&gt;=5*PI()/3)),"S6",0))))))</f>
        <v>S6</v>
      </c>
      <c r="F1796" s="1">
        <f t="shared" si="230"/>
        <v>0.39688787190351071</v>
      </c>
      <c r="G1796" s="1">
        <f>$F$2*(((SQRT(3)*COS(Model!F1796))-SIN(Model!F1796))/2)</f>
        <v>0.48434632590480098</v>
      </c>
      <c r="H1796" s="1">
        <f t="shared" si="226"/>
        <v>0.30924000105158866</v>
      </c>
      <c r="I1796" s="1">
        <f t="shared" si="227"/>
        <v>0.79358632695638964</v>
      </c>
      <c r="J1796" s="1" t="str">
        <f t="shared" si="228"/>
        <v>R2</v>
      </c>
      <c r="K1796" t="str">
        <f t="shared" si="229"/>
        <v>S6R2</v>
      </c>
      <c r="L1796" t="str">
        <f>VLOOKUP(K1796,'Voltage Vector Region'!$M:$P,2,0)</f>
        <v>V6</v>
      </c>
      <c r="M1796" t="str">
        <f>VLOOKUP(K1796,'Voltage Vector Region'!$M:$P,3,0)</f>
        <v>V12</v>
      </c>
      <c r="N1796" t="str">
        <f>VLOOKUP(K1796,'Voltage Vector Region'!$M:$P,4,0)</f>
        <v>V1</v>
      </c>
      <c r="P1796" t="str">
        <f>VLOOKUP(L1796,'Voltage Vector Region'!$R:$S,2,0)</f>
        <v>POP</v>
      </c>
      <c r="Q1796" t="str">
        <f>VLOOKUP(M1796,'Voltage Vector Region'!$R:$S,2,0)</f>
        <v>PNO</v>
      </c>
      <c r="R1796" t="str">
        <f>VLOOKUP(N1796,'Voltage Vector Region'!$R:$S,2,0)</f>
        <v>POO</v>
      </c>
      <c r="S1796">
        <f t="shared" si="231"/>
        <v>17.93</v>
      </c>
      <c r="T1796" t="e">
        <f>VLOOKUP($K1796,#REF!,2,0)</f>
        <v>#REF!</v>
      </c>
      <c r="U1796" t="e">
        <f>VLOOKUP($K1796,#REF!,3,0)</f>
        <v>#REF!</v>
      </c>
      <c r="V1796" t="e">
        <f>VLOOKUP($K1796,#REF!,4,0)</f>
        <v>#REF!</v>
      </c>
    </row>
    <row r="1797" spans="3:22" x14ac:dyDescent="0.3">
      <c r="C1797" s="1">
        <v>1.7940000000000001E-2</v>
      </c>
      <c r="D1797" s="1">
        <f t="shared" si="232"/>
        <v>5.6360172205400891</v>
      </c>
      <c r="E1797" s="1" t="str">
        <f t="shared" si="233"/>
        <v>S6</v>
      </c>
      <c r="F1797" s="1">
        <f t="shared" si="230"/>
        <v>0.40002946455710031</v>
      </c>
      <c r="G1797" s="1">
        <f>$F$2*(((SQRT(3)*COS(Model!F1797))-SIN(Model!F1797))/2)</f>
        <v>0.48234363335121977</v>
      </c>
      <c r="H1797" s="1">
        <f t="shared" si="226"/>
        <v>0.31155638463508684</v>
      </c>
      <c r="I1797" s="1">
        <f t="shared" si="227"/>
        <v>0.79390001798630661</v>
      </c>
      <c r="J1797" s="1" t="str">
        <f t="shared" si="228"/>
        <v>R2</v>
      </c>
      <c r="K1797" t="str">
        <f t="shared" si="229"/>
        <v>S6R2</v>
      </c>
      <c r="L1797" t="str">
        <f>VLOOKUP(K1797,'Voltage Vector Region'!$M:$P,2,0)</f>
        <v>V6</v>
      </c>
      <c r="M1797" t="str">
        <f>VLOOKUP(K1797,'Voltage Vector Region'!$M:$P,3,0)</f>
        <v>V12</v>
      </c>
      <c r="N1797" t="str">
        <f>VLOOKUP(K1797,'Voltage Vector Region'!$M:$P,4,0)</f>
        <v>V1</v>
      </c>
      <c r="P1797" t="str">
        <f>VLOOKUP(L1797,'Voltage Vector Region'!$R:$S,2,0)</f>
        <v>POP</v>
      </c>
      <c r="Q1797" t="str">
        <f>VLOOKUP(M1797,'Voltage Vector Region'!$R:$S,2,0)</f>
        <v>PNO</v>
      </c>
      <c r="R1797" t="str">
        <f>VLOOKUP(N1797,'Voltage Vector Region'!$R:$S,2,0)</f>
        <v>POO</v>
      </c>
      <c r="S1797">
        <f t="shared" si="231"/>
        <v>17.940000000000001</v>
      </c>
      <c r="T1797" t="e">
        <f>VLOOKUP($K1797,#REF!,2,0)</f>
        <v>#REF!</v>
      </c>
      <c r="U1797" t="e">
        <f>VLOOKUP($K1797,#REF!,3,0)</f>
        <v>#REF!</v>
      </c>
      <c r="V1797" t="e">
        <f>VLOOKUP($K1797,#REF!,4,0)</f>
        <v>#REF!</v>
      </c>
    </row>
    <row r="1798" spans="3:22" x14ac:dyDescent="0.3">
      <c r="C1798" s="1">
        <v>1.7950000000000001E-2</v>
      </c>
      <c r="D1798" s="1">
        <f t="shared" si="232"/>
        <v>5.6391588131936787</v>
      </c>
      <c r="E1798" s="1" t="str">
        <f t="shared" si="233"/>
        <v>S6</v>
      </c>
      <c r="F1798" s="1">
        <f t="shared" si="230"/>
        <v>0.40317105721068991</v>
      </c>
      <c r="G1798" s="1">
        <f>$F$2*(((SQRT(3)*COS(Model!F1798))-SIN(Model!F1798))/2)</f>
        <v>0.48033618026070735</v>
      </c>
      <c r="H1798" s="1">
        <f t="shared" si="226"/>
        <v>0.31386969328284908</v>
      </c>
      <c r="I1798" s="1">
        <f t="shared" si="227"/>
        <v>0.79420587354355643</v>
      </c>
      <c r="J1798" s="1" t="str">
        <f t="shared" si="228"/>
        <v>R2</v>
      </c>
      <c r="K1798" t="str">
        <f t="shared" si="229"/>
        <v>S6R2</v>
      </c>
      <c r="L1798" t="str">
        <f>VLOOKUP(K1798,'Voltage Vector Region'!$M:$P,2,0)</f>
        <v>V6</v>
      </c>
      <c r="M1798" t="str">
        <f>VLOOKUP(K1798,'Voltage Vector Region'!$M:$P,3,0)</f>
        <v>V12</v>
      </c>
      <c r="N1798" t="str">
        <f>VLOOKUP(K1798,'Voltage Vector Region'!$M:$P,4,0)</f>
        <v>V1</v>
      </c>
      <c r="P1798" t="str">
        <f>VLOOKUP(L1798,'Voltage Vector Region'!$R:$S,2,0)</f>
        <v>POP</v>
      </c>
      <c r="Q1798" t="str">
        <f>VLOOKUP(M1798,'Voltage Vector Region'!$R:$S,2,0)</f>
        <v>PNO</v>
      </c>
      <c r="R1798" t="str">
        <f>VLOOKUP(N1798,'Voltage Vector Region'!$R:$S,2,0)</f>
        <v>POO</v>
      </c>
      <c r="S1798">
        <f t="shared" si="231"/>
        <v>17.95</v>
      </c>
      <c r="T1798" t="e">
        <f>VLOOKUP($K1798,#REF!,2,0)</f>
        <v>#REF!</v>
      </c>
      <c r="U1798" t="e">
        <f>VLOOKUP($K1798,#REF!,3,0)</f>
        <v>#REF!</v>
      </c>
      <c r="V1798" t="e">
        <f>VLOOKUP($K1798,#REF!,4,0)</f>
        <v>#REF!</v>
      </c>
    </row>
    <row r="1799" spans="3:22" x14ac:dyDescent="0.3">
      <c r="C1799" s="1">
        <v>1.796E-2</v>
      </c>
      <c r="D1799" s="1">
        <f t="shared" si="232"/>
        <v>5.6423004058472692</v>
      </c>
      <c r="E1799" s="1" t="str">
        <f t="shared" si="233"/>
        <v>S6</v>
      </c>
      <c r="F1799" s="1">
        <f t="shared" si="230"/>
        <v>0.4063126498642804</v>
      </c>
      <c r="G1799" s="1">
        <f>$F$2*(((SQRT(3)*COS(Model!F1799))-SIN(Model!F1799))/2)</f>
        <v>0.47832398644601481</v>
      </c>
      <c r="H1799" s="1">
        <f t="shared" si="226"/>
        <v>0.31617990416345354</v>
      </c>
      <c r="I1799" s="1">
        <f t="shared" si="227"/>
        <v>0.79450389060946836</v>
      </c>
      <c r="J1799" s="1" t="str">
        <f t="shared" si="228"/>
        <v>R2</v>
      </c>
      <c r="K1799" t="str">
        <f t="shared" si="229"/>
        <v>S6R2</v>
      </c>
      <c r="L1799" t="str">
        <f>VLOOKUP(K1799,'Voltage Vector Region'!$M:$P,2,0)</f>
        <v>V6</v>
      </c>
      <c r="M1799" t="str">
        <f>VLOOKUP(K1799,'Voltage Vector Region'!$M:$P,3,0)</f>
        <v>V12</v>
      </c>
      <c r="N1799" t="str">
        <f>VLOOKUP(K1799,'Voltage Vector Region'!$M:$P,4,0)</f>
        <v>V1</v>
      </c>
      <c r="P1799" t="str">
        <f>VLOOKUP(L1799,'Voltage Vector Region'!$R:$S,2,0)</f>
        <v>POP</v>
      </c>
      <c r="Q1799" t="str">
        <f>VLOOKUP(M1799,'Voltage Vector Region'!$R:$S,2,0)</f>
        <v>PNO</v>
      </c>
      <c r="R1799" t="str">
        <f>VLOOKUP(N1799,'Voltage Vector Region'!$R:$S,2,0)</f>
        <v>POO</v>
      </c>
      <c r="S1799">
        <f t="shared" si="231"/>
        <v>17.96</v>
      </c>
      <c r="T1799" t="e">
        <f>VLOOKUP($K1799,#REF!,2,0)</f>
        <v>#REF!</v>
      </c>
      <c r="U1799" t="e">
        <f>VLOOKUP($K1799,#REF!,3,0)</f>
        <v>#REF!</v>
      </c>
      <c r="V1799" t="e">
        <f>VLOOKUP($K1799,#REF!,4,0)</f>
        <v>#REF!</v>
      </c>
    </row>
    <row r="1800" spans="3:22" x14ac:dyDescent="0.3">
      <c r="C1800" s="1">
        <v>1.797E-2</v>
      </c>
      <c r="D1800" s="1">
        <f t="shared" si="232"/>
        <v>5.6454419985008588</v>
      </c>
      <c r="E1800" s="1" t="str">
        <f t="shared" si="233"/>
        <v>S6</v>
      </c>
      <c r="F1800" s="1">
        <f t="shared" si="230"/>
        <v>0.40945424251786999</v>
      </c>
      <c r="G1800" s="1">
        <f>$F$2*(((SQRT(3)*COS(Model!F1800))-SIN(Model!F1800))/2)</f>
        <v>0.47630707176668374</v>
      </c>
      <c r="H1800" s="1">
        <f t="shared" si="226"/>
        <v>0.31848699447605028</v>
      </c>
      <c r="I1800" s="1">
        <f t="shared" si="227"/>
        <v>0.79479406624273397</v>
      </c>
      <c r="J1800" s="1" t="str">
        <f t="shared" si="228"/>
        <v>R2</v>
      </c>
      <c r="K1800" t="str">
        <f t="shared" si="229"/>
        <v>S6R2</v>
      </c>
      <c r="L1800" t="str">
        <f>VLOOKUP(K1800,'Voltage Vector Region'!$M:$P,2,0)</f>
        <v>V6</v>
      </c>
      <c r="M1800" t="str">
        <f>VLOOKUP(K1800,'Voltage Vector Region'!$M:$P,3,0)</f>
        <v>V12</v>
      </c>
      <c r="N1800" t="str">
        <f>VLOOKUP(K1800,'Voltage Vector Region'!$M:$P,4,0)</f>
        <v>V1</v>
      </c>
      <c r="P1800" t="str">
        <f>VLOOKUP(L1800,'Voltage Vector Region'!$R:$S,2,0)</f>
        <v>POP</v>
      </c>
      <c r="Q1800" t="str">
        <f>VLOOKUP(M1800,'Voltage Vector Region'!$R:$S,2,0)</f>
        <v>PNO</v>
      </c>
      <c r="R1800" t="str">
        <f>VLOOKUP(N1800,'Voltage Vector Region'!$R:$S,2,0)</f>
        <v>POO</v>
      </c>
      <c r="S1800">
        <f t="shared" si="231"/>
        <v>17.97</v>
      </c>
      <c r="T1800" t="e">
        <f>VLOOKUP($K1800,#REF!,2,0)</f>
        <v>#REF!</v>
      </c>
      <c r="U1800" t="e">
        <f>VLOOKUP($K1800,#REF!,3,0)</f>
        <v>#REF!</v>
      </c>
      <c r="V1800" t="e">
        <f>VLOOKUP($K1800,#REF!,4,0)</f>
        <v>#REF!</v>
      </c>
    </row>
    <row r="1801" spans="3:22" x14ac:dyDescent="0.3">
      <c r="C1801" s="1">
        <v>1.7979999999999999E-2</v>
      </c>
      <c r="D1801" s="1">
        <f t="shared" si="232"/>
        <v>5.6485835911544484</v>
      </c>
      <c r="E1801" s="1" t="str">
        <f t="shared" si="233"/>
        <v>S6</v>
      </c>
      <c r="F1801" s="1">
        <f t="shared" si="230"/>
        <v>0.41259583517145959</v>
      </c>
      <c r="G1801" s="1">
        <f>$F$2*(((SQRT(3)*COS(Model!F1801))-SIN(Model!F1801))/2)</f>
        <v>0.47428545612884732</v>
      </c>
      <c r="H1801" s="1">
        <f t="shared" si="226"/>
        <v>0.32079094145058995</v>
      </c>
      <c r="I1801" s="1">
        <f t="shared" si="227"/>
        <v>0.79507639757943727</v>
      </c>
      <c r="J1801" s="1" t="str">
        <f t="shared" si="228"/>
        <v>R2</v>
      </c>
      <c r="K1801" t="str">
        <f t="shared" si="229"/>
        <v>S6R2</v>
      </c>
      <c r="L1801" t="str">
        <f>VLOOKUP(K1801,'Voltage Vector Region'!$M:$P,2,0)</f>
        <v>V6</v>
      </c>
      <c r="M1801" t="str">
        <f>VLOOKUP(K1801,'Voltage Vector Region'!$M:$P,3,0)</f>
        <v>V12</v>
      </c>
      <c r="N1801" t="str">
        <f>VLOOKUP(K1801,'Voltage Vector Region'!$M:$P,4,0)</f>
        <v>V1</v>
      </c>
      <c r="P1801" t="str">
        <f>VLOOKUP(L1801,'Voltage Vector Region'!$R:$S,2,0)</f>
        <v>POP</v>
      </c>
      <c r="Q1801" t="str">
        <f>VLOOKUP(M1801,'Voltage Vector Region'!$R:$S,2,0)</f>
        <v>PNO</v>
      </c>
      <c r="R1801" t="str">
        <f>VLOOKUP(N1801,'Voltage Vector Region'!$R:$S,2,0)</f>
        <v>POO</v>
      </c>
      <c r="S1801">
        <f t="shared" si="231"/>
        <v>17.98</v>
      </c>
      <c r="T1801" t="e">
        <f>VLOOKUP($K1801,#REF!,2,0)</f>
        <v>#REF!</v>
      </c>
      <c r="U1801" t="e">
        <f>VLOOKUP($K1801,#REF!,3,0)</f>
        <v>#REF!</v>
      </c>
      <c r="V1801" t="e">
        <f>VLOOKUP($K1801,#REF!,4,0)</f>
        <v>#REF!</v>
      </c>
    </row>
    <row r="1802" spans="3:22" x14ac:dyDescent="0.3">
      <c r="C1802" s="1">
        <v>1.7989999999999999E-2</v>
      </c>
      <c r="D1802" s="1">
        <f t="shared" si="232"/>
        <v>5.651725183808038</v>
      </c>
      <c r="E1802" s="1" t="str">
        <f t="shared" si="233"/>
        <v>S6</v>
      </c>
      <c r="F1802" s="1">
        <f t="shared" si="230"/>
        <v>0.41573742782504919</v>
      </c>
      <c r="G1802" s="1">
        <f>$F$2*(((SQRT(3)*COS(Model!F1802))-SIN(Model!F1802))/2)</f>
        <v>0.47225915948503572</v>
      </c>
      <c r="H1802" s="1">
        <f t="shared" si="226"/>
        <v>0.32309172234804606</v>
      </c>
      <c r="I1802" s="1">
        <f t="shared" si="227"/>
        <v>0.79535088183308178</v>
      </c>
      <c r="J1802" s="1" t="str">
        <f t="shared" si="228"/>
        <v>R2</v>
      </c>
      <c r="K1802" t="str">
        <f t="shared" si="229"/>
        <v>S6R2</v>
      </c>
      <c r="L1802" t="str">
        <f>VLOOKUP(K1802,'Voltage Vector Region'!$M:$P,2,0)</f>
        <v>V6</v>
      </c>
      <c r="M1802" t="str">
        <f>VLOOKUP(K1802,'Voltage Vector Region'!$M:$P,3,0)</f>
        <v>V12</v>
      </c>
      <c r="N1802" t="str">
        <f>VLOOKUP(K1802,'Voltage Vector Region'!$M:$P,4,0)</f>
        <v>V1</v>
      </c>
      <c r="P1802" t="str">
        <f>VLOOKUP(L1802,'Voltage Vector Region'!$R:$S,2,0)</f>
        <v>POP</v>
      </c>
      <c r="Q1802" t="str">
        <f>VLOOKUP(M1802,'Voltage Vector Region'!$R:$S,2,0)</f>
        <v>PNO</v>
      </c>
      <c r="R1802" t="str">
        <f>VLOOKUP(N1802,'Voltage Vector Region'!$R:$S,2,0)</f>
        <v>POO</v>
      </c>
      <c r="S1802">
        <f t="shared" si="231"/>
        <v>17.989999999999998</v>
      </c>
      <c r="T1802" t="e">
        <f>VLOOKUP($K1802,#REF!,2,0)</f>
        <v>#REF!</v>
      </c>
      <c r="U1802" t="e">
        <f>VLOOKUP($K1802,#REF!,3,0)</f>
        <v>#REF!</v>
      </c>
      <c r="V1802" t="e">
        <f>VLOOKUP($K1802,#REF!,4,0)</f>
        <v>#REF!</v>
      </c>
    </row>
    <row r="1803" spans="3:22" x14ac:dyDescent="0.3">
      <c r="C1803" s="28">
        <v>1.7999999999999999E-2</v>
      </c>
      <c r="D1803" s="28">
        <f t="shared" si="232"/>
        <v>5.6548667764616276</v>
      </c>
      <c r="E1803" s="28" t="str">
        <f t="shared" si="233"/>
        <v>S6</v>
      </c>
      <c r="F1803" s="28">
        <f t="shared" si="230"/>
        <v>0.41887902047863879</v>
      </c>
      <c r="G1803" s="28">
        <f>$F$2*(((SQRT(3)*COS(Model!F1803))-SIN(Model!F1803))/2)</f>
        <v>0.47022820183397862</v>
      </c>
      <c r="H1803" s="28">
        <f t="shared" si="226"/>
        <v>0.32538931446063996</v>
      </c>
      <c r="I1803" s="28">
        <f t="shared" si="227"/>
        <v>0.79561751629461863</v>
      </c>
      <c r="J1803" s="28" t="str">
        <f t="shared" si="228"/>
        <v>R2</v>
      </c>
      <c r="K1803" s="29" t="str">
        <f t="shared" si="229"/>
        <v>S6R2</v>
      </c>
      <c r="L1803" s="29" t="str">
        <f>VLOOKUP(K1803,'Voltage Vector Region'!$M:$P,2,0)</f>
        <v>V6</v>
      </c>
      <c r="M1803" s="29" t="str">
        <f>VLOOKUP(K1803,'Voltage Vector Region'!$M:$P,3,0)</f>
        <v>V12</v>
      </c>
      <c r="N1803" s="29" t="str">
        <f>VLOOKUP(K1803,'Voltage Vector Region'!$M:$P,4,0)</f>
        <v>V1</v>
      </c>
      <c r="O1803" s="29"/>
      <c r="P1803" s="29" t="str">
        <f>VLOOKUP(L1803,'Voltage Vector Region'!$R:$S,2,0)</f>
        <v>POP</v>
      </c>
      <c r="Q1803" s="29" t="str">
        <f>VLOOKUP(M1803,'Voltage Vector Region'!$R:$S,2,0)</f>
        <v>PNO</v>
      </c>
      <c r="R1803" s="29" t="str">
        <f>VLOOKUP(N1803,'Voltage Vector Region'!$R:$S,2,0)</f>
        <v>POO</v>
      </c>
      <c r="S1803" s="29">
        <f t="shared" si="231"/>
        <v>18</v>
      </c>
      <c r="T1803" t="e">
        <f>VLOOKUP($K1803,#REF!,2,0)</f>
        <v>#REF!</v>
      </c>
      <c r="U1803" t="e">
        <f>VLOOKUP($K1803,#REF!,3,0)</f>
        <v>#REF!</v>
      </c>
      <c r="V1803" t="e">
        <f>VLOOKUP($K1803,#REF!,4,0)</f>
        <v>#REF!</v>
      </c>
    </row>
    <row r="1804" spans="3:22" x14ac:dyDescent="0.3">
      <c r="C1804" s="1">
        <v>1.8010000000000002E-2</v>
      </c>
      <c r="D1804" s="1">
        <f t="shared" si="232"/>
        <v>5.6580083691152181</v>
      </c>
      <c r="E1804" s="1" t="str">
        <f t="shared" si="233"/>
        <v>S6</v>
      </c>
      <c r="F1804" s="1">
        <f t="shared" si="230"/>
        <v>0.42202061313222927</v>
      </c>
      <c r="G1804" s="1">
        <f>$F$2*(((SQRT(3)*COS(Model!F1804))-SIN(Model!F1804))/2)</f>
        <v>0.46819260322040784</v>
      </c>
      <c r="H1804" s="1">
        <f t="shared" ref="H1804:H1867" si="234">$F$2*SIN(F1804)</f>
        <v>0.3276836951120658</v>
      </c>
      <c r="I1804" s="1">
        <f t="shared" ref="I1804:I1867" si="235">G1804+H1804</f>
        <v>0.79587629833247364</v>
      </c>
      <c r="J1804" s="1" t="str">
        <f t="shared" ref="J1804:J1867" si="236">IF(G1804&gt;0.5,"R3",IF(H1804&gt;0.5,"R4",IF(I1804&lt;0.5,"R1","R2")))</f>
        <v>R2</v>
      </c>
      <c r="K1804" t="str">
        <f t="shared" ref="K1804:K1867" si="237">E1804&amp;J1804</f>
        <v>S6R2</v>
      </c>
      <c r="L1804" t="str">
        <f>VLOOKUP(K1804,'Voltage Vector Region'!$M:$P,2,0)</f>
        <v>V6</v>
      </c>
      <c r="M1804" t="str">
        <f>VLOOKUP(K1804,'Voltage Vector Region'!$M:$P,3,0)</f>
        <v>V12</v>
      </c>
      <c r="N1804" t="str">
        <f>VLOOKUP(K1804,'Voltage Vector Region'!$M:$P,4,0)</f>
        <v>V1</v>
      </c>
      <c r="P1804" t="str">
        <f>VLOOKUP(L1804,'Voltage Vector Region'!$R:$S,2,0)</f>
        <v>POP</v>
      </c>
      <c r="Q1804" t="str">
        <f>VLOOKUP(M1804,'Voltage Vector Region'!$R:$S,2,0)</f>
        <v>PNO</v>
      </c>
      <c r="R1804" t="str">
        <f>VLOOKUP(N1804,'Voltage Vector Region'!$R:$S,2,0)</f>
        <v>POO</v>
      </c>
      <c r="S1804">
        <f t="shared" si="231"/>
        <v>18.010000000000002</v>
      </c>
      <c r="T1804" t="e">
        <f>VLOOKUP($K1804,#REF!,2,0)</f>
        <v>#REF!</v>
      </c>
      <c r="U1804" t="e">
        <f>VLOOKUP($K1804,#REF!,3,0)</f>
        <v>#REF!</v>
      </c>
      <c r="V1804" t="e">
        <f>VLOOKUP($K1804,#REF!,4,0)</f>
        <v>#REF!</v>
      </c>
    </row>
    <row r="1805" spans="3:22" x14ac:dyDescent="0.3">
      <c r="C1805" s="1">
        <v>1.8020000000000001E-2</v>
      </c>
      <c r="D1805" s="1">
        <f t="shared" si="232"/>
        <v>5.6611499617688077</v>
      </c>
      <c r="E1805" s="1" t="str">
        <f t="shared" si="233"/>
        <v>S6</v>
      </c>
      <c r="F1805" s="1">
        <f t="shared" si="230"/>
        <v>0.42516220578581887</v>
      </c>
      <c r="G1805" s="1">
        <f>$F$2*(((SQRT(3)*COS(Model!F1805))-SIN(Model!F1805))/2)</f>
        <v>0.46615238373486073</v>
      </c>
      <c r="H1805" s="1">
        <f t="shared" si="234"/>
        <v>0.32997484165771146</v>
      </c>
      <c r="I1805" s="1">
        <f t="shared" si="235"/>
        <v>0.79612722539257219</v>
      </c>
      <c r="J1805" s="1" t="str">
        <f t="shared" si="236"/>
        <v>R2</v>
      </c>
      <c r="K1805" t="str">
        <f t="shared" si="237"/>
        <v>S6R2</v>
      </c>
      <c r="L1805" t="str">
        <f>VLOOKUP(K1805,'Voltage Vector Region'!$M:$P,2,0)</f>
        <v>V6</v>
      </c>
      <c r="M1805" t="str">
        <f>VLOOKUP(K1805,'Voltage Vector Region'!$M:$P,3,0)</f>
        <v>V12</v>
      </c>
      <c r="N1805" t="str">
        <f>VLOOKUP(K1805,'Voltage Vector Region'!$M:$P,4,0)</f>
        <v>V1</v>
      </c>
      <c r="P1805" t="str">
        <f>VLOOKUP(L1805,'Voltage Vector Region'!$R:$S,2,0)</f>
        <v>POP</v>
      </c>
      <c r="Q1805" t="str">
        <f>VLOOKUP(M1805,'Voltage Vector Region'!$R:$S,2,0)</f>
        <v>PNO</v>
      </c>
      <c r="R1805" t="str">
        <f>VLOOKUP(N1805,'Voltage Vector Region'!$R:$S,2,0)</f>
        <v>POO</v>
      </c>
      <c r="S1805">
        <f t="shared" si="231"/>
        <v>18.02</v>
      </c>
      <c r="T1805" t="e">
        <f>VLOOKUP($K1805,#REF!,2,0)</f>
        <v>#REF!</v>
      </c>
      <c r="U1805" t="e">
        <f>VLOOKUP($K1805,#REF!,3,0)</f>
        <v>#REF!</v>
      </c>
      <c r="V1805" t="e">
        <f>VLOOKUP($K1805,#REF!,4,0)</f>
        <v>#REF!</v>
      </c>
    </row>
    <row r="1806" spans="3:22" x14ac:dyDescent="0.3">
      <c r="C1806" s="1">
        <v>1.8030000000000001E-2</v>
      </c>
      <c r="D1806" s="1">
        <f t="shared" si="232"/>
        <v>5.6642915544223973</v>
      </c>
      <c r="E1806" s="1" t="str">
        <f t="shared" si="233"/>
        <v>S6</v>
      </c>
      <c r="F1806" s="1">
        <f t="shared" si="230"/>
        <v>0.42830379843940847</v>
      </c>
      <c r="G1806" s="1">
        <f>$F$2*(((SQRT(3)*COS(Model!F1806))-SIN(Model!F1806))/2)</f>
        <v>0.46410756351347948</v>
      </c>
      <c r="H1806" s="1">
        <f t="shared" si="234"/>
        <v>0.33226273148488622</v>
      </c>
      <c r="I1806" s="1">
        <f t="shared" si="235"/>
        <v>0.79637029499836576</v>
      </c>
      <c r="J1806" s="1" t="str">
        <f t="shared" si="236"/>
        <v>R2</v>
      </c>
      <c r="K1806" t="str">
        <f t="shared" si="237"/>
        <v>S6R2</v>
      </c>
      <c r="L1806" t="str">
        <f>VLOOKUP(K1806,'Voltage Vector Region'!$M:$P,2,0)</f>
        <v>V6</v>
      </c>
      <c r="M1806" t="str">
        <f>VLOOKUP(K1806,'Voltage Vector Region'!$M:$P,3,0)</f>
        <v>V12</v>
      </c>
      <c r="N1806" t="str">
        <f>VLOOKUP(K1806,'Voltage Vector Region'!$M:$P,4,0)</f>
        <v>V1</v>
      </c>
      <c r="P1806" t="str">
        <f>VLOOKUP(L1806,'Voltage Vector Region'!$R:$S,2,0)</f>
        <v>POP</v>
      </c>
      <c r="Q1806" t="str">
        <f>VLOOKUP(M1806,'Voltage Vector Region'!$R:$S,2,0)</f>
        <v>PNO</v>
      </c>
      <c r="R1806" t="str">
        <f>VLOOKUP(N1806,'Voltage Vector Region'!$R:$S,2,0)</f>
        <v>POO</v>
      </c>
      <c r="S1806">
        <f t="shared" si="231"/>
        <v>18.03</v>
      </c>
      <c r="T1806" t="e">
        <f>VLOOKUP($K1806,#REF!,2,0)</f>
        <v>#REF!</v>
      </c>
      <c r="U1806" t="e">
        <f>VLOOKUP($K1806,#REF!,3,0)</f>
        <v>#REF!</v>
      </c>
      <c r="V1806" t="e">
        <f>VLOOKUP($K1806,#REF!,4,0)</f>
        <v>#REF!</v>
      </c>
    </row>
    <row r="1807" spans="3:22" x14ac:dyDescent="0.3">
      <c r="C1807" s="1">
        <v>1.804E-2</v>
      </c>
      <c r="D1807" s="1">
        <f t="shared" si="232"/>
        <v>5.6674331470759869</v>
      </c>
      <c r="E1807" s="1" t="str">
        <f t="shared" si="233"/>
        <v>S6</v>
      </c>
      <c r="F1807" s="1">
        <f t="shared" si="230"/>
        <v>0.43144539109299807</v>
      </c>
      <c r="G1807" s="1">
        <f>$F$2*(((SQRT(3)*COS(Model!F1807))-SIN(Model!F1807))/2)</f>
        <v>0.46205816273781419</v>
      </c>
      <c r="H1807" s="1">
        <f t="shared" si="234"/>
        <v>0.33454734201304109</v>
      </c>
      <c r="I1807" s="1">
        <f t="shared" si="235"/>
        <v>0.79660550475085534</v>
      </c>
      <c r="J1807" s="1" t="str">
        <f t="shared" si="236"/>
        <v>R2</v>
      </c>
      <c r="K1807" t="str">
        <f t="shared" si="237"/>
        <v>S6R2</v>
      </c>
      <c r="L1807" t="str">
        <f>VLOOKUP(K1807,'Voltage Vector Region'!$M:$P,2,0)</f>
        <v>V6</v>
      </c>
      <c r="M1807" t="str">
        <f>VLOOKUP(K1807,'Voltage Vector Region'!$M:$P,3,0)</f>
        <v>V12</v>
      </c>
      <c r="N1807" t="str">
        <f>VLOOKUP(K1807,'Voltage Vector Region'!$M:$P,4,0)</f>
        <v>V1</v>
      </c>
      <c r="P1807" t="str">
        <f>VLOOKUP(L1807,'Voltage Vector Region'!$R:$S,2,0)</f>
        <v>POP</v>
      </c>
      <c r="Q1807" t="str">
        <f>VLOOKUP(M1807,'Voltage Vector Region'!$R:$S,2,0)</f>
        <v>PNO</v>
      </c>
      <c r="R1807" t="str">
        <f>VLOOKUP(N1807,'Voltage Vector Region'!$R:$S,2,0)</f>
        <v>POO</v>
      </c>
      <c r="S1807">
        <f t="shared" si="231"/>
        <v>18.04</v>
      </c>
      <c r="T1807" t="e">
        <f>VLOOKUP($K1807,#REF!,2,0)</f>
        <v>#REF!</v>
      </c>
      <c r="U1807" t="e">
        <f>VLOOKUP($K1807,#REF!,3,0)</f>
        <v>#REF!</v>
      </c>
      <c r="V1807" t="e">
        <f>VLOOKUP($K1807,#REF!,4,0)</f>
        <v>#REF!</v>
      </c>
    </row>
    <row r="1808" spans="3:22" x14ac:dyDescent="0.3">
      <c r="C1808" s="1">
        <v>1.805E-2</v>
      </c>
      <c r="D1808" s="1">
        <f t="shared" si="232"/>
        <v>5.6705747397295765</v>
      </c>
      <c r="E1808" s="1" t="str">
        <f t="shared" si="233"/>
        <v>S6</v>
      </c>
      <c r="F1808" s="1">
        <f t="shared" si="230"/>
        <v>0.43458698374658766</v>
      </c>
      <c r="G1808" s="1">
        <f>$F$2*(((SQRT(3)*COS(Model!F1808))-SIN(Model!F1808))/2)</f>
        <v>0.46000420163462313</v>
      </c>
      <c r="H1808" s="1">
        <f t="shared" si="234"/>
        <v>0.33682865069399254</v>
      </c>
      <c r="I1808" s="1">
        <f t="shared" si="235"/>
        <v>0.79683285232861567</v>
      </c>
      <c r="J1808" s="1" t="str">
        <f t="shared" si="236"/>
        <v>R2</v>
      </c>
      <c r="K1808" t="str">
        <f t="shared" si="237"/>
        <v>S6R2</v>
      </c>
      <c r="L1808" t="str">
        <f>VLOOKUP(K1808,'Voltage Vector Region'!$M:$P,2,0)</f>
        <v>V6</v>
      </c>
      <c r="M1808" t="str">
        <f>VLOOKUP(K1808,'Voltage Vector Region'!$M:$P,3,0)</f>
        <v>V12</v>
      </c>
      <c r="N1808" t="str">
        <f>VLOOKUP(K1808,'Voltage Vector Region'!$M:$P,4,0)</f>
        <v>V1</v>
      </c>
      <c r="P1808" t="str">
        <f>VLOOKUP(L1808,'Voltage Vector Region'!$R:$S,2,0)</f>
        <v>POP</v>
      </c>
      <c r="Q1808" t="str">
        <f>VLOOKUP(M1808,'Voltage Vector Region'!$R:$S,2,0)</f>
        <v>PNO</v>
      </c>
      <c r="R1808" t="str">
        <f>VLOOKUP(N1808,'Voltage Vector Region'!$R:$S,2,0)</f>
        <v>POO</v>
      </c>
      <c r="S1808">
        <f t="shared" si="231"/>
        <v>18.05</v>
      </c>
      <c r="T1808" t="e">
        <f>VLOOKUP($K1808,#REF!,2,0)</f>
        <v>#REF!</v>
      </c>
      <c r="U1808" t="e">
        <f>VLOOKUP($K1808,#REF!,3,0)</f>
        <v>#REF!</v>
      </c>
      <c r="V1808" t="e">
        <f>VLOOKUP($K1808,#REF!,4,0)</f>
        <v>#REF!</v>
      </c>
    </row>
    <row r="1809" spans="3:22" x14ac:dyDescent="0.3">
      <c r="C1809" s="1">
        <v>1.806E-2</v>
      </c>
      <c r="D1809" s="1">
        <f t="shared" si="232"/>
        <v>5.6737163323831661</v>
      </c>
      <c r="E1809" s="1" t="str">
        <f t="shared" si="233"/>
        <v>S6</v>
      </c>
      <c r="F1809" s="1">
        <f t="shared" si="230"/>
        <v>0.43772857640017726</v>
      </c>
      <c r="G1809" s="1">
        <f>$F$2*(((SQRT(3)*COS(Model!F1809))-SIN(Model!F1809))/2)</f>
        <v>0.45794570047567307</v>
      </c>
      <c r="H1809" s="1">
        <f t="shared" si="234"/>
        <v>0.33910663501214489</v>
      </c>
      <c r="I1809" s="1">
        <f t="shared" si="235"/>
        <v>0.79705233548781795</v>
      </c>
      <c r="J1809" s="1" t="str">
        <f t="shared" si="236"/>
        <v>R2</v>
      </c>
      <c r="K1809" t="str">
        <f t="shared" si="237"/>
        <v>S6R2</v>
      </c>
      <c r="L1809" t="str">
        <f>VLOOKUP(K1809,'Voltage Vector Region'!$M:$P,2,0)</f>
        <v>V6</v>
      </c>
      <c r="M1809" t="str">
        <f>VLOOKUP(K1809,'Voltage Vector Region'!$M:$P,3,0)</f>
        <v>V12</v>
      </c>
      <c r="N1809" t="str">
        <f>VLOOKUP(K1809,'Voltage Vector Region'!$M:$P,4,0)</f>
        <v>V1</v>
      </c>
      <c r="P1809" t="str">
        <f>VLOOKUP(L1809,'Voltage Vector Region'!$R:$S,2,0)</f>
        <v>POP</v>
      </c>
      <c r="Q1809" t="str">
        <f>VLOOKUP(M1809,'Voltage Vector Region'!$R:$S,2,0)</f>
        <v>PNO</v>
      </c>
      <c r="R1809" t="str">
        <f>VLOOKUP(N1809,'Voltage Vector Region'!$R:$S,2,0)</f>
        <v>POO</v>
      </c>
      <c r="S1809">
        <f t="shared" si="231"/>
        <v>18.059999999999999</v>
      </c>
      <c r="T1809" t="e">
        <f>VLOOKUP($K1809,#REF!,2,0)</f>
        <v>#REF!</v>
      </c>
      <c r="U1809" t="e">
        <f>VLOOKUP($K1809,#REF!,3,0)</f>
        <v>#REF!</v>
      </c>
      <c r="V1809" t="e">
        <f>VLOOKUP($K1809,#REF!,4,0)</f>
        <v>#REF!</v>
      </c>
    </row>
    <row r="1810" spans="3:22" x14ac:dyDescent="0.3">
      <c r="C1810" s="1">
        <v>1.8069999999999999E-2</v>
      </c>
      <c r="D1810" s="1">
        <f t="shared" si="232"/>
        <v>5.6768579250367566</v>
      </c>
      <c r="E1810" s="1" t="str">
        <f t="shared" si="233"/>
        <v>S6</v>
      </c>
      <c r="F1810" s="1">
        <f t="shared" si="230"/>
        <v>0.44087016905376775</v>
      </c>
      <c r="G1810" s="1">
        <f>$F$2*(((SQRT(3)*COS(Model!F1810))-SIN(Model!F1810))/2)</f>
        <v>0.45588267957753897</v>
      </c>
      <c r="H1810" s="1">
        <f t="shared" si="234"/>
        <v>0.34138127248471317</v>
      </c>
      <c r="I1810" s="1">
        <f t="shared" si="235"/>
        <v>0.7972639520622522</v>
      </c>
      <c r="J1810" s="1" t="str">
        <f t="shared" si="236"/>
        <v>R2</v>
      </c>
      <c r="K1810" t="str">
        <f t="shared" si="237"/>
        <v>S6R2</v>
      </c>
      <c r="L1810" t="str">
        <f>VLOOKUP(K1810,'Voltage Vector Region'!$M:$P,2,0)</f>
        <v>V6</v>
      </c>
      <c r="M1810" t="str">
        <f>VLOOKUP(K1810,'Voltage Vector Region'!$M:$P,3,0)</f>
        <v>V12</v>
      </c>
      <c r="N1810" t="str">
        <f>VLOOKUP(K1810,'Voltage Vector Region'!$M:$P,4,0)</f>
        <v>V1</v>
      </c>
      <c r="P1810" t="str">
        <f>VLOOKUP(L1810,'Voltage Vector Region'!$R:$S,2,0)</f>
        <v>POP</v>
      </c>
      <c r="Q1810" t="str">
        <f>VLOOKUP(M1810,'Voltage Vector Region'!$R:$S,2,0)</f>
        <v>PNO</v>
      </c>
      <c r="R1810" t="str">
        <f>VLOOKUP(N1810,'Voltage Vector Region'!$R:$S,2,0)</f>
        <v>POO</v>
      </c>
      <c r="S1810">
        <f t="shared" si="231"/>
        <v>18.07</v>
      </c>
      <c r="T1810" t="e">
        <f>VLOOKUP($K1810,#REF!,2,0)</f>
        <v>#REF!</v>
      </c>
      <c r="U1810" t="e">
        <f>VLOOKUP($K1810,#REF!,3,0)</f>
        <v>#REF!</v>
      </c>
      <c r="V1810" t="e">
        <f>VLOOKUP($K1810,#REF!,4,0)</f>
        <v>#REF!</v>
      </c>
    </row>
    <row r="1811" spans="3:22" x14ac:dyDescent="0.3">
      <c r="C1811" s="1">
        <v>1.8079999999999999E-2</v>
      </c>
      <c r="D1811" s="1">
        <f t="shared" si="232"/>
        <v>5.6799995176903462</v>
      </c>
      <c r="E1811" s="1" t="str">
        <f t="shared" si="233"/>
        <v>S6</v>
      </c>
      <c r="F1811" s="1">
        <f t="shared" si="230"/>
        <v>0.44401176170735734</v>
      </c>
      <c r="G1811" s="1">
        <f>$F$2*(((SQRT(3)*COS(Model!F1811))-SIN(Model!F1811))/2)</f>
        <v>0.45381515930140526</v>
      </c>
      <c r="H1811" s="1">
        <f t="shared" si="234"/>
        <v>0.34365254066194256</v>
      </c>
      <c r="I1811" s="1">
        <f t="shared" si="235"/>
        <v>0.79746769996334788</v>
      </c>
      <c r="J1811" s="1" t="str">
        <f t="shared" si="236"/>
        <v>R2</v>
      </c>
      <c r="K1811" t="str">
        <f t="shared" si="237"/>
        <v>S6R2</v>
      </c>
      <c r="L1811" t="str">
        <f>VLOOKUP(K1811,'Voltage Vector Region'!$M:$P,2,0)</f>
        <v>V6</v>
      </c>
      <c r="M1811" t="str">
        <f>VLOOKUP(K1811,'Voltage Vector Region'!$M:$P,3,0)</f>
        <v>V12</v>
      </c>
      <c r="N1811" t="str">
        <f>VLOOKUP(K1811,'Voltage Vector Region'!$M:$P,4,0)</f>
        <v>V1</v>
      </c>
      <c r="P1811" t="str">
        <f>VLOOKUP(L1811,'Voltage Vector Region'!$R:$S,2,0)</f>
        <v>POP</v>
      </c>
      <c r="Q1811" t="str">
        <f>VLOOKUP(M1811,'Voltage Vector Region'!$R:$S,2,0)</f>
        <v>PNO</v>
      </c>
      <c r="R1811" t="str">
        <f>VLOOKUP(N1811,'Voltage Vector Region'!$R:$S,2,0)</f>
        <v>POO</v>
      </c>
      <c r="S1811">
        <f t="shared" si="231"/>
        <v>18.079999999999998</v>
      </c>
      <c r="T1811" t="e">
        <f>VLOOKUP($K1811,#REF!,2,0)</f>
        <v>#REF!</v>
      </c>
      <c r="U1811" t="e">
        <f>VLOOKUP($K1811,#REF!,3,0)</f>
        <v>#REF!</v>
      </c>
      <c r="V1811" t="e">
        <f>VLOOKUP($K1811,#REF!,4,0)</f>
        <v>#REF!</v>
      </c>
    </row>
    <row r="1812" spans="3:22" x14ac:dyDescent="0.3">
      <c r="C1812" s="1">
        <v>1.8089999999999998E-2</v>
      </c>
      <c r="D1812" s="1">
        <f t="shared" si="232"/>
        <v>5.6831411103439358</v>
      </c>
      <c r="E1812" s="1" t="str">
        <f t="shared" si="233"/>
        <v>S6</v>
      </c>
      <c r="F1812" s="1">
        <f t="shared" si="230"/>
        <v>0.44715335436094694</v>
      </c>
      <c r="G1812" s="1">
        <f>$F$2*(((SQRT(3)*COS(Model!F1812))-SIN(Model!F1812))/2)</f>
        <v>0.45174316005286191</v>
      </c>
      <c r="H1812" s="1">
        <f t="shared" si="234"/>
        <v>0.34592041712733379</v>
      </c>
      <c r="I1812" s="1">
        <f t="shared" si="235"/>
        <v>0.79766357718019565</v>
      </c>
      <c r="J1812" s="1" t="str">
        <f t="shared" si="236"/>
        <v>R2</v>
      </c>
      <c r="K1812" t="str">
        <f t="shared" si="237"/>
        <v>S6R2</v>
      </c>
      <c r="L1812" t="str">
        <f>VLOOKUP(K1812,'Voltage Vector Region'!$M:$P,2,0)</f>
        <v>V6</v>
      </c>
      <c r="M1812" t="str">
        <f>VLOOKUP(K1812,'Voltage Vector Region'!$M:$P,3,0)</f>
        <v>V12</v>
      </c>
      <c r="N1812" t="str">
        <f>VLOOKUP(K1812,'Voltage Vector Region'!$M:$P,4,0)</f>
        <v>V1</v>
      </c>
      <c r="P1812" t="str">
        <f>VLOOKUP(L1812,'Voltage Vector Region'!$R:$S,2,0)</f>
        <v>POP</v>
      </c>
      <c r="Q1812" t="str">
        <f>VLOOKUP(M1812,'Voltage Vector Region'!$R:$S,2,0)</f>
        <v>PNO</v>
      </c>
      <c r="R1812" t="str">
        <f>VLOOKUP(N1812,'Voltage Vector Region'!$R:$S,2,0)</f>
        <v>POO</v>
      </c>
      <c r="S1812">
        <f t="shared" si="231"/>
        <v>18.089999999999996</v>
      </c>
      <c r="T1812" t="e">
        <f>VLOOKUP($K1812,#REF!,2,0)</f>
        <v>#REF!</v>
      </c>
      <c r="U1812" t="e">
        <f>VLOOKUP($K1812,#REF!,3,0)</f>
        <v>#REF!</v>
      </c>
      <c r="V1812" t="e">
        <f>VLOOKUP($K1812,#REF!,4,0)</f>
        <v>#REF!</v>
      </c>
    </row>
    <row r="1813" spans="3:22" x14ac:dyDescent="0.3">
      <c r="C1813" s="1">
        <v>1.8100000000000002E-2</v>
      </c>
      <c r="D1813" s="1">
        <f t="shared" si="232"/>
        <v>5.6862827029975263</v>
      </c>
      <c r="E1813" s="1" t="str">
        <f t="shared" si="233"/>
        <v>S6</v>
      </c>
      <c r="F1813" s="1">
        <f t="shared" si="230"/>
        <v>0.45029494701453743</v>
      </c>
      <c r="G1813" s="1">
        <f>$F$2*(((SQRT(3)*COS(Model!F1813))-SIN(Model!F1813))/2)</f>
        <v>0.44966670228170424</v>
      </c>
      <c r="H1813" s="1">
        <f t="shared" si="234"/>
        <v>0.34818487949786231</v>
      </c>
      <c r="I1813" s="1">
        <f t="shared" si="235"/>
        <v>0.79785158177956661</v>
      </c>
      <c r="J1813" s="1" t="str">
        <f t="shared" si="236"/>
        <v>R2</v>
      </c>
      <c r="K1813" t="str">
        <f t="shared" si="237"/>
        <v>S6R2</v>
      </c>
      <c r="L1813" t="str">
        <f>VLOOKUP(K1813,'Voltage Vector Region'!$M:$P,2,0)</f>
        <v>V6</v>
      </c>
      <c r="M1813" t="str">
        <f>VLOOKUP(K1813,'Voltage Vector Region'!$M:$P,3,0)</f>
        <v>V12</v>
      </c>
      <c r="N1813" t="str">
        <f>VLOOKUP(K1813,'Voltage Vector Region'!$M:$P,4,0)</f>
        <v>V1</v>
      </c>
      <c r="P1813" t="str">
        <f>VLOOKUP(L1813,'Voltage Vector Region'!$R:$S,2,0)</f>
        <v>POP</v>
      </c>
      <c r="Q1813" t="str">
        <f>VLOOKUP(M1813,'Voltage Vector Region'!$R:$S,2,0)</f>
        <v>PNO</v>
      </c>
      <c r="R1813" t="str">
        <f>VLOOKUP(N1813,'Voltage Vector Region'!$R:$S,2,0)</f>
        <v>POO</v>
      </c>
      <c r="S1813">
        <f t="shared" si="231"/>
        <v>18.100000000000001</v>
      </c>
      <c r="T1813" t="e">
        <f>VLOOKUP($K1813,#REF!,2,0)</f>
        <v>#REF!</v>
      </c>
      <c r="U1813" t="e">
        <f>VLOOKUP($K1813,#REF!,3,0)</f>
        <v>#REF!</v>
      </c>
      <c r="V1813" t="e">
        <f>VLOOKUP($K1813,#REF!,4,0)</f>
        <v>#REF!</v>
      </c>
    </row>
    <row r="1814" spans="3:22" x14ac:dyDescent="0.3">
      <c r="C1814" s="1">
        <v>1.8110000000000001E-2</v>
      </c>
      <c r="D1814" s="1">
        <f t="shared" si="232"/>
        <v>5.6894242956511158</v>
      </c>
      <c r="E1814" s="1" t="str">
        <f t="shared" si="233"/>
        <v>S6</v>
      </c>
      <c r="F1814" s="1">
        <f t="shared" si="230"/>
        <v>0.45343653966812703</v>
      </c>
      <c r="G1814" s="1">
        <f>$F$2*(((SQRT(3)*COS(Model!F1814))-SIN(Model!F1814))/2)</f>
        <v>0.44758580648173335</v>
      </c>
      <c r="H1814" s="1">
        <f t="shared" si="234"/>
        <v>0.35044590542419751</v>
      </c>
      <c r="I1814" s="1">
        <f t="shared" si="235"/>
        <v>0.79803171190593081</v>
      </c>
      <c r="J1814" s="1" t="str">
        <f t="shared" si="236"/>
        <v>R2</v>
      </c>
      <c r="K1814" t="str">
        <f t="shared" si="237"/>
        <v>S6R2</v>
      </c>
      <c r="L1814" t="str">
        <f>VLOOKUP(K1814,'Voltage Vector Region'!$M:$P,2,0)</f>
        <v>V6</v>
      </c>
      <c r="M1814" t="str">
        <f>VLOOKUP(K1814,'Voltage Vector Region'!$M:$P,3,0)</f>
        <v>V12</v>
      </c>
      <c r="N1814" t="str">
        <f>VLOOKUP(K1814,'Voltage Vector Region'!$M:$P,4,0)</f>
        <v>V1</v>
      </c>
      <c r="P1814" t="str">
        <f>VLOOKUP(L1814,'Voltage Vector Region'!$R:$S,2,0)</f>
        <v>POP</v>
      </c>
      <c r="Q1814" t="str">
        <f>VLOOKUP(M1814,'Voltage Vector Region'!$R:$S,2,0)</f>
        <v>PNO</v>
      </c>
      <c r="R1814" t="str">
        <f>VLOOKUP(N1814,'Voltage Vector Region'!$R:$S,2,0)</f>
        <v>POO</v>
      </c>
      <c r="S1814">
        <f t="shared" si="231"/>
        <v>18.11</v>
      </c>
      <c r="T1814" t="e">
        <f>VLOOKUP($K1814,#REF!,2,0)</f>
        <v>#REF!</v>
      </c>
      <c r="U1814" t="e">
        <f>VLOOKUP($K1814,#REF!,3,0)</f>
        <v>#REF!</v>
      </c>
      <c r="V1814" t="e">
        <f>VLOOKUP($K1814,#REF!,4,0)</f>
        <v>#REF!</v>
      </c>
    </row>
    <row r="1815" spans="3:22" x14ac:dyDescent="0.3">
      <c r="C1815" s="1">
        <v>1.8120000000000001E-2</v>
      </c>
      <c r="D1815" s="1">
        <f t="shared" si="232"/>
        <v>5.6925658883047054</v>
      </c>
      <c r="E1815" s="1" t="str">
        <f t="shared" si="233"/>
        <v>S6</v>
      </c>
      <c r="F1815" s="1">
        <f t="shared" si="230"/>
        <v>0.45657813232171662</v>
      </c>
      <c r="G1815" s="1">
        <f>$F$2*(((SQRT(3)*COS(Model!F1815))-SIN(Model!F1815))/2)</f>
        <v>0.4455004931905503</v>
      </c>
      <c r="H1815" s="1">
        <f t="shared" si="234"/>
        <v>0.35270347259092683</v>
      </c>
      <c r="I1815" s="1">
        <f t="shared" si="235"/>
        <v>0.79820396578147712</v>
      </c>
      <c r="J1815" s="1" t="str">
        <f t="shared" si="236"/>
        <v>R2</v>
      </c>
      <c r="K1815" t="str">
        <f t="shared" si="237"/>
        <v>S6R2</v>
      </c>
      <c r="L1815" t="str">
        <f>VLOOKUP(K1815,'Voltage Vector Region'!$M:$P,2,0)</f>
        <v>V6</v>
      </c>
      <c r="M1815" t="str">
        <f>VLOOKUP(K1815,'Voltage Vector Region'!$M:$P,3,0)</f>
        <v>V12</v>
      </c>
      <c r="N1815" t="str">
        <f>VLOOKUP(K1815,'Voltage Vector Region'!$M:$P,4,0)</f>
        <v>V1</v>
      </c>
      <c r="P1815" t="str">
        <f>VLOOKUP(L1815,'Voltage Vector Region'!$R:$S,2,0)</f>
        <v>POP</v>
      </c>
      <c r="Q1815" t="str">
        <f>VLOOKUP(M1815,'Voltage Vector Region'!$R:$S,2,0)</f>
        <v>PNO</v>
      </c>
      <c r="R1815" t="str">
        <f>VLOOKUP(N1815,'Voltage Vector Region'!$R:$S,2,0)</f>
        <v>POO</v>
      </c>
      <c r="S1815">
        <f t="shared" si="231"/>
        <v>18.12</v>
      </c>
      <c r="T1815" t="e">
        <f>VLOOKUP($K1815,#REF!,2,0)</f>
        <v>#REF!</v>
      </c>
      <c r="U1815" t="e">
        <f>VLOOKUP($K1815,#REF!,3,0)</f>
        <v>#REF!</v>
      </c>
      <c r="V1815" t="e">
        <f>VLOOKUP($K1815,#REF!,4,0)</f>
        <v>#REF!</v>
      </c>
    </row>
    <row r="1816" spans="3:22" x14ac:dyDescent="0.3">
      <c r="C1816" s="1">
        <v>1.813E-2</v>
      </c>
      <c r="D1816" s="1">
        <f t="shared" si="232"/>
        <v>5.695707480958295</v>
      </c>
      <c r="E1816" s="1" t="str">
        <f t="shared" si="233"/>
        <v>S6</v>
      </c>
      <c r="F1816" s="1">
        <f t="shared" si="230"/>
        <v>0.45971972497530622</v>
      </c>
      <c r="G1816" s="1">
        <f>$F$2*(((SQRT(3)*COS(Model!F1816))-SIN(Model!F1816))/2)</f>
        <v>0.44341078298935532</v>
      </c>
      <c r="H1816" s="1">
        <f t="shared" si="234"/>
        <v>0.35495755871677392</v>
      </c>
      <c r="I1816" s="1">
        <f t="shared" si="235"/>
        <v>0.79836834170612925</v>
      </c>
      <c r="J1816" s="1" t="str">
        <f t="shared" si="236"/>
        <v>R2</v>
      </c>
      <c r="K1816" t="str">
        <f t="shared" si="237"/>
        <v>S6R2</v>
      </c>
      <c r="L1816" t="str">
        <f>VLOOKUP(K1816,'Voltage Vector Region'!$M:$P,2,0)</f>
        <v>V6</v>
      </c>
      <c r="M1816" t="str">
        <f>VLOOKUP(K1816,'Voltage Vector Region'!$M:$P,3,0)</f>
        <v>V12</v>
      </c>
      <c r="N1816" t="str">
        <f>VLOOKUP(K1816,'Voltage Vector Region'!$M:$P,4,0)</f>
        <v>V1</v>
      </c>
      <c r="P1816" t="str">
        <f>VLOOKUP(L1816,'Voltage Vector Region'!$R:$S,2,0)</f>
        <v>POP</v>
      </c>
      <c r="Q1816" t="str">
        <f>VLOOKUP(M1816,'Voltage Vector Region'!$R:$S,2,0)</f>
        <v>PNO</v>
      </c>
      <c r="R1816" t="str">
        <f>VLOOKUP(N1816,'Voltage Vector Region'!$R:$S,2,0)</f>
        <v>POO</v>
      </c>
      <c r="S1816">
        <f t="shared" si="231"/>
        <v>18.13</v>
      </c>
      <c r="T1816" t="e">
        <f>VLOOKUP($K1816,#REF!,2,0)</f>
        <v>#REF!</v>
      </c>
      <c r="U1816" t="e">
        <f>VLOOKUP($K1816,#REF!,3,0)</f>
        <v>#REF!</v>
      </c>
      <c r="V1816" t="e">
        <f>VLOOKUP($K1816,#REF!,4,0)</f>
        <v>#REF!</v>
      </c>
    </row>
    <row r="1817" spans="3:22" x14ac:dyDescent="0.3">
      <c r="C1817" s="1">
        <v>1.814E-2</v>
      </c>
      <c r="D1817" s="1">
        <f t="shared" si="232"/>
        <v>5.6988490736118846</v>
      </c>
      <c r="E1817" s="1" t="str">
        <f t="shared" si="233"/>
        <v>S6</v>
      </c>
      <c r="F1817" s="1">
        <f t="shared" si="230"/>
        <v>0.46286131762889582</v>
      </c>
      <c r="G1817" s="1">
        <f>$F$2*(((SQRT(3)*COS(Model!F1817))-SIN(Model!F1817))/2)</f>
        <v>0.44131669650274435</v>
      </c>
      <c r="H1817" s="1">
        <f t="shared" si="234"/>
        <v>0.35720814155481861</v>
      </c>
      <c r="I1817" s="1">
        <f t="shared" si="235"/>
        <v>0.79852483805756291</v>
      </c>
      <c r="J1817" s="1" t="str">
        <f t="shared" si="236"/>
        <v>R2</v>
      </c>
      <c r="K1817" t="str">
        <f t="shared" si="237"/>
        <v>S6R2</v>
      </c>
      <c r="L1817" t="str">
        <f>VLOOKUP(K1817,'Voltage Vector Region'!$M:$P,2,0)</f>
        <v>V6</v>
      </c>
      <c r="M1817" t="str">
        <f>VLOOKUP(K1817,'Voltage Vector Region'!$M:$P,3,0)</f>
        <v>V12</v>
      </c>
      <c r="N1817" t="str">
        <f>VLOOKUP(K1817,'Voltage Vector Region'!$M:$P,4,0)</f>
        <v>V1</v>
      </c>
      <c r="P1817" t="str">
        <f>VLOOKUP(L1817,'Voltage Vector Region'!$R:$S,2,0)</f>
        <v>POP</v>
      </c>
      <c r="Q1817" t="str">
        <f>VLOOKUP(M1817,'Voltage Vector Region'!$R:$S,2,0)</f>
        <v>PNO</v>
      </c>
      <c r="R1817" t="str">
        <f>VLOOKUP(N1817,'Voltage Vector Region'!$R:$S,2,0)</f>
        <v>POO</v>
      </c>
      <c r="S1817">
        <f t="shared" si="231"/>
        <v>18.14</v>
      </c>
      <c r="T1817" t="e">
        <f>VLOOKUP($K1817,#REF!,2,0)</f>
        <v>#REF!</v>
      </c>
      <c r="U1817" t="e">
        <f>VLOOKUP($K1817,#REF!,3,0)</f>
        <v>#REF!</v>
      </c>
      <c r="V1817" t="e">
        <f>VLOOKUP($K1817,#REF!,4,0)</f>
        <v>#REF!</v>
      </c>
    </row>
    <row r="1818" spans="3:22" x14ac:dyDescent="0.3">
      <c r="C1818" s="1">
        <v>1.8149999999999999E-2</v>
      </c>
      <c r="D1818" s="1">
        <f t="shared" si="232"/>
        <v>5.7019906662654742</v>
      </c>
      <c r="E1818" s="1" t="str">
        <f t="shared" si="233"/>
        <v>S6</v>
      </c>
      <c r="F1818" s="1">
        <f t="shared" si="230"/>
        <v>0.46600291028248542</v>
      </c>
      <c r="G1818" s="1">
        <f>$F$2*(((SQRT(3)*COS(Model!F1818))-SIN(Model!F1818))/2)</f>
        <v>0.43921825439850581</v>
      </c>
      <c r="H1818" s="1">
        <f t="shared" si="234"/>
        <v>0.35945519889271688</v>
      </c>
      <c r="I1818" s="1">
        <f t="shared" si="235"/>
        <v>0.79867345329122275</v>
      </c>
      <c r="J1818" s="1" t="str">
        <f t="shared" si="236"/>
        <v>R2</v>
      </c>
      <c r="K1818" t="str">
        <f t="shared" si="237"/>
        <v>S6R2</v>
      </c>
      <c r="L1818" t="str">
        <f>VLOOKUP(K1818,'Voltage Vector Region'!$M:$P,2,0)</f>
        <v>V6</v>
      </c>
      <c r="M1818" t="str">
        <f>VLOOKUP(K1818,'Voltage Vector Region'!$M:$P,3,0)</f>
        <v>V12</v>
      </c>
      <c r="N1818" t="str">
        <f>VLOOKUP(K1818,'Voltage Vector Region'!$M:$P,4,0)</f>
        <v>V1</v>
      </c>
      <c r="P1818" t="str">
        <f>VLOOKUP(L1818,'Voltage Vector Region'!$R:$S,2,0)</f>
        <v>POP</v>
      </c>
      <c r="Q1818" t="str">
        <f>VLOOKUP(M1818,'Voltage Vector Region'!$R:$S,2,0)</f>
        <v>PNO</v>
      </c>
      <c r="R1818" t="str">
        <f>VLOOKUP(N1818,'Voltage Vector Region'!$R:$S,2,0)</f>
        <v>POO</v>
      </c>
      <c r="S1818">
        <f t="shared" si="231"/>
        <v>18.149999999999999</v>
      </c>
      <c r="T1818" t="e">
        <f>VLOOKUP($K1818,#REF!,2,0)</f>
        <v>#REF!</v>
      </c>
      <c r="U1818" t="e">
        <f>VLOOKUP($K1818,#REF!,3,0)</f>
        <v>#REF!</v>
      </c>
      <c r="V1818" t="e">
        <f>VLOOKUP($K1818,#REF!,4,0)</f>
        <v>#REF!</v>
      </c>
    </row>
    <row r="1819" spans="3:22" x14ac:dyDescent="0.3">
      <c r="C1819" s="1">
        <v>1.8159999999999999E-2</v>
      </c>
      <c r="D1819" s="1">
        <f t="shared" si="232"/>
        <v>5.7051322589190638</v>
      </c>
      <c r="E1819" s="1" t="str">
        <f t="shared" si="233"/>
        <v>S6</v>
      </c>
      <c r="F1819" s="1">
        <f t="shared" si="230"/>
        <v>0.46914450293607501</v>
      </c>
      <c r="G1819" s="1">
        <f>$F$2*(((SQRT(3)*COS(Model!F1819))-SIN(Model!F1819))/2)</f>
        <v>0.43711547738741585</v>
      </c>
      <c r="H1819" s="1">
        <f t="shared" si="234"/>
        <v>0.36169870855292002</v>
      </c>
      <c r="I1819" s="1">
        <f t="shared" si="235"/>
        <v>0.79881418594033593</v>
      </c>
      <c r="J1819" s="1" t="str">
        <f t="shared" si="236"/>
        <v>R2</v>
      </c>
      <c r="K1819" t="str">
        <f t="shared" si="237"/>
        <v>S6R2</v>
      </c>
      <c r="L1819" t="str">
        <f>VLOOKUP(K1819,'Voltage Vector Region'!$M:$P,2,0)</f>
        <v>V6</v>
      </c>
      <c r="M1819" t="str">
        <f>VLOOKUP(K1819,'Voltage Vector Region'!$M:$P,3,0)</f>
        <v>V12</v>
      </c>
      <c r="N1819" t="str">
        <f>VLOOKUP(K1819,'Voltage Vector Region'!$M:$P,4,0)</f>
        <v>V1</v>
      </c>
      <c r="P1819" t="str">
        <f>VLOOKUP(L1819,'Voltage Vector Region'!$R:$S,2,0)</f>
        <v>POP</v>
      </c>
      <c r="Q1819" t="str">
        <f>VLOOKUP(M1819,'Voltage Vector Region'!$R:$S,2,0)</f>
        <v>PNO</v>
      </c>
      <c r="R1819" t="str">
        <f>VLOOKUP(N1819,'Voltage Vector Region'!$R:$S,2,0)</f>
        <v>POO</v>
      </c>
      <c r="S1819">
        <f t="shared" si="231"/>
        <v>18.16</v>
      </c>
      <c r="T1819" t="e">
        <f>VLOOKUP($K1819,#REF!,2,0)</f>
        <v>#REF!</v>
      </c>
      <c r="U1819" t="e">
        <f>VLOOKUP($K1819,#REF!,3,0)</f>
        <v>#REF!</v>
      </c>
      <c r="V1819" t="e">
        <f>VLOOKUP($K1819,#REF!,4,0)</f>
        <v>#REF!</v>
      </c>
    </row>
    <row r="1820" spans="3:22" x14ac:dyDescent="0.3">
      <c r="C1820" s="1">
        <v>1.8169999999999999E-2</v>
      </c>
      <c r="D1820" s="1">
        <f t="shared" si="232"/>
        <v>5.7082738515726543</v>
      </c>
      <c r="E1820" s="1" t="str">
        <f t="shared" si="233"/>
        <v>S6</v>
      </c>
      <c r="F1820" s="1">
        <f t="shared" si="230"/>
        <v>0.4722860955896655</v>
      </c>
      <c r="G1820" s="1">
        <f>$F$2*(((SQRT(3)*COS(Model!F1820))-SIN(Model!F1820))/2)</f>
        <v>0.43500838622303406</v>
      </c>
      <c r="H1820" s="1">
        <f t="shared" si="234"/>
        <v>0.36393864839289414</v>
      </c>
      <c r="I1820" s="1">
        <f t="shared" si="235"/>
        <v>0.7989470346159282</v>
      </c>
      <c r="J1820" s="1" t="str">
        <f t="shared" si="236"/>
        <v>R2</v>
      </c>
      <c r="K1820" t="str">
        <f t="shared" si="237"/>
        <v>S6R2</v>
      </c>
      <c r="L1820" t="str">
        <f>VLOOKUP(K1820,'Voltage Vector Region'!$M:$P,2,0)</f>
        <v>V6</v>
      </c>
      <c r="M1820" t="str">
        <f>VLOOKUP(K1820,'Voltage Vector Region'!$M:$P,3,0)</f>
        <v>V12</v>
      </c>
      <c r="N1820" t="str">
        <f>VLOOKUP(K1820,'Voltage Vector Region'!$M:$P,4,0)</f>
        <v>V1</v>
      </c>
      <c r="P1820" t="str">
        <f>VLOOKUP(L1820,'Voltage Vector Region'!$R:$S,2,0)</f>
        <v>POP</v>
      </c>
      <c r="Q1820" t="str">
        <f>VLOOKUP(M1820,'Voltage Vector Region'!$R:$S,2,0)</f>
        <v>PNO</v>
      </c>
      <c r="R1820" t="str">
        <f>VLOOKUP(N1820,'Voltage Vector Region'!$R:$S,2,0)</f>
        <v>POO</v>
      </c>
      <c r="S1820">
        <f t="shared" si="231"/>
        <v>18.169999999999998</v>
      </c>
      <c r="T1820" t="e">
        <f>VLOOKUP($K1820,#REF!,2,0)</f>
        <v>#REF!</v>
      </c>
      <c r="U1820" t="e">
        <f>VLOOKUP($K1820,#REF!,3,0)</f>
        <v>#REF!</v>
      </c>
      <c r="V1820" t="e">
        <f>VLOOKUP($K1820,#REF!,4,0)</f>
        <v>#REF!</v>
      </c>
    </row>
    <row r="1821" spans="3:22" x14ac:dyDescent="0.3">
      <c r="C1821" s="1">
        <v>1.8180000000000002E-2</v>
      </c>
      <c r="D1821" s="1">
        <f t="shared" si="232"/>
        <v>5.7114154442262448</v>
      </c>
      <c r="E1821" s="1" t="str">
        <f t="shared" si="233"/>
        <v>S6</v>
      </c>
      <c r="F1821" s="1">
        <f t="shared" si="230"/>
        <v>0.47542768824325599</v>
      </c>
      <c r="G1821" s="1">
        <f>$F$2*(((SQRT(3)*COS(Model!F1821))-SIN(Model!F1821))/2)</f>
        <v>0.43289700170150019</v>
      </c>
      <c r="H1821" s="1">
        <f t="shared" si="234"/>
        <v>0.36617499630533651</v>
      </c>
      <c r="I1821" s="1">
        <f t="shared" si="235"/>
        <v>0.7990719980068367</v>
      </c>
      <c r="J1821" s="1" t="str">
        <f t="shared" si="236"/>
        <v>R2</v>
      </c>
      <c r="K1821" t="str">
        <f t="shared" si="237"/>
        <v>S6R2</v>
      </c>
      <c r="L1821" t="str">
        <f>VLOOKUP(K1821,'Voltage Vector Region'!$M:$P,2,0)</f>
        <v>V6</v>
      </c>
      <c r="M1821" t="str">
        <f>VLOOKUP(K1821,'Voltage Vector Region'!$M:$P,3,0)</f>
        <v>V12</v>
      </c>
      <c r="N1821" t="str">
        <f>VLOOKUP(K1821,'Voltage Vector Region'!$M:$P,4,0)</f>
        <v>V1</v>
      </c>
      <c r="P1821" t="str">
        <f>VLOOKUP(L1821,'Voltage Vector Region'!$R:$S,2,0)</f>
        <v>POP</v>
      </c>
      <c r="Q1821" t="str">
        <f>VLOOKUP(M1821,'Voltage Vector Region'!$R:$S,2,0)</f>
        <v>PNO</v>
      </c>
      <c r="R1821" t="str">
        <f>VLOOKUP(N1821,'Voltage Vector Region'!$R:$S,2,0)</f>
        <v>POO</v>
      </c>
      <c r="S1821">
        <f t="shared" si="231"/>
        <v>18.18</v>
      </c>
      <c r="T1821" t="e">
        <f>VLOOKUP($K1821,#REF!,2,0)</f>
        <v>#REF!</v>
      </c>
      <c r="U1821" t="e">
        <f>VLOOKUP($K1821,#REF!,3,0)</f>
        <v>#REF!</v>
      </c>
      <c r="V1821" t="e">
        <f>VLOOKUP($K1821,#REF!,4,0)</f>
        <v>#REF!</v>
      </c>
    </row>
    <row r="1822" spans="3:22" x14ac:dyDescent="0.3">
      <c r="C1822" s="1">
        <v>1.8190000000000001E-2</v>
      </c>
      <c r="D1822" s="1">
        <f t="shared" si="232"/>
        <v>5.7145570368798344</v>
      </c>
      <c r="E1822" s="1" t="str">
        <f t="shared" si="233"/>
        <v>S6</v>
      </c>
      <c r="F1822" s="1">
        <f t="shared" si="230"/>
        <v>0.47856928089684558</v>
      </c>
      <c r="G1822" s="1">
        <f>$F$2*(((SQRT(3)*COS(Model!F1822))-SIN(Model!F1822))/2)</f>
        <v>0.43078134466132795</v>
      </c>
      <c r="H1822" s="1">
        <f t="shared" si="234"/>
        <v>0.36840773021839557</v>
      </c>
      <c r="I1822" s="1">
        <f t="shared" si="235"/>
        <v>0.79918907487972346</v>
      </c>
      <c r="J1822" s="1" t="str">
        <f t="shared" si="236"/>
        <v>R2</v>
      </c>
      <c r="K1822" t="str">
        <f t="shared" si="237"/>
        <v>S6R2</v>
      </c>
      <c r="L1822" t="str">
        <f>VLOOKUP(K1822,'Voltage Vector Region'!$M:$P,2,0)</f>
        <v>V6</v>
      </c>
      <c r="M1822" t="str">
        <f>VLOOKUP(K1822,'Voltage Vector Region'!$M:$P,3,0)</f>
        <v>V12</v>
      </c>
      <c r="N1822" t="str">
        <f>VLOOKUP(K1822,'Voltage Vector Region'!$M:$P,4,0)</f>
        <v>V1</v>
      </c>
      <c r="P1822" t="str">
        <f>VLOOKUP(L1822,'Voltage Vector Region'!$R:$S,2,0)</f>
        <v>POP</v>
      </c>
      <c r="Q1822" t="str">
        <f>VLOOKUP(M1822,'Voltage Vector Region'!$R:$S,2,0)</f>
        <v>PNO</v>
      </c>
      <c r="R1822" t="str">
        <f>VLOOKUP(N1822,'Voltage Vector Region'!$R:$S,2,0)</f>
        <v>POO</v>
      </c>
      <c r="S1822">
        <f t="shared" si="231"/>
        <v>18.190000000000001</v>
      </c>
      <c r="T1822" t="e">
        <f>VLOOKUP($K1822,#REF!,2,0)</f>
        <v>#REF!</v>
      </c>
      <c r="U1822" t="e">
        <f>VLOOKUP($K1822,#REF!,3,0)</f>
        <v>#REF!</v>
      </c>
      <c r="V1822" t="e">
        <f>VLOOKUP($K1822,#REF!,4,0)</f>
        <v>#REF!</v>
      </c>
    </row>
    <row r="1823" spans="3:22" x14ac:dyDescent="0.3">
      <c r="C1823" s="1">
        <v>1.8200000000000001E-2</v>
      </c>
      <c r="D1823" s="1">
        <f t="shared" si="232"/>
        <v>5.717698629533424</v>
      </c>
      <c r="E1823" s="1" t="str">
        <f t="shared" si="233"/>
        <v>S6</v>
      </c>
      <c r="F1823" s="1">
        <f t="shared" si="230"/>
        <v>0.48171087355043518</v>
      </c>
      <c r="G1823" s="1">
        <f>$F$2*(((SQRT(3)*COS(Model!F1823))-SIN(Model!F1823))/2)</f>
        <v>0.42866143598319706</v>
      </c>
      <c r="H1823" s="1">
        <f t="shared" si="234"/>
        <v>0.3706368280958896</v>
      </c>
      <c r="I1823" s="1">
        <f t="shared" si="235"/>
        <v>0.79929826407908666</v>
      </c>
      <c r="J1823" s="1" t="str">
        <f t="shared" si="236"/>
        <v>R2</v>
      </c>
      <c r="K1823" t="str">
        <f t="shared" si="237"/>
        <v>S6R2</v>
      </c>
      <c r="L1823" t="str">
        <f>VLOOKUP(K1823,'Voltage Vector Region'!$M:$P,2,0)</f>
        <v>V6</v>
      </c>
      <c r="M1823" t="str">
        <f>VLOOKUP(K1823,'Voltage Vector Region'!$M:$P,3,0)</f>
        <v>V12</v>
      </c>
      <c r="N1823" t="str">
        <f>VLOOKUP(K1823,'Voltage Vector Region'!$M:$P,4,0)</f>
        <v>V1</v>
      </c>
      <c r="P1823" t="str">
        <f>VLOOKUP(L1823,'Voltage Vector Region'!$R:$S,2,0)</f>
        <v>POP</v>
      </c>
      <c r="Q1823" t="str">
        <f>VLOOKUP(M1823,'Voltage Vector Region'!$R:$S,2,0)</f>
        <v>PNO</v>
      </c>
      <c r="R1823" t="str">
        <f>VLOOKUP(N1823,'Voltage Vector Region'!$R:$S,2,0)</f>
        <v>POO</v>
      </c>
      <c r="S1823">
        <f t="shared" si="231"/>
        <v>18.2</v>
      </c>
      <c r="T1823" t="e">
        <f>VLOOKUP($K1823,#REF!,2,0)</f>
        <v>#REF!</v>
      </c>
      <c r="U1823" t="e">
        <f>VLOOKUP($K1823,#REF!,3,0)</f>
        <v>#REF!</v>
      </c>
      <c r="V1823" t="e">
        <f>VLOOKUP($K1823,#REF!,4,0)</f>
        <v>#REF!</v>
      </c>
    </row>
    <row r="1824" spans="3:22" x14ac:dyDescent="0.3">
      <c r="C1824" s="1">
        <v>1.821E-2</v>
      </c>
      <c r="D1824" s="1">
        <f t="shared" si="232"/>
        <v>5.7208402221870136</v>
      </c>
      <c r="E1824" s="1" t="str">
        <f t="shared" si="233"/>
        <v>S6</v>
      </c>
      <c r="F1824" s="1">
        <f t="shared" si="230"/>
        <v>0.48485246620402478</v>
      </c>
      <c r="G1824" s="1">
        <f>$F$2*(((SQRT(3)*COS(Model!F1824))-SIN(Model!F1824))/2)</f>
        <v>0.42653729658975092</v>
      </c>
      <c r="H1824" s="1">
        <f t="shared" si="234"/>
        <v>0.37286226793752242</v>
      </c>
      <c r="I1824" s="1">
        <f t="shared" si="235"/>
        <v>0.79939956452727334</v>
      </c>
      <c r="J1824" s="1" t="str">
        <f t="shared" si="236"/>
        <v>R2</v>
      </c>
      <c r="K1824" t="str">
        <f t="shared" si="237"/>
        <v>S6R2</v>
      </c>
      <c r="L1824" t="str">
        <f>VLOOKUP(K1824,'Voltage Vector Region'!$M:$P,2,0)</f>
        <v>V6</v>
      </c>
      <c r="M1824" t="str">
        <f>VLOOKUP(K1824,'Voltage Vector Region'!$M:$P,3,0)</f>
        <v>V12</v>
      </c>
      <c r="N1824" t="str">
        <f>VLOOKUP(K1824,'Voltage Vector Region'!$M:$P,4,0)</f>
        <v>V1</v>
      </c>
      <c r="P1824" t="str">
        <f>VLOOKUP(L1824,'Voltage Vector Region'!$R:$S,2,0)</f>
        <v>POP</v>
      </c>
      <c r="Q1824" t="str">
        <f>VLOOKUP(M1824,'Voltage Vector Region'!$R:$S,2,0)</f>
        <v>PNO</v>
      </c>
      <c r="R1824" t="str">
        <f>VLOOKUP(N1824,'Voltage Vector Region'!$R:$S,2,0)</f>
        <v>POO</v>
      </c>
      <c r="S1824">
        <f t="shared" si="231"/>
        <v>18.21</v>
      </c>
      <c r="T1824" t="e">
        <f>VLOOKUP($K1824,#REF!,2,0)</f>
        <v>#REF!</v>
      </c>
      <c r="U1824" t="e">
        <f>VLOOKUP($K1824,#REF!,3,0)</f>
        <v>#REF!</v>
      </c>
      <c r="V1824" t="e">
        <f>VLOOKUP($K1824,#REF!,4,0)</f>
        <v>#REF!</v>
      </c>
    </row>
    <row r="1825" spans="3:22" x14ac:dyDescent="0.3">
      <c r="C1825" s="1">
        <v>1.822E-2</v>
      </c>
      <c r="D1825" s="1">
        <f t="shared" si="232"/>
        <v>5.7239818148406032</v>
      </c>
      <c r="E1825" s="1" t="str">
        <f t="shared" si="233"/>
        <v>S6</v>
      </c>
      <c r="F1825" s="1">
        <f t="shared" si="230"/>
        <v>0.48799405885761438</v>
      </c>
      <c r="G1825" s="1">
        <f>$F$2*(((SQRT(3)*COS(Model!F1825))-SIN(Model!F1825))/2)</f>
        <v>0.42440894744538737</v>
      </c>
      <c r="H1825" s="1">
        <f t="shared" si="234"/>
        <v>0.37508402777910133</v>
      </c>
      <c r="I1825" s="1">
        <f t="shared" si="235"/>
        <v>0.7994929752244887</v>
      </c>
      <c r="J1825" s="1" t="str">
        <f t="shared" si="236"/>
        <v>R2</v>
      </c>
      <c r="K1825" t="str">
        <f t="shared" si="237"/>
        <v>S6R2</v>
      </c>
      <c r="L1825" t="str">
        <f>VLOOKUP(K1825,'Voltage Vector Region'!$M:$P,2,0)</f>
        <v>V6</v>
      </c>
      <c r="M1825" t="str">
        <f>VLOOKUP(K1825,'Voltage Vector Region'!$M:$P,3,0)</f>
        <v>V12</v>
      </c>
      <c r="N1825" t="str">
        <f>VLOOKUP(K1825,'Voltage Vector Region'!$M:$P,4,0)</f>
        <v>V1</v>
      </c>
      <c r="P1825" t="str">
        <f>VLOOKUP(L1825,'Voltage Vector Region'!$R:$S,2,0)</f>
        <v>POP</v>
      </c>
      <c r="Q1825" t="str">
        <f>VLOOKUP(M1825,'Voltage Vector Region'!$R:$S,2,0)</f>
        <v>PNO</v>
      </c>
      <c r="R1825" t="str">
        <f>VLOOKUP(N1825,'Voltage Vector Region'!$R:$S,2,0)</f>
        <v>POO</v>
      </c>
      <c r="S1825">
        <f t="shared" si="231"/>
        <v>18.22</v>
      </c>
      <c r="T1825" t="e">
        <f>VLOOKUP($K1825,#REF!,2,0)</f>
        <v>#REF!</v>
      </c>
      <c r="U1825" t="e">
        <f>VLOOKUP($K1825,#REF!,3,0)</f>
        <v>#REF!</v>
      </c>
      <c r="V1825" t="e">
        <f>VLOOKUP($K1825,#REF!,4,0)</f>
        <v>#REF!</v>
      </c>
    </row>
    <row r="1826" spans="3:22" x14ac:dyDescent="0.3">
      <c r="C1826" s="1">
        <v>1.823E-2</v>
      </c>
      <c r="D1826" s="1">
        <f t="shared" si="232"/>
        <v>5.7271234074941928</v>
      </c>
      <c r="E1826" s="1" t="str">
        <f t="shared" si="233"/>
        <v>S6</v>
      </c>
      <c r="F1826" s="1">
        <f t="shared" si="230"/>
        <v>0.49113565151120397</v>
      </c>
      <c r="G1826" s="1">
        <f>$F$2*(((SQRT(3)*COS(Model!F1826))-SIN(Model!F1826))/2)</f>
        <v>0.42227640955605339</v>
      </c>
      <c r="H1826" s="1">
        <f t="shared" si="234"/>
        <v>0.37730208569275359</v>
      </c>
      <c r="I1826" s="1">
        <f t="shared" si="235"/>
        <v>0.79957849524880698</v>
      </c>
      <c r="J1826" s="1" t="str">
        <f t="shared" si="236"/>
        <v>R2</v>
      </c>
      <c r="K1826" t="str">
        <f t="shared" si="237"/>
        <v>S6R2</v>
      </c>
      <c r="L1826" t="str">
        <f>VLOOKUP(K1826,'Voltage Vector Region'!$M:$P,2,0)</f>
        <v>V6</v>
      </c>
      <c r="M1826" t="str">
        <f>VLOOKUP(K1826,'Voltage Vector Region'!$M:$P,3,0)</f>
        <v>V12</v>
      </c>
      <c r="N1826" t="str">
        <f>VLOOKUP(K1826,'Voltage Vector Region'!$M:$P,4,0)</f>
        <v>V1</v>
      </c>
      <c r="P1826" t="str">
        <f>VLOOKUP(L1826,'Voltage Vector Region'!$R:$S,2,0)</f>
        <v>POP</v>
      </c>
      <c r="Q1826" t="str">
        <f>VLOOKUP(M1826,'Voltage Vector Region'!$R:$S,2,0)</f>
        <v>PNO</v>
      </c>
      <c r="R1826" t="str">
        <f>VLOOKUP(N1826,'Voltage Vector Region'!$R:$S,2,0)</f>
        <v>POO</v>
      </c>
      <c r="S1826">
        <f t="shared" si="231"/>
        <v>18.23</v>
      </c>
      <c r="T1826" t="e">
        <f>VLOOKUP($K1826,#REF!,2,0)</f>
        <v>#REF!</v>
      </c>
      <c r="U1826" t="e">
        <f>VLOOKUP($K1826,#REF!,3,0)</f>
        <v>#REF!</v>
      </c>
      <c r="V1826" t="e">
        <f>VLOOKUP($K1826,#REF!,4,0)</f>
        <v>#REF!</v>
      </c>
    </row>
    <row r="1827" spans="3:22" x14ac:dyDescent="0.3">
      <c r="C1827" s="1">
        <v>1.8239999999999999E-2</v>
      </c>
      <c r="D1827" s="1">
        <f t="shared" si="232"/>
        <v>5.7302650001477824</v>
      </c>
      <c r="E1827" s="1" t="str">
        <f t="shared" si="233"/>
        <v>S6</v>
      </c>
      <c r="F1827" s="1">
        <f t="shared" si="230"/>
        <v>0.49427724416479357</v>
      </c>
      <c r="G1827" s="1">
        <f>$F$2*(((SQRT(3)*COS(Model!F1827))-SIN(Model!F1827))/2)</f>
        <v>0.42013970396903688</v>
      </c>
      <c r="H1827" s="1">
        <f t="shared" si="234"/>
        <v>0.37951641978714301</v>
      </c>
      <c r="I1827" s="1">
        <f t="shared" si="235"/>
        <v>0.79965612375617989</v>
      </c>
      <c r="J1827" s="1" t="str">
        <f t="shared" si="236"/>
        <v>R2</v>
      </c>
      <c r="K1827" t="str">
        <f t="shared" si="237"/>
        <v>S6R2</v>
      </c>
      <c r="L1827" t="str">
        <f>VLOOKUP(K1827,'Voltage Vector Region'!$M:$P,2,0)</f>
        <v>V6</v>
      </c>
      <c r="M1827" t="str">
        <f>VLOOKUP(K1827,'Voltage Vector Region'!$M:$P,3,0)</f>
        <v>V12</v>
      </c>
      <c r="N1827" t="str">
        <f>VLOOKUP(K1827,'Voltage Vector Region'!$M:$P,4,0)</f>
        <v>V1</v>
      </c>
      <c r="P1827" t="str">
        <f>VLOOKUP(L1827,'Voltage Vector Region'!$R:$S,2,0)</f>
        <v>POP</v>
      </c>
      <c r="Q1827" t="str">
        <f>VLOOKUP(M1827,'Voltage Vector Region'!$R:$S,2,0)</f>
        <v>PNO</v>
      </c>
      <c r="R1827" t="str">
        <f>VLOOKUP(N1827,'Voltage Vector Region'!$R:$S,2,0)</f>
        <v>POO</v>
      </c>
      <c r="S1827">
        <f t="shared" si="231"/>
        <v>18.239999999999998</v>
      </c>
      <c r="T1827" t="e">
        <f>VLOOKUP($K1827,#REF!,2,0)</f>
        <v>#REF!</v>
      </c>
      <c r="U1827" t="e">
        <f>VLOOKUP($K1827,#REF!,3,0)</f>
        <v>#REF!</v>
      </c>
      <c r="V1827" t="e">
        <f>VLOOKUP($K1827,#REF!,4,0)</f>
        <v>#REF!</v>
      </c>
    </row>
    <row r="1828" spans="3:22" x14ac:dyDescent="0.3">
      <c r="C1828" s="1">
        <v>1.8249999999999999E-2</v>
      </c>
      <c r="D1828" s="1">
        <f t="shared" si="232"/>
        <v>5.733406592801372</v>
      </c>
      <c r="E1828" s="1" t="str">
        <f t="shared" si="233"/>
        <v>S6</v>
      </c>
      <c r="F1828" s="1">
        <f t="shared" si="230"/>
        <v>0.49741883681838317</v>
      </c>
      <c r="G1828" s="1">
        <f>$F$2*(((SQRT(3)*COS(Model!F1828))-SIN(Model!F1828))/2)</f>
        <v>0.41799885177275958</v>
      </c>
      <c r="H1828" s="1">
        <f t="shared" si="234"/>
        <v>0.38172700820768624</v>
      </c>
      <c r="I1828" s="1">
        <f t="shared" si="235"/>
        <v>0.79972585998044576</v>
      </c>
      <c r="J1828" s="1" t="str">
        <f t="shared" si="236"/>
        <v>R2</v>
      </c>
      <c r="K1828" t="str">
        <f t="shared" si="237"/>
        <v>S6R2</v>
      </c>
      <c r="L1828" t="str">
        <f>VLOOKUP(K1828,'Voltage Vector Region'!$M:$P,2,0)</f>
        <v>V6</v>
      </c>
      <c r="M1828" t="str">
        <f>VLOOKUP(K1828,'Voltage Vector Region'!$M:$P,3,0)</f>
        <v>V12</v>
      </c>
      <c r="N1828" t="str">
        <f>VLOOKUP(K1828,'Voltage Vector Region'!$M:$P,4,0)</f>
        <v>V1</v>
      </c>
      <c r="P1828" t="str">
        <f>VLOOKUP(L1828,'Voltage Vector Region'!$R:$S,2,0)</f>
        <v>POP</v>
      </c>
      <c r="Q1828" t="str">
        <f>VLOOKUP(M1828,'Voltage Vector Region'!$R:$S,2,0)</f>
        <v>PNO</v>
      </c>
      <c r="R1828" t="str">
        <f>VLOOKUP(N1828,'Voltage Vector Region'!$R:$S,2,0)</f>
        <v>POO</v>
      </c>
      <c r="S1828">
        <f t="shared" si="231"/>
        <v>18.25</v>
      </c>
      <c r="T1828" t="e">
        <f>VLOOKUP($K1828,#REF!,2,0)</f>
        <v>#REF!</v>
      </c>
      <c r="U1828" t="e">
        <f>VLOOKUP($K1828,#REF!,3,0)</f>
        <v>#REF!</v>
      </c>
      <c r="V1828" t="e">
        <f>VLOOKUP($K1828,#REF!,4,0)</f>
        <v>#REF!</v>
      </c>
    </row>
    <row r="1829" spans="3:22" x14ac:dyDescent="0.3">
      <c r="C1829" s="1">
        <v>1.8259999999999998E-2</v>
      </c>
      <c r="D1829" s="1">
        <f t="shared" si="232"/>
        <v>5.7365481854549616</v>
      </c>
      <c r="E1829" s="1" t="str">
        <f t="shared" si="233"/>
        <v>S6</v>
      </c>
      <c r="F1829" s="1">
        <f t="shared" si="230"/>
        <v>0.50056042947197277</v>
      </c>
      <c r="G1829" s="1">
        <f>$F$2*(((SQRT(3)*COS(Model!F1829))-SIN(Model!F1829))/2)</f>
        <v>0.41585387409656821</v>
      </c>
      <c r="H1829" s="1">
        <f t="shared" si="234"/>
        <v>0.38393382913676777</v>
      </c>
      <c r="I1829" s="1">
        <f t="shared" si="235"/>
        <v>0.79978770323333603</v>
      </c>
      <c r="J1829" s="1" t="str">
        <f t="shared" si="236"/>
        <v>R2</v>
      </c>
      <c r="K1829" t="str">
        <f t="shared" si="237"/>
        <v>S6R2</v>
      </c>
      <c r="L1829" t="str">
        <f>VLOOKUP(K1829,'Voltage Vector Region'!$M:$P,2,0)</f>
        <v>V6</v>
      </c>
      <c r="M1829" t="str">
        <f>VLOOKUP(K1829,'Voltage Vector Region'!$M:$P,3,0)</f>
        <v>V12</v>
      </c>
      <c r="N1829" t="str">
        <f>VLOOKUP(K1829,'Voltage Vector Region'!$M:$P,4,0)</f>
        <v>V1</v>
      </c>
      <c r="P1829" t="str">
        <f>VLOOKUP(L1829,'Voltage Vector Region'!$R:$S,2,0)</f>
        <v>POP</v>
      </c>
      <c r="Q1829" t="str">
        <f>VLOOKUP(M1829,'Voltage Vector Region'!$R:$S,2,0)</f>
        <v>PNO</v>
      </c>
      <c r="R1829" t="str">
        <f>VLOOKUP(N1829,'Voltage Vector Region'!$R:$S,2,0)</f>
        <v>POO</v>
      </c>
      <c r="S1829">
        <f t="shared" si="231"/>
        <v>18.259999999999998</v>
      </c>
      <c r="T1829" t="e">
        <f>VLOOKUP($K1829,#REF!,2,0)</f>
        <v>#REF!</v>
      </c>
      <c r="U1829" t="e">
        <f>VLOOKUP($K1829,#REF!,3,0)</f>
        <v>#REF!</v>
      </c>
      <c r="V1829" t="e">
        <f>VLOOKUP($K1829,#REF!,4,0)</f>
        <v>#REF!</v>
      </c>
    </row>
    <row r="1830" spans="3:22" x14ac:dyDescent="0.3">
      <c r="C1830" s="1">
        <v>1.8270000000000002E-2</v>
      </c>
      <c r="D1830" s="1">
        <f t="shared" si="232"/>
        <v>5.739689778108553</v>
      </c>
      <c r="E1830" s="1" t="str">
        <f t="shared" si="233"/>
        <v>S6</v>
      </c>
      <c r="F1830" s="1">
        <f t="shared" si="230"/>
        <v>0.50370202212556414</v>
      </c>
      <c r="G1830" s="1">
        <f>$F$2*(((SQRT(3)*COS(Model!F1830))-SIN(Model!F1830))/2)</f>
        <v>0.41370479211052535</v>
      </c>
      <c r="H1830" s="1">
        <f t="shared" si="234"/>
        <v>0.38613686079395743</v>
      </c>
      <c r="I1830" s="1">
        <f t="shared" si="235"/>
        <v>0.79984165290448273</v>
      </c>
      <c r="J1830" s="1" t="str">
        <f t="shared" si="236"/>
        <v>R2</v>
      </c>
      <c r="K1830" t="str">
        <f t="shared" si="237"/>
        <v>S6R2</v>
      </c>
      <c r="L1830" t="str">
        <f>VLOOKUP(K1830,'Voltage Vector Region'!$M:$P,2,0)</f>
        <v>V6</v>
      </c>
      <c r="M1830" t="str">
        <f>VLOOKUP(K1830,'Voltage Vector Region'!$M:$P,3,0)</f>
        <v>V12</v>
      </c>
      <c r="N1830" t="str">
        <f>VLOOKUP(K1830,'Voltage Vector Region'!$M:$P,4,0)</f>
        <v>V1</v>
      </c>
      <c r="P1830" t="str">
        <f>VLOOKUP(L1830,'Voltage Vector Region'!$R:$S,2,0)</f>
        <v>POP</v>
      </c>
      <c r="Q1830" t="str">
        <f>VLOOKUP(M1830,'Voltage Vector Region'!$R:$S,2,0)</f>
        <v>PNO</v>
      </c>
      <c r="R1830" t="str">
        <f>VLOOKUP(N1830,'Voltage Vector Region'!$R:$S,2,0)</f>
        <v>POO</v>
      </c>
      <c r="S1830">
        <f t="shared" si="231"/>
        <v>18.27</v>
      </c>
      <c r="T1830" t="e">
        <f>VLOOKUP($K1830,#REF!,2,0)</f>
        <v>#REF!</v>
      </c>
      <c r="U1830" t="e">
        <f>VLOOKUP($K1830,#REF!,3,0)</f>
        <v>#REF!</v>
      </c>
      <c r="V1830" t="e">
        <f>VLOOKUP($K1830,#REF!,4,0)</f>
        <v>#REF!</v>
      </c>
    </row>
    <row r="1831" spans="3:22" x14ac:dyDescent="0.3">
      <c r="C1831" s="1">
        <v>1.8280000000000001E-2</v>
      </c>
      <c r="D1831" s="1">
        <f t="shared" si="232"/>
        <v>5.7428313707621426</v>
      </c>
      <c r="E1831" s="1" t="str">
        <f t="shared" si="233"/>
        <v>S6</v>
      </c>
      <c r="F1831" s="1">
        <f t="shared" si="230"/>
        <v>0.50684361477915374</v>
      </c>
      <c r="G1831" s="1">
        <f>$F$2*(((SQRT(3)*COS(Model!F1831))-SIN(Model!F1831))/2)</f>
        <v>0.41155162702520481</v>
      </c>
      <c r="H1831" s="1">
        <f t="shared" si="234"/>
        <v>0.3883360814362195</v>
      </c>
      <c r="I1831" s="1">
        <f t="shared" si="235"/>
        <v>0.79988770846142432</v>
      </c>
      <c r="J1831" s="1" t="str">
        <f t="shared" si="236"/>
        <v>R2</v>
      </c>
      <c r="K1831" t="str">
        <f t="shared" si="237"/>
        <v>S6R2</v>
      </c>
      <c r="L1831" t="str">
        <f>VLOOKUP(K1831,'Voltage Vector Region'!$M:$P,2,0)</f>
        <v>V6</v>
      </c>
      <c r="M1831" t="str">
        <f>VLOOKUP(K1831,'Voltage Vector Region'!$M:$P,3,0)</f>
        <v>V12</v>
      </c>
      <c r="N1831" t="str">
        <f>VLOOKUP(K1831,'Voltage Vector Region'!$M:$P,4,0)</f>
        <v>V1</v>
      </c>
      <c r="P1831" t="str">
        <f>VLOOKUP(L1831,'Voltage Vector Region'!$R:$S,2,0)</f>
        <v>POP</v>
      </c>
      <c r="Q1831" t="str">
        <f>VLOOKUP(M1831,'Voltage Vector Region'!$R:$S,2,0)</f>
        <v>PNO</v>
      </c>
      <c r="R1831" t="str">
        <f>VLOOKUP(N1831,'Voltage Vector Region'!$R:$S,2,0)</f>
        <v>POO</v>
      </c>
      <c r="S1831">
        <f t="shared" si="231"/>
        <v>18.28</v>
      </c>
      <c r="T1831" t="e">
        <f>VLOOKUP($K1831,#REF!,2,0)</f>
        <v>#REF!</v>
      </c>
      <c r="U1831" t="e">
        <f>VLOOKUP($K1831,#REF!,3,0)</f>
        <v>#REF!</v>
      </c>
      <c r="V1831" t="e">
        <f>VLOOKUP($K1831,#REF!,4,0)</f>
        <v>#REF!</v>
      </c>
    </row>
    <row r="1832" spans="3:22" x14ac:dyDescent="0.3">
      <c r="C1832" s="1">
        <v>1.8290000000000001E-2</v>
      </c>
      <c r="D1832" s="1">
        <f t="shared" si="232"/>
        <v>5.7459729634157322</v>
      </c>
      <c r="E1832" s="1" t="str">
        <f t="shared" si="233"/>
        <v>S6</v>
      </c>
      <c r="F1832" s="1">
        <f t="shared" si="230"/>
        <v>0.50998520743274334</v>
      </c>
      <c r="G1832" s="1">
        <f>$F$2*(((SQRT(3)*COS(Model!F1832))-SIN(Model!F1832))/2)</f>
        <v>0.40939440009147587</v>
      </c>
      <c r="H1832" s="1">
        <f t="shared" si="234"/>
        <v>0.39053146935813543</v>
      </c>
      <c r="I1832" s="1">
        <f t="shared" si="235"/>
        <v>0.7999258694496113</v>
      </c>
      <c r="J1832" s="1" t="str">
        <f t="shared" si="236"/>
        <v>R2</v>
      </c>
      <c r="K1832" t="str">
        <f t="shared" si="237"/>
        <v>S6R2</v>
      </c>
      <c r="L1832" t="str">
        <f>VLOOKUP(K1832,'Voltage Vector Region'!$M:$P,2,0)</f>
        <v>V6</v>
      </c>
      <c r="M1832" t="str">
        <f>VLOOKUP(K1832,'Voltage Vector Region'!$M:$P,3,0)</f>
        <v>V12</v>
      </c>
      <c r="N1832" t="str">
        <f>VLOOKUP(K1832,'Voltage Vector Region'!$M:$P,4,0)</f>
        <v>V1</v>
      </c>
      <c r="P1832" t="str">
        <f>VLOOKUP(L1832,'Voltage Vector Region'!$R:$S,2,0)</f>
        <v>POP</v>
      </c>
      <c r="Q1832" t="str">
        <f>VLOOKUP(M1832,'Voltage Vector Region'!$R:$S,2,0)</f>
        <v>PNO</v>
      </c>
      <c r="R1832" t="str">
        <f>VLOOKUP(N1832,'Voltage Vector Region'!$R:$S,2,0)</f>
        <v>POO</v>
      </c>
      <c r="S1832">
        <f t="shared" si="231"/>
        <v>18.29</v>
      </c>
      <c r="T1832" t="e">
        <f>VLOOKUP($K1832,#REF!,2,0)</f>
        <v>#REF!</v>
      </c>
      <c r="U1832" t="e">
        <f>VLOOKUP($K1832,#REF!,3,0)</f>
        <v>#REF!</v>
      </c>
      <c r="V1832" t="e">
        <f>VLOOKUP($K1832,#REF!,4,0)</f>
        <v>#REF!</v>
      </c>
    </row>
    <row r="1833" spans="3:22" x14ac:dyDescent="0.3">
      <c r="C1833" s="1">
        <v>1.83E-2</v>
      </c>
      <c r="D1833" s="1">
        <f t="shared" si="232"/>
        <v>5.7491145560693218</v>
      </c>
      <c r="E1833" s="1" t="str">
        <f t="shared" si="233"/>
        <v>S6</v>
      </c>
      <c r="F1833" s="1">
        <f t="shared" si="230"/>
        <v>0.51312680008633293</v>
      </c>
      <c r="G1833" s="1">
        <f>$F$2*(((SQRT(3)*COS(Model!F1833))-SIN(Model!F1833))/2)</f>
        <v>0.40723313260029698</v>
      </c>
      <c r="H1833" s="1">
        <f t="shared" si="234"/>
        <v>0.3927230028921127</v>
      </c>
      <c r="I1833" s="1">
        <f t="shared" si="235"/>
        <v>0.79995613549240963</v>
      </c>
      <c r="J1833" s="1" t="str">
        <f t="shared" si="236"/>
        <v>R2</v>
      </c>
      <c r="K1833" t="str">
        <f t="shared" si="237"/>
        <v>S6R2</v>
      </c>
      <c r="L1833" t="str">
        <f>VLOOKUP(K1833,'Voltage Vector Region'!$M:$P,2,0)</f>
        <v>V6</v>
      </c>
      <c r="M1833" t="str">
        <f>VLOOKUP(K1833,'Voltage Vector Region'!$M:$P,3,0)</f>
        <v>V12</v>
      </c>
      <c r="N1833" t="str">
        <f>VLOOKUP(K1833,'Voltage Vector Region'!$M:$P,4,0)</f>
        <v>V1</v>
      </c>
      <c r="P1833" t="str">
        <f>VLOOKUP(L1833,'Voltage Vector Region'!$R:$S,2,0)</f>
        <v>POP</v>
      </c>
      <c r="Q1833" t="str">
        <f>VLOOKUP(M1833,'Voltage Vector Region'!$R:$S,2,0)</f>
        <v>PNO</v>
      </c>
      <c r="R1833" t="str">
        <f>VLOOKUP(N1833,'Voltage Vector Region'!$R:$S,2,0)</f>
        <v>POO</v>
      </c>
      <c r="S1833">
        <f t="shared" si="231"/>
        <v>18.3</v>
      </c>
      <c r="T1833" t="e">
        <f>VLOOKUP($K1833,#REF!,2,0)</f>
        <v>#REF!</v>
      </c>
      <c r="U1833" t="e">
        <f>VLOOKUP($K1833,#REF!,3,0)</f>
        <v>#REF!</v>
      </c>
      <c r="V1833" t="e">
        <f>VLOOKUP($K1833,#REF!,4,0)</f>
        <v>#REF!</v>
      </c>
    </row>
    <row r="1834" spans="3:22" x14ac:dyDescent="0.3">
      <c r="C1834" s="1">
        <v>1.831E-2</v>
      </c>
      <c r="D1834" s="1">
        <f t="shared" si="232"/>
        <v>5.7522561487229114</v>
      </c>
      <c r="E1834" s="1" t="str">
        <f t="shared" si="233"/>
        <v>S6</v>
      </c>
      <c r="F1834" s="1">
        <f t="shared" si="230"/>
        <v>0.51626839273992253</v>
      </c>
      <c r="G1834" s="1">
        <f>$F$2*(((SQRT(3)*COS(Model!F1834))-SIN(Model!F1834))/2)</f>
        <v>0.40506784588250611</v>
      </c>
      <c r="H1834" s="1">
        <f t="shared" si="234"/>
        <v>0.39491066040860012</v>
      </c>
      <c r="I1834" s="1">
        <f t="shared" si="235"/>
        <v>0.79997850629110623</v>
      </c>
      <c r="J1834" s="1" t="str">
        <f t="shared" si="236"/>
        <v>R2</v>
      </c>
      <c r="K1834" t="str">
        <f t="shared" si="237"/>
        <v>S6R2</v>
      </c>
      <c r="L1834" t="str">
        <f>VLOOKUP(K1834,'Voltage Vector Region'!$M:$P,2,0)</f>
        <v>V6</v>
      </c>
      <c r="M1834" t="str">
        <f>VLOOKUP(K1834,'Voltage Vector Region'!$M:$P,3,0)</f>
        <v>V12</v>
      </c>
      <c r="N1834" t="str">
        <f>VLOOKUP(K1834,'Voltage Vector Region'!$M:$P,4,0)</f>
        <v>V1</v>
      </c>
      <c r="P1834" t="str">
        <f>VLOOKUP(L1834,'Voltage Vector Region'!$R:$S,2,0)</f>
        <v>POP</v>
      </c>
      <c r="Q1834" t="str">
        <f>VLOOKUP(M1834,'Voltage Vector Region'!$R:$S,2,0)</f>
        <v>PNO</v>
      </c>
      <c r="R1834" t="str">
        <f>VLOOKUP(N1834,'Voltage Vector Region'!$R:$S,2,0)</f>
        <v>POO</v>
      </c>
      <c r="S1834">
        <f t="shared" si="231"/>
        <v>18.309999999999999</v>
      </c>
      <c r="T1834" t="e">
        <f>VLOOKUP($K1834,#REF!,2,0)</f>
        <v>#REF!</v>
      </c>
      <c r="U1834" t="e">
        <f>VLOOKUP($K1834,#REF!,3,0)</f>
        <v>#REF!</v>
      </c>
      <c r="V1834" t="e">
        <f>VLOOKUP($K1834,#REF!,4,0)</f>
        <v>#REF!</v>
      </c>
    </row>
    <row r="1835" spans="3:22" x14ac:dyDescent="0.3">
      <c r="C1835" s="1">
        <v>1.8319999999999999E-2</v>
      </c>
      <c r="D1835" s="1">
        <f t="shared" si="232"/>
        <v>5.755397741376501</v>
      </c>
      <c r="E1835" s="1" t="str">
        <f t="shared" si="233"/>
        <v>S6</v>
      </c>
      <c r="F1835" s="1">
        <f t="shared" ref="F1835:F1898" si="238">IF(AND((D1835&lt;PI()/3),(D1835&gt;=0)),D1835,IF(AND((D1835&lt;2*PI()/3),(D1835&gt;=PI()/3)),D1835-PI()/3,IF(AND((D1835&lt;3*PI()/3),(D1835&gt;=2*PI()/3)),D1835-(2*PI()/3),IF(AND((D1835&lt;4*PI()/3),(D1835&gt;=PI())),D1835-PI(),IF(AND((D1835&lt;5*PI()/3),(D1835&gt;=4*PI()/3)),D1835-(4*PI()/3),IF(AND((D1835&lt;2*PI()),(D1835&gt;=5*PI()/3)),D1835-(5*PI()/3),0))))))</f>
        <v>0.51940998539351213</v>
      </c>
      <c r="G1835" s="1">
        <f>$F$2*(((SQRT(3)*COS(Model!F1835))-SIN(Model!F1835))/2)</f>
        <v>0.40289856130860885</v>
      </c>
      <c r="H1835" s="1">
        <f t="shared" si="234"/>
        <v>0.39709442031630127</v>
      </c>
      <c r="I1835" s="1">
        <f t="shared" si="235"/>
        <v>0.79999298162491006</v>
      </c>
      <c r="J1835" s="1" t="str">
        <f t="shared" si="236"/>
        <v>R2</v>
      </c>
      <c r="K1835" t="str">
        <f t="shared" si="237"/>
        <v>S6R2</v>
      </c>
      <c r="L1835" t="str">
        <f>VLOOKUP(K1835,'Voltage Vector Region'!$M:$P,2,0)</f>
        <v>V6</v>
      </c>
      <c r="M1835" t="str">
        <f>VLOOKUP(K1835,'Voltage Vector Region'!$M:$P,3,0)</f>
        <v>V12</v>
      </c>
      <c r="N1835" t="str">
        <f>VLOOKUP(K1835,'Voltage Vector Region'!$M:$P,4,0)</f>
        <v>V1</v>
      </c>
      <c r="P1835" t="str">
        <f>VLOOKUP(L1835,'Voltage Vector Region'!$R:$S,2,0)</f>
        <v>POP</v>
      </c>
      <c r="Q1835" t="str">
        <f>VLOOKUP(M1835,'Voltage Vector Region'!$R:$S,2,0)</f>
        <v>PNO</v>
      </c>
      <c r="R1835" t="str">
        <f>VLOOKUP(N1835,'Voltage Vector Region'!$R:$S,2,0)</f>
        <v>POO</v>
      </c>
      <c r="S1835">
        <f t="shared" si="231"/>
        <v>18.32</v>
      </c>
      <c r="T1835" t="e">
        <f>VLOOKUP($K1835,#REF!,2,0)</f>
        <v>#REF!</v>
      </c>
      <c r="U1835" t="e">
        <f>VLOOKUP($K1835,#REF!,3,0)</f>
        <v>#REF!</v>
      </c>
      <c r="V1835" t="e">
        <f>VLOOKUP($K1835,#REF!,4,0)</f>
        <v>#REF!</v>
      </c>
    </row>
    <row r="1836" spans="3:22" x14ac:dyDescent="0.3">
      <c r="C1836" s="1">
        <v>1.8329999999999999E-2</v>
      </c>
      <c r="D1836" s="1">
        <f t="shared" si="232"/>
        <v>5.7585393340300906</v>
      </c>
      <c r="E1836" s="1" t="str">
        <f t="shared" si="233"/>
        <v>S6</v>
      </c>
      <c r="F1836" s="1">
        <f t="shared" si="238"/>
        <v>0.52255157804710173</v>
      </c>
      <c r="G1836" s="1">
        <f>$F$2*(((SQRT(3)*COS(Model!F1836))-SIN(Model!F1836))/2)</f>
        <v>0.40072530028856823</v>
      </c>
      <c r="H1836" s="1">
        <f t="shared" si="234"/>
        <v>0.39927426106238734</v>
      </c>
      <c r="I1836" s="1">
        <f t="shared" si="235"/>
        <v>0.79999956135095562</v>
      </c>
      <c r="J1836" s="1" t="str">
        <f t="shared" si="236"/>
        <v>R2</v>
      </c>
      <c r="K1836" t="str">
        <f t="shared" si="237"/>
        <v>S6R2</v>
      </c>
      <c r="L1836" t="str">
        <f>VLOOKUP(K1836,'Voltage Vector Region'!$M:$P,2,0)</f>
        <v>V6</v>
      </c>
      <c r="M1836" t="str">
        <f>VLOOKUP(K1836,'Voltage Vector Region'!$M:$P,3,0)</f>
        <v>V12</v>
      </c>
      <c r="N1836" t="str">
        <f>VLOOKUP(K1836,'Voltage Vector Region'!$M:$P,4,0)</f>
        <v>V1</v>
      </c>
      <c r="P1836" t="str">
        <f>VLOOKUP(L1836,'Voltage Vector Region'!$R:$S,2,0)</f>
        <v>POP</v>
      </c>
      <c r="Q1836" t="str">
        <f>VLOOKUP(M1836,'Voltage Vector Region'!$R:$S,2,0)</f>
        <v>PNO</v>
      </c>
      <c r="R1836" t="str">
        <f>VLOOKUP(N1836,'Voltage Vector Region'!$R:$S,2,0)</f>
        <v>POO</v>
      </c>
      <c r="S1836">
        <f t="shared" si="231"/>
        <v>18.329999999999998</v>
      </c>
      <c r="T1836" t="e">
        <f>VLOOKUP($K1836,#REF!,2,0)</f>
        <v>#REF!</v>
      </c>
      <c r="U1836" t="e">
        <f>VLOOKUP($K1836,#REF!,3,0)</f>
        <v>#REF!</v>
      </c>
      <c r="V1836" t="e">
        <f>VLOOKUP($K1836,#REF!,4,0)</f>
        <v>#REF!</v>
      </c>
    </row>
    <row r="1837" spans="3:22" x14ac:dyDescent="0.3">
      <c r="C1837" s="1">
        <v>1.8339999999999999E-2</v>
      </c>
      <c r="D1837" s="1">
        <f t="shared" si="232"/>
        <v>5.7616809266836801</v>
      </c>
      <c r="E1837" s="1" t="str">
        <f t="shared" si="233"/>
        <v>S6</v>
      </c>
      <c r="F1837" s="1">
        <f t="shared" si="238"/>
        <v>0.52569317070069133</v>
      </c>
      <c r="G1837" s="1">
        <f>$F$2*(((SQRT(3)*COS(Model!F1837))-SIN(Model!F1837))/2)</f>
        <v>0.39854808427159316</v>
      </c>
      <c r="H1837" s="1">
        <f t="shared" si="234"/>
        <v>0.4014501611327102</v>
      </c>
      <c r="I1837" s="1">
        <f t="shared" si="235"/>
        <v>0.79999824540430331</v>
      </c>
      <c r="J1837" s="1" t="str">
        <f t="shared" si="236"/>
        <v>R2</v>
      </c>
      <c r="K1837" t="str">
        <f t="shared" si="237"/>
        <v>S6R2</v>
      </c>
      <c r="L1837" t="str">
        <f>VLOOKUP(K1837,'Voltage Vector Region'!$M:$P,2,0)</f>
        <v>V6</v>
      </c>
      <c r="M1837" t="str">
        <f>VLOOKUP(K1837,'Voltage Vector Region'!$M:$P,3,0)</f>
        <v>V12</v>
      </c>
      <c r="N1837" t="str">
        <f>VLOOKUP(K1837,'Voltage Vector Region'!$M:$P,4,0)</f>
        <v>V1</v>
      </c>
      <c r="P1837" t="str">
        <f>VLOOKUP(L1837,'Voltage Vector Region'!$R:$S,2,0)</f>
        <v>POP</v>
      </c>
      <c r="Q1837" t="str">
        <f>VLOOKUP(M1837,'Voltage Vector Region'!$R:$S,2,0)</f>
        <v>PNO</v>
      </c>
      <c r="R1837" t="str">
        <f>VLOOKUP(N1837,'Voltage Vector Region'!$R:$S,2,0)</f>
        <v>POO</v>
      </c>
      <c r="S1837">
        <f t="shared" si="231"/>
        <v>18.34</v>
      </c>
      <c r="T1837" t="e">
        <f>VLOOKUP($K1837,#REF!,2,0)</f>
        <v>#REF!</v>
      </c>
      <c r="U1837" t="e">
        <f>VLOOKUP($K1837,#REF!,3,0)</f>
        <v>#REF!</v>
      </c>
      <c r="V1837" t="e">
        <f>VLOOKUP($K1837,#REF!,4,0)</f>
        <v>#REF!</v>
      </c>
    </row>
    <row r="1838" spans="3:22" x14ac:dyDescent="0.3">
      <c r="C1838" s="1">
        <v>1.8350000000000002E-2</v>
      </c>
      <c r="D1838" s="1">
        <f t="shared" si="232"/>
        <v>5.7648225193372715</v>
      </c>
      <c r="E1838" s="1" t="str">
        <f t="shared" si="233"/>
        <v>S6</v>
      </c>
      <c r="F1838" s="1">
        <f t="shared" si="238"/>
        <v>0.5288347633542827</v>
      </c>
      <c r="G1838" s="1">
        <f>$F$2*(((SQRT(3)*COS(Model!F1838))-SIN(Model!F1838))/2)</f>
        <v>0.39636693474592538</v>
      </c>
      <c r="H1838" s="1">
        <f t="shared" si="234"/>
        <v>0.40362209905201607</v>
      </c>
      <c r="I1838" s="1">
        <f t="shared" si="235"/>
        <v>0.7999890337979414</v>
      </c>
      <c r="J1838" s="1" t="str">
        <f t="shared" si="236"/>
        <v>R2</v>
      </c>
      <c r="K1838" t="str">
        <f t="shared" si="237"/>
        <v>S6R2</v>
      </c>
      <c r="L1838" t="str">
        <f>VLOOKUP(K1838,'Voltage Vector Region'!$M:$P,2,0)</f>
        <v>V6</v>
      </c>
      <c r="M1838" t="str">
        <f>VLOOKUP(K1838,'Voltage Vector Region'!$M:$P,3,0)</f>
        <v>V12</v>
      </c>
      <c r="N1838" t="str">
        <f>VLOOKUP(K1838,'Voltage Vector Region'!$M:$P,4,0)</f>
        <v>V1</v>
      </c>
      <c r="P1838" t="str">
        <f>VLOOKUP(L1838,'Voltage Vector Region'!$R:$S,2,0)</f>
        <v>POP</v>
      </c>
      <c r="Q1838" t="str">
        <f>VLOOKUP(M1838,'Voltage Vector Region'!$R:$S,2,0)</f>
        <v>PNO</v>
      </c>
      <c r="R1838" t="str">
        <f>VLOOKUP(N1838,'Voltage Vector Region'!$R:$S,2,0)</f>
        <v>POO</v>
      </c>
      <c r="S1838">
        <f t="shared" si="231"/>
        <v>18.350000000000001</v>
      </c>
      <c r="T1838" t="e">
        <f>VLOOKUP($K1838,#REF!,2,0)</f>
        <v>#REF!</v>
      </c>
      <c r="U1838" t="e">
        <f>VLOOKUP($K1838,#REF!,3,0)</f>
        <v>#REF!</v>
      </c>
      <c r="V1838" t="e">
        <f>VLOOKUP($K1838,#REF!,4,0)</f>
        <v>#REF!</v>
      </c>
    </row>
    <row r="1839" spans="3:22" x14ac:dyDescent="0.3">
      <c r="C1839" s="1">
        <v>1.8360000000000001E-2</v>
      </c>
      <c r="D1839" s="1">
        <f t="shared" si="232"/>
        <v>5.7679641119908611</v>
      </c>
      <c r="E1839" s="1" t="str">
        <f t="shared" si="233"/>
        <v>S6</v>
      </c>
      <c r="F1839" s="1">
        <f t="shared" si="238"/>
        <v>0.5319763560078723</v>
      </c>
      <c r="G1839" s="1">
        <f>$F$2*(((SQRT(3)*COS(Model!F1839))-SIN(Model!F1839))/2)</f>
        <v>0.39418187323863285</v>
      </c>
      <c r="H1839" s="1">
        <f t="shared" si="234"/>
        <v>0.40579005338415169</v>
      </c>
      <c r="I1839" s="1">
        <f t="shared" si="235"/>
        <v>0.79997192662278449</v>
      </c>
      <c r="J1839" s="1" t="str">
        <f t="shared" si="236"/>
        <v>R2</v>
      </c>
      <c r="K1839" t="str">
        <f t="shared" si="237"/>
        <v>S6R2</v>
      </c>
      <c r="L1839" t="str">
        <f>VLOOKUP(K1839,'Voltage Vector Region'!$M:$P,2,0)</f>
        <v>V6</v>
      </c>
      <c r="M1839" t="str">
        <f>VLOOKUP(K1839,'Voltage Vector Region'!$M:$P,3,0)</f>
        <v>V12</v>
      </c>
      <c r="N1839" t="str">
        <f>VLOOKUP(K1839,'Voltage Vector Region'!$M:$P,4,0)</f>
        <v>V1</v>
      </c>
      <c r="P1839" t="str">
        <f>VLOOKUP(L1839,'Voltage Vector Region'!$R:$S,2,0)</f>
        <v>POP</v>
      </c>
      <c r="Q1839" t="str">
        <f>VLOOKUP(M1839,'Voltage Vector Region'!$R:$S,2,0)</f>
        <v>PNO</v>
      </c>
      <c r="R1839" t="str">
        <f>VLOOKUP(N1839,'Voltage Vector Region'!$R:$S,2,0)</f>
        <v>POO</v>
      </c>
      <c r="S1839">
        <f t="shared" si="231"/>
        <v>18.36</v>
      </c>
      <c r="T1839" t="e">
        <f>VLOOKUP($K1839,#REF!,2,0)</f>
        <v>#REF!</v>
      </c>
      <c r="U1839" t="e">
        <f>VLOOKUP($K1839,#REF!,3,0)</f>
        <v>#REF!</v>
      </c>
      <c r="V1839" t="e">
        <f>VLOOKUP($K1839,#REF!,4,0)</f>
        <v>#REF!</v>
      </c>
    </row>
    <row r="1840" spans="3:22" x14ac:dyDescent="0.3">
      <c r="C1840" s="1">
        <v>1.8370000000000001E-2</v>
      </c>
      <c r="D1840" s="1">
        <f t="shared" si="232"/>
        <v>5.7711057046444507</v>
      </c>
      <c r="E1840" s="1" t="str">
        <f t="shared" si="233"/>
        <v>S6</v>
      </c>
      <c r="F1840" s="1">
        <f t="shared" si="238"/>
        <v>0.5351179486614619</v>
      </c>
      <c r="G1840" s="1">
        <f>$F$2*(((SQRT(3)*COS(Model!F1840))-SIN(Model!F1840))/2)</f>
        <v>0.39199292131538893</v>
      </c>
      <c r="H1840" s="1">
        <f t="shared" si="234"/>
        <v>0.4079540027322846</v>
      </c>
      <c r="I1840" s="1">
        <f t="shared" si="235"/>
        <v>0.79994692404767354</v>
      </c>
      <c r="J1840" s="1" t="str">
        <f t="shared" si="236"/>
        <v>R2</v>
      </c>
      <c r="K1840" t="str">
        <f t="shared" si="237"/>
        <v>S6R2</v>
      </c>
      <c r="L1840" t="str">
        <f>VLOOKUP(K1840,'Voltage Vector Region'!$M:$P,2,0)</f>
        <v>V6</v>
      </c>
      <c r="M1840" t="str">
        <f>VLOOKUP(K1840,'Voltage Vector Region'!$M:$P,3,0)</f>
        <v>V12</v>
      </c>
      <c r="N1840" t="str">
        <f>VLOOKUP(K1840,'Voltage Vector Region'!$M:$P,4,0)</f>
        <v>V1</v>
      </c>
      <c r="P1840" t="str">
        <f>VLOOKUP(L1840,'Voltage Vector Region'!$R:$S,2,0)</f>
        <v>POP</v>
      </c>
      <c r="Q1840" t="str">
        <f>VLOOKUP(M1840,'Voltage Vector Region'!$R:$S,2,0)</f>
        <v>PNO</v>
      </c>
      <c r="R1840" t="str">
        <f>VLOOKUP(N1840,'Voltage Vector Region'!$R:$S,2,0)</f>
        <v>POO</v>
      </c>
      <c r="S1840">
        <f t="shared" si="231"/>
        <v>18.37</v>
      </c>
      <c r="T1840" t="e">
        <f>VLOOKUP($K1840,#REF!,2,0)</f>
        <v>#REF!</v>
      </c>
      <c r="U1840" t="e">
        <f>VLOOKUP($K1840,#REF!,3,0)</f>
        <v>#REF!</v>
      </c>
      <c r="V1840" t="e">
        <f>VLOOKUP($K1840,#REF!,4,0)</f>
        <v>#REF!</v>
      </c>
    </row>
    <row r="1841" spans="3:22" x14ac:dyDescent="0.3">
      <c r="C1841" s="1">
        <v>1.8380000000000001E-2</v>
      </c>
      <c r="D1841" s="1">
        <f t="shared" si="232"/>
        <v>5.7742472972980403</v>
      </c>
      <c r="E1841" s="1" t="str">
        <f t="shared" si="233"/>
        <v>S6</v>
      </c>
      <c r="F1841" s="1">
        <f t="shared" si="238"/>
        <v>0.53825954131505149</v>
      </c>
      <c r="G1841" s="1">
        <f>$F$2*(((SQRT(3)*COS(Model!F1841))-SIN(Model!F1841))/2)</f>
        <v>0.38980010058026571</v>
      </c>
      <c r="H1841" s="1">
        <f t="shared" si="234"/>
        <v>0.41011392573910826</v>
      </c>
      <c r="I1841" s="1">
        <f t="shared" si="235"/>
        <v>0.79991402631937403</v>
      </c>
      <c r="J1841" s="1" t="str">
        <f t="shared" si="236"/>
        <v>R2</v>
      </c>
      <c r="K1841" t="str">
        <f t="shared" si="237"/>
        <v>S6R2</v>
      </c>
      <c r="L1841" t="str">
        <f>VLOOKUP(K1841,'Voltage Vector Region'!$M:$P,2,0)</f>
        <v>V6</v>
      </c>
      <c r="M1841" t="str">
        <f>VLOOKUP(K1841,'Voltage Vector Region'!$M:$P,3,0)</f>
        <v>V12</v>
      </c>
      <c r="N1841" t="str">
        <f>VLOOKUP(K1841,'Voltage Vector Region'!$M:$P,4,0)</f>
        <v>V1</v>
      </c>
      <c r="P1841" t="str">
        <f>VLOOKUP(L1841,'Voltage Vector Region'!$R:$S,2,0)</f>
        <v>POP</v>
      </c>
      <c r="Q1841" t="str">
        <f>VLOOKUP(M1841,'Voltage Vector Region'!$R:$S,2,0)</f>
        <v>PNO</v>
      </c>
      <c r="R1841" t="str">
        <f>VLOOKUP(N1841,'Voltage Vector Region'!$R:$S,2,0)</f>
        <v>POO</v>
      </c>
      <c r="S1841">
        <f t="shared" si="231"/>
        <v>18.38</v>
      </c>
      <c r="T1841" t="e">
        <f>VLOOKUP($K1841,#REF!,2,0)</f>
        <v>#REF!</v>
      </c>
      <c r="U1841" t="e">
        <f>VLOOKUP($K1841,#REF!,3,0)</f>
        <v>#REF!</v>
      </c>
      <c r="V1841" t="e">
        <f>VLOOKUP($K1841,#REF!,4,0)</f>
        <v>#REF!</v>
      </c>
    </row>
    <row r="1842" spans="3:22" x14ac:dyDescent="0.3">
      <c r="C1842" s="1">
        <v>1.839E-2</v>
      </c>
      <c r="D1842" s="1">
        <f t="shared" si="232"/>
        <v>5.7773888899516299</v>
      </c>
      <c r="E1842" s="1" t="str">
        <f t="shared" si="233"/>
        <v>S6</v>
      </c>
      <c r="F1842" s="1">
        <f t="shared" si="238"/>
        <v>0.54140113396864109</v>
      </c>
      <c r="G1842" s="1">
        <f>$F$2*(((SQRT(3)*COS(Model!F1842))-SIN(Model!F1842))/2)</f>
        <v>0.38760343267551828</v>
      </c>
      <c r="H1842" s="1">
        <f t="shared" si="234"/>
        <v>0.41226980108705452</v>
      </c>
      <c r="I1842" s="1">
        <f t="shared" si="235"/>
        <v>0.7998732337625728</v>
      </c>
      <c r="J1842" s="1" t="str">
        <f t="shared" si="236"/>
        <v>R2</v>
      </c>
      <c r="K1842" t="str">
        <f t="shared" si="237"/>
        <v>S6R2</v>
      </c>
      <c r="L1842" t="str">
        <f>VLOOKUP(K1842,'Voltage Vector Region'!$M:$P,2,0)</f>
        <v>V6</v>
      </c>
      <c r="M1842" t="str">
        <f>VLOOKUP(K1842,'Voltage Vector Region'!$M:$P,3,0)</f>
        <v>V12</v>
      </c>
      <c r="N1842" t="str">
        <f>VLOOKUP(K1842,'Voltage Vector Region'!$M:$P,4,0)</f>
        <v>V1</v>
      </c>
      <c r="P1842" t="str">
        <f>VLOOKUP(L1842,'Voltage Vector Region'!$R:$S,2,0)</f>
        <v>POP</v>
      </c>
      <c r="Q1842" t="str">
        <f>VLOOKUP(M1842,'Voltage Vector Region'!$R:$S,2,0)</f>
        <v>PNO</v>
      </c>
      <c r="R1842" t="str">
        <f>VLOOKUP(N1842,'Voltage Vector Region'!$R:$S,2,0)</f>
        <v>POO</v>
      </c>
      <c r="S1842">
        <f t="shared" si="231"/>
        <v>18.39</v>
      </c>
      <c r="T1842" t="e">
        <f>VLOOKUP($K1842,#REF!,2,0)</f>
        <v>#REF!</v>
      </c>
      <c r="U1842" t="e">
        <f>VLOOKUP($K1842,#REF!,3,0)</f>
        <v>#REF!</v>
      </c>
      <c r="V1842" t="e">
        <f>VLOOKUP($K1842,#REF!,4,0)</f>
        <v>#REF!</v>
      </c>
    </row>
    <row r="1843" spans="3:22" x14ac:dyDescent="0.3">
      <c r="C1843" s="1">
        <v>1.84E-2</v>
      </c>
      <c r="D1843" s="1">
        <f t="shared" si="232"/>
        <v>5.7805304826052195</v>
      </c>
      <c r="E1843" s="1" t="str">
        <f t="shared" si="233"/>
        <v>S6</v>
      </c>
      <c r="F1843" s="1">
        <f t="shared" si="238"/>
        <v>0.54454272662223069</v>
      </c>
      <c r="G1843" s="1">
        <f>$F$2*(((SQRT(3)*COS(Model!F1843))-SIN(Model!F1843))/2)</f>
        <v>0.38540293928137226</v>
      </c>
      <c r="H1843" s="1">
        <f t="shared" si="234"/>
        <v>0.4144216074985041</v>
      </c>
      <c r="I1843" s="1">
        <f t="shared" si="235"/>
        <v>0.79982454677987636</v>
      </c>
      <c r="J1843" s="1" t="str">
        <f t="shared" si="236"/>
        <v>R2</v>
      </c>
      <c r="K1843" t="str">
        <f t="shared" si="237"/>
        <v>S6R2</v>
      </c>
      <c r="L1843" t="str">
        <f>VLOOKUP(K1843,'Voltage Vector Region'!$M:$P,2,0)</f>
        <v>V6</v>
      </c>
      <c r="M1843" t="str">
        <f>VLOOKUP(K1843,'Voltage Vector Region'!$M:$P,3,0)</f>
        <v>V12</v>
      </c>
      <c r="N1843" t="str">
        <f>VLOOKUP(K1843,'Voltage Vector Region'!$M:$P,4,0)</f>
        <v>V1</v>
      </c>
      <c r="P1843" t="str">
        <f>VLOOKUP(L1843,'Voltage Vector Region'!$R:$S,2,0)</f>
        <v>POP</v>
      </c>
      <c r="Q1843" t="str">
        <f>VLOOKUP(M1843,'Voltage Vector Region'!$R:$S,2,0)</f>
        <v>PNO</v>
      </c>
      <c r="R1843" t="str">
        <f>VLOOKUP(N1843,'Voltage Vector Region'!$R:$S,2,0)</f>
        <v>POO</v>
      </c>
      <c r="S1843">
        <f t="shared" si="231"/>
        <v>18.399999999999999</v>
      </c>
      <c r="T1843" t="e">
        <f>VLOOKUP($K1843,#REF!,2,0)</f>
        <v>#REF!</v>
      </c>
      <c r="U1843" t="e">
        <f>VLOOKUP($K1843,#REF!,3,0)</f>
        <v>#REF!</v>
      </c>
      <c r="V1843" t="e">
        <f>VLOOKUP($K1843,#REF!,4,0)</f>
        <v>#REF!</v>
      </c>
    </row>
    <row r="1844" spans="3:22" x14ac:dyDescent="0.3">
      <c r="C1844" s="1">
        <v>1.8409999999999999E-2</v>
      </c>
      <c r="D1844" s="1">
        <f t="shared" si="232"/>
        <v>5.7836720752588091</v>
      </c>
      <c r="E1844" s="1" t="str">
        <f t="shared" si="233"/>
        <v>S6</v>
      </c>
      <c r="F1844" s="1">
        <f t="shared" si="238"/>
        <v>0.54768431927582029</v>
      </c>
      <c r="G1844" s="1">
        <f>$F$2*(((SQRT(3)*COS(Model!F1844))-SIN(Model!F1844))/2)</f>
        <v>0.38319864211580901</v>
      </c>
      <c r="H1844" s="1">
        <f t="shared" si="234"/>
        <v>0.41656932373599648</v>
      </c>
      <c r="I1844" s="1">
        <f t="shared" si="235"/>
        <v>0.79976796585180554</v>
      </c>
      <c r="J1844" s="1" t="str">
        <f t="shared" si="236"/>
        <v>R2</v>
      </c>
      <c r="K1844" t="str">
        <f t="shared" si="237"/>
        <v>S6R2</v>
      </c>
      <c r="L1844" t="str">
        <f>VLOOKUP(K1844,'Voltage Vector Region'!$M:$P,2,0)</f>
        <v>V6</v>
      </c>
      <c r="M1844" t="str">
        <f>VLOOKUP(K1844,'Voltage Vector Region'!$M:$P,3,0)</f>
        <v>V12</v>
      </c>
      <c r="N1844" t="str">
        <f>VLOOKUP(K1844,'Voltage Vector Region'!$M:$P,4,0)</f>
        <v>V1</v>
      </c>
      <c r="P1844" t="str">
        <f>VLOOKUP(L1844,'Voltage Vector Region'!$R:$S,2,0)</f>
        <v>POP</v>
      </c>
      <c r="Q1844" t="str">
        <f>VLOOKUP(M1844,'Voltage Vector Region'!$R:$S,2,0)</f>
        <v>PNO</v>
      </c>
      <c r="R1844" t="str">
        <f>VLOOKUP(N1844,'Voltage Vector Region'!$R:$S,2,0)</f>
        <v>POO</v>
      </c>
      <c r="S1844">
        <f t="shared" si="231"/>
        <v>18.41</v>
      </c>
      <c r="T1844" t="e">
        <f>VLOOKUP($K1844,#REF!,2,0)</f>
        <v>#REF!</v>
      </c>
      <c r="U1844" t="e">
        <f>VLOOKUP($K1844,#REF!,3,0)</f>
        <v>#REF!</v>
      </c>
      <c r="V1844" t="e">
        <f>VLOOKUP($K1844,#REF!,4,0)</f>
        <v>#REF!</v>
      </c>
    </row>
    <row r="1845" spans="3:22" x14ac:dyDescent="0.3">
      <c r="C1845" s="1">
        <v>1.8419999999999999E-2</v>
      </c>
      <c r="D1845" s="1">
        <f t="shared" si="232"/>
        <v>5.7868136679123987</v>
      </c>
      <c r="E1845" s="1" t="str">
        <f t="shared" si="233"/>
        <v>S6</v>
      </c>
      <c r="F1845" s="1">
        <f t="shared" si="238"/>
        <v>0.55082591192940988</v>
      </c>
      <c r="G1845" s="1">
        <f>$F$2*(((SQRT(3)*COS(Model!F1845))-SIN(Model!F1845))/2)</f>
        <v>0.38099056293435163</v>
      </c>
      <c r="H1845" s="1">
        <f t="shared" si="234"/>
        <v>0.41871292860243936</v>
      </c>
      <c r="I1845" s="1">
        <f t="shared" si="235"/>
        <v>0.79970349153679099</v>
      </c>
      <c r="J1845" s="1" t="str">
        <f t="shared" si="236"/>
        <v>R2</v>
      </c>
      <c r="K1845" t="str">
        <f t="shared" si="237"/>
        <v>S6R2</v>
      </c>
      <c r="L1845" t="str">
        <f>VLOOKUP(K1845,'Voltage Vector Region'!$M:$P,2,0)</f>
        <v>V6</v>
      </c>
      <c r="M1845" t="str">
        <f>VLOOKUP(K1845,'Voltage Vector Region'!$M:$P,3,0)</f>
        <v>V12</v>
      </c>
      <c r="N1845" t="str">
        <f>VLOOKUP(K1845,'Voltage Vector Region'!$M:$P,4,0)</f>
        <v>V1</v>
      </c>
      <c r="P1845" t="str">
        <f>VLOOKUP(L1845,'Voltage Vector Region'!$R:$S,2,0)</f>
        <v>POP</v>
      </c>
      <c r="Q1845" t="str">
        <f>VLOOKUP(M1845,'Voltage Vector Region'!$R:$S,2,0)</f>
        <v>PNO</v>
      </c>
      <c r="R1845" t="str">
        <f>VLOOKUP(N1845,'Voltage Vector Region'!$R:$S,2,0)</f>
        <v>POO</v>
      </c>
      <c r="S1845">
        <f t="shared" si="231"/>
        <v>18.419999999999998</v>
      </c>
      <c r="T1845" t="e">
        <f>VLOOKUP($K1845,#REF!,2,0)</f>
        <v>#REF!</v>
      </c>
      <c r="U1845" t="e">
        <f>VLOOKUP($K1845,#REF!,3,0)</f>
        <v>#REF!</v>
      </c>
      <c r="V1845" t="e">
        <f>VLOOKUP($K1845,#REF!,4,0)</f>
        <v>#REF!</v>
      </c>
    </row>
    <row r="1846" spans="3:22" x14ac:dyDescent="0.3">
      <c r="C1846" s="1">
        <v>1.8429999999999998E-2</v>
      </c>
      <c r="D1846" s="1">
        <f t="shared" si="232"/>
        <v>5.7899552605659883</v>
      </c>
      <c r="E1846" s="1" t="str">
        <f t="shared" si="233"/>
        <v>S6</v>
      </c>
      <c r="F1846" s="1">
        <f t="shared" si="238"/>
        <v>0.55396750458299948</v>
      </c>
      <c r="G1846" s="1">
        <f>$F$2*(((SQRT(3)*COS(Model!F1846))-SIN(Model!F1846))/2)</f>
        <v>0.37877872352985026</v>
      </c>
      <c r="H1846" s="1">
        <f t="shared" si="234"/>
        <v>0.42085240094131821</v>
      </c>
      <c r="I1846" s="1">
        <f t="shared" si="235"/>
        <v>0.79963112447116846</v>
      </c>
      <c r="J1846" s="1" t="str">
        <f t="shared" si="236"/>
        <v>R2</v>
      </c>
      <c r="K1846" t="str">
        <f t="shared" si="237"/>
        <v>S6R2</v>
      </c>
      <c r="L1846" t="str">
        <f>VLOOKUP(K1846,'Voltage Vector Region'!$M:$P,2,0)</f>
        <v>V6</v>
      </c>
      <c r="M1846" t="str">
        <f>VLOOKUP(K1846,'Voltage Vector Region'!$M:$P,3,0)</f>
        <v>V12</v>
      </c>
      <c r="N1846" t="str">
        <f>VLOOKUP(K1846,'Voltage Vector Region'!$M:$P,4,0)</f>
        <v>V1</v>
      </c>
      <c r="P1846" t="str">
        <f>VLOOKUP(L1846,'Voltage Vector Region'!$R:$S,2,0)</f>
        <v>POP</v>
      </c>
      <c r="Q1846" t="str">
        <f>VLOOKUP(M1846,'Voltage Vector Region'!$R:$S,2,0)</f>
        <v>PNO</v>
      </c>
      <c r="R1846" t="str">
        <f>VLOOKUP(N1846,'Voltage Vector Region'!$R:$S,2,0)</f>
        <v>POO</v>
      </c>
      <c r="S1846">
        <f t="shared" si="231"/>
        <v>18.43</v>
      </c>
      <c r="T1846" t="e">
        <f>VLOOKUP($K1846,#REF!,2,0)</f>
        <v>#REF!</v>
      </c>
      <c r="U1846" t="e">
        <f>VLOOKUP($K1846,#REF!,3,0)</f>
        <v>#REF!</v>
      </c>
      <c r="V1846" t="e">
        <f>VLOOKUP($K1846,#REF!,4,0)</f>
        <v>#REF!</v>
      </c>
    </row>
    <row r="1847" spans="3:22" x14ac:dyDescent="0.3">
      <c r="C1847" s="1">
        <v>1.8440000000000002E-2</v>
      </c>
      <c r="D1847" s="1">
        <f t="shared" si="232"/>
        <v>5.7930968532195797</v>
      </c>
      <c r="E1847" s="1" t="str">
        <f t="shared" si="233"/>
        <v>S6</v>
      </c>
      <c r="F1847" s="1">
        <f t="shared" si="238"/>
        <v>0.55710909723659086</v>
      </c>
      <c r="G1847" s="1">
        <f>$F$2*(((SQRT(3)*COS(Model!F1847))-SIN(Model!F1847))/2)</f>
        <v>0.37656314573226546</v>
      </c>
      <c r="H1847" s="1">
        <f t="shared" si="234"/>
        <v>0.42298771963690601</v>
      </c>
      <c r="I1847" s="1">
        <f t="shared" si="235"/>
        <v>0.79955086536917142</v>
      </c>
      <c r="J1847" s="1" t="str">
        <f t="shared" si="236"/>
        <v>R2</v>
      </c>
      <c r="K1847" t="str">
        <f t="shared" si="237"/>
        <v>S6R2</v>
      </c>
      <c r="L1847" t="str">
        <f>VLOOKUP(K1847,'Voltage Vector Region'!$M:$P,2,0)</f>
        <v>V6</v>
      </c>
      <c r="M1847" t="str">
        <f>VLOOKUP(K1847,'Voltage Vector Region'!$M:$P,3,0)</f>
        <v>V12</v>
      </c>
      <c r="N1847" t="str">
        <f>VLOOKUP(K1847,'Voltage Vector Region'!$M:$P,4,0)</f>
        <v>V1</v>
      </c>
      <c r="P1847" t="str">
        <f>VLOOKUP(L1847,'Voltage Vector Region'!$R:$S,2,0)</f>
        <v>POP</v>
      </c>
      <c r="Q1847" t="str">
        <f>VLOOKUP(M1847,'Voltage Vector Region'!$R:$S,2,0)</f>
        <v>PNO</v>
      </c>
      <c r="R1847" t="str">
        <f>VLOOKUP(N1847,'Voltage Vector Region'!$R:$S,2,0)</f>
        <v>POO</v>
      </c>
      <c r="S1847">
        <f t="shared" si="231"/>
        <v>18.440000000000001</v>
      </c>
      <c r="T1847" t="e">
        <f>VLOOKUP($K1847,#REF!,2,0)</f>
        <v>#REF!</v>
      </c>
      <c r="U1847" t="e">
        <f>VLOOKUP($K1847,#REF!,3,0)</f>
        <v>#REF!</v>
      </c>
      <c r="V1847" t="e">
        <f>VLOOKUP($K1847,#REF!,4,0)</f>
        <v>#REF!</v>
      </c>
    </row>
    <row r="1848" spans="3:22" x14ac:dyDescent="0.3">
      <c r="C1848" s="1">
        <v>1.8450000000000001E-2</v>
      </c>
      <c r="D1848" s="1">
        <f t="shared" si="232"/>
        <v>5.7962384458731693</v>
      </c>
      <c r="E1848" s="1" t="str">
        <f t="shared" si="233"/>
        <v>S6</v>
      </c>
      <c r="F1848" s="1">
        <f t="shared" si="238"/>
        <v>0.56025068989018045</v>
      </c>
      <c r="G1848" s="1">
        <f>$F$2*(((SQRT(3)*COS(Model!F1848))-SIN(Model!F1848))/2)</f>
        <v>0.37434385140845822</v>
      </c>
      <c r="H1848" s="1">
        <f t="shared" si="234"/>
        <v>0.42511886361446677</v>
      </c>
      <c r="I1848" s="1">
        <f t="shared" si="235"/>
        <v>0.79946271502292499</v>
      </c>
      <c r="J1848" s="1" t="str">
        <f t="shared" si="236"/>
        <v>R2</v>
      </c>
      <c r="K1848" t="str">
        <f t="shared" si="237"/>
        <v>S6R2</v>
      </c>
      <c r="L1848" t="str">
        <f>VLOOKUP(K1848,'Voltage Vector Region'!$M:$P,2,0)</f>
        <v>V6</v>
      </c>
      <c r="M1848" t="str">
        <f>VLOOKUP(K1848,'Voltage Vector Region'!$M:$P,3,0)</f>
        <v>V12</v>
      </c>
      <c r="N1848" t="str">
        <f>VLOOKUP(K1848,'Voltage Vector Region'!$M:$P,4,0)</f>
        <v>V1</v>
      </c>
      <c r="P1848" t="str">
        <f>VLOOKUP(L1848,'Voltage Vector Region'!$R:$S,2,0)</f>
        <v>POP</v>
      </c>
      <c r="Q1848" t="str">
        <f>VLOOKUP(M1848,'Voltage Vector Region'!$R:$S,2,0)</f>
        <v>PNO</v>
      </c>
      <c r="R1848" t="str">
        <f>VLOOKUP(N1848,'Voltage Vector Region'!$R:$S,2,0)</f>
        <v>POO</v>
      </c>
      <c r="S1848">
        <f t="shared" si="231"/>
        <v>18.45</v>
      </c>
      <c r="T1848" t="e">
        <f>VLOOKUP($K1848,#REF!,2,0)</f>
        <v>#REF!</v>
      </c>
      <c r="U1848" t="e">
        <f>VLOOKUP($K1848,#REF!,3,0)</f>
        <v>#REF!</v>
      </c>
      <c r="V1848" t="e">
        <f>VLOOKUP($K1848,#REF!,4,0)</f>
        <v>#REF!</v>
      </c>
    </row>
    <row r="1849" spans="3:22" x14ac:dyDescent="0.3">
      <c r="C1849" s="1">
        <v>1.8460000000000001E-2</v>
      </c>
      <c r="D1849" s="1">
        <f t="shared" si="232"/>
        <v>5.7993800385267589</v>
      </c>
      <c r="E1849" s="1" t="str">
        <f t="shared" si="233"/>
        <v>S6</v>
      </c>
      <c r="F1849" s="1">
        <f t="shared" si="238"/>
        <v>0.56339228254377005</v>
      </c>
      <c r="G1849" s="1">
        <f>$F$2*(((SQRT(3)*COS(Model!F1849))-SIN(Model!F1849))/2)</f>
        <v>0.3721208624619663</v>
      </c>
      <c r="H1849" s="1">
        <f t="shared" si="234"/>
        <v>0.42724581184047117</v>
      </c>
      <c r="I1849" s="1">
        <f t="shared" si="235"/>
        <v>0.79936667430243746</v>
      </c>
      <c r="J1849" s="1" t="str">
        <f t="shared" si="236"/>
        <v>R2</v>
      </c>
      <c r="K1849" t="str">
        <f t="shared" si="237"/>
        <v>S6R2</v>
      </c>
      <c r="L1849" t="str">
        <f>VLOOKUP(K1849,'Voltage Vector Region'!$M:$P,2,0)</f>
        <v>V6</v>
      </c>
      <c r="M1849" t="str">
        <f>VLOOKUP(K1849,'Voltage Vector Region'!$M:$P,3,0)</f>
        <v>V12</v>
      </c>
      <c r="N1849" t="str">
        <f>VLOOKUP(K1849,'Voltage Vector Region'!$M:$P,4,0)</f>
        <v>V1</v>
      </c>
      <c r="P1849" t="str">
        <f>VLOOKUP(L1849,'Voltage Vector Region'!$R:$S,2,0)</f>
        <v>POP</v>
      </c>
      <c r="Q1849" t="str">
        <f>VLOOKUP(M1849,'Voltage Vector Region'!$R:$S,2,0)</f>
        <v>PNO</v>
      </c>
      <c r="R1849" t="str">
        <f>VLOOKUP(N1849,'Voltage Vector Region'!$R:$S,2,0)</f>
        <v>POO</v>
      </c>
      <c r="S1849">
        <f t="shared" si="231"/>
        <v>18.46</v>
      </c>
      <c r="T1849" t="e">
        <f>VLOOKUP($K1849,#REF!,2,0)</f>
        <v>#REF!</v>
      </c>
      <c r="U1849" t="e">
        <f>VLOOKUP($K1849,#REF!,3,0)</f>
        <v>#REF!</v>
      </c>
      <c r="V1849" t="e">
        <f>VLOOKUP($K1849,#REF!,4,0)</f>
        <v>#REF!</v>
      </c>
    </row>
    <row r="1850" spans="3:22" x14ac:dyDescent="0.3">
      <c r="C1850" s="1">
        <v>1.847E-2</v>
      </c>
      <c r="D1850" s="1">
        <f t="shared" si="232"/>
        <v>5.8025216311803485</v>
      </c>
      <c r="E1850" s="1" t="str">
        <f t="shared" si="233"/>
        <v>S6</v>
      </c>
      <c r="F1850" s="1">
        <f t="shared" si="238"/>
        <v>0.56653387519735965</v>
      </c>
      <c r="G1850" s="1">
        <f>$F$2*(((SQRT(3)*COS(Model!F1850))-SIN(Model!F1850))/2)</f>
        <v>0.36989420083279323</v>
      </c>
      <c r="H1850" s="1">
        <f t="shared" si="234"/>
        <v>0.42936854332279872</v>
      </c>
      <c r="I1850" s="1">
        <f t="shared" si="235"/>
        <v>0.79926274415559195</v>
      </c>
      <c r="J1850" s="1" t="str">
        <f t="shared" si="236"/>
        <v>R2</v>
      </c>
      <c r="K1850" t="str">
        <f t="shared" si="237"/>
        <v>S6R2</v>
      </c>
      <c r="L1850" t="str">
        <f>VLOOKUP(K1850,'Voltage Vector Region'!$M:$P,2,0)</f>
        <v>V6</v>
      </c>
      <c r="M1850" t="str">
        <f>VLOOKUP(K1850,'Voltage Vector Region'!$M:$P,3,0)</f>
        <v>V12</v>
      </c>
      <c r="N1850" t="str">
        <f>VLOOKUP(K1850,'Voltage Vector Region'!$M:$P,4,0)</f>
        <v>V1</v>
      </c>
      <c r="P1850" t="str">
        <f>VLOOKUP(L1850,'Voltage Vector Region'!$R:$S,2,0)</f>
        <v>POP</v>
      </c>
      <c r="Q1850" t="str">
        <f>VLOOKUP(M1850,'Voltage Vector Region'!$R:$S,2,0)</f>
        <v>PNO</v>
      </c>
      <c r="R1850" t="str">
        <f>VLOOKUP(N1850,'Voltage Vector Region'!$R:$S,2,0)</f>
        <v>POO</v>
      </c>
      <c r="S1850">
        <f t="shared" si="231"/>
        <v>18.47</v>
      </c>
      <c r="T1850" t="e">
        <f>VLOOKUP($K1850,#REF!,2,0)</f>
        <v>#REF!</v>
      </c>
      <c r="U1850" t="e">
        <f>VLOOKUP($K1850,#REF!,3,0)</f>
        <v>#REF!</v>
      </c>
      <c r="V1850" t="e">
        <f>VLOOKUP($K1850,#REF!,4,0)</f>
        <v>#REF!</v>
      </c>
    </row>
    <row r="1851" spans="3:22" x14ac:dyDescent="0.3">
      <c r="C1851" s="1">
        <v>1.848E-2</v>
      </c>
      <c r="D1851" s="1">
        <f t="shared" si="232"/>
        <v>5.8056632238339381</v>
      </c>
      <c r="E1851" s="1" t="str">
        <f t="shared" si="233"/>
        <v>S6</v>
      </c>
      <c r="F1851" s="1">
        <f t="shared" si="238"/>
        <v>0.56967546785094925</v>
      </c>
      <c r="G1851" s="1">
        <f>$F$2*(((SQRT(3)*COS(Model!F1851))-SIN(Model!F1851))/2)</f>
        <v>0.36766388849719028</v>
      </c>
      <c r="H1851" s="1">
        <f t="shared" si="234"/>
        <v>0.43148703711094677</v>
      </c>
      <c r="I1851" s="1">
        <f t="shared" si="235"/>
        <v>0.79915092560813705</v>
      </c>
      <c r="J1851" s="1" t="str">
        <f t="shared" si="236"/>
        <v>R2</v>
      </c>
      <c r="K1851" t="str">
        <f t="shared" si="237"/>
        <v>S6R2</v>
      </c>
      <c r="L1851" t="str">
        <f>VLOOKUP(K1851,'Voltage Vector Region'!$M:$P,2,0)</f>
        <v>V6</v>
      </c>
      <c r="M1851" t="str">
        <f>VLOOKUP(K1851,'Voltage Vector Region'!$M:$P,3,0)</f>
        <v>V12</v>
      </c>
      <c r="N1851" t="str">
        <f>VLOOKUP(K1851,'Voltage Vector Region'!$M:$P,4,0)</f>
        <v>V1</v>
      </c>
      <c r="P1851" t="str">
        <f>VLOOKUP(L1851,'Voltage Vector Region'!$R:$S,2,0)</f>
        <v>POP</v>
      </c>
      <c r="Q1851" t="str">
        <f>VLOOKUP(M1851,'Voltage Vector Region'!$R:$S,2,0)</f>
        <v>PNO</v>
      </c>
      <c r="R1851" t="str">
        <f>VLOOKUP(N1851,'Voltage Vector Region'!$R:$S,2,0)</f>
        <v>POO</v>
      </c>
      <c r="S1851">
        <f t="shared" si="231"/>
        <v>18.48</v>
      </c>
      <c r="T1851" t="e">
        <f>VLOOKUP($K1851,#REF!,2,0)</f>
        <v>#REF!</v>
      </c>
      <c r="U1851" t="e">
        <f>VLOOKUP($K1851,#REF!,3,0)</f>
        <v>#REF!</v>
      </c>
      <c r="V1851" t="e">
        <f>VLOOKUP($K1851,#REF!,4,0)</f>
        <v>#REF!</v>
      </c>
    </row>
    <row r="1852" spans="3:22" x14ac:dyDescent="0.3">
      <c r="C1852" s="1">
        <v>1.8489999999999999E-2</v>
      </c>
      <c r="D1852" s="1">
        <f t="shared" si="232"/>
        <v>5.8088048164875277</v>
      </c>
      <c r="E1852" s="1" t="str">
        <f t="shared" si="233"/>
        <v>S6</v>
      </c>
      <c r="F1852" s="1">
        <f t="shared" si="238"/>
        <v>0.57281706050453884</v>
      </c>
      <c r="G1852" s="1">
        <f>$F$2*(((SQRT(3)*COS(Model!F1852))-SIN(Model!F1852))/2)</f>
        <v>0.36542994746743968</v>
      </c>
      <c r="H1852" s="1">
        <f t="shared" si="234"/>
        <v>0.43360127229623696</v>
      </c>
      <c r="I1852" s="1">
        <f t="shared" si="235"/>
        <v>0.79903121976367664</v>
      </c>
      <c r="J1852" s="1" t="str">
        <f t="shared" si="236"/>
        <v>R2</v>
      </c>
      <c r="K1852" t="str">
        <f t="shared" si="237"/>
        <v>S6R2</v>
      </c>
      <c r="L1852" t="str">
        <f>VLOOKUP(K1852,'Voltage Vector Region'!$M:$P,2,0)</f>
        <v>V6</v>
      </c>
      <c r="M1852" t="str">
        <f>VLOOKUP(K1852,'Voltage Vector Region'!$M:$P,3,0)</f>
        <v>V12</v>
      </c>
      <c r="N1852" t="str">
        <f>VLOOKUP(K1852,'Voltage Vector Region'!$M:$P,4,0)</f>
        <v>V1</v>
      </c>
      <c r="P1852" t="str">
        <f>VLOOKUP(L1852,'Voltage Vector Region'!$R:$S,2,0)</f>
        <v>POP</v>
      </c>
      <c r="Q1852" t="str">
        <f>VLOOKUP(M1852,'Voltage Vector Region'!$R:$S,2,0)</f>
        <v>PNO</v>
      </c>
      <c r="R1852" t="str">
        <f>VLOOKUP(N1852,'Voltage Vector Region'!$R:$S,2,0)</f>
        <v>POO</v>
      </c>
      <c r="S1852">
        <f t="shared" si="231"/>
        <v>18.489999999999998</v>
      </c>
      <c r="T1852" t="e">
        <f>VLOOKUP($K1852,#REF!,2,0)</f>
        <v>#REF!</v>
      </c>
      <c r="U1852" t="e">
        <f>VLOOKUP($K1852,#REF!,3,0)</f>
        <v>#REF!</v>
      </c>
      <c r="V1852" t="e">
        <f>VLOOKUP($K1852,#REF!,4,0)</f>
        <v>#REF!</v>
      </c>
    </row>
    <row r="1853" spans="3:22" x14ac:dyDescent="0.3">
      <c r="C1853" s="1">
        <v>1.8499999999999999E-2</v>
      </c>
      <c r="D1853" s="1">
        <f t="shared" si="232"/>
        <v>5.8119464091411173</v>
      </c>
      <c r="E1853" s="1" t="str">
        <f t="shared" si="233"/>
        <v>S6</v>
      </c>
      <c r="F1853" s="1">
        <f t="shared" si="238"/>
        <v>0.57595865315812844</v>
      </c>
      <c r="G1853" s="1">
        <f>$F$2*(((SQRT(3)*COS(Model!F1853))-SIN(Model!F1853))/2)</f>
        <v>0.36319239979163764</v>
      </c>
      <c r="H1853" s="1">
        <f t="shared" si="234"/>
        <v>0.4357112280120215</v>
      </c>
      <c r="I1853" s="1">
        <f t="shared" si="235"/>
        <v>0.7989036278036592</v>
      </c>
      <c r="J1853" s="1" t="str">
        <f t="shared" si="236"/>
        <v>R2</v>
      </c>
      <c r="K1853" t="str">
        <f t="shared" si="237"/>
        <v>S6R2</v>
      </c>
      <c r="L1853" t="str">
        <f>VLOOKUP(K1853,'Voltage Vector Region'!$M:$P,2,0)</f>
        <v>V6</v>
      </c>
      <c r="M1853" t="str">
        <f>VLOOKUP(K1853,'Voltage Vector Region'!$M:$P,3,0)</f>
        <v>V12</v>
      </c>
      <c r="N1853" t="str">
        <f>VLOOKUP(K1853,'Voltage Vector Region'!$M:$P,4,0)</f>
        <v>V1</v>
      </c>
      <c r="P1853" t="str">
        <f>VLOOKUP(L1853,'Voltage Vector Region'!$R:$S,2,0)</f>
        <v>POP</v>
      </c>
      <c r="Q1853" t="str">
        <f>VLOOKUP(M1853,'Voltage Vector Region'!$R:$S,2,0)</f>
        <v>PNO</v>
      </c>
      <c r="R1853" t="str">
        <f>VLOOKUP(N1853,'Voltage Vector Region'!$R:$S,2,0)</f>
        <v>POO</v>
      </c>
      <c r="S1853">
        <f t="shared" si="231"/>
        <v>18.5</v>
      </c>
      <c r="T1853" t="e">
        <f>VLOOKUP($K1853,#REF!,2,0)</f>
        <v>#REF!</v>
      </c>
      <c r="U1853" t="e">
        <f>VLOOKUP($K1853,#REF!,3,0)</f>
        <v>#REF!</v>
      </c>
      <c r="V1853" t="e">
        <f>VLOOKUP($K1853,#REF!,4,0)</f>
        <v>#REF!</v>
      </c>
    </row>
    <row r="1854" spans="3:22" x14ac:dyDescent="0.3">
      <c r="C1854" s="1">
        <v>1.8509999999999999E-2</v>
      </c>
      <c r="D1854" s="1">
        <f t="shared" si="232"/>
        <v>5.8150880017947069</v>
      </c>
      <c r="E1854" s="1" t="str">
        <f t="shared" si="233"/>
        <v>S6</v>
      </c>
      <c r="F1854" s="1">
        <f t="shared" si="238"/>
        <v>0.57910024581171804</v>
      </c>
      <c r="G1854" s="1">
        <f>$F$2*(((SQRT(3)*COS(Model!F1854))-SIN(Model!F1854))/2)</f>
        <v>0.36095126755347645</v>
      </c>
      <c r="H1854" s="1">
        <f t="shared" si="234"/>
        <v>0.4378168834338893</v>
      </c>
      <c r="I1854" s="1">
        <f t="shared" si="235"/>
        <v>0.79876815098736575</v>
      </c>
      <c r="J1854" s="1" t="str">
        <f t="shared" si="236"/>
        <v>R2</v>
      </c>
      <c r="K1854" t="str">
        <f t="shared" si="237"/>
        <v>S6R2</v>
      </c>
      <c r="L1854" t="str">
        <f>VLOOKUP(K1854,'Voltage Vector Region'!$M:$P,2,0)</f>
        <v>V6</v>
      </c>
      <c r="M1854" t="str">
        <f>VLOOKUP(K1854,'Voltage Vector Region'!$M:$P,3,0)</f>
        <v>V12</v>
      </c>
      <c r="N1854" t="str">
        <f>VLOOKUP(K1854,'Voltage Vector Region'!$M:$P,4,0)</f>
        <v>V1</v>
      </c>
      <c r="P1854" t="str">
        <f>VLOOKUP(L1854,'Voltage Vector Region'!$R:$S,2,0)</f>
        <v>POP</v>
      </c>
      <c r="Q1854" t="str">
        <f>VLOOKUP(M1854,'Voltage Vector Region'!$R:$S,2,0)</f>
        <v>PNO</v>
      </c>
      <c r="R1854" t="str">
        <f>VLOOKUP(N1854,'Voltage Vector Region'!$R:$S,2,0)</f>
        <v>POO</v>
      </c>
      <c r="S1854">
        <f t="shared" si="231"/>
        <v>18.509999999999998</v>
      </c>
      <c r="T1854" t="e">
        <f>VLOOKUP($K1854,#REF!,2,0)</f>
        <v>#REF!</v>
      </c>
      <c r="U1854" t="e">
        <f>VLOOKUP($K1854,#REF!,3,0)</f>
        <v>#REF!</v>
      </c>
      <c r="V1854" t="e">
        <f>VLOOKUP($K1854,#REF!,4,0)</f>
        <v>#REF!</v>
      </c>
    </row>
    <row r="1855" spans="3:22" x14ac:dyDescent="0.3">
      <c r="C1855" s="1">
        <v>1.8519999999999998E-2</v>
      </c>
      <c r="D1855" s="1">
        <f t="shared" si="232"/>
        <v>5.8182295944482965</v>
      </c>
      <c r="E1855" s="1" t="str">
        <f t="shared" si="233"/>
        <v>S6</v>
      </c>
      <c r="F1855" s="1">
        <f t="shared" si="238"/>
        <v>0.58224183846530764</v>
      </c>
      <c r="G1855" s="1">
        <f>$F$2*(((SQRT(3)*COS(Model!F1855))-SIN(Model!F1855))/2)</f>
        <v>0.35870657287202623</v>
      </c>
      <c r="H1855" s="1">
        <f t="shared" si="234"/>
        <v>0.43991821777987133</v>
      </c>
      <c r="I1855" s="1">
        <f t="shared" si="235"/>
        <v>0.79862479065189751</v>
      </c>
      <c r="J1855" s="1" t="str">
        <f t="shared" si="236"/>
        <v>R2</v>
      </c>
      <c r="K1855" t="str">
        <f t="shared" si="237"/>
        <v>S6R2</v>
      </c>
      <c r="L1855" t="str">
        <f>VLOOKUP(K1855,'Voltage Vector Region'!$M:$P,2,0)</f>
        <v>V6</v>
      </c>
      <c r="M1855" t="str">
        <f>VLOOKUP(K1855,'Voltage Vector Region'!$M:$P,3,0)</f>
        <v>V12</v>
      </c>
      <c r="N1855" t="str">
        <f>VLOOKUP(K1855,'Voltage Vector Region'!$M:$P,4,0)</f>
        <v>V1</v>
      </c>
      <c r="P1855" t="str">
        <f>VLOOKUP(L1855,'Voltage Vector Region'!$R:$S,2,0)</f>
        <v>POP</v>
      </c>
      <c r="Q1855" t="str">
        <f>VLOOKUP(M1855,'Voltage Vector Region'!$R:$S,2,0)</f>
        <v>PNO</v>
      </c>
      <c r="R1855" t="str">
        <f>VLOOKUP(N1855,'Voltage Vector Region'!$R:$S,2,0)</f>
        <v>POO</v>
      </c>
      <c r="S1855">
        <f t="shared" si="231"/>
        <v>18.52</v>
      </c>
      <c r="T1855" t="e">
        <f>VLOOKUP($K1855,#REF!,2,0)</f>
        <v>#REF!</v>
      </c>
      <c r="U1855" t="e">
        <f>VLOOKUP($K1855,#REF!,3,0)</f>
        <v>#REF!</v>
      </c>
      <c r="V1855" t="e">
        <f>VLOOKUP($K1855,#REF!,4,0)</f>
        <v>#REF!</v>
      </c>
    </row>
    <row r="1856" spans="3:22" x14ac:dyDescent="0.3">
      <c r="C1856" s="1">
        <v>1.8530000000000001E-2</v>
      </c>
      <c r="D1856" s="1">
        <f t="shared" si="232"/>
        <v>5.8213711871018869</v>
      </c>
      <c r="E1856" s="1" t="str">
        <f t="shared" si="233"/>
        <v>S6</v>
      </c>
      <c r="F1856" s="1">
        <f t="shared" si="238"/>
        <v>0.58538343111889812</v>
      </c>
      <c r="G1856" s="1">
        <f>$F$2*(((SQRT(3)*COS(Model!F1856))-SIN(Model!F1856))/2)</f>
        <v>0.35645833790151704</v>
      </c>
      <c r="H1856" s="1">
        <f t="shared" si="234"/>
        <v>0.44201521031064672</v>
      </c>
      <c r="I1856" s="1">
        <f t="shared" si="235"/>
        <v>0.79847354821216376</v>
      </c>
      <c r="J1856" s="1" t="str">
        <f t="shared" si="236"/>
        <v>R2</v>
      </c>
      <c r="K1856" t="str">
        <f t="shared" si="237"/>
        <v>S6R2</v>
      </c>
      <c r="L1856" t="str">
        <f>VLOOKUP(K1856,'Voltage Vector Region'!$M:$P,2,0)</f>
        <v>V6</v>
      </c>
      <c r="M1856" t="str">
        <f>VLOOKUP(K1856,'Voltage Vector Region'!$M:$P,3,0)</f>
        <v>V12</v>
      </c>
      <c r="N1856" t="str">
        <f>VLOOKUP(K1856,'Voltage Vector Region'!$M:$P,4,0)</f>
        <v>V1</v>
      </c>
      <c r="P1856" t="str">
        <f>VLOOKUP(L1856,'Voltage Vector Region'!$R:$S,2,0)</f>
        <v>POP</v>
      </c>
      <c r="Q1856" t="str">
        <f>VLOOKUP(M1856,'Voltage Vector Region'!$R:$S,2,0)</f>
        <v>PNO</v>
      </c>
      <c r="R1856" t="str">
        <f>VLOOKUP(N1856,'Voltage Vector Region'!$R:$S,2,0)</f>
        <v>POO</v>
      </c>
      <c r="S1856">
        <f t="shared" si="231"/>
        <v>18.53</v>
      </c>
      <c r="T1856" t="e">
        <f>VLOOKUP($K1856,#REF!,2,0)</f>
        <v>#REF!</v>
      </c>
      <c r="U1856" t="e">
        <f>VLOOKUP($K1856,#REF!,3,0)</f>
        <v>#REF!</v>
      </c>
      <c r="V1856" t="e">
        <f>VLOOKUP($K1856,#REF!,4,0)</f>
        <v>#REF!</v>
      </c>
    </row>
    <row r="1857" spans="3:22" x14ac:dyDescent="0.3">
      <c r="C1857" s="1">
        <v>1.8540000000000001E-2</v>
      </c>
      <c r="D1857" s="1">
        <f t="shared" si="232"/>
        <v>5.8245127797554774</v>
      </c>
      <c r="E1857" s="1" t="str">
        <f t="shared" si="233"/>
        <v>S6</v>
      </c>
      <c r="F1857" s="1">
        <f t="shared" si="238"/>
        <v>0.58852502377248861</v>
      </c>
      <c r="G1857" s="1">
        <f>$F$2*(((SQRT(3)*COS(Model!F1857))-SIN(Model!F1857))/2)</f>
        <v>0.35420658483112072</v>
      </c>
      <c r="H1857" s="1">
        <f t="shared" si="234"/>
        <v>0.44410784032974515</v>
      </c>
      <c r="I1857" s="1">
        <f t="shared" si="235"/>
        <v>0.79831442516086581</v>
      </c>
      <c r="J1857" s="1" t="str">
        <f t="shared" si="236"/>
        <v>R2</v>
      </c>
      <c r="K1857" t="str">
        <f t="shared" si="237"/>
        <v>S6R2</v>
      </c>
      <c r="L1857" t="str">
        <f>VLOOKUP(K1857,'Voltage Vector Region'!$M:$P,2,0)</f>
        <v>V6</v>
      </c>
      <c r="M1857" t="str">
        <f>VLOOKUP(K1857,'Voltage Vector Region'!$M:$P,3,0)</f>
        <v>V12</v>
      </c>
      <c r="N1857" t="str">
        <f>VLOOKUP(K1857,'Voltage Vector Region'!$M:$P,4,0)</f>
        <v>V1</v>
      </c>
      <c r="P1857" t="str">
        <f>VLOOKUP(L1857,'Voltage Vector Region'!$R:$S,2,0)</f>
        <v>POP</v>
      </c>
      <c r="Q1857" t="str">
        <f>VLOOKUP(M1857,'Voltage Vector Region'!$R:$S,2,0)</f>
        <v>PNO</v>
      </c>
      <c r="R1857" t="str">
        <f>VLOOKUP(N1857,'Voltage Vector Region'!$R:$S,2,0)</f>
        <v>POO</v>
      </c>
      <c r="S1857">
        <f t="shared" si="231"/>
        <v>18.54</v>
      </c>
      <c r="T1857" t="e">
        <f>VLOOKUP($K1857,#REF!,2,0)</f>
        <v>#REF!</v>
      </c>
      <c r="U1857" t="e">
        <f>VLOOKUP($K1857,#REF!,3,0)</f>
        <v>#REF!</v>
      </c>
      <c r="V1857" t="e">
        <f>VLOOKUP($K1857,#REF!,4,0)</f>
        <v>#REF!</v>
      </c>
    </row>
    <row r="1858" spans="3:22" x14ac:dyDescent="0.3">
      <c r="C1858" s="1">
        <v>1.8550000000000001E-2</v>
      </c>
      <c r="D1858" s="1">
        <f t="shared" si="232"/>
        <v>5.827654372409067</v>
      </c>
      <c r="E1858" s="1" t="str">
        <f t="shared" si="233"/>
        <v>S6</v>
      </c>
      <c r="F1858" s="1">
        <f t="shared" si="238"/>
        <v>0.59166661642607821</v>
      </c>
      <c r="G1858" s="1">
        <f>$F$2*(((SQRT(3)*COS(Model!F1858))-SIN(Model!F1858))/2)</f>
        <v>0.35195133588473171</v>
      </c>
      <c r="H1858" s="1">
        <f t="shared" si="234"/>
        <v>0.44619608718375248</v>
      </c>
      <c r="I1858" s="1">
        <f t="shared" si="235"/>
        <v>0.79814742306848419</v>
      </c>
      <c r="J1858" s="1" t="str">
        <f t="shared" si="236"/>
        <v>R2</v>
      </c>
      <c r="K1858" t="str">
        <f t="shared" si="237"/>
        <v>S6R2</v>
      </c>
      <c r="L1858" t="str">
        <f>VLOOKUP(K1858,'Voltage Vector Region'!$M:$P,2,0)</f>
        <v>V6</v>
      </c>
      <c r="M1858" t="str">
        <f>VLOOKUP(K1858,'Voltage Vector Region'!$M:$P,3,0)</f>
        <v>V12</v>
      </c>
      <c r="N1858" t="str">
        <f>VLOOKUP(K1858,'Voltage Vector Region'!$M:$P,4,0)</f>
        <v>V1</v>
      </c>
      <c r="P1858" t="str">
        <f>VLOOKUP(L1858,'Voltage Vector Region'!$R:$S,2,0)</f>
        <v>POP</v>
      </c>
      <c r="Q1858" t="str">
        <f>VLOOKUP(M1858,'Voltage Vector Region'!$R:$S,2,0)</f>
        <v>PNO</v>
      </c>
      <c r="R1858" t="str">
        <f>VLOOKUP(N1858,'Voltage Vector Region'!$R:$S,2,0)</f>
        <v>POO</v>
      </c>
      <c r="S1858">
        <f t="shared" si="231"/>
        <v>18.55</v>
      </c>
      <c r="T1858" t="e">
        <f>VLOOKUP($K1858,#REF!,2,0)</f>
        <v>#REF!</v>
      </c>
      <c r="U1858" t="e">
        <f>VLOOKUP($K1858,#REF!,3,0)</f>
        <v>#REF!</v>
      </c>
      <c r="V1858" t="e">
        <f>VLOOKUP($K1858,#REF!,4,0)</f>
        <v>#REF!</v>
      </c>
    </row>
    <row r="1859" spans="3:22" x14ac:dyDescent="0.3">
      <c r="C1859" s="1">
        <v>1.856E-2</v>
      </c>
      <c r="D1859" s="1">
        <f t="shared" si="232"/>
        <v>5.8307959650626566</v>
      </c>
      <c r="E1859" s="1" t="str">
        <f t="shared" si="233"/>
        <v>S6</v>
      </c>
      <c r="F1859" s="1">
        <f t="shared" si="238"/>
        <v>0.5948082090796678</v>
      </c>
      <c r="G1859" s="1">
        <f>$F$2*(((SQRT(3)*COS(Model!F1859))-SIN(Model!F1859))/2)</f>
        <v>0.34969261332074614</v>
      </c>
      <c r="H1859" s="1">
        <f t="shared" si="234"/>
        <v>0.44827993026251589</v>
      </c>
      <c r="I1859" s="1">
        <f t="shared" si="235"/>
        <v>0.79797254358326208</v>
      </c>
      <c r="J1859" s="1" t="str">
        <f t="shared" si="236"/>
        <v>R2</v>
      </c>
      <c r="K1859" t="str">
        <f t="shared" si="237"/>
        <v>S6R2</v>
      </c>
      <c r="L1859" t="str">
        <f>VLOOKUP(K1859,'Voltage Vector Region'!$M:$P,2,0)</f>
        <v>V6</v>
      </c>
      <c r="M1859" t="str">
        <f>VLOOKUP(K1859,'Voltage Vector Region'!$M:$P,3,0)</f>
        <v>V12</v>
      </c>
      <c r="N1859" t="str">
        <f>VLOOKUP(K1859,'Voltage Vector Region'!$M:$P,4,0)</f>
        <v>V1</v>
      </c>
      <c r="P1859" t="str">
        <f>VLOOKUP(L1859,'Voltage Vector Region'!$R:$S,2,0)</f>
        <v>POP</v>
      </c>
      <c r="Q1859" t="str">
        <f>VLOOKUP(M1859,'Voltage Vector Region'!$R:$S,2,0)</f>
        <v>PNO</v>
      </c>
      <c r="R1859" t="str">
        <f>VLOOKUP(N1859,'Voltage Vector Region'!$R:$S,2,0)</f>
        <v>POO</v>
      </c>
      <c r="S1859">
        <f t="shared" ref="S1859:S1922" si="239">C1859/$S$1</f>
        <v>18.559999999999999</v>
      </c>
      <c r="T1859" t="e">
        <f>VLOOKUP($K1859,#REF!,2,0)</f>
        <v>#REF!</v>
      </c>
      <c r="U1859" t="e">
        <f>VLOOKUP($K1859,#REF!,3,0)</f>
        <v>#REF!</v>
      </c>
      <c r="V1859" t="e">
        <f>VLOOKUP($K1859,#REF!,4,0)</f>
        <v>#REF!</v>
      </c>
    </row>
    <row r="1860" spans="3:22" x14ac:dyDescent="0.3">
      <c r="C1860" s="1">
        <v>1.857E-2</v>
      </c>
      <c r="D1860" s="1">
        <f t="shared" ref="D1860:D1923" si="240">C1860*$B$3</f>
        <v>5.8339375577162462</v>
      </c>
      <c r="E1860" s="1" t="str">
        <f t="shared" ref="E1860:E1923" si="241">IF(AND((D1860&lt;PI()/3),(D1860&gt;=0)),"S1",IF(AND((D1860&lt;2*PI()/3),(D1860&gt;=PI()/3)),"S2",IF(AND((D1860&lt;3*PI()/3),(D1860&gt;=2*PI()/3)),"S3",IF(AND((D1860&lt;4*PI()/3),(D1860&gt;=PI())),"S4",IF(AND((D1860&lt;5*PI()/3),(D1860&gt;=4*PI()/3)),"S5",IF(AND((D1860&lt;2*PI()),(D1860&gt;=5*PI()/3)),"S6",0))))))</f>
        <v>S6</v>
      </c>
      <c r="F1860" s="1">
        <f t="shared" si="238"/>
        <v>0.5979498017332574</v>
      </c>
      <c r="G1860" s="1">
        <f>$F$2*(((SQRT(3)*COS(Model!F1860))-SIN(Model!F1860))/2)</f>
        <v>0.3474304394318436</v>
      </c>
      <c r="H1860" s="1">
        <f t="shared" si="234"/>
        <v>0.4503593489993456</v>
      </c>
      <c r="I1860" s="1">
        <f t="shared" si="235"/>
        <v>0.7977897884311892</v>
      </c>
      <c r="J1860" s="1" t="str">
        <f t="shared" si="236"/>
        <v>R2</v>
      </c>
      <c r="K1860" t="str">
        <f t="shared" si="237"/>
        <v>S6R2</v>
      </c>
      <c r="L1860" t="str">
        <f>VLOOKUP(K1860,'Voltage Vector Region'!$M:$P,2,0)</f>
        <v>V6</v>
      </c>
      <c r="M1860" t="str">
        <f>VLOOKUP(K1860,'Voltage Vector Region'!$M:$P,3,0)</f>
        <v>V12</v>
      </c>
      <c r="N1860" t="str">
        <f>VLOOKUP(K1860,'Voltage Vector Region'!$M:$P,4,0)</f>
        <v>V1</v>
      </c>
      <c r="P1860" t="str">
        <f>VLOOKUP(L1860,'Voltage Vector Region'!$R:$S,2,0)</f>
        <v>POP</v>
      </c>
      <c r="Q1860" t="str">
        <f>VLOOKUP(M1860,'Voltage Vector Region'!$R:$S,2,0)</f>
        <v>PNO</v>
      </c>
      <c r="R1860" t="str">
        <f>VLOOKUP(N1860,'Voltage Vector Region'!$R:$S,2,0)</f>
        <v>POO</v>
      </c>
      <c r="S1860">
        <f t="shared" si="239"/>
        <v>18.57</v>
      </c>
      <c r="T1860" t="e">
        <f>VLOOKUP($K1860,#REF!,2,0)</f>
        <v>#REF!</v>
      </c>
      <c r="U1860" t="e">
        <f>VLOOKUP($K1860,#REF!,3,0)</f>
        <v>#REF!</v>
      </c>
      <c r="V1860" t="e">
        <f>VLOOKUP($K1860,#REF!,4,0)</f>
        <v>#REF!</v>
      </c>
    </row>
    <row r="1861" spans="3:22" x14ac:dyDescent="0.3">
      <c r="C1861" s="1">
        <v>1.8579999999999999E-2</v>
      </c>
      <c r="D1861" s="1">
        <f t="shared" si="240"/>
        <v>5.8370791503698358</v>
      </c>
      <c r="E1861" s="1" t="str">
        <f t="shared" si="241"/>
        <v>S6</v>
      </c>
      <c r="F1861" s="1">
        <f t="shared" si="238"/>
        <v>0.601091394386847</v>
      </c>
      <c r="G1861" s="1">
        <f>$F$2*(((SQRT(3)*COS(Model!F1861))-SIN(Model!F1861))/2)</f>
        <v>0.34516483654476732</v>
      </c>
      <c r="H1861" s="1">
        <f t="shared" si="234"/>
        <v>0.4524343228712181</v>
      </c>
      <c r="I1861" s="1">
        <f t="shared" si="235"/>
        <v>0.79759915941598547</v>
      </c>
      <c r="J1861" s="1" t="str">
        <f t="shared" si="236"/>
        <v>R2</v>
      </c>
      <c r="K1861" t="str">
        <f t="shared" si="237"/>
        <v>S6R2</v>
      </c>
      <c r="L1861" t="str">
        <f>VLOOKUP(K1861,'Voltage Vector Region'!$M:$P,2,0)</f>
        <v>V6</v>
      </c>
      <c r="M1861" t="str">
        <f>VLOOKUP(K1861,'Voltage Vector Region'!$M:$P,3,0)</f>
        <v>V12</v>
      </c>
      <c r="N1861" t="str">
        <f>VLOOKUP(K1861,'Voltage Vector Region'!$M:$P,4,0)</f>
        <v>V1</v>
      </c>
      <c r="P1861" t="str">
        <f>VLOOKUP(L1861,'Voltage Vector Region'!$R:$S,2,0)</f>
        <v>POP</v>
      </c>
      <c r="Q1861" t="str">
        <f>VLOOKUP(M1861,'Voltage Vector Region'!$R:$S,2,0)</f>
        <v>PNO</v>
      </c>
      <c r="R1861" t="str">
        <f>VLOOKUP(N1861,'Voltage Vector Region'!$R:$S,2,0)</f>
        <v>POO</v>
      </c>
      <c r="S1861">
        <f t="shared" si="239"/>
        <v>18.579999999999998</v>
      </c>
      <c r="T1861" t="e">
        <f>VLOOKUP($K1861,#REF!,2,0)</f>
        <v>#REF!</v>
      </c>
      <c r="U1861" t="e">
        <f>VLOOKUP($K1861,#REF!,3,0)</f>
        <v>#REF!</v>
      </c>
      <c r="V1861" t="e">
        <f>VLOOKUP($K1861,#REF!,4,0)</f>
        <v>#REF!</v>
      </c>
    </row>
    <row r="1862" spans="3:22" x14ac:dyDescent="0.3">
      <c r="C1862" s="1">
        <v>1.8589999999999999E-2</v>
      </c>
      <c r="D1862" s="1">
        <f t="shared" si="240"/>
        <v>5.8402207430234254</v>
      </c>
      <c r="E1862" s="1" t="str">
        <f t="shared" si="241"/>
        <v>S6</v>
      </c>
      <c r="F1862" s="1">
        <f t="shared" si="238"/>
        <v>0.6042329870404366</v>
      </c>
      <c r="G1862" s="1">
        <f>$F$2*(((SQRT(3)*COS(Model!F1862))-SIN(Model!F1862))/2)</f>
        <v>0.34289582702010285</v>
      </c>
      <c r="H1862" s="1">
        <f t="shared" si="234"/>
        <v>0.45450483139897901</v>
      </c>
      <c r="I1862" s="1">
        <f t="shared" si="235"/>
        <v>0.79740065841908181</v>
      </c>
      <c r="J1862" s="1" t="str">
        <f t="shared" si="236"/>
        <v>R2</v>
      </c>
      <c r="K1862" t="str">
        <f t="shared" si="237"/>
        <v>S6R2</v>
      </c>
      <c r="L1862" t="str">
        <f>VLOOKUP(K1862,'Voltage Vector Region'!$M:$P,2,0)</f>
        <v>V6</v>
      </c>
      <c r="M1862" t="str">
        <f>VLOOKUP(K1862,'Voltage Vector Region'!$M:$P,3,0)</f>
        <v>V12</v>
      </c>
      <c r="N1862" t="str">
        <f>VLOOKUP(K1862,'Voltage Vector Region'!$M:$P,4,0)</f>
        <v>V1</v>
      </c>
      <c r="P1862" t="str">
        <f>VLOOKUP(L1862,'Voltage Vector Region'!$R:$S,2,0)</f>
        <v>POP</v>
      </c>
      <c r="Q1862" t="str">
        <f>VLOOKUP(M1862,'Voltage Vector Region'!$R:$S,2,0)</f>
        <v>PNO</v>
      </c>
      <c r="R1862" t="str">
        <f>VLOOKUP(N1862,'Voltage Vector Region'!$R:$S,2,0)</f>
        <v>POO</v>
      </c>
      <c r="S1862">
        <f t="shared" si="239"/>
        <v>18.59</v>
      </c>
      <c r="T1862" t="e">
        <f>VLOOKUP($K1862,#REF!,2,0)</f>
        <v>#REF!</v>
      </c>
      <c r="U1862" t="e">
        <f>VLOOKUP($K1862,#REF!,3,0)</f>
        <v>#REF!</v>
      </c>
      <c r="V1862" t="e">
        <f>VLOOKUP($K1862,#REF!,4,0)</f>
        <v>#REF!</v>
      </c>
    </row>
    <row r="1863" spans="3:22" x14ac:dyDescent="0.3">
      <c r="C1863" s="1">
        <v>1.8599999999999998E-2</v>
      </c>
      <c r="D1863" s="1">
        <f t="shared" si="240"/>
        <v>5.843362335677015</v>
      </c>
      <c r="E1863" s="1" t="str">
        <f t="shared" si="241"/>
        <v>S6</v>
      </c>
      <c r="F1863" s="1">
        <f t="shared" si="238"/>
        <v>0.6073745796940262</v>
      </c>
      <c r="G1863" s="1">
        <f>$F$2*(((SQRT(3)*COS(Model!F1863))-SIN(Model!F1863))/2)</f>
        <v>0.34062343325205852</v>
      </c>
      <c r="H1863" s="1">
        <f t="shared" si="234"/>
        <v>0.45657085414754506</v>
      </c>
      <c r="I1863" s="1">
        <f t="shared" si="235"/>
        <v>0.79719428739960363</v>
      </c>
      <c r="J1863" s="1" t="str">
        <f t="shared" si="236"/>
        <v>R2</v>
      </c>
      <c r="K1863" t="str">
        <f t="shared" si="237"/>
        <v>S6R2</v>
      </c>
      <c r="L1863" t="str">
        <f>VLOOKUP(K1863,'Voltage Vector Region'!$M:$P,2,0)</f>
        <v>V6</v>
      </c>
      <c r="M1863" t="str">
        <f>VLOOKUP(K1863,'Voltage Vector Region'!$M:$P,3,0)</f>
        <v>V12</v>
      </c>
      <c r="N1863" t="str">
        <f>VLOOKUP(K1863,'Voltage Vector Region'!$M:$P,4,0)</f>
        <v>V1</v>
      </c>
      <c r="P1863" t="str">
        <f>VLOOKUP(L1863,'Voltage Vector Region'!$R:$S,2,0)</f>
        <v>POP</v>
      </c>
      <c r="Q1863" t="str">
        <f>VLOOKUP(M1863,'Voltage Vector Region'!$R:$S,2,0)</f>
        <v>PNO</v>
      </c>
      <c r="R1863" t="str">
        <f>VLOOKUP(N1863,'Voltage Vector Region'!$R:$S,2,0)</f>
        <v>POO</v>
      </c>
      <c r="S1863">
        <f t="shared" si="239"/>
        <v>18.599999999999998</v>
      </c>
      <c r="T1863" t="e">
        <f>VLOOKUP($K1863,#REF!,2,0)</f>
        <v>#REF!</v>
      </c>
      <c r="U1863" t="e">
        <f>VLOOKUP($K1863,#REF!,3,0)</f>
        <v>#REF!</v>
      </c>
      <c r="V1863" t="e">
        <f>VLOOKUP($K1863,#REF!,4,0)</f>
        <v>#REF!</v>
      </c>
    </row>
    <row r="1864" spans="3:22" x14ac:dyDescent="0.3">
      <c r="C1864" s="1">
        <v>1.8610000000000002E-2</v>
      </c>
      <c r="D1864" s="1">
        <f t="shared" si="240"/>
        <v>5.8465039283306055</v>
      </c>
      <c r="E1864" s="1" t="str">
        <f t="shared" si="241"/>
        <v>S6</v>
      </c>
      <c r="F1864" s="1">
        <f t="shared" si="238"/>
        <v>0.61051617234761668</v>
      </c>
      <c r="G1864" s="1">
        <f>$F$2*(((SQRT(3)*COS(Model!F1864))-SIN(Model!F1864))/2)</f>
        <v>0.33834767766824247</v>
      </c>
      <c r="H1864" s="1">
        <f t="shared" si="234"/>
        <v>0.45863237072610635</v>
      </c>
      <c r="I1864" s="1">
        <f t="shared" si="235"/>
        <v>0.79698004839434877</v>
      </c>
      <c r="J1864" s="1" t="str">
        <f t="shared" si="236"/>
        <v>R2</v>
      </c>
      <c r="K1864" t="str">
        <f t="shared" si="237"/>
        <v>S6R2</v>
      </c>
      <c r="L1864" t="str">
        <f>VLOOKUP(K1864,'Voltage Vector Region'!$M:$P,2,0)</f>
        <v>V6</v>
      </c>
      <c r="M1864" t="str">
        <f>VLOOKUP(K1864,'Voltage Vector Region'!$M:$P,3,0)</f>
        <v>V12</v>
      </c>
      <c r="N1864" t="str">
        <f>VLOOKUP(K1864,'Voltage Vector Region'!$M:$P,4,0)</f>
        <v>V1</v>
      </c>
      <c r="P1864" t="str">
        <f>VLOOKUP(L1864,'Voltage Vector Region'!$R:$S,2,0)</f>
        <v>POP</v>
      </c>
      <c r="Q1864" t="str">
        <f>VLOOKUP(M1864,'Voltage Vector Region'!$R:$S,2,0)</f>
        <v>PNO</v>
      </c>
      <c r="R1864" t="str">
        <f>VLOOKUP(N1864,'Voltage Vector Region'!$R:$S,2,0)</f>
        <v>POO</v>
      </c>
      <c r="S1864">
        <f t="shared" si="239"/>
        <v>18.61</v>
      </c>
      <c r="T1864" t="e">
        <f>VLOOKUP($K1864,#REF!,2,0)</f>
        <v>#REF!</v>
      </c>
      <c r="U1864" t="e">
        <f>VLOOKUP($K1864,#REF!,3,0)</f>
        <v>#REF!</v>
      </c>
      <c r="V1864" t="e">
        <f>VLOOKUP($K1864,#REF!,4,0)</f>
        <v>#REF!</v>
      </c>
    </row>
    <row r="1865" spans="3:22" x14ac:dyDescent="0.3">
      <c r="C1865" s="1">
        <v>1.8620000000000001E-2</v>
      </c>
      <c r="D1865" s="1">
        <f t="shared" si="240"/>
        <v>5.8496455209841951</v>
      </c>
      <c r="E1865" s="1" t="str">
        <f t="shared" si="241"/>
        <v>S6</v>
      </c>
      <c r="F1865" s="1">
        <f t="shared" si="238"/>
        <v>0.61365776500120628</v>
      </c>
      <c r="G1865" s="1">
        <f>$F$2*(((SQRT(3)*COS(Model!F1865))-SIN(Model!F1865))/2)</f>
        <v>0.33606858272944501</v>
      </c>
      <c r="H1865" s="1">
        <f t="shared" si="234"/>
        <v>0.46068936078832529</v>
      </c>
      <c r="I1865" s="1">
        <f t="shared" si="235"/>
        <v>0.7967579435177703</v>
      </c>
      <c r="J1865" s="1" t="str">
        <f t="shared" si="236"/>
        <v>R2</v>
      </c>
      <c r="K1865" t="str">
        <f t="shared" si="237"/>
        <v>S6R2</v>
      </c>
      <c r="L1865" t="str">
        <f>VLOOKUP(K1865,'Voltage Vector Region'!$M:$P,2,0)</f>
        <v>V6</v>
      </c>
      <c r="M1865" t="str">
        <f>VLOOKUP(K1865,'Voltage Vector Region'!$M:$P,3,0)</f>
        <v>V12</v>
      </c>
      <c r="N1865" t="str">
        <f>VLOOKUP(K1865,'Voltage Vector Region'!$M:$P,4,0)</f>
        <v>V1</v>
      </c>
      <c r="P1865" t="str">
        <f>VLOOKUP(L1865,'Voltage Vector Region'!$R:$S,2,0)</f>
        <v>POP</v>
      </c>
      <c r="Q1865" t="str">
        <f>VLOOKUP(M1865,'Voltage Vector Region'!$R:$S,2,0)</f>
        <v>PNO</v>
      </c>
      <c r="R1865" t="str">
        <f>VLOOKUP(N1865,'Voltage Vector Region'!$R:$S,2,0)</f>
        <v>POO</v>
      </c>
      <c r="S1865">
        <f t="shared" si="239"/>
        <v>18.62</v>
      </c>
      <c r="T1865" t="e">
        <f>VLOOKUP($K1865,#REF!,2,0)</f>
        <v>#REF!</v>
      </c>
      <c r="U1865" t="e">
        <f>VLOOKUP($K1865,#REF!,3,0)</f>
        <v>#REF!</v>
      </c>
      <c r="V1865" t="e">
        <f>VLOOKUP($K1865,#REF!,4,0)</f>
        <v>#REF!</v>
      </c>
    </row>
    <row r="1866" spans="3:22" x14ac:dyDescent="0.3">
      <c r="C1866" s="1">
        <v>1.8630000000000001E-2</v>
      </c>
      <c r="D1866" s="1">
        <f t="shared" si="240"/>
        <v>5.8527871136377847</v>
      </c>
      <c r="E1866" s="1" t="str">
        <f t="shared" si="241"/>
        <v>S6</v>
      </c>
      <c r="F1866" s="1">
        <f t="shared" si="238"/>
        <v>0.61679935765479588</v>
      </c>
      <c r="G1866" s="1">
        <f>$F$2*(((SQRT(3)*COS(Model!F1866))-SIN(Model!F1866))/2)</f>
        <v>0.33378617092941232</v>
      </c>
      <c r="H1866" s="1">
        <f t="shared" si="234"/>
        <v>0.46274180403254112</v>
      </c>
      <c r="I1866" s="1">
        <f t="shared" si="235"/>
        <v>0.79652797496195338</v>
      </c>
      <c r="J1866" s="1" t="str">
        <f t="shared" si="236"/>
        <v>R2</v>
      </c>
      <c r="K1866" t="str">
        <f t="shared" si="237"/>
        <v>S6R2</v>
      </c>
      <c r="L1866" t="str">
        <f>VLOOKUP(K1866,'Voltage Vector Region'!$M:$P,2,0)</f>
        <v>V6</v>
      </c>
      <c r="M1866" t="str">
        <f>VLOOKUP(K1866,'Voltage Vector Region'!$M:$P,3,0)</f>
        <v>V12</v>
      </c>
      <c r="N1866" t="str">
        <f>VLOOKUP(K1866,'Voltage Vector Region'!$M:$P,4,0)</f>
        <v>V1</v>
      </c>
      <c r="P1866" t="str">
        <f>VLOOKUP(L1866,'Voltage Vector Region'!$R:$S,2,0)</f>
        <v>POP</v>
      </c>
      <c r="Q1866" t="str">
        <f>VLOOKUP(M1866,'Voltage Vector Region'!$R:$S,2,0)</f>
        <v>PNO</v>
      </c>
      <c r="R1866" t="str">
        <f>VLOOKUP(N1866,'Voltage Vector Region'!$R:$S,2,0)</f>
        <v>POO</v>
      </c>
      <c r="S1866">
        <f t="shared" si="239"/>
        <v>18.63</v>
      </c>
      <c r="T1866" t="e">
        <f>VLOOKUP($K1866,#REF!,2,0)</f>
        <v>#REF!</v>
      </c>
      <c r="U1866" t="e">
        <f>VLOOKUP($K1866,#REF!,3,0)</f>
        <v>#REF!</v>
      </c>
      <c r="V1866" t="e">
        <f>VLOOKUP($K1866,#REF!,4,0)</f>
        <v>#REF!</v>
      </c>
    </row>
    <row r="1867" spans="3:22" x14ac:dyDescent="0.3">
      <c r="C1867" s="1">
        <v>1.864E-2</v>
      </c>
      <c r="D1867" s="1">
        <f t="shared" si="240"/>
        <v>5.8559287062913743</v>
      </c>
      <c r="E1867" s="1" t="str">
        <f t="shared" si="241"/>
        <v>S6</v>
      </c>
      <c r="F1867" s="1">
        <f t="shared" si="238"/>
        <v>0.61994095030838547</v>
      </c>
      <c r="G1867" s="1">
        <f>$F$2*(((SQRT(3)*COS(Model!F1867))-SIN(Model!F1867))/2)</f>
        <v>0.33150046479462753</v>
      </c>
      <c r="H1867" s="1">
        <f t="shared" si="234"/>
        <v>0.46478968020196759</v>
      </c>
      <c r="I1867" s="1">
        <f t="shared" si="235"/>
        <v>0.79629014499659512</v>
      </c>
      <c r="J1867" s="1" t="str">
        <f t="shared" si="236"/>
        <v>R2</v>
      </c>
      <c r="K1867" t="str">
        <f t="shared" si="237"/>
        <v>S6R2</v>
      </c>
      <c r="L1867" t="str">
        <f>VLOOKUP(K1867,'Voltage Vector Region'!$M:$P,2,0)</f>
        <v>V6</v>
      </c>
      <c r="M1867" t="str">
        <f>VLOOKUP(K1867,'Voltage Vector Region'!$M:$P,3,0)</f>
        <v>V12</v>
      </c>
      <c r="N1867" t="str">
        <f>VLOOKUP(K1867,'Voltage Vector Region'!$M:$P,4,0)</f>
        <v>V1</v>
      </c>
      <c r="P1867" t="str">
        <f>VLOOKUP(L1867,'Voltage Vector Region'!$R:$S,2,0)</f>
        <v>POP</v>
      </c>
      <c r="Q1867" t="str">
        <f>VLOOKUP(M1867,'Voltage Vector Region'!$R:$S,2,0)</f>
        <v>PNO</v>
      </c>
      <c r="R1867" t="str">
        <f>VLOOKUP(N1867,'Voltage Vector Region'!$R:$S,2,0)</f>
        <v>POO</v>
      </c>
      <c r="S1867">
        <f t="shared" si="239"/>
        <v>18.64</v>
      </c>
      <c r="T1867" t="e">
        <f>VLOOKUP($K1867,#REF!,2,0)</f>
        <v>#REF!</v>
      </c>
      <c r="U1867" t="e">
        <f>VLOOKUP($K1867,#REF!,3,0)</f>
        <v>#REF!</v>
      </c>
      <c r="V1867" t="e">
        <f>VLOOKUP($K1867,#REF!,4,0)</f>
        <v>#REF!</v>
      </c>
    </row>
    <row r="1868" spans="3:22" x14ac:dyDescent="0.3">
      <c r="C1868" s="1">
        <v>1.865E-2</v>
      </c>
      <c r="D1868" s="1">
        <f t="shared" si="240"/>
        <v>5.8590702989449648</v>
      </c>
      <c r="E1868" s="1" t="str">
        <f t="shared" si="241"/>
        <v>S6</v>
      </c>
      <c r="F1868" s="1">
        <f t="shared" si="238"/>
        <v>0.62308254296197596</v>
      </c>
      <c r="G1868" s="1">
        <f>$F$2*(((SQRT(3)*COS(Model!F1868))-SIN(Model!F1868))/2)</f>
        <v>0.32921148688408675</v>
      </c>
      <c r="H1868" s="1">
        <f t="shared" ref="H1868:H1931" si="242">$F$2*SIN(F1868)</f>
        <v>0.46683296908489424</v>
      </c>
      <c r="I1868" s="1">
        <f t="shared" ref="I1868:I1931" si="243">G1868+H1868</f>
        <v>0.79604445596898099</v>
      </c>
      <c r="J1868" s="1" t="str">
        <f t="shared" ref="J1868:J1931" si="244">IF(G1868&gt;0.5,"R3",IF(H1868&gt;0.5,"R4",IF(I1868&lt;0.5,"R1","R2")))</f>
        <v>R2</v>
      </c>
      <c r="K1868" t="str">
        <f t="shared" ref="K1868:K1931" si="245">E1868&amp;J1868</f>
        <v>S6R2</v>
      </c>
      <c r="L1868" t="str">
        <f>VLOOKUP(K1868,'Voltage Vector Region'!$M:$P,2,0)</f>
        <v>V6</v>
      </c>
      <c r="M1868" t="str">
        <f>VLOOKUP(K1868,'Voltage Vector Region'!$M:$P,3,0)</f>
        <v>V12</v>
      </c>
      <c r="N1868" t="str">
        <f>VLOOKUP(K1868,'Voltage Vector Region'!$M:$P,4,0)</f>
        <v>V1</v>
      </c>
      <c r="P1868" t="str">
        <f>VLOOKUP(L1868,'Voltage Vector Region'!$R:$S,2,0)</f>
        <v>POP</v>
      </c>
      <c r="Q1868" t="str">
        <f>VLOOKUP(M1868,'Voltage Vector Region'!$R:$S,2,0)</f>
        <v>PNO</v>
      </c>
      <c r="R1868" t="str">
        <f>VLOOKUP(N1868,'Voltage Vector Region'!$R:$S,2,0)</f>
        <v>POO</v>
      </c>
      <c r="S1868">
        <f t="shared" si="239"/>
        <v>18.649999999999999</v>
      </c>
      <c r="T1868" t="e">
        <f>VLOOKUP($K1868,#REF!,2,0)</f>
        <v>#REF!</v>
      </c>
      <c r="U1868" t="e">
        <f>VLOOKUP($K1868,#REF!,3,0)</f>
        <v>#REF!</v>
      </c>
      <c r="V1868" t="e">
        <f>VLOOKUP($K1868,#REF!,4,0)</f>
        <v>#REF!</v>
      </c>
    </row>
    <row r="1869" spans="3:22" x14ac:dyDescent="0.3">
      <c r="C1869" s="1">
        <v>1.866E-2</v>
      </c>
      <c r="D1869" s="1">
        <f t="shared" si="240"/>
        <v>5.8622118915985544</v>
      </c>
      <c r="E1869" s="1" t="str">
        <f t="shared" si="241"/>
        <v>S6</v>
      </c>
      <c r="F1869" s="1">
        <f t="shared" si="238"/>
        <v>0.62622413561556556</v>
      </c>
      <c r="G1869" s="1">
        <f>$F$2*(((SQRT(3)*COS(Model!F1869))-SIN(Model!F1869))/2)</f>
        <v>0.32691925978907921</v>
      </c>
      <c r="H1869" s="1">
        <f t="shared" si="242"/>
        <v>0.46887165051488355</v>
      </c>
      <c r="I1869" s="1">
        <f t="shared" si="243"/>
        <v>0.79579091030396276</v>
      </c>
      <c r="J1869" s="1" t="str">
        <f t="shared" si="244"/>
        <v>R2</v>
      </c>
      <c r="K1869" t="str">
        <f t="shared" si="245"/>
        <v>S6R2</v>
      </c>
      <c r="L1869" t="str">
        <f>VLOOKUP(K1869,'Voltage Vector Region'!$M:$P,2,0)</f>
        <v>V6</v>
      </c>
      <c r="M1869" t="str">
        <f>VLOOKUP(K1869,'Voltage Vector Region'!$M:$P,3,0)</f>
        <v>V12</v>
      </c>
      <c r="N1869" t="str">
        <f>VLOOKUP(K1869,'Voltage Vector Region'!$M:$P,4,0)</f>
        <v>V1</v>
      </c>
      <c r="P1869" t="str">
        <f>VLOOKUP(L1869,'Voltage Vector Region'!$R:$S,2,0)</f>
        <v>POP</v>
      </c>
      <c r="Q1869" t="str">
        <f>VLOOKUP(M1869,'Voltage Vector Region'!$R:$S,2,0)</f>
        <v>PNO</v>
      </c>
      <c r="R1869" t="str">
        <f>VLOOKUP(N1869,'Voltage Vector Region'!$R:$S,2,0)</f>
        <v>POO</v>
      </c>
      <c r="S1869">
        <f t="shared" si="239"/>
        <v>18.66</v>
      </c>
      <c r="T1869" t="e">
        <f>VLOOKUP($K1869,#REF!,2,0)</f>
        <v>#REF!</v>
      </c>
      <c r="U1869" t="e">
        <f>VLOOKUP($K1869,#REF!,3,0)</f>
        <v>#REF!</v>
      </c>
      <c r="V1869" t="e">
        <f>VLOOKUP($K1869,#REF!,4,0)</f>
        <v>#REF!</v>
      </c>
    </row>
    <row r="1870" spans="3:22" x14ac:dyDescent="0.3">
      <c r="C1870" s="1">
        <v>1.8669999999999999E-2</v>
      </c>
      <c r="D1870" s="1">
        <f t="shared" si="240"/>
        <v>5.865353484252144</v>
      </c>
      <c r="E1870" s="1" t="str">
        <f t="shared" si="241"/>
        <v>S6</v>
      </c>
      <c r="F1870" s="1">
        <f t="shared" si="238"/>
        <v>0.62936572826915516</v>
      </c>
      <c r="G1870" s="1">
        <f>$F$2*(((SQRT(3)*COS(Model!F1870))-SIN(Model!F1870))/2)</f>
        <v>0.32462380613296005</v>
      </c>
      <c r="H1870" s="1">
        <f t="shared" si="242"/>
        <v>0.47090570437097334</v>
      </c>
      <c r="I1870" s="1">
        <f t="shared" si="243"/>
        <v>0.79552951050393339</v>
      </c>
      <c r="J1870" s="1" t="str">
        <f t="shared" si="244"/>
        <v>R2</v>
      </c>
      <c r="K1870" t="str">
        <f t="shared" si="245"/>
        <v>S6R2</v>
      </c>
      <c r="L1870" t="str">
        <f>VLOOKUP(K1870,'Voltage Vector Region'!$M:$P,2,0)</f>
        <v>V6</v>
      </c>
      <c r="M1870" t="str">
        <f>VLOOKUP(K1870,'Voltage Vector Region'!$M:$P,3,0)</f>
        <v>V12</v>
      </c>
      <c r="N1870" t="str">
        <f>VLOOKUP(K1870,'Voltage Vector Region'!$M:$P,4,0)</f>
        <v>V1</v>
      </c>
      <c r="P1870" t="str">
        <f>VLOOKUP(L1870,'Voltage Vector Region'!$R:$S,2,0)</f>
        <v>POP</v>
      </c>
      <c r="Q1870" t="str">
        <f>VLOOKUP(M1870,'Voltage Vector Region'!$R:$S,2,0)</f>
        <v>PNO</v>
      </c>
      <c r="R1870" t="str">
        <f>VLOOKUP(N1870,'Voltage Vector Region'!$R:$S,2,0)</f>
        <v>POO</v>
      </c>
      <c r="S1870">
        <f t="shared" si="239"/>
        <v>18.669999999999998</v>
      </c>
      <c r="T1870" t="e">
        <f>VLOOKUP($K1870,#REF!,2,0)</f>
        <v>#REF!</v>
      </c>
      <c r="U1870" t="e">
        <f>VLOOKUP($K1870,#REF!,3,0)</f>
        <v>#REF!</v>
      </c>
      <c r="V1870" t="e">
        <f>VLOOKUP($K1870,#REF!,4,0)</f>
        <v>#REF!</v>
      </c>
    </row>
    <row r="1871" spans="3:22" x14ac:dyDescent="0.3">
      <c r="C1871" s="1">
        <v>1.8679999999999999E-2</v>
      </c>
      <c r="D1871" s="1">
        <f t="shared" si="240"/>
        <v>5.8684950769057336</v>
      </c>
      <c r="E1871" s="1" t="str">
        <f t="shared" si="241"/>
        <v>S6</v>
      </c>
      <c r="F1871" s="1">
        <f t="shared" si="238"/>
        <v>0.63250732092274475</v>
      </c>
      <c r="G1871" s="1">
        <f>$F$2*(((SQRT(3)*COS(Model!F1871))-SIN(Model!F1871))/2)</f>
        <v>0.32232514857093042</v>
      </c>
      <c r="H1871" s="1">
        <f t="shared" si="242"/>
        <v>0.47293511057787341</v>
      </c>
      <c r="I1871" s="1">
        <f t="shared" si="243"/>
        <v>0.79526025914880383</v>
      </c>
      <c r="J1871" s="1" t="str">
        <f t="shared" si="244"/>
        <v>R2</v>
      </c>
      <c r="K1871" t="str">
        <f t="shared" si="245"/>
        <v>S6R2</v>
      </c>
      <c r="L1871" t="str">
        <f>VLOOKUP(K1871,'Voltage Vector Region'!$M:$P,2,0)</f>
        <v>V6</v>
      </c>
      <c r="M1871" t="str">
        <f>VLOOKUP(K1871,'Voltage Vector Region'!$M:$P,3,0)</f>
        <v>V12</v>
      </c>
      <c r="N1871" t="str">
        <f>VLOOKUP(K1871,'Voltage Vector Region'!$M:$P,4,0)</f>
        <v>V1</v>
      </c>
      <c r="P1871" t="str">
        <f>VLOOKUP(L1871,'Voltage Vector Region'!$R:$S,2,0)</f>
        <v>POP</v>
      </c>
      <c r="Q1871" t="str">
        <f>VLOOKUP(M1871,'Voltage Vector Region'!$R:$S,2,0)</f>
        <v>PNO</v>
      </c>
      <c r="R1871" t="str">
        <f>VLOOKUP(N1871,'Voltage Vector Region'!$R:$S,2,0)</f>
        <v>POO</v>
      </c>
      <c r="S1871">
        <f t="shared" si="239"/>
        <v>18.68</v>
      </c>
      <c r="T1871" t="e">
        <f>VLOOKUP($K1871,#REF!,2,0)</f>
        <v>#REF!</v>
      </c>
      <c r="U1871" t="e">
        <f>VLOOKUP($K1871,#REF!,3,0)</f>
        <v>#REF!</v>
      </c>
      <c r="V1871" t="e">
        <f>VLOOKUP($K1871,#REF!,4,0)</f>
        <v>#REF!</v>
      </c>
    </row>
    <row r="1872" spans="3:22" x14ac:dyDescent="0.3">
      <c r="C1872" s="1">
        <v>1.8689999999999998E-2</v>
      </c>
      <c r="D1872" s="1">
        <f t="shared" si="240"/>
        <v>5.8716366695593232</v>
      </c>
      <c r="E1872" s="1" t="str">
        <f t="shared" si="241"/>
        <v>S6</v>
      </c>
      <c r="F1872" s="1">
        <f t="shared" si="238"/>
        <v>0.63564891357633435</v>
      </c>
      <c r="G1872" s="1">
        <f>$F$2*(((SQRT(3)*COS(Model!F1872))-SIN(Model!F1872))/2)</f>
        <v>0.32002330978981214</v>
      </c>
      <c r="H1872" s="1">
        <f t="shared" si="242"/>
        <v>0.47495984910616357</v>
      </c>
      <c r="I1872" s="1">
        <f t="shared" si="243"/>
        <v>0.79498315889597571</v>
      </c>
      <c r="J1872" s="1" t="str">
        <f t="shared" si="244"/>
        <v>R2</v>
      </c>
      <c r="K1872" t="str">
        <f t="shared" si="245"/>
        <v>S6R2</v>
      </c>
      <c r="L1872" t="str">
        <f>VLOOKUP(K1872,'Voltage Vector Region'!$M:$P,2,0)</f>
        <v>V6</v>
      </c>
      <c r="M1872" t="str">
        <f>VLOOKUP(K1872,'Voltage Vector Region'!$M:$P,3,0)</f>
        <v>V12</v>
      </c>
      <c r="N1872" t="str">
        <f>VLOOKUP(K1872,'Voltage Vector Region'!$M:$P,4,0)</f>
        <v>V1</v>
      </c>
      <c r="P1872" t="str">
        <f>VLOOKUP(L1872,'Voltage Vector Region'!$R:$S,2,0)</f>
        <v>POP</v>
      </c>
      <c r="Q1872" t="str">
        <f>VLOOKUP(M1872,'Voltage Vector Region'!$R:$S,2,0)</f>
        <v>PNO</v>
      </c>
      <c r="R1872" t="str">
        <f>VLOOKUP(N1872,'Voltage Vector Region'!$R:$S,2,0)</f>
        <v>POO</v>
      </c>
      <c r="S1872">
        <f t="shared" si="239"/>
        <v>18.689999999999998</v>
      </c>
      <c r="T1872" t="e">
        <f>VLOOKUP($K1872,#REF!,2,0)</f>
        <v>#REF!</v>
      </c>
      <c r="U1872" t="e">
        <f>VLOOKUP($K1872,#REF!,3,0)</f>
        <v>#REF!</v>
      </c>
      <c r="V1872" t="e">
        <f>VLOOKUP($K1872,#REF!,4,0)</f>
        <v>#REF!</v>
      </c>
    </row>
    <row r="1873" spans="3:22" x14ac:dyDescent="0.3">
      <c r="C1873" s="1">
        <v>1.8700000000000001E-2</v>
      </c>
      <c r="D1873" s="1">
        <f t="shared" si="240"/>
        <v>5.8747782622129137</v>
      </c>
      <c r="E1873" s="1" t="str">
        <f t="shared" si="241"/>
        <v>S6</v>
      </c>
      <c r="F1873" s="1">
        <f t="shared" si="238"/>
        <v>0.63879050622992484</v>
      </c>
      <c r="G1873" s="1">
        <f>$F$2*(((SQRT(3)*COS(Model!F1873))-SIN(Model!F1873))/2)</f>
        <v>0.3177183125078244</v>
      </c>
      <c r="H1873" s="1">
        <f t="shared" si="242"/>
        <v>0.47697989997249279</v>
      </c>
      <c r="I1873" s="1">
        <f t="shared" si="243"/>
        <v>0.79469821248031725</v>
      </c>
      <c r="J1873" s="1" t="str">
        <f t="shared" si="244"/>
        <v>R2</v>
      </c>
      <c r="K1873" t="str">
        <f t="shared" si="245"/>
        <v>S6R2</v>
      </c>
      <c r="L1873" t="str">
        <f>VLOOKUP(K1873,'Voltage Vector Region'!$M:$P,2,0)</f>
        <v>V6</v>
      </c>
      <c r="M1873" t="str">
        <f>VLOOKUP(K1873,'Voltage Vector Region'!$M:$P,3,0)</f>
        <v>V12</v>
      </c>
      <c r="N1873" t="str">
        <f>VLOOKUP(K1873,'Voltage Vector Region'!$M:$P,4,0)</f>
        <v>V1</v>
      </c>
      <c r="P1873" t="str">
        <f>VLOOKUP(L1873,'Voltage Vector Region'!$R:$S,2,0)</f>
        <v>POP</v>
      </c>
      <c r="Q1873" t="str">
        <f>VLOOKUP(M1873,'Voltage Vector Region'!$R:$S,2,0)</f>
        <v>PNO</v>
      </c>
      <c r="R1873" t="str">
        <f>VLOOKUP(N1873,'Voltage Vector Region'!$R:$S,2,0)</f>
        <v>POO</v>
      </c>
      <c r="S1873">
        <f t="shared" si="239"/>
        <v>18.7</v>
      </c>
      <c r="T1873" t="e">
        <f>VLOOKUP($K1873,#REF!,2,0)</f>
        <v>#REF!</v>
      </c>
      <c r="U1873" t="e">
        <f>VLOOKUP($K1873,#REF!,3,0)</f>
        <v>#REF!</v>
      </c>
      <c r="V1873" t="e">
        <f>VLOOKUP($K1873,#REF!,4,0)</f>
        <v>#REF!</v>
      </c>
    </row>
    <row r="1874" spans="3:22" x14ac:dyDescent="0.3">
      <c r="C1874" s="1">
        <v>1.8710000000000001E-2</v>
      </c>
      <c r="D1874" s="1">
        <f t="shared" si="240"/>
        <v>5.8779198548665033</v>
      </c>
      <c r="E1874" s="1" t="str">
        <f t="shared" si="241"/>
        <v>S6</v>
      </c>
      <c r="F1874" s="1">
        <f t="shared" si="238"/>
        <v>0.64193209888351443</v>
      </c>
      <c r="G1874" s="1">
        <f>$F$2*(((SQRT(3)*COS(Model!F1874))-SIN(Model!F1874))/2)</f>
        <v>0.31541017947436084</v>
      </c>
      <c r="H1874" s="1">
        <f t="shared" si="242"/>
        <v>0.47899524323977327</v>
      </c>
      <c r="I1874" s="1">
        <f t="shared" si="243"/>
        <v>0.79440542271413417</v>
      </c>
      <c r="J1874" s="1" t="str">
        <f t="shared" si="244"/>
        <v>R2</v>
      </c>
      <c r="K1874" t="str">
        <f t="shared" si="245"/>
        <v>S6R2</v>
      </c>
      <c r="L1874" t="str">
        <f>VLOOKUP(K1874,'Voltage Vector Region'!$M:$P,2,0)</f>
        <v>V6</v>
      </c>
      <c r="M1874" t="str">
        <f>VLOOKUP(K1874,'Voltage Vector Region'!$M:$P,3,0)</f>
        <v>V12</v>
      </c>
      <c r="N1874" t="str">
        <f>VLOOKUP(K1874,'Voltage Vector Region'!$M:$P,4,0)</f>
        <v>V1</v>
      </c>
      <c r="P1874" t="str">
        <f>VLOOKUP(L1874,'Voltage Vector Region'!$R:$S,2,0)</f>
        <v>POP</v>
      </c>
      <c r="Q1874" t="str">
        <f>VLOOKUP(M1874,'Voltage Vector Region'!$R:$S,2,0)</f>
        <v>PNO</v>
      </c>
      <c r="R1874" t="str">
        <f>VLOOKUP(N1874,'Voltage Vector Region'!$R:$S,2,0)</f>
        <v>POO</v>
      </c>
      <c r="S1874">
        <f t="shared" si="239"/>
        <v>18.71</v>
      </c>
      <c r="T1874" t="e">
        <f>VLOOKUP($K1874,#REF!,2,0)</f>
        <v>#REF!</v>
      </c>
      <c r="U1874" t="e">
        <f>VLOOKUP($K1874,#REF!,3,0)</f>
        <v>#REF!</v>
      </c>
      <c r="V1874" t="e">
        <f>VLOOKUP($K1874,#REF!,4,0)</f>
        <v>#REF!</v>
      </c>
    </row>
    <row r="1875" spans="3:22" x14ac:dyDescent="0.3">
      <c r="C1875" s="1">
        <v>1.8720000000000001E-2</v>
      </c>
      <c r="D1875" s="1">
        <f t="shared" si="240"/>
        <v>5.8810614475200929</v>
      </c>
      <c r="E1875" s="1" t="str">
        <f t="shared" si="241"/>
        <v>S6</v>
      </c>
      <c r="F1875" s="1">
        <f t="shared" si="238"/>
        <v>0.64507369153710403</v>
      </c>
      <c r="G1875" s="1">
        <f>$F$2*(((SQRT(3)*COS(Model!F1875))-SIN(Model!F1875))/2)</f>
        <v>0.31309893346976203</v>
      </c>
      <c r="H1875" s="1">
        <f t="shared" si="242"/>
        <v>0.48100585901738119</v>
      </c>
      <c r="I1875" s="1">
        <f t="shared" si="243"/>
        <v>0.79410479248714316</v>
      </c>
      <c r="J1875" s="1" t="str">
        <f t="shared" si="244"/>
        <v>R2</v>
      </c>
      <c r="K1875" t="str">
        <f t="shared" si="245"/>
        <v>S6R2</v>
      </c>
      <c r="L1875" t="str">
        <f>VLOOKUP(K1875,'Voltage Vector Region'!$M:$P,2,0)</f>
        <v>V6</v>
      </c>
      <c r="M1875" t="str">
        <f>VLOOKUP(K1875,'Voltage Vector Region'!$M:$P,3,0)</f>
        <v>V12</v>
      </c>
      <c r="N1875" t="str">
        <f>VLOOKUP(K1875,'Voltage Vector Region'!$M:$P,4,0)</f>
        <v>V1</v>
      </c>
      <c r="P1875" t="str">
        <f>VLOOKUP(L1875,'Voltage Vector Region'!$R:$S,2,0)</f>
        <v>POP</v>
      </c>
      <c r="Q1875" t="str">
        <f>VLOOKUP(M1875,'Voltage Vector Region'!$R:$S,2,0)</f>
        <v>PNO</v>
      </c>
      <c r="R1875" t="str">
        <f>VLOOKUP(N1875,'Voltage Vector Region'!$R:$S,2,0)</f>
        <v>POO</v>
      </c>
      <c r="S1875">
        <f t="shared" si="239"/>
        <v>18.72</v>
      </c>
      <c r="T1875" t="e">
        <f>VLOOKUP($K1875,#REF!,2,0)</f>
        <v>#REF!</v>
      </c>
      <c r="U1875" t="e">
        <f>VLOOKUP($K1875,#REF!,3,0)</f>
        <v>#REF!</v>
      </c>
      <c r="V1875" t="e">
        <f>VLOOKUP($K1875,#REF!,4,0)</f>
        <v>#REF!</v>
      </c>
    </row>
    <row r="1876" spans="3:22" x14ac:dyDescent="0.3">
      <c r="C1876" s="1">
        <v>1.873E-2</v>
      </c>
      <c r="D1876" s="1">
        <f t="shared" si="240"/>
        <v>5.8842030401736825</v>
      </c>
      <c r="E1876" s="1" t="str">
        <f t="shared" si="241"/>
        <v>S6</v>
      </c>
      <c r="F1876" s="1">
        <f t="shared" si="238"/>
        <v>0.64821528419069363</v>
      </c>
      <c r="G1876" s="1">
        <f>$F$2*(((SQRT(3)*COS(Model!F1876))-SIN(Model!F1876))/2)</f>
        <v>0.31078459730509317</v>
      </c>
      <c r="H1876" s="1">
        <f t="shared" si="242"/>
        <v>0.48301172746135052</v>
      </c>
      <c r="I1876" s="1">
        <f t="shared" si="243"/>
        <v>0.79379632476644368</v>
      </c>
      <c r="J1876" s="1" t="str">
        <f t="shared" si="244"/>
        <v>R2</v>
      </c>
      <c r="K1876" t="str">
        <f t="shared" si="245"/>
        <v>S6R2</v>
      </c>
      <c r="L1876" t="str">
        <f>VLOOKUP(K1876,'Voltage Vector Region'!$M:$P,2,0)</f>
        <v>V6</v>
      </c>
      <c r="M1876" t="str">
        <f>VLOOKUP(K1876,'Voltage Vector Region'!$M:$P,3,0)</f>
        <v>V12</v>
      </c>
      <c r="N1876" t="str">
        <f>VLOOKUP(K1876,'Voltage Vector Region'!$M:$P,4,0)</f>
        <v>V1</v>
      </c>
      <c r="P1876" t="str">
        <f>VLOOKUP(L1876,'Voltage Vector Region'!$R:$S,2,0)</f>
        <v>POP</v>
      </c>
      <c r="Q1876" t="str">
        <f>VLOOKUP(M1876,'Voltage Vector Region'!$R:$S,2,0)</f>
        <v>PNO</v>
      </c>
      <c r="R1876" t="str">
        <f>VLOOKUP(N1876,'Voltage Vector Region'!$R:$S,2,0)</f>
        <v>POO</v>
      </c>
      <c r="S1876">
        <f t="shared" si="239"/>
        <v>18.73</v>
      </c>
      <c r="T1876" t="e">
        <f>VLOOKUP($K1876,#REF!,2,0)</f>
        <v>#REF!</v>
      </c>
      <c r="U1876" t="e">
        <f>VLOOKUP($K1876,#REF!,3,0)</f>
        <v>#REF!</v>
      </c>
      <c r="V1876" t="e">
        <f>VLOOKUP($K1876,#REF!,4,0)</f>
        <v>#REF!</v>
      </c>
    </row>
    <row r="1877" spans="3:22" x14ac:dyDescent="0.3">
      <c r="C1877" s="1">
        <v>1.874E-2</v>
      </c>
      <c r="D1877" s="1">
        <f t="shared" si="240"/>
        <v>5.8873446328272721</v>
      </c>
      <c r="E1877" s="1" t="str">
        <f t="shared" si="241"/>
        <v>S6</v>
      </c>
      <c r="F1877" s="1">
        <f t="shared" si="238"/>
        <v>0.65135687684428323</v>
      </c>
      <c r="G1877" s="1">
        <f>$F$2*(((SQRT(3)*COS(Model!F1877))-SIN(Model!F1877))/2)</f>
        <v>0.30846719382191767</v>
      </c>
      <c r="H1877" s="1">
        <f t="shared" si="242"/>
        <v>0.48501282877456947</v>
      </c>
      <c r="I1877" s="1">
        <f t="shared" si="243"/>
        <v>0.79348002259648709</v>
      </c>
      <c r="J1877" s="1" t="str">
        <f t="shared" si="244"/>
        <v>R2</v>
      </c>
      <c r="K1877" t="str">
        <f t="shared" si="245"/>
        <v>S6R2</v>
      </c>
      <c r="L1877" t="str">
        <f>VLOOKUP(K1877,'Voltage Vector Region'!$M:$P,2,0)</f>
        <v>V6</v>
      </c>
      <c r="M1877" t="str">
        <f>VLOOKUP(K1877,'Voltage Vector Region'!$M:$P,3,0)</f>
        <v>V12</v>
      </c>
      <c r="N1877" t="str">
        <f>VLOOKUP(K1877,'Voltage Vector Region'!$M:$P,4,0)</f>
        <v>V1</v>
      </c>
      <c r="P1877" t="str">
        <f>VLOOKUP(L1877,'Voltage Vector Region'!$R:$S,2,0)</f>
        <v>POP</v>
      </c>
      <c r="Q1877" t="str">
        <f>VLOOKUP(M1877,'Voltage Vector Region'!$R:$S,2,0)</f>
        <v>PNO</v>
      </c>
      <c r="R1877" t="str">
        <f>VLOOKUP(N1877,'Voltage Vector Region'!$R:$S,2,0)</f>
        <v>POO</v>
      </c>
      <c r="S1877">
        <f t="shared" si="239"/>
        <v>18.739999999999998</v>
      </c>
      <c r="T1877" t="e">
        <f>VLOOKUP($K1877,#REF!,2,0)</f>
        <v>#REF!</v>
      </c>
      <c r="U1877" t="e">
        <f>VLOOKUP($K1877,#REF!,3,0)</f>
        <v>#REF!</v>
      </c>
      <c r="V1877" t="e">
        <f>VLOOKUP($K1877,#REF!,4,0)</f>
        <v>#REF!</v>
      </c>
    </row>
    <row r="1878" spans="3:22" x14ac:dyDescent="0.3">
      <c r="C1878" s="1">
        <v>1.8749999999999999E-2</v>
      </c>
      <c r="D1878" s="1">
        <f t="shared" si="240"/>
        <v>5.8904862254808625</v>
      </c>
      <c r="E1878" s="1" t="str">
        <f t="shared" si="241"/>
        <v>S6</v>
      </c>
      <c r="F1878" s="1">
        <f t="shared" si="238"/>
        <v>0.65449846949787371</v>
      </c>
      <c r="G1878" s="1">
        <f>$F$2*(((SQRT(3)*COS(Model!F1878))-SIN(Model!F1878))/2)</f>
        <v>0.30614674589207169</v>
      </c>
      <c r="H1878" s="1">
        <f t="shared" si="242"/>
        <v>0.48700914320697664</v>
      </c>
      <c r="I1878" s="1">
        <f t="shared" si="243"/>
        <v>0.79315588909904833</v>
      </c>
      <c r="J1878" s="1" t="str">
        <f t="shared" si="244"/>
        <v>R2</v>
      </c>
      <c r="K1878" t="str">
        <f t="shared" si="245"/>
        <v>S6R2</v>
      </c>
      <c r="L1878" t="str">
        <f>VLOOKUP(K1878,'Voltage Vector Region'!$M:$P,2,0)</f>
        <v>V6</v>
      </c>
      <c r="M1878" t="str">
        <f>VLOOKUP(K1878,'Voltage Vector Region'!$M:$P,3,0)</f>
        <v>V12</v>
      </c>
      <c r="N1878" t="str">
        <f>VLOOKUP(K1878,'Voltage Vector Region'!$M:$P,4,0)</f>
        <v>V1</v>
      </c>
      <c r="P1878" t="str">
        <f>VLOOKUP(L1878,'Voltage Vector Region'!$R:$S,2,0)</f>
        <v>POP</v>
      </c>
      <c r="Q1878" t="str">
        <f>VLOOKUP(M1878,'Voltage Vector Region'!$R:$S,2,0)</f>
        <v>PNO</v>
      </c>
      <c r="R1878" t="str">
        <f>VLOOKUP(N1878,'Voltage Vector Region'!$R:$S,2,0)</f>
        <v>POO</v>
      </c>
      <c r="S1878">
        <f t="shared" si="239"/>
        <v>18.75</v>
      </c>
      <c r="T1878" t="e">
        <f>VLOOKUP($K1878,#REF!,2,0)</f>
        <v>#REF!</v>
      </c>
      <c r="U1878" t="e">
        <f>VLOOKUP($K1878,#REF!,3,0)</f>
        <v>#REF!</v>
      </c>
      <c r="V1878" t="e">
        <f>VLOOKUP($K1878,#REF!,4,0)</f>
        <v>#REF!</v>
      </c>
    </row>
    <row r="1879" spans="3:22" x14ac:dyDescent="0.3">
      <c r="C1879" s="1">
        <v>1.8759999999999999E-2</v>
      </c>
      <c r="D1879" s="1">
        <f t="shared" si="240"/>
        <v>5.8936278181344521</v>
      </c>
      <c r="E1879" s="1" t="str">
        <f t="shared" si="241"/>
        <v>S6</v>
      </c>
      <c r="F1879" s="1">
        <f t="shared" si="238"/>
        <v>0.65764006215146331</v>
      </c>
      <c r="G1879" s="1">
        <f>$F$2*(((SQRT(3)*COS(Model!F1879))-SIN(Model!F1879))/2)</f>
        <v>0.30382327641744095</v>
      </c>
      <c r="H1879" s="1">
        <f t="shared" si="242"/>
        <v>0.4890006510557533</v>
      </c>
      <c r="I1879" s="1">
        <f t="shared" si="243"/>
        <v>0.7928239274731943</v>
      </c>
      <c r="J1879" s="1" t="str">
        <f t="shared" si="244"/>
        <v>R2</v>
      </c>
      <c r="K1879" t="str">
        <f t="shared" si="245"/>
        <v>S6R2</v>
      </c>
      <c r="L1879" t="str">
        <f>VLOOKUP(K1879,'Voltage Vector Region'!$M:$P,2,0)</f>
        <v>V6</v>
      </c>
      <c r="M1879" t="str">
        <f>VLOOKUP(K1879,'Voltage Vector Region'!$M:$P,3,0)</f>
        <v>V12</v>
      </c>
      <c r="N1879" t="str">
        <f>VLOOKUP(K1879,'Voltage Vector Region'!$M:$P,4,0)</f>
        <v>V1</v>
      </c>
      <c r="P1879" t="str">
        <f>VLOOKUP(L1879,'Voltage Vector Region'!$R:$S,2,0)</f>
        <v>POP</v>
      </c>
      <c r="Q1879" t="str">
        <f>VLOOKUP(M1879,'Voltage Vector Region'!$R:$S,2,0)</f>
        <v>PNO</v>
      </c>
      <c r="R1879" t="str">
        <f>VLOOKUP(N1879,'Voltage Vector Region'!$R:$S,2,0)</f>
        <v>POO</v>
      </c>
      <c r="S1879">
        <f t="shared" si="239"/>
        <v>18.759999999999998</v>
      </c>
      <c r="T1879" t="e">
        <f>VLOOKUP($K1879,#REF!,2,0)</f>
        <v>#REF!</v>
      </c>
      <c r="U1879" t="e">
        <f>VLOOKUP($K1879,#REF!,3,0)</f>
        <v>#REF!</v>
      </c>
      <c r="V1879" t="e">
        <f>VLOOKUP($K1879,#REF!,4,0)</f>
        <v>#REF!</v>
      </c>
    </row>
    <row r="1880" spans="3:22" x14ac:dyDescent="0.3">
      <c r="C1880" s="1">
        <v>1.8769999999999998E-2</v>
      </c>
      <c r="D1880" s="1">
        <f t="shared" si="240"/>
        <v>5.8967694107880417</v>
      </c>
      <c r="E1880" s="1" t="str">
        <f t="shared" si="241"/>
        <v>S6</v>
      </c>
      <c r="F1880" s="1">
        <f t="shared" si="238"/>
        <v>0.66078165480505291</v>
      </c>
      <c r="G1880" s="1">
        <f>$F$2*(((SQRT(3)*COS(Model!F1880))-SIN(Model!F1880))/2)</f>
        <v>0.3014968083297303</v>
      </c>
      <c r="H1880" s="1">
        <f t="shared" si="242"/>
        <v>0.49098733266552164</v>
      </c>
      <c r="I1880" s="1">
        <f t="shared" si="243"/>
        <v>0.79248414099525188</v>
      </c>
      <c r="J1880" s="1" t="str">
        <f t="shared" si="244"/>
        <v>R2</v>
      </c>
      <c r="K1880" t="str">
        <f t="shared" si="245"/>
        <v>S6R2</v>
      </c>
      <c r="L1880" t="str">
        <f>VLOOKUP(K1880,'Voltage Vector Region'!$M:$P,2,0)</f>
        <v>V6</v>
      </c>
      <c r="M1880" t="str">
        <f>VLOOKUP(K1880,'Voltage Vector Region'!$M:$P,3,0)</f>
        <v>V12</v>
      </c>
      <c r="N1880" t="str">
        <f>VLOOKUP(K1880,'Voltage Vector Region'!$M:$P,4,0)</f>
        <v>V1</v>
      </c>
      <c r="P1880" t="str">
        <f>VLOOKUP(L1880,'Voltage Vector Region'!$R:$S,2,0)</f>
        <v>POP</v>
      </c>
      <c r="Q1880" t="str">
        <f>VLOOKUP(M1880,'Voltage Vector Region'!$R:$S,2,0)</f>
        <v>PNO</v>
      </c>
      <c r="R1880" t="str">
        <f>VLOOKUP(N1880,'Voltage Vector Region'!$R:$S,2,0)</f>
        <v>POO</v>
      </c>
      <c r="S1880">
        <f t="shared" si="239"/>
        <v>18.77</v>
      </c>
      <c r="T1880" t="e">
        <f>VLOOKUP($K1880,#REF!,2,0)</f>
        <v>#REF!</v>
      </c>
      <c r="U1880" t="e">
        <f>VLOOKUP($K1880,#REF!,3,0)</f>
        <v>#REF!</v>
      </c>
      <c r="V1880" t="e">
        <f>VLOOKUP($K1880,#REF!,4,0)</f>
        <v>#REF!</v>
      </c>
    </row>
    <row r="1881" spans="3:22" x14ac:dyDescent="0.3">
      <c r="C1881" s="1">
        <v>1.8780000000000002E-2</v>
      </c>
      <c r="D1881" s="1">
        <f t="shared" si="240"/>
        <v>5.8999110034416322</v>
      </c>
      <c r="E1881" s="1" t="str">
        <f t="shared" si="241"/>
        <v>S6</v>
      </c>
      <c r="F1881" s="1">
        <f t="shared" si="238"/>
        <v>0.6639232474586434</v>
      </c>
      <c r="G1881" s="1">
        <f>$F$2*(((SQRT(3)*COS(Model!F1881))-SIN(Model!F1881))/2)</f>
        <v>0.29916736459024007</v>
      </c>
      <c r="H1881" s="1">
        <f t="shared" si="242"/>
        <v>0.49296916842853666</v>
      </c>
      <c r="I1881" s="1">
        <f t="shared" si="243"/>
        <v>0.79213653301877673</v>
      </c>
      <c r="J1881" s="1" t="str">
        <f t="shared" si="244"/>
        <v>R2</v>
      </c>
      <c r="K1881" t="str">
        <f t="shared" si="245"/>
        <v>S6R2</v>
      </c>
      <c r="L1881" t="str">
        <f>VLOOKUP(K1881,'Voltage Vector Region'!$M:$P,2,0)</f>
        <v>V6</v>
      </c>
      <c r="M1881" t="str">
        <f>VLOOKUP(K1881,'Voltage Vector Region'!$M:$P,3,0)</f>
        <v>V12</v>
      </c>
      <c r="N1881" t="str">
        <f>VLOOKUP(K1881,'Voltage Vector Region'!$M:$P,4,0)</f>
        <v>V1</v>
      </c>
      <c r="P1881" t="str">
        <f>VLOOKUP(L1881,'Voltage Vector Region'!$R:$S,2,0)</f>
        <v>POP</v>
      </c>
      <c r="Q1881" t="str">
        <f>VLOOKUP(M1881,'Voltage Vector Region'!$R:$S,2,0)</f>
        <v>PNO</v>
      </c>
      <c r="R1881" t="str">
        <f>VLOOKUP(N1881,'Voltage Vector Region'!$R:$S,2,0)</f>
        <v>POO</v>
      </c>
      <c r="S1881">
        <f t="shared" si="239"/>
        <v>18.78</v>
      </c>
      <c r="T1881" t="e">
        <f>VLOOKUP($K1881,#REF!,2,0)</f>
        <v>#REF!</v>
      </c>
      <c r="U1881" t="e">
        <f>VLOOKUP($K1881,#REF!,3,0)</f>
        <v>#REF!</v>
      </c>
      <c r="V1881" t="e">
        <f>VLOOKUP($K1881,#REF!,4,0)</f>
        <v>#REF!</v>
      </c>
    </row>
    <row r="1882" spans="3:22" x14ac:dyDescent="0.3">
      <c r="C1882" s="1">
        <v>1.8790000000000001E-2</v>
      </c>
      <c r="D1882" s="1">
        <f t="shared" si="240"/>
        <v>5.9030525960952218</v>
      </c>
      <c r="E1882" s="1" t="str">
        <f t="shared" si="241"/>
        <v>S6</v>
      </c>
      <c r="F1882" s="1">
        <f t="shared" si="238"/>
        <v>0.66706484011223299</v>
      </c>
      <c r="G1882" s="1">
        <f>$F$2*(((SQRT(3)*COS(Model!F1882))-SIN(Model!F1882))/2)</f>
        <v>0.29683496818964067</v>
      </c>
      <c r="H1882" s="1">
        <f t="shared" si="242"/>
        <v>0.49494613878487848</v>
      </c>
      <c r="I1882" s="1">
        <f t="shared" si="243"/>
        <v>0.79178110697451909</v>
      </c>
      <c r="J1882" s="1" t="str">
        <f t="shared" si="244"/>
        <v>R2</v>
      </c>
      <c r="K1882" t="str">
        <f t="shared" si="245"/>
        <v>S6R2</v>
      </c>
      <c r="L1882" t="str">
        <f>VLOOKUP(K1882,'Voltage Vector Region'!$M:$P,2,0)</f>
        <v>V6</v>
      </c>
      <c r="M1882" t="str">
        <f>VLOOKUP(K1882,'Voltage Vector Region'!$M:$P,3,0)</f>
        <v>V12</v>
      </c>
      <c r="N1882" t="str">
        <f>VLOOKUP(K1882,'Voltage Vector Region'!$M:$P,4,0)</f>
        <v>V1</v>
      </c>
      <c r="P1882" t="str">
        <f>VLOOKUP(L1882,'Voltage Vector Region'!$R:$S,2,0)</f>
        <v>POP</v>
      </c>
      <c r="Q1882" t="str">
        <f>VLOOKUP(M1882,'Voltage Vector Region'!$R:$S,2,0)</f>
        <v>PNO</v>
      </c>
      <c r="R1882" t="str">
        <f>VLOOKUP(N1882,'Voltage Vector Region'!$R:$S,2,0)</f>
        <v>POO</v>
      </c>
      <c r="S1882">
        <f t="shared" si="239"/>
        <v>18.79</v>
      </c>
      <c r="T1882" t="e">
        <f>VLOOKUP($K1882,#REF!,2,0)</f>
        <v>#REF!</v>
      </c>
      <c r="U1882" t="e">
        <f>VLOOKUP($K1882,#REF!,3,0)</f>
        <v>#REF!</v>
      </c>
      <c r="V1882" t="e">
        <f>VLOOKUP($K1882,#REF!,4,0)</f>
        <v>#REF!</v>
      </c>
    </row>
    <row r="1883" spans="3:22" x14ac:dyDescent="0.3">
      <c r="C1883" s="1">
        <v>1.8800000000000001E-2</v>
      </c>
      <c r="D1883" s="1">
        <f t="shared" si="240"/>
        <v>5.9061941887488114</v>
      </c>
      <c r="E1883" s="1" t="str">
        <f t="shared" si="241"/>
        <v>S6</v>
      </c>
      <c r="F1883" s="1">
        <f t="shared" si="238"/>
        <v>0.67020643276582259</v>
      </c>
      <c r="G1883" s="1">
        <f>$F$2*(((SQRT(3)*COS(Model!F1883))-SIN(Model!F1883))/2)</f>
        <v>0.29449964214774232</v>
      </c>
      <c r="H1883" s="1">
        <f t="shared" si="242"/>
        <v>0.49691822422264836</v>
      </c>
      <c r="I1883" s="1">
        <f t="shared" si="243"/>
        <v>0.79141786637039069</v>
      </c>
      <c r="J1883" s="1" t="str">
        <f t="shared" si="244"/>
        <v>R2</v>
      </c>
      <c r="K1883" t="str">
        <f t="shared" si="245"/>
        <v>S6R2</v>
      </c>
      <c r="L1883" t="str">
        <f>VLOOKUP(K1883,'Voltage Vector Region'!$M:$P,2,0)</f>
        <v>V6</v>
      </c>
      <c r="M1883" t="str">
        <f>VLOOKUP(K1883,'Voltage Vector Region'!$M:$P,3,0)</f>
        <v>V12</v>
      </c>
      <c r="N1883" t="str">
        <f>VLOOKUP(K1883,'Voltage Vector Region'!$M:$P,4,0)</f>
        <v>V1</v>
      </c>
      <c r="P1883" t="str">
        <f>VLOOKUP(L1883,'Voltage Vector Region'!$R:$S,2,0)</f>
        <v>POP</v>
      </c>
      <c r="Q1883" t="str">
        <f>VLOOKUP(M1883,'Voltage Vector Region'!$R:$S,2,0)</f>
        <v>PNO</v>
      </c>
      <c r="R1883" t="str">
        <f>VLOOKUP(N1883,'Voltage Vector Region'!$R:$S,2,0)</f>
        <v>POO</v>
      </c>
      <c r="S1883">
        <f t="shared" si="239"/>
        <v>18.8</v>
      </c>
      <c r="T1883" t="e">
        <f>VLOOKUP($K1883,#REF!,2,0)</f>
        <v>#REF!</v>
      </c>
      <c r="U1883" t="e">
        <f>VLOOKUP($K1883,#REF!,3,0)</f>
        <v>#REF!</v>
      </c>
      <c r="V1883" t="e">
        <f>VLOOKUP($K1883,#REF!,4,0)</f>
        <v>#REF!</v>
      </c>
    </row>
    <row r="1884" spans="3:22" x14ac:dyDescent="0.3">
      <c r="C1884" s="1">
        <v>1.881E-2</v>
      </c>
      <c r="D1884" s="1">
        <f t="shared" si="240"/>
        <v>5.909335781402401</v>
      </c>
      <c r="E1884" s="1" t="str">
        <f t="shared" si="241"/>
        <v>S6</v>
      </c>
      <c r="F1884" s="1">
        <f t="shared" si="238"/>
        <v>0.67334802541941219</v>
      </c>
      <c r="G1884" s="1">
        <f>$F$2*(((SQRT(3)*COS(Model!F1884))-SIN(Model!F1884))/2)</f>
        <v>0.29216140951327035</v>
      </c>
      <c r="H1884" s="1">
        <f t="shared" si="242"/>
        <v>0.49888540527815906</v>
      </c>
      <c r="I1884" s="1">
        <f t="shared" si="243"/>
        <v>0.79104681479142935</v>
      </c>
      <c r="J1884" s="1" t="str">
        <f t="shared" si="244"/>
        <v>R2</v>
      </c>
      <c r="K1884" t="str">
        <f t="shared" si="245"/>
        <v>S6R2</v>
      </c>
      <c r="L1884" t="str">
        <f>VLOOKUP(K1884,'Voltage Vector Region'!$M:$P,2,0)</f>
        <v>V6</v>
      </c>
      <c r="M1884" t="str">
        <f>VLOOKUP(K1884,'Voltage Vector Region'!$M:$P,3,0)</f>
        <v>V12</v>
      </c>
      <c r="N1884" t="str">
        <f>VLOOKUP(K1884,'Voltage Vector Region'!$M:$P,4,0)</f>
        <v>V1</v>
      </c>
      <c r="P1884" t="str">
        <f>VLOOKUP(L1884,'Voltage Vector Region'!$R:$S,2,0)</f>
        <v>POP</v>
      </c>
      <c r="Q1884" t="str">
        <f>VLOOKUP(M1884,'Voltage Vector Region'!$R:$S,2,0)</f>
        <v>PNO</v>
      </c>
      <c r="R1884" t="str">
        <f>VLOOKUP(N1884,'Voltage Vector Region'!$R:$S,2,0)</f>
        <v>POO</v>
      </c>
      <c r="S1884">
        <f t="shared" si="239"/>
        <v>18.809999999999999</v>
      </c>
      <c r="T1884" t="e">
        <f>VLOOKUP($K1884,#REF!,2,0)</f>
        <v>#REF!</v>
      </c>
      <c r="U1884" t="e">
        <f>VLOOKUP($K1884,#REF!,3,0)</f>
        <v>#REF!</v>
      </c>
      <c r="V1884" t="e">
        <f>VLOOKUP($K1884,#REF!,4,0)</f>
        <v>#REF!</v>
      </c>
    </row>
    <row r="1885" spans="3:22" x14ac:dyDescent="0.3">
      <c r="C1885" s="1">
        <v>1.882E-2</v>
      </c>
      <c r="D1885" s="1">
        <f t="shared" si="240"/>
        <v>5.9124773740559906</v>
      </c>
      <c r="E1885" s="1" t="str">
        <f t="shared" si="241"/>
        <v>S6</v>
      </c>
      <c r="F1885" s="1">
        <f t="shared" si="238"/>
        <v>0.67648961807300179</v>
      </c>
      <c r="G1885" s="1">
        <f>$F$2*(((SQRT(3)*COS(Model!F1885))-SIN(Model!F1885))/2)</f>
        <v>0.28982029336363674</v>
      </c>
      <c r="H1885" s="1">
        <f t="shared" si="242"/>
        <v>0.500847662536128</v>
      </c>
      <c r="I1885" s="1">
        <f t="shared" si="243"/>
        <v>0.79066795589976469</v>
      </c>
      <c r="J1885" s="1" t="str">
        <f t="shared" si="244"/>
        <v>R4</v>
      </c>
      <c r="K1885" t="str">
        <f t="shared" si="245"/>
        <v>S6R4</v>
      </c>
      <c r="L1885" t="str">
        <f>VLOOKUP(K1885,'Voltage Vector Region'!$M:$P,2,0)</f>
        <v>V13</v>
      </c>
      <c r="M1885" t="str">
        <f>VLOOKUP(K1885,'Voltage Vector Region'!$M:$P,3,0)</f>
        <v>V12</v>
      </c>
      <c r="N1885" t="str">
        <f>VLOOKUP(K1885,'Voltage Vector Region'!$M:$P,4,0)</f>
        <v>V1</v>
      </c>
      <c r="P1885" t="str">
        <f>VLOOKUP(L1885,'Voltage Vector Region'!$R:$S,2,0)</f>
        <v>PNN</v>
      </c>
      <c r="Q1885" t="str">
        <f>VLOOKUP(M1885,'Voltage Vector Region'!$R:$S,2,0)</f>
        <v>PNO</v>
      </c>
      <c r="R1885" t="str">
        <f>VLOOKUP(N1885,'Voltage Vector Region'!$R:$S,2,0)</f>
        <v>POO</v>
      </c>
      <c r="S1885">
        <f t="shared" si="239"/>
        <v>18.82</v>
      </c>
      <c r="T1885" t="e">
        <f>VLOOKUP($K1885,#REF!,2,0)</f>
        <v>#REF!</v>
      </c>
      <c r="U1885" t="e">
        <f>VLOOKUP($K1885,#REF!,3,0)</f>
        <v>#REF!</v>
      </c>
      <c r="V1885" t="e">
        <f>VLOOKUP($K1885,#REF!,4,0)</f>
        <v>#REF!</v>
      </c>
    </row>
    <row r="1886" spans="3:22" x14ac:dyDescent="0.3">
      <c r="C1886" s="1">
        <v>1.883E-2</v>
      </c>
      <c r="D1886" s="1">
        <f t="shared" si="240"/>
        <v>5.9156189667095802</v>
      </c>
      <c r="E1886" s="1" t="str">
        <f t="shared" si="241"/>
        <v>S6</v>
      </c>
      <c r="F1886" s="1">
        <f t="shared" si="238"/>
        <v>0.67963121072659138</v>
      </c>
      <c r="G1886" s="1">
        <f>$F$2*(((SQRT(3)*COS(Model!F1886))-SIN(Model!F1886))/2)</f>
        <v>0.28747631680471292</v>
      </c>
      <c r="H1886" s="1">
        <f t="shared" si="242"/>
        <v>0.50280497662986801</v>
      </c>
      <c r="I1886" s="1">
        <f t="shared" si="243"/>
        <v>0.79028129343458087</v>
      </c>
      <c r="J1886" s="1" t="str">
        <f t="shared" si="244"/>
        <v>R4</v>
      </c>
      <c r="K1886" t="str">
        <f t="shared" si="245"/>
        <v>S6R4</v>
      </c>
      <c r="L1886" t="str">
        <f>VLOOKUP(K1886,'Voltage Vector Region'!$M:$P,2,0)</f>
        <v>V13</v>
      </c>
      <c r="M1886" t="str">
        <f>VLOOKUP(K1886,'Voltage Vector Region'!$M:$P,3,0)</f>
        <v>V12</v>
      </c>
      <c r="N1886" t="str">
        <f>VLOOKUP(K1886,'Voltage Vector Region'!$M:$P,4,0)</f>
        <v>V1</v>
      </c>
      <c r="P1886" t="str">
        <f>VLOOKUP(L1886,'Voltage Vector Region'!$R:$S,2,0)</f>
        <v>PNN</v>
      </c>
      <c r="Q1886" t="str">
        <f>VLOOKUP(M1886,'Voltage Vector Region'!$R:$S,2,0)</f>
        <v>PNO</v>
      </c>
      <c r="R1886" t="str">
        <f>VLOOKUP(N1886,'Voltage Vector Region'!$R:$S,2,0)</f>
        <v>POO</v>
      </c>
      <c r="S1886">
        <f t="shared" si="239"/>
        <v>18.829999999999998</v>
      </c>
      <c r="T1886" t="e">
        <f>VLOOKUP($K1886,#REF!,2,0)</f>
        <v>#REF!</v>
      </c>
      <c r="U1886" t="e">
        <f>VLOOKUP($K1886,#REF!,3,0)</f>
        <v>#REF!</v>
      </c>
      <c r="V1886" t="e">
        <f>VLOOKUP($K1886,#REF!,4,0)</f>
        <v>#REF!</v>
      </c>
    </row>
    <row r="1887" spans="3:22" x14ac:dyDescent="0.3">
      <c r="C1887" s="1">
        <v>1.8839999999999999E-2</v>
      </c>
      <c r="D1887" s="1">
        <f t="shared" si="240"/>
        <v>5.9187605593631698</v>
      </c>
      <c r="E1887" s="1" t="str">
        <f t="shared" si="241"/>
        <v>S6</v>
      </c>
      <c r="F1887" s="1">
        <f t="shared" si="238"/>
        <v>0.68277280338018098</v>
      </c>
      <c r="G1887" s="1">
        <f>$F$2*(((SQRT(3)*COS(Model!F1887))-SIN(Model!F1887))/2)</f>
        <v>0.28512950297060108</v>
      </c>
      <c r="H1887" s="1">
        <f t="shared" si="242"/>
        <v>0.50475732824147934</v>
      </c>
      <c r="I1887" s="1">
        <f t="shared" si="243"/>
        <v>0.78988683121208036</v>
      </c>
      <c r="J1887" s="1" t="str">
        <f t="shared" si="244"/>
        <v>R4</v>
      </c>
      <c r="K1887" t="str">
        <f t="shared" si="245"/>
        <v>S6R4</v>
      </c>
      <c r="L1887" t="str">
        <f>VLOOKUP(K1887,'Voltage Vector Region'!$M:$P,2,0)</f>
        <v>V13</v>
      </c>
      <c r="M1887" t="str">
        <f>VLOOKUP(K1887,'Voltage Vector Region'!$M:$P,3,0)</f>
        <v>V12</v>
      </c>
      <c r="N1887" t="str">
        <f>VLOOKUP(K1887,'Voltage Vector Region'!$M:$P,4,0)</f>
        <v>V1</v>
      </c>
      <c r="P1887" t="str">
        <f>VLOOKUP(L1887,'Voltage Vector Region'!$R:$S,2,0)</f>
        <v>PNN</v>
      </c>
      <c r="Q1887" t="str">
        <f>VLOOKUP(M1887,'Voltage Vector Region'!$R:$S,2,0)</f>
        <v>PNO</v>
      </c>
      <c r="R1887" t="str">
        <f>VLOOKUP(N1887,'Voltage Vector Region'!$R:$S,2,0)</f>
        <v>POO</v>
      </c>
      <c r="S1887">
        <f t="shared" si="239"/>
        <v>18.84</v>
      </c>
      <c r="T1887" t="e">
        <f>VLOOKUP($K1887,#REF!,2,0)</f>
        <v>#REF!</v>
      </c>
      <c r="U1887" t="e">
        <f>VLOOKUP($K1887,#REF!,3,0)</f>
        <v>#REF!</v>
      </c>
      <c r="V1887" t="e">
        <f>VLOOKUP($K1887,#REF!,4,0)</f>
        <v>#REF!</v>
      </c>
    </row>
    <row r="1888" spans="3:22" x14ac:dyDescent="0.3">
      <c r="C1888" s="1">
        <v>1.8849999999999999E-2</v>
      </c>
      <c r="D1888" s="1">
        <f t="shared" si="240"/>
        <v>5.9219021520167603</v>
      </c>
      <c r="E1888" s="1" t="str">
        <f t="shared" si="241"/>
        <v>S6</v>
      </c>
      <c r="F1888" s="1">
        <f t="shared" si="238"/>
        <v>0.68591439603377147</v>
      </c>
      <c r="G1888" s="1">
        <f>$F$2*(((SQRT(3)*COS(Model!F1888))-SIN(Model!F1888))/2)</f>
        <v>0.28277987502340574</v>
      </c>
      <c r="H1888" s="1">
        <f t="shared" si="242"/>
        <v>0.50670469810204011</v>
      </c>
      <c r="I1888" s="1">
        <f t="shared" si="243"/>
        <v>0.78948457312544584</v>
      </c>
      <c r="J1888" s="1" t="str">
        <f t="shared" si="244"/>
        <v>R4</v>
      </c>
      <c r="K1888" t="str">
        <f t="shared" si="245"/>
        <v>S6R4</v>
      </c>
      <c r="L1888" t="str">
        <f>VLOOKUP(K1888,'Voltage Vector Region'!$M:$P,2,0)</f>
        <v>V13</v>
      </c>
      <c r="M1888" t="str">
        <f>VLOOKUP(K1888,'Voltage Vector Region'!$M:$P,3,0)</f>
        <v>V12</v>
      </c>
      <c r="N1888" t="str">
        <f>VLOOKUP(K1888,'Voltage Vector Region'!$M:$P,4,0)</f>
        <v>V1</v>
      </c>
      <c r="P1888" t="str">
        <f>VLOOKUP(L1888,'Voltage Vector Region'!$R:$S,2,0)</f>
        <v>PNN</v>
      </c>
      <c r="Q1888" t="str">
        <f>VLOOKUP(M1888,'Voltage Vector Region'!$R:$S,2,0)</f>
        <v>PNO</v>
      </c>
      <c r="R1888" t="str">
        <f>VLOOKUP(N1888,'Voltage Vector Region'!$R:$S,2,0)</f>
        <v>POO</v>
      </c>
      <c r="S1888">
        <f t="shared" si="239"/>
        <v>18.849999999999998</v>
      </c>
      <c r="T1888" t="e">
        <f>VLOOKUP($K1888,#REF!,2,0)</f>
        <v>#REF!</v>
      </c>
      <c r="U1888" t="e">
        <f>VLOOKUP($K1888,#REF!,3,0)</f>
        <v>#REF!</v>
      </c>
      <c r="V1888" t="e">
        <f>VLOOKUP($K1888,#REF!,4,0)</f>
        <v>#REF!</v>
      </c>
    </row>
    <row r="1889" spans="3:22" x14ac:dyDescent="0.3">
      <c r="C1889" s="1">
        <v>1.8859999999999998E-2</v>
      </c>
      <c r="D1889" s="1">
        <f t="shared" si="240"/>
        <v>5.9250437446703499</v>
      </c>
      <c r="E1889" s="1" t="str">
        <f t="shared" si="241"/>
        <v>S6</v>
      </c>
      <c r="F1889" s="1">
        <f t="shared" si="238"/>
        <v>0.68905598868736107</v>
      </c>
      <c r="G1889" s="1">
        <f>$F$2*(((SQRT(3)*COS(Model!F1889))-SIN(Model!F1889))/2)</f>
        <v>0.28042745615300735</v>
      </c>
      <c r="H1889" s="1">
        <f t="shared" si="242"/>
        <v>0.50864706699179507</v>
      </c>
      <c r="I1889" s="1">
        <f t="shared" si="243"/>
        <v>0.78907452314480242</v>
      </c>
      <c r="J1889" s="1" t="str">
        <f t="shared" si="244"/>
        <v>R4</v>
      </c>
      <c r="K1889" t="str">
        <f t="shared" si="245"/>
        <v>S6R4</v>
      </c>
      <c r="L1889" t="str">
        <f>VLOOKUP(K1889,'Voltage Vector Region'!$M:$P,2,0)</f>
        <v>V13</v>
      </c>
      <c r="M1889" t="str">
        <f>VLOOKUP(K1889,'Voltage Vector Region'!$M:$P,3,0)</f>
        <v>V12</v>
      </c>
      <c r="N1889" t="str">
        <f>VLOOKUP(K1889,'Voltage Vector Region'!$M:$P,4,0)</f>
        <v>V1</v>
      </c>
      <c r="P1889" t="str">
        <f>VLOOKUP(L1889,'Voltage Vector Region'!$R:$S,2,0)</f>
        <v>PNN</v>
      </c>
      <c r="Q1889" t="str">
        <f>VLOOKUP(M1889,'Voltage Vector Region'!$R:$S,2,0)</f>
        <v>PNO</v>
      </c>
      <c r="R1889" t="str">
        <f>VLOOKUP(N1889,'Voltage Vector Region'!$R:$S,2,0)</f>
        <v>POO</v>
      </c>
      <c r="S1889">
        <f t="shared" si="239"/>
        <v>18.86</v>
      </c>
      <c r="T1889" t="e">
        <f>VLOOKUP($K1889,#REF!,2,0)</f>
        <v>#REF!</v>
      </c>
      <c r="U1889" t="e">
        <f>VLOOKUP($K1889,#REF!,3,0)</f>
        <v>#REF!</v>
      </c>
      <c r="V1889" t="e">
        <f>VLOOKUP($K1889,#REF!,4,0)</f>
        <v>#REF!</v>
      </c>
    </row>
    <row r="1890" spans="3:22" x14ac:dyDescent="0.3">
      <c r="C1890" s="1">
        <v>1.8870000000000001E-2</v>
      </c>
      <c r="D1890" s="1">
        <f t="shared" si="240"/>
        <v>5.9281853373239404</v>
      </c>
      <c r="E1890" s="1" t="str">
        <f t="shared" si="241"/>
        <v>S6</v>
      </c>
      <c r="F1890" s="1">
        <f t="shared" si="238"/>
        <v>0.69219758134095155</v>
      </c>
      <c r="G1890" s="1">
        <f>$F$2*(((SQRT(3)*COS(Model!F1890))-SIN(Model!F1890))/2)</f>
        <v>0.27807226957682929</v>
      </c>
      <c r="H1890" s="1">
        <f t="shared" si="242"/>
        <v>0.51058441574034852</v>
      </c>
      <c r="I1890" s="1">
        <f t="shared" si="243"/>
        <v>0.78865668531717781</v>
      </c>
      <c r="J1890" s="1" t="str">
        <f t="shared" si="244"/>
        <v>R4</v>
      </c>
      <c r="K1890" t="str">
        <f t="shared" si="245"/>
        <v>S6R4</v>
      </c>
      <c r="L1890" t="str">
        <f>VLOOKUP(K1890,'Voltage Vector Region'!$M:$P,2,0)</f>
        <v>V13</v>
      </c>
      <c r="M1890" t="str">
        <f>VLOOKUP(K1890,'Voltage Vector Region'!$M:$P,3,0)</f>
        <v>V12</v>
      </c>
      <c r="N1890" t="str">
        <f>VLOOKUP(K1890,'Voltage Vector Region'!$M:$P,4,0)</f>
        <v>V1</v>
      </c>
      <c r="P1890" t="str">
        <f>VLOOKUP(L1890,'Voltage Vector Region'!$R:$S,2,0)</f>
        <v>PNN</v>
      </c>
      <c r="Q1890" t="str">
        <f>VLOOKUP(M1890,'Voltage Vector Region'!$R:$S,2,0)</f>
        <v>PNO</v>
      </c>
      <c r="R1890" t="str">
        <f>VLOOKUP(N1890,'Voltage Vector Region'!$R:$S,2,0)</f>
        <v>POO</v>
      </c>
      <c r="S1890">
        <f t="shared" si="239"/>
        <v>18.87</v>
      </c>
      <c r="T1890" t="e">
        <f>VLOOKUP($K1890,#REF!,2,0)</f>
        <v>#REF!</v>
      </c>
      <c r="U1890" t="e">
        <f>VLOOKUP($K1890,#REF!,3,0)</f>
        <v>#REF!</v>
      </c>
      <c r="V1890" t="e">
        <f>VLOOKUP($K1890,#REF!,4,0)</f>
        <v>#REF!</v>
      </c>
    </row>
    <row r="1891" spans="3:22" x14ac:dyDescent="0.3">
      <c r="C1891" s="1">
        <v>1.8880000000000001E-2</v>
      </c>
      <c r="D1891" s="1">
        <f t="shared" si="240"/>
        <v>5.93132692997753</v>
      </c>
      <c r="E1891" s="1" t="str">
        <f t="shared" si="241"/>
        <v>S6</v>
      </c>
      <c r="F1891" s="1">
        <f t="shared" si="238"/>
        <v>0.69533917399454115</v>
      </c>
      <c r="G1891" s="1">
        <f>$F$2*(((SQRT(3)*COS(Model!F1891))-SIN(Model!F1891))/2)</f>
        <v>0.27571433853961347</v>
      </c>
      <c r="H1891" s="1">
        <f t="shared" si="242"/>
        <v>0.51251672522684932</v>
      </c>
      <c r="I1891" s="1">
        <f t="shared" si="243"/>
        <v>0.78823106376646279</v>
      </c>
      <c r="J1891" s="1" t="str">
        <f t="shared" si="244"/>
        <v>R4</v>
      </c>
      <c r="K1891" t="str">
        <f t="shared" si="245"/>
        <v>S6R4</v>
      </c>
      <c r="L1891" t="str">
        <f>VLOOKUP(K1891,'Voltage Vector Region'!$M:$P,2,0)</f>
        <v>V13</v>
      </c>
      <c r="M1891" t="str">
        <f>VLOOKUP(K1891,'Voltage Vector Region'!$M:$P,3,0)</f>
        <v>V12</v>
      </c>
      <c r="N1891" t="str">
        <f>VLOOKUP(K1891,'Voltage Vector Region'!$M:$P,4,0)</f>
        <v>V1</v>
      </c>
      <c r="P1891" t="str">
        <f>VLOOKUP(L1891,'Voltage Vector Region'!$R:$S,2,0)</f>
        <v>PNN</v>
      </c>
      <c r="Q1891" t="str">
        <f>VLOOKUP(M1891,'Voltage Vector Region'!$R:$S,2,0)</f>
        <v>PNO</v>
      </c>
      <c r="R1891" t="str">
        <f>VLOOKUP(N1891,'Voltage Vector Region'!$R:$S,2,0)</f>
        <v>POO</v>
      </c>
      <c r="S1891">
        <f t="shared" si="239"/>
        <v>18.88</v>
      </c>
      <c r="T1891" t="e">
        <f>VLOOKUP($K1891,#REF!,2,0)</f>
        <v>#REF!</v>
      </c>
      <c r="U1891" t="e">
        <f>VLOOKUP($K1891,#REF!,3,0)</f>
        <v>#REF!</v>
      </c>
      <c r="V1891" t="e">
        <f>VLOOKUP($K1891,#REF!,4,0)</f>
        <v>#REF!</v>
      </c>
    </row>
    <row r="1892" spans="3:22" x14ac:dyDescent="0.3">
      <c r="C1892" s="1">
        <v>1.8890000000000001E-2</v>
      </c>
      <c r="D1892" s="1">
        <f t="shared" si="240"/>
        <v>5.9344685226311196</v>
      </c>
      <c r="E1892" s="1" t="str">
        <f t="shared" si="241"/>
        <v>S6</v>
      </c>
      <c r="F1892" s="1">
        <f t="shared" si="238"/>
        <v>0.69848076664813075</v>
      </c>
      <c r="G1892" s="1">
        <f>$F$2*(((SQRT(3)*COS(Model!F1892))-SIN(Model!F1892))/2)</f>
        <v>0.27335368631318657</v>
      </c>
      <c r="H1892" s="1">
        <f t="shared" si="242"/>
        <v>0.51444397638018369</v>
      </c>
      <c r="I1892" s="1">
        <f t="shared" si="243"/>
        <v>0.78779766269337026</v>
      </c>
      <c r="J1892" s="1" t="str">
        <f t="shared" si="244"/>
        <v>R4</v>
      </c>
      <c r="K1892" t="str">
        <f t="shared" si="245"/>
        <v>S6R4</v>
      </c>
      <c r="L1892" t="str">
        <f>VLOOKUP(K1892,'Voltage Vector Region'!$M:$P,2,0)</f>
        <v>V13</v>
      </c>
      <c r="M1892" t="str">
        <f>VLOOKUP(K1892,'Voltage Vector Region'!$M:$P,3,0)</f>
        <v>V12</v>
      </c>
      <c r="N1892" t="str">
        <f>VLOOKUP(K1892,'Voltage Vector Region'!$M:$P,4,0)</f>
        <v>V1</v>
      </c>
      <c r="P1892" t="str">
        <f>VLOOKUP(L1892,'Voltage Vector Region'!$R:$S,2,0)</f>
        <v>PNN</v>
      </c>
      <c r="Q1892" t="str">
        <f>VLOOKUP(M1892,'Voltage Vector Region'!$R:$S,2,0)</f>
        <v>PNO</v>
      </c>
      <c r="R1892" t="str">
        <f>VLOOKUP(N1892,'Voltage Vector Region'!$R:$S,2,0)</f>
        <v>POO</v>
      </c>
      <c r="S1892">
        <f t="shared" si="239"/>
        <v>18.89</v>
      </c>
      <c r="T1892" t="e">
        <f>VLOOKUP($K1892,#REF!,2,0)</f>
        <v>#REF!</v>
      </c>
      <c r="U1892" t="e">
        <f>VLOOKUP($K1892,#REF!,3,0)</f>
        <v>#REF!</v>
      </c>
      <c r="V1892" t="e">
        <f>VLOOKUP($K1892,#REF!,4,0)</f>
        <v>#REF!</v>
      </c>
    </row>
    <row r="1893" spans="3:22" x14ac:dyDescent="0.3">
      <c r="C1893" s="1">
        <v>1.89E-2</v>
      </c>
      <c r="D1893" s="1">
        <f t="shared" si="240"/>
        <v>5.9376101152847092</v>
      </c>
      <c r="E1893" s="1" t="str">
        <f t="shared" si="241"/>
        <v>S6</v>
      </c>
      <c r="F1893" s="1">
        <f t="shared" si="238"/>
        <v>0.70162235930172034</v>
      </c>
      <c r="G1893" s="1">
        <f>$F$2*(((SQRT(3)*COS(Model!F1893))-SIN(Model!F1893))/2)</f>
        <v>0.27099033619623319</v>
      </c>
      <c r="H1893" s="1">
        <f t="shared" si="242"/>
        <v>0.51636615017916032</v>
      </c>
      <c r="I1893" s="1">
        <f t="shared" si="243"/>
        <v>0.78735648637539346</v>
      </c>
      <c r="J1893" s="1" t="str">
        <f t="shared" si="244"/>
        <v>R4</v>
      </c>
      <c r="K1893" t="str">
        <f t="shared" si="245"/>
        <v>S6R4</v>
      </c>
      <c r="L1893" t="str">
        <f>VLOOKUP(K1893,'Voltage Vector Region'!$M:$P,2,0)</f>
        <v>V13</v>
      </c>
      <c r="M1893" t="str">
        <f>VLOOKUP(K1893,'Voltage Vector Region'!$M:$P,3,0)</f>
        <v>V12</v>
      </c>
      <c r="N1893" t="str">
        <f>VLOOKUP(K1893,'Voltage Vector Region'!$M:$P,4,0)</f>
        <v>V1</v>
      </c>
      <c r="P1893" t="str">
        <f>VLOOKUP(L1893,'Voltage Vector Region'!$R:$S,2,0)</f>
        <v>PNN</v>
      </c>
      <c r="Q1893" t="str">
        <f>VLOOKUP(M1893,'Voltage Vector Region'!$R:$S,2,0)</f>
        <v>PNO</v>
      </c>
      <c r="R1893" t="str">
        <f>VLOOKUP(N1893,'Voltage Vector Region'!$R:$S,2,0)</f>
        <v>POO</v>
      </c>
      <c r="S1893">
        <f t="shared" si="239"/>
        <v>18.899999999999999</v>
      </c>
      <c r="T1893" t="e">
        <f>VLOOKUP($K1893,#REF!,2,0)</f>
        <v>#REF!</v>
      </c>
      <c r="U1893" t="e">
        <f>VLOOKUP($K1893,#REF!,3,0)</f>
        <v>#REF!</v>
      </c>
      <c r="V1893" t="e">
        <f>VLOOKUP($K1893,#REF!,4,0)</f>
        <v>#REF!</v>
      </c>
    </row>
    <row r="1894" spans="3:22" x14ac:dyDescent="0.3">
      <c r="C1894" s="1">
        <v>1.891E-2</v>
      </c>
      <c r="D1894" s="1">
        <f t="shared" si="240"/>
        <v>5.9407517079382988</v>
      </c>
      <c r="E1894" s="1" t="str">
        <f t="shared" si="241"/>
        <v>S6</v>
      </c>
      <c r="F1894" s="1">
        <f t="shared" si="238"/>
        <v>0.70476395195530994</v>
      </c>
      <c r="G1894" s="1">
        <f>$F$2*(((SQRT(3)*COS(Model!F1894))-SIN(Model!F1894))/2)</f>
        <v>0.26862431151406468</v>
      </c>
      <c r="H1894" s="1">
        <f t="shared" si="242"/>
        <v>0.51828322765270041</v>
      </c>
      <c r="I1894" s="1">
        <f t="shared" si="243"/>
        <v>0.78690753916676504</v>
      </c>
      <c r="J1894" s="1" t="str">
        <f t="shared" si="244"/>
        <v>R4</v>
      </c>
      <c r="K1894" t="str">
        <f t="shared" si="245"/>
        <v>S6R4</v>
      </c>
      <c r="L1894" t="str">
        <f>VLOOKUP(K1894,'Voltage Vector Region'!$M:$P,2,0)</f>
        <v>V13</v>
      </c>
      <c r="M1894" t="str">
        <f>VLOOKUP(K1894,'Voltage Vector Region'!$M:$P,3,0)</f>
        <v>V12</v>
      </c>
      <c r="N1894" t="str">
        <f>VLOOKUP(K1894,'Voltage Vector Region'!$M:$P,4,0)</f>
        <v>V1</v>
      </c>
      <c r="P1894" t="str">
        <f>VLOOKUP(L1894,'Voltage Vector Region'!$R:$S,2,0)</f>
        <v>PNN</v>
      </c>
      <c r="Q1894" t="str">
        <f>VLOOKUP(M1894,'Voltage Vector Region'!$R:$S,2,0)</f>
        <v>PNO</v>
      </c>
      <c r="R1894" t="str">
        <f>VLOOKUP(N1894,'Voltage Vector Region'!$R:$S,2,0)</f>
        <v>POO</v>
      </c>
      <c r="S1894">
        <f t="shared" si="239"/>
        <v>18.91</v>
      </c>
      <c r="T1894" t="e">
        <f>VLOOKUP($K1894,#REF!,2,0)</f>
        <v>#REF!</v>
      </c>
      <c r="U1894" t="e">
        <f>VLOOKUP($K1894,#REF!,3,0)</f>
        <v>#REF!</v>
      </c>
      <c r="V1894" t="e">
        <f>VLOOKUP($K1894,#REF!,4,0)</f>
        <v>#REF!</v>
      </c>
    </row>
    <row r="1895" spans="3:22" x14ac:dyDescent="0.3">
      <c r="C1895" s="1">
        <v>1.8919999999999999E-2</v>
      </c>
      <c r="D1895" s="1">
        <f t="shared" si="240"/>
        <v>5.9438933005918884</v>
      </c>
      <c r="E1895" s="1" t="str">
        <f t="shared" si="241"/>
        <v>S6</v>
      </c>
      <c r="F1895" s="1">
        <f t="shared" si="238"/>
        <v>0.70790554460889954</v>
      </c>
      <c r="G1895" s="1">
        <f>$F$2*(((SQRT(3)*COS(Model!F1895))-SIN(Model!F1895))/2)</f>
        <v>0.26625563561838966</v>
      </c>
      <c r="H1895" s="1">
        <f t="shared" si="242"/>
        <v>0.52019518988002278</v>
      </c>
      <c r="I1895" s="1">
        <f t="shared" si="243"/>
        <v>0.78645082549841239</v>
      </c>
      <c r="J1895" s="1" t="str">
        <f t="shared" si="244"/>
        <v>R4</v>
      </c>
      <c r="K1895" t="str">
        <f t="shared" si="245"/>
        <v>S6R4</v>
      </c>
      <c r="L1895" t="str">
        <f>VLOOKUP(K1895,'Voltage Vector Region'!$M:$P,2,0)</f>
        <v>V13</v>
      </c>
      <c r="M1895" t="str">
        <f>VLOOKUP(K1895,'Voltage Vector Region'!$M:$P,3,0)</f>
        <v>V12</v>
      </c>
      <c r="N1895" t="str">
        <f>VLOOKUP(K1895,'Voltage Vector Region'!$M:$P,4,0)</f>
        <v>V1</v>
      </c>
      <c r="P1895" t="str">
        <f>VLOOKUP(L1895,'Voltage Vector Region'!$R:$S,2,0)</f>
        <v>PNN</v>
      </c>
      <c r="Q1895" t="str">
        <f>VLOOKUP(M1895,'Voltage Vector Region'!$R:$S,2,0)</f>
        <v>PNO</v>
      </c>
      <c r="R1895" t="str">
        <f>VLOOKUP(N1895,'Voltage Vector Region'!$R:$S,2,0)</f>
        <v>POO</v>
      </c>
      <c r="S1895">
        <f t="shared" si="239"/>
        <v>18.919999999999998</v>
      </c>
      <c r="T1895" t="e">
        <f>VLOOKUP($K1895,#REF!,2,0)</f>
        <v>#REF!</v>
      </c>
      <c r="U1895" t="e">
        <f>VLOOKUP($K1895,#REF!,3,0)</f>
        <v>#REF!</v>
      </c>
      <c r="V1895" t="e">
        <f>VLOOKUP($K1895,#REF!,4,0)</f>
        <v>#REF!</v>
      </c>
    </row>
    <row r="1896" spans="3:22" x14ac:dyDescent="0.3">
      <c r="C1896" s="1">
        <v>1.8929999999999999E-2</v>
      </c>
      <c r="D1896" s="1">
        <f t="shared" si="240"/>
        <v>5.947034893245478</v>
      </c>
      <c r="E1896" s="1" t="str">
        <f t="shared" si="241"/>
        <v>S6</v>
      </c>
      <c r="F1896" s="1">
        <f t="shared" si="238"/>
        <v>0.71104713726248914</v>
      </c>
      <c r="G1896" s="1">
        <f>$F$2*(((SQRT(3)*COS(Model!F1896))-SIN(Model!F1896))/2)</f>
        <v>0.26388433188708288</v>
      </c>
      <c r="H1896" s="1">
        <f t="shared" si="242"/>
        <v>0.52210201799083233</v>
      </c>
      <c r="I1896" s="1">
        <f t="shared" si="243"/>
        <v>0.78598634987791516</v>
      </c>
      <c r="J1896" s="1" t="str">
        <f t="shared" si="244"/>
        <v>R4</v>
      </c>
      <c r="K1896" t="str">
        <f t="shared" si="245"/>
        <v>S6R4</v>
      </c>
      <c r="L1896" t="str">
        <f>VLOOKUP(K1896,'Voltage Vector Region'!$M:$P,2,0)</f>
        <v>V13</v>
      </c>
      <c r="M1896" t="str">
        <f>VLOOKUP(K1896,'Voltage Vector Region'!$M:$P,3,0)</f>
        <v>V12</v>
      </c>
      <c r="N1896" t="str">
        <f>VLOOKUP(K1896,'Voltage Vector Region'!$M:$P,4,0)</f>
        <v>V1</v>
      </c>
      <c r="P1896" t="str">
        <f>VLOOKUP(L1896,'Voltage Vector Region'!$R:$S,2,0)</f>
        <v>PNN</v>
      </c>
      <c r="Q1896" t="str">
        <f>VLOOKUP(M1896,'Voltage Vector Region'!$R:$S,2,0)</f>
        <v>PNO</v>
      </c>
      <c r="R1896" t="str">
        <f>VLOOKUP(N1896,'Voltage Vector Region'!$R:$S,2,0)</f>
        <v>POO</v>
      </c>
      <c r="S1896">
        <f t="shared" si="239"/>
        <v>18.93</v>
      </c>
      <c r="T1896" t="e">
        <f>VLOOKUP($K1896,#REF!,2,0)</f>
        <v>#REF!</v>
      </c>
      <c r="U1896" t="e">
        <f>VLOOKUP($K1896,#REF!,3,0)</f>
        <v>#REF!</v>
      </c>
      <c r="V1896" t="e">
        <f>VLOOKUP($K1896,#REF!,4,0)</f>
        <v>#REF!</v>
      </c>
    </row>
    <row r="1897" spans="3:22" x14ac:dyDescent="0.3">
      <c r="C1897" s="1">
        <v>1.8939999999999999E-2</v>
      </c>
      <c r="D1897" s="1">
        <f t="shared" si="240"/>
        <v>5.9501764858990676</v>
      </c>
      <c r="E1897" s="1" t="str">
        <f t="shared" si="241"/>
        <v>S6</v>
      </c>
      <c r="F1897" s="1">
        <f t="shared" si="238"/>
        <v>0.71418872991607874</v>
      </c>
      <c r="G1897" s="1">
        <f>$F$2*(((SQRT(3)*COS(Model!F1897))-SIN(Model!F1897))/2)</f>
        <v>0.26151042372395472</v>
      </c>
      <c r="H1897" s="1">
        <f t="shared" si="242"/>
        <v>0.52400369316550544</v>
      </c>
      <c r="I1897" s="1">
        <f t="shared" si="243"/>
        <v>0.78551411688946016</v>
      </c>
      <c r="J1897" s="1" t="str">
        <f t="shared" si="244"/>
        <v>R4</v>
      </c>
      <c r="K1897" t="str">
        <f t="shared" si="245"/>
        <v>S6R4</v>
      </c>
      <c r="L1897" t="str">
        <f>VLOOKUP(K1897,'Voltage Vector Region'!$M:$P,2,0)</f>
        <v>V13</v>
      </c>
      <c r="M1897" t="str">
        <f>VLOOKUP(K1897,'Voltage Vector Region'!$M:$P,3,0)</f>
        <v>V12</v>
      </c>
      <c r="N1897" t="str">
        <f>VLOOKUP(K1897,'Voltage Vector Region'!$M:$P,4,0)</f>
        <v>V1</v>
      </c>
      <c r="P1897" t="str">
        <f>VLOOKUP(L1897,'Voltage Vector Region'!$R:$S,2,0)</f>
        <v>PNN</v>
      </c>
      <c r="Q1897" t="str">
        <f>VLOOKUP(M1897,'Voltage Vector Region'!$R:$S,2,0)</f>
        <v>PNO</v>
      </c>
      <c r="R1897" t="str">
        <f>VLOOKUP(N1897,'Voltage Vector Region'!$R:$S,2,0)</f>
        <v>POO</v>
      </c>
      <c r="S1897">
        <f t="shared" si="239"/>
        <v>18.939999999999998</v>
      </c>
      <c r="T1897" t="e">
        <f>VLOOKUP($K1897,#REF!,2,0)</f>
        <v>#REF!</v>
      </c>
      <c r="U1897" t="e">
        <f>VLOOKUP($K1897,#REF!,3,0)</f>
        <v>#REF!</v>
      </c>
      <c r="V1897" t="e">
        <f>VLOOKUP($K1897,#REF!,4,0)</f>
        <v>#REF!</v>
      </c>
    </row>
    <row r="1898" spans="3:22" x14ac:dyDescent="0.3">
      <c r="C1898" s="1">
        <v>1.8950000000000002E-2</v>
      </c>
      <c r="D1898" s="1">
        <f t="shared" si="240"/>
        <v>5.9533180785526589</v>
      </c>
      <c r="E1898" s="1" t="str">
        <f t="shared" si="241"/>
        <v>S6</v>
      </c>
      <c r="F1898" s="1">
        <f t="shared" si="238"/>
        <v>0.71733032256967011</v>
      </c>
      <c r="G1898" s="1">
        <f>$F$2*(((SQRT(3)*COS(Model!F1898))-SIN(Model!F1898))/2)</f>
        <v>0.25913393455851902</v>
      </c>
      <c r="H1898" s="1">
        <f t="shared" si="242"/>
        <v>0.52590019663527698</v>
      </c>
      <c r="I1898" s="1">
        <f t="shared" si="243"/>
        <v>0.78503413119379606</v>
      </c>
      <c r="J1898" s="1" t="str">
        <f t="shared" si="244"/>
        <v>R4</v>
      </c>
      <c r="K1898" t="str">
        <f t="shared" si="245"/>
        <v>S6R4</v>
      </c>
      <c r="L1898" t="str">
        <f>VLOOKUP(K1898,'Voltage Vector Region'!$M:$P,2,0)</f>
        <v>V13</v>
      </c>
      <c r="M1898" t="str">
        <f>VLOOKUP(K1898,'Voltage Vector Region'!$M:$P,3,0)</f>
        <v>V12</v>
      </c>
      <c r="N1898" t="str">
        <f>VLOOKUP(K1898,'Voltage Vector Region'!$M:$P,4,0)</f>
        <v>V1</v>
      </c>
      <c r="P1898" t="str">
        <f>VLOOKUP(L1898,'Voltage Vector Region'!$R:$S,2,0)</f>
        <v>PNN</v>
      </c>
      <c r="Q1898" t="str">
        <f>VLOOKUP(M1898,'Voltage Vector Region'!$R:$S,2,0)</f>
        <v>PNO</v>
      </c>
      <c r="R1898" t="str">
        <f>VLOOKUP(N1898,'Voltage Vector Region'!$R:$S,2,0)</f>
        <v>POO</v>
      </c>
      <c r="S1898">
        <f t="shared" si="239"/>
        <v>18.950000000000003</v>
      </c>
      <c r="T1898" t="e">
        <f>VLOOKUP($K1898,#REF!,2,0)</f>
        <v>#REF!</v>
      </c>
      <c r="U1898" t="e">
        <f>VLOOKUP($K1898,#REF!,3,0)</f>
        <v>#REF!</v>
      </c>
      <c r="V1898" t="e">
        <f>VLOOKUP($K1898,#REF!,4,0)</f>
        <v>#REF!</v>
      </c>
    </row>
    <row r="1899" spans="3:22" x14ac:dyDescent="0.3">
      <c r="C1899" s="1">
        <v>1.8960000000000001E-2</v>
      </c>
      <c r="D1899" s="1">
        <f t="shared" si="240"/>
        <v>5.9564596712062485</v>
      </c>
      <c r="E1899" s="1" t="str">
        <f t="shared" si="241"/>
        <v>S6</v>
      </c>
      <c r="F1899" s="1">
        <f t="shared" ref="F1899:F1962" si="246">IF(AND((D1899&lt;PI()/3),(D1899&gt;=0)),D1899,IF(AND((D1899&lt;2*PI()/3),(D1899&gt;=PI()/3)),D1899-PI()/3,IF(AND((D1899&lt;3*PI()/3),(D1899&gt;=2*PI()/3)),D1899-(2*PI()/3),IF(AND((D1899&lt;4*PI()/3),(D1899&gt;=PI())),D1899-PI(),IF(AND((D1899&lt;5*PI()/3),(D1899&gt;=4*PI()/3)),D1899-(4*PI()/3),IF(AND((D1899&lt;2*PI()),(D1899&gt;=5*PI()/3)),D1899-(5*PI()/3),0))))))</f>
        <v>0.72047191522325971</v>
      </c>
      <c r="G1899" s="1">
        <f>$F$2*(((SQRT(3)*COS(Model!F1899))-SIN(Model!F1899))/2)</f>
        <v>0.25675488784576722</v>
      </c>
      <c r="H1899" s="1">
        <f t="shared" si="242"/>
        <v>0.52779150968242117</v>
      </c>
      <c r="I1899" s="1">
        <f t="shared" si="243"/>
        <v>0.78454639752818833</v>
      </c>
      <c r="J1899" s="1" t="str">
        <f t="shared" si="244"/>
        <v>R4</v>
      </c>
      <c r="K1899" t="str">
        <f t="shared" si="245"/>
        <v>S6R4</v>
      </c>
      <c r="L1899" t="str">
        <f>VLOOKUP(K1899,'Voltage Vector Region'!$M:$P,2,0)</f>
        <v>V13</v>
      </c>
      <c r="M1899" t="str">
        <f>VLOOKUP(K1899,'Voltage Vector Region'!$M:$P,3,0)</f>
        <v>V12</v>
      </c>
      <c r="N1899" t="str">
        <f>VLOOKUP(K1899,'Voltage Vector Region'!$M:$P,4,0)</f>
        <v>V1</v>
      </c>
      <c r="P1899" t="str">
        <f>VLOOKUP(L1899,'Voltage Vector Region'!$R:$S,2,0)</f>
        <v>PNN</v>
      </c>
      <c r="Q1899" t="str">
        <f>VLOOKUP(M1899,'Voltage Vector Region'!$R:$S,2,0)</f>
        <v>PNO</v>
      </c>
      <c r="R1899" t="str">
        <f>VLOOKUP(N1899,'Voltage Vector Region'!$R:$S,2,0)</f>
        <v>POO</v>
      </c>
      <c r="S1899">
        <f t="shared" si="239"/>
        <v>18.96</v>
      </c>
      <c r="T1899" t="e">
        <f>VLOOKUP($K1899,#REF!,2,0)</f>
        <v>#REF!</v>
      </c>
      <c r="U1899" t="e">
        <f>VLOOKUP($K1899,#REF!,3,0)</f>
        <v>#REF!</v>
      </c>
      <c r="V1899" t="e">
        <f>VLOOKUP($K1899,#REF!,4,0)</f>
        <v>#REF!</v>
      </c>
    </row>
    <row r="1900" spans="3:22" x14ac:dyDescent="0.3">
      <c r="C1900" s="1">
        <v>1.8970000000000001E-2</v>
      </c>
      <c r="D1900" s="1">
        <f t="shared" si="240"/>
        <v>5.9596012638598381</v>
      </c>
      <c r="E1900" s="1" t="str">
        <f t="shared" si="241"/>
        <v>S6</v>
      </c>
      <c r="F1900" s="1">
        <f t="shared" si="246"/>
        <v>0.7236135078768493</v>
      </c>
      <c r="G1900" s="1">
        <f>$F$2*(((SQRT(3)*COS(Model!F1900))-SIN(Model!F1900))/2)</f>
        <v>0.25437330706592859</v>
      </c>
      <c r="H1900" s="1">
        <f t="shared" si="242"/>
        <v>0.52967761364044275</v>
      </c>
      <c r="I1900" s="1">
        <f t="shared" si="243"/>
        <v>0.78405092070637128</v>
      </c>
      <c r="J1900" s="1" t="str">
        <f t="shared" si="244"/>
        <v>R4</v>
      </c>
      <c r="K1900" t="str">
        <f t="shared" si="245"/>
        <v>S6R4</v>
      </c>
      <c r="L1900" t="str">
        <f>VLOOKUP(K1900,'Voltage Vector Region'!$M:$P,2,0)</f>
        <v>V13</v>
      </c>
      <c r="M1900" t="str">
        <f>VLOOKUP(K1900,'Voltage Vector Region'!$M:$P,3,0)</f>
        <v>V12</v>
      </c>
      <c r="N1900" t="str">
        <f>VLOOKUP(K1900,'Voltage Vector Region'!$M:$P,4,0)</f>
        <v>V1</v>
      </c>
      <c r="P1900" t="str">
        <f>VLOOKUP(L1900,'Voltage Vector Region'!$R:$S,2,0)</f>
        <v>PNN</v>
      </c>
      <c r="Q1900" t="str">
        <f>VLOOKUP(M1900,'Voltage Vector Region'!$R:$S,2,0)</f>
        <v>PNO</v>
      </c>
      <c r="R1900" t="str">
        <f>VLOOKUP(N1900,'Voltage Vector Region'!$R:$S,2,0)</f>
        <v>POO</v>
      </c>
      <c r="S1900">
        <f t="shared" si="239"/>
        <v>18.97</v>
      </c>
      <c r="T1900" t="e">
        <f>VLOOKUP($K1900,#REF!,2,0)</f>
        <v>#REF!</v>
      </c>
      <c r="U1900" t="e">
        <f>VLOOKUP($K1900,#REF!,3,0)</f>
        <v>#REF!</v>
      </c>
      <c r="V1900" t="e">
        <f>VLOOKUP($K1900,#REF!,4,0)</f>
        <v>#REF!</v>
      </c>
    </row>
    <row r="1901" spans="3:22" x14ac:dyDescent="0.3">
      <c r="C1901" s="1">
        <v>1.898E-2</v>
      </c>
      <c r="D1901" s="1">
        <f t="shared" si="240"/>
        <v>5.9627428565134277</v>
      </c>
      <c r="E1901" s="1" t="str">
        <f t="shared" si="241"/>
        <v>S6</v>
      </c>
      <c r="F1901" s="1">
        <f t="shared" si="246"/>
        <v>0.7267551005304389</v>
      </c>
      <c r="G1901" s="1">
        <f>$F$2*(((SQRT(3)*COS(Model!F1901))-SIN(Model!F1901))/2)</f>
        <v>0.25198921572424376</v>
      </c>
      <c r="H1901" s="1">
        <f t="shared" si="242"/>
        <v>0.53155848989425736</v>
      </c>
      <c r="I1901" s="1">
        <f t="shared" si="243"/>
        <v>0.78354770561850118</v>
      </c>
      <c r="J1901" s="1" t="str">
        <f t="shared" si="244"/>
        <v>R4</v>
      </c>
      <c r="K1901" t="str">
        <f t="shared" si="245"/>
        <v>S6R4</v>
      </c>
      <c r="L1901" t="str">
        <f>VLOOKUP(K1901,'Voltage Vector Region'!$M:$P,2,0)</f>
        <v>V13</v>
      </c>
      <c r="M1901" t="str">
        <f>VLOOKUP(K1901,'Voltage Vector Region'!$M:$P,3,0)</f>
        <v>V12</v>
      </c>
      <c r="N1901" t="str">
        <f>VLOOKUP(K1901,'Voltage Vector Region'!$M:$P,4,0)</f>
        <v>V1</v>
      </c>
      <c r="P1901" t="str">
        <f>VLOOKUP(L1901,'Voltage Vector Region'!$R:$S,2,0)</f>
        <v>PNN</v>
      </c>
      <c r="Q1901" t="str">
        <f>VLOOKUP(M1901,'Voltage Vector Region'!$R:$S,2,0)</f>
        <v>PNO</v>
      </c>
      <c r="R1901" t="str">
        <f>VLOOKUP(N1901,'Voltage Vector Region'!$R:$S,2,0)</f>
        <v>POO</v>
      </c>
      <c r="S1901">
        <f t="shared" si="239"/>
        <v>18.98</v>
      </c>
      <c r="T1901" t="e">
        <f>VLOOKUP($K1901,#REF!,2,0)</f>
        <v>#REF!</v>
      </c>
      <c r="U1901" t="e">
        <f>VLOOKUP($K1901,#REF!,3,0)</f>
        <v>#REF!</v>
      </c>
      <c r="V1901" t="e">
        <f>VLOOKUP($K1901,#REF!,4,0)</f>
        <v>#REF!</v>
      </c>
    </row>
    <row r="1902" spans="3:22" x14ac:dyDescent="0.3">
      <c r="C1902" s="1">
        <v>1.899E-2</v>
      </c>
      <c r="D1902" s="1">
        <f t="shared" si="240"/>
        <v>5.9658844491670173</v>
      </c>
      <c r="E1902" s="1" t="str">
        <f t="shared" si="241"/>
        <v>S6</v>
      </c>
      <c r="F1902" s="1">
        <f t="shared" si="246"/>
        <v>0.7298966931840285</v>
      </c>
      <c r="G1902" s="1">
        <f>$F$2*(((SQRT(3)*COS(Model!F1902))-SIN(Model!F1902))/2)</f>
        <v>0.24960263735073199</v>
      </c>
      <c r="H1902" s="1">
        <f t="shared" si="242"/>
        <v>0.53343411988037548</v>
      </c>
      <c r="I1902" s="1">
        <f t="shared" si="243"/>
        <v>0.78303675723110744</v>
      </c>
      <c r="J1902" s="1" t="str">
        <f t="shared" si="244"/>
        <v>R4</v>
      </c>
      <c r="K1902" t="str">
        <f t="shared" si="245"/>
        <v>S6R4</v>
      </c>
      <c r="L1902" t="str">
        <f>VLOOKUP(K1902,'Voltage Vector Region'!$M:$P,2,0)</f>
        <v>V13</v>
      </c>
      <c r="M1902" t="str">
        <f>VLOOKUP(K1902,'Voltage Vector Region'!$M:$P,3,0)</f>
        <v>V12</v>
      </c>
      <c r="N1902" t="str">
        <f>VLOOKUP(K1902,'Voltage Vector Region'!$M:$P,4,0)</f>
        <v>V1</v>
      </c>
      <c r="P1902" t="str">
        <f>VLOOKUP(L1902,'Voltage Vector Region'!$R:$S,2,0)</f>
        <v>PNN</v>
      </c>
      <c r="Q1902" t="str">
        <f>VLOOKUP(M1902,'Voltage Vector Region'!$R:$S,2,0)</f>
        <v>PNO</v>
      </c>
      <c r="R1902" t="str">
        <f>VLOOKUP(N1902,'Voltage Vector Region'!$R:$S,2,0)</f>
        <v>POO</v>
      </c>
      <c r="S1902">
        <f t="shared" si="239"/>
        <v>18.989999999999998</v>
      </c>
      <c r="T1902" t="e">
        <f>VLOOKUP($K1902,#REF!,2,0)</f>
        <v>#REF!</v>
      </c>
      <c r="U1902" t="e">
        <f>VLOOKUP($K1902,#REF!,3,0)</f>
        <v>#REF!</v>
      </c>
      <c r="V1902" t="e">
        <f>VLOOKUP($K1902,#REF!,4,0)</f>
        <v>#REF!</v>
      </c>
    </row>
    <row r="1903" spans="3:22" x14ac:dyDescent="0.3">
      <c r="C1903" s="28">
        <v>1.9E-2</v>
      </c>
      <c r="D1903" s="28">
        <f t="shared" si="240"/>
        <v>5.9690260418206069</v>
      </c>
      <c r="E1903" s="28" t="str">
        <f t="shared" si="241"/>
        <v>S6</v>
      </c>
      <c r="F1903" s="28">
        <f t="shared" si="246"/>
        <v>0.7330382858376181</v>
      </c>
      <c r="G1903" s="28">
        <f>$F$2*(((SQRT(3)*COS(Model!F1903))-SIN(Model!F1903))/2)</f>
        <v>0.24721359549995814</v>
      </c>
      <c r="H1903" s="28">
        <f t="shared" si="242"/>
        <v>0.53530448508708639</v>
      </c>
      <c r="I1903" s="28">
        <f t="shared" si="243"/>
        <v>0.78251808058704453</v>
      </c>
      <c r="J1903" s="28" t="str">
        <f t="shared" si="244"/>
        <v>R4</v>
      </c>
      <c r="K1903" s="29" t="str">
        <f t="shared" si="245"/>
        <v>S6R4</v>
      </c>
      <c r="L1903" s="29" t="str">
        <f>VLOOKUP(K1903,'Voltage Vector Region'!$M:$P,2,0)</f>
        <v>V13</v>
      </c>
      <c r="M1903" s="29" t="str">
        <f>VLOOKUP(K1903,'Voltage Vector Region'!$M:$P,3,0)</f>
        <v>V12</v>
      </c>
      <c r="N1903" s="29" t="str">
        <f>VLOOKUP(K1903,'Voltage Vector Region'!$M:$P,4,0)</f>
        <v>V1</v>
      </c>
      <c r="O1903" s="29"/>
      <c r="P1903" s="29" t="str">
        <f>VLOOKUP(L1903,'Voltage Vector Region'!$R:$S,2,0)</f>
        <v>PNN</v>
      </c>
      <c r="Q1903" s="29" t="str">
        <f>VLOOKUP(M1903,'Voltage Vector Region'!$R:$S,2,0)</f>
        <v>PNO</v>
      </c>
      <c r="R1903" s="29" t="str">
        <f>VLOOKUP(N1903,'Voltage Vector Region'!$R:$S,2,0)</f>
        <v>POO</v>
      </c>
      <c r="S1903" s="29">
        <f t="shared" si="239"/>
        <v>19</v>
      </c>
      <c r="T1903" t="e">
        <f>VLOOKUP($K1903,#REF!,2,0)</f>
        <v>#REF!</v>
      </c>
      <c r="U1903" t="e">
        <f>VLOOKUP($K1903,#REF!,3,0)</f>
        <v>#REF!</v>
      </c>
      <c r="V1903" t="e">
        <f>VLOOKUP($K1903,#REF!,4,0)</f>
        <v>#REF!</v>
      </c>
    </row>
    <row r="1904" spans="3:22" x14ac:dyDescent="0.3">
      <c r="C1904" s="1">
        <v>1.9009999999999999E-2</v>
      </c>
      <c r="D1904" s="1">
        <f t="shared" si="240"/>
        <v>5.9721676344741965</v>
      </c>
      <c r="E1904" s="1" t="str">
        <f t="shared" si="241"/>
        <v>S6</v>
      </c>
      <c r="F1904" s="1">
        <f t="shared" si="246"/>
        <v>0.7361798784912077</v>
      </c>
      <c r="G1904" s="1">
        <f>$F$2*(((SQRT(3)*COS(Model!F1904))-SIN(Model!F1904))/2)</f>
        <v>0.24482211375080098</v>
      </c>
      <c r="H1904" s="1">
        <f t="shared" si="242"/>
        <v>0.5371695670546407</v>
      </c>
      <c r="I1904" s="1">
        <f t="shared" si="243"/>
        <v>0.78199168080544168</v>
      </c>
      <c r="J1904" s="1" t="str">
        <f t="shared" si="244"/>
        <v>R4</v>
      </c>
      <c r="K1904" t="str">
        <f t="shared" si="245"/>
        <v>S6R4</v>
      </c>
      <c r="L1904" t="str">
        <f>VLOOKUP(K1904,'Voltage Vector Region'!$M:$P,2,0)</f>
        <v>V13</v>
      </c>
      <c r="M1904" t="str">
        <f>VLOOKUP(K1904,'Voltage Vector Region'!$M:$P,3,0)</f>
        <v>V12</v>
      </c>
      <c r="N1904" t="str">
        <f>VLOOKUP(K1904,'Voltage Vector Region'!$M:$P,4,0)</f>
        <v>V1</v>
      </c>
      <c r="P1904" t="str">
        <f>VLOOKUP(L1904,'Voltage Vector Region'!$R:$S,2,0)</f>
        <v>PNN</v>
      </c>
      <c r="Q1904" t="str">
        <f>VLOOKUP(M1904,'Voltage Vector Region'!$R:$S,2,0)</f>
        <v>PNO</v>
      </c>
      <c r="R1904" t="str">
        <f>VLOOKUP(N1904,'Voltage Vector Region'!$R:$S,2,0)</f>
        <v>POO</v>
      </c>
      <c r="S1904">
        <f t="shared" si="239"/>
        <v>19.009999999999998</v>
      </c>
      <c r="T1904" t="e">
        <f>VLOOKUP($K1904,#REF!,2,0)</f>
        <v>#REF!</v>
      </c>
      <c r="U1904" t="e">
        <f>VLOOKUP($K1904,#REF!,3,0)</f>
        <v>#REF!</v>
      </c>
      <c r="V1904" t="e">
        <f>VLOOKUP($K1904,#REF!,4,0)</f>
        <v>#REF!</v>
      </c>
    </row>
    <row r="1905" spans="3:22" x14ac:dyDescent="0.3">
      <c r="C1905" s="1">
        <v>1.9019999999999999E-2</v>
      </c>
      <c r="D1905" s="1">
        <f t="shared" si="240"/>
        <v>5.9753092271277861</v>
      </c>
      <c r="E1905" s="1" t="str">
        <f t="shared" si="241"/>
        <v>S6</v>
      </c>
      <c r="F1905" s="1">
        <f t="shared" si="246"/>
        <v>0.73932147114479729</v>
      </c>
      <c r="G1905" s="1">
        <f>$F$2*(((SQRT(3)*COS(Model!F1905))-SIN(Model!F1905))/2)</f>
        <v>0.2424282157062197</v>
      </c>
      <c r="H1905" s="1">
        <f t="shared" si="242"/>
        <v>0.53902934737543229</v>
      </c>
      <c r="I1905" s="1">
        <f t="shared" si="243"/>
        <v>0.78145756308165204</v>
      </c>
      <c r="J1905" s="1" t="str">
        <f t="shared" si="244"/>
        <v>R4</v>
      </c>
      <c r="K1905" t="str">
        <f t="shared" si="245"/>
        <v>S6R4</v>
      </c>
      <c r="L1905" t="str">
        <f>VLOOKUP(K1905,'Voltage Vector Region'!$M:$P,2,0)</f>
        <v>V13</v>
      </c>
      <c r="M1905" t="str">
        <f>VLOOKUP(K1905,'Voltage Vector Region'!$M:$P,3,0)</f>
        <v>V12</v>
      </c>
      <c r="N1905" t="str">
        <f>VLOOKUP(K1905,'Voltage Vector Region'!$M:$P,4,0)</f>
        <v>V1</v>
      </c>
      <c r="P1905" t="str">
        <f>VLOOKUP(L1905,'Voltage Vector Region'!$R:$S,2,0)</f>
        <v>PNN</v>
      </c>
      <c r="Q1905" t="str">
        <f>VLOOKUP(M1905,'Voltage Vector Region'!$R:$S,2,0)</f>
        <v>PNO</v>
      </c>
      <c r="R1905" t="str">
        <f>VLOOKUP(N1905,'Voltage Vector Region'!$R:$S,2,0)</f>
        <v>POO</v>
      </c>
      <c r="S1905">
        <f t="shared" si="239"/>
        <v>19.02</v>
      </c>
      <c r="T1905" t="e">
        <f>VLOOKUP($K1905,#REF!,2,0)</f>
        <v>#REF!</v>
      </c>
      <c r="U1905" t="e">
        <f>VLOOKUP($K1905,#REF!,3,0)</f>
        <v>#REF!</v>
      </c>
      <c r="V1905" t="e">
        <f>VLOOKUP($K1905,#REF!,4,0)</f>
        <v>#REF!</v>
      </c>
    </row>
    <row r="1906" spans="3:22" x14ac:dyDescent="0.3">
      <c r="C1906" s="1">
        <v>1.9029999999999998E-2</v>
      </c>
      <c r="D1906" s="1">
        <f t="shared" si="240"/>
        <v>5.9784508197813757</v>
      </c>
      <c r="E1906" s="1" t="str">
        <f t="shared" si="241"/>
        <v>S6</v>
      </c>
      <c r="F1906" s="1">
        <f t="shared" si="246"/>
        <v>0.74246306379838689</v>
      </c>
      <c r="G1906" s="1">
        <f>$F$2*(((SQRT(3)*COS(Model!F1906))-SIN(Model!F1906))/2)</f>
        <v>0.24003192499302173</v>
      </c>
      <c r="H1906" s="1">
        <f t="shared" si="242"/>
        <v>0.54088380769418032</v>
      </c>
      <c r="I1906" s="1">
        <f t="shared" si="243"/>
        <v>0.78091573268720205</v>
      </c>
      <c r="J1906" s="1" t="str">
        <f t="shared" si="244"/>
        <v>R4</v>
      </c>
      <c r="K1906" t="str">
        <f t="shared" si="245"/>
        <v>S6R4</v>
      </c>
      <c r="L1906" t="str">
        <f>VLOOKUP(K1906,'Voltage Vector Region'!$M:$P,2,0)</f>
        <v>V13</v>
      </c>
      <c r="M1906" t="str">
        <f>VLOOKUP(K1906,'Voltage Vector Region'!$M:$P,3,0)</f>
        <v>V12</v>
      </c>
      <c r="N1906" t="str">
        <f>VLOOKUP(K1906,'Voltage Vector Region'!$M:$P,4,0)</f>
        <v>V1</v>
      </c>
      <c r="P1906" t="str">
        <f>VLOOKUP(L1906,'Voltage Vector Region'!$R:$S,2,0)</f>
        <v>PNN</v>
      </c>
      <c r="Q1906" t="str">
        <f>VLOOKUP(M1906,'Voltage Vector Region'!$R:$S,2,0)</f>
        <v>PNO</v>
      </c>
      <c r="R1906" t="str">
        <f>VLOOKUP(N1906,'Voltage Vector Region'!$R:$S,2,0)</f>
        <v>POO</v>
      </c>
      <c r="S1906">
        <f t="shared" si="239"/>
        <v>19.029999999999998</v>
      </c>
      <c r="T1906" t="e">
        <f>VLOOKUP($K1906,#REF!,2,0)</f>
        <v>#REF!</v>
      </c>
      <c r="U1906" t="e">
        <f>VLOOKUP($K1906,#REF!,3,0)</f>
        <v>#REF!</v>
      </c>
      <c r="V1906" t="e">
        <f>VLOOKUP($K1906,#REF!,4,0)</f>
        <v>#REF!</v>
      </c>
    </row>
    <row r="1907" spans="3:22" x14ac:dyDescent="0.3">
      <c r="C1907" s="1">
        <v>1.9040000000000001E-2</v>
      </c>
      <c r="D1907" s="1">
        <f t="shared" si="240"/>
        <v>5.9815924124349671</v>
      </c>
      <c r="E1907" s="1" t="str">
        <f t="shared" si="241"/>
        <v>S6</v>
      </c>
      <c r="F1907" s="1">
        <f t="shared" si="246"/>
        <v>0.74560465645197826</v>
      </c>
      <c r="G1907" s="1">
        <f>$F$2*(((SQRT(3)*COS(Model!F1907))-SIN(Model!F1907))/2)</f>
        <v>0.23763326526162742</v>
      </c>
      <c r="H1907" s="1">
        <f t="shared" si="242"/>
        <v>0.54273292970811093</v>
      </c>
      <c r="I1907" s="1">
        <f t="shared" si="243"/>
        <v>0.78036619496973836</v>
      </c>
      <c r="J1907" s="1" t="str">
        <f t="shared" si="244"/>
        <v>R4</v>
      </c>
      <c r="K1907" t="str">
        <f t="shared" si="245"/>
        <v>S6R4</v>
      </c>
      <c r="L1907" t="str">
        <f>VLOOKUP(K1907,'Voltage Vector Region'!$M:$P,2,0)</f>
        <v>V13</v>
      </c>
      <c r="M1907" t="str">
        <f>VLOOKUP(K1907,'Voltage Vector Region'!$M:$P,3,0)</f>
        <v>V12</v>
      </c>
      <c r="N1907" t="str">
        <f>VLOOKUP(K1907,'Voltage Vector Region'!$M:$P,4,0)</f>
        <v>V1</v>
      </c>
      <c r="P1907" t="str">
        <f>VLOOKUP(L1907,'Voltage Vector Region'!$R:$S,2,0)</f>
        <v>PNN</v>
      </c>
      <c r="Q1907" t="str">
        <f>VLOOKUP(M1907,'Voltage Vector Region'!$R:$S,2,0)</f>
        <v>PNO</v>
      </c>
      <c r="R1907" t="str">
        <f>VLOOKUP(N1907,'Voltage Vector Region'!$R:$S,2,0)</f>
        <v>POO</v>
      </c>
      <c r="S1907">
        <f t="shared" si="239"/>
        <v>19.040000000000003</v>
      </c>
      <c r="T1907" t="e">
        <f>VLOOKUP($K1907,#REF!,2,0)</f>
        <v>#REF!</v>
      </c>
      <c r="U1907" t="e">
        <f>VLOOKUP($K1907,#REF!,3,0)</f>
        <v>#REF!</v>
      </c>
      <c r="V1907" t="e">
        <f>VLOOKUP($K1907,#REF!,4,0)</f>
        <v>#REF!</v>
      </c>
    </row>
    <row r="1908" spans="3:22" x14ac:dyDescent="0.3">
      <c r="C1908" s="1">
        <v>1.9050000000000001E-2</v>
      </c>
      <c r="D1908" s="1">
        <f t="shared" si="240"/>
        <v>5.9847340050885567</v>
      </c>
      <c r="E1908" s="1" t="str">
        <f t="shared" si="241"/>
        <v>S6</v>
      </c>
      <c r="F1908" s="1">
        <f t="shared" si="246"/>
        <v>0.74874624910556786</v>
      </c>
      <c r="G1908" s="1">
        <f>$F$2*(((SQRT(3)*COS(Model!F1908))-SIN(Model!F1908))/2)</f>
        <v>0.23523226018584281</v>
      </c>
      <c r="H1908" s="1">
        <f t="shared" si="242"/>
        <v>0.54457669516713458</v>
      </c>
      <c r="I1908" s="1">
        <f t="shared" si="243"/>
        <v>0.77980895535297745</v>
      </c>
      <c r="J1908" s="1" t="str">
        <f t="shared" si="244"/>
        <v>R4</v>
      </c>
      <c r="K1908" t="str">
        <f t="shared" si="245"/>
        <v>S6R4</v>
      </c>
      <c r="L1908" t="str">
        <f>VLOOKUP(K1908,'Voltage Vector Region'!$M:$P,2,0)</f>
        <v>V13</v>
      </c>
      <c r="M1908" t="str">
        <f>VLOOKUP(K1908,'Voltage Vector Region'!$M:$P,3,0)</f>
        <v>V12</v>
      </c>
      <c r="N1908" t="str">
        <f>VLOOKUP(K1908,'Voltage Vector Region'!$M:$P,4,0)</f>
        <v>V1</v>
      </c>
      <c r="P1908" t="str">
        <f>VLOOKUP(L1908,'Voltage Vector Region'!$R:$S,2,0)</f>
        <v>PNN</v>
      </c>
      <c r="Q1908" t="str">
        <f>VLOOKUP(M1908,'Voltage Vector Region'!$R:$S,2,0)</f>
        <v>PNO</v>
      </c>
      <c r="R1908" t="str">
        <f>VLOOKUP(N1908,'Voltage Vector Region'!$R:$S,2,0)</f>
        <v>POO</v>
      </c>
      <c r="S1908">
        <f t="shared" si="239"/>
        <v>19.05</v>
      </c>
      <c r="T1908" t="e">
        <f>VLOOKUP($K1908,#REF!,2,0)</f>
        <v>#REF!</v>
      </c>
      <c r="U1908" t="e">
        <f>VLOOKUP($K1908,#REF!,3,0)</f>
        <v>#REF!</v>
      </c>
      <c r="V1908" t="e">
        <f>VLOOKUP($K1908,#REF!,4,0)</f>
        <v>#REF!</v>
      </c>
    </row>
    <row r="1909" spans="3:22" x14ac:dyDescent="0.3">
      <c r="C1909" s="1">
        <v>1.9060000000000001E-2</v>
      </c>
      <c r="D1909" s="1">
        <f t="shared" si="240"/>
        <v>5.9878755977421463</v>
      </c>
      <c r="E1909" s="1" t="str">
        <f t="shared" si="241"/>
        <v>S6</v>
      </c>
      <c r="F1909" s="1">
        <f t="shared" si="246"/>
        <v>0.75188784175915746</v>
      </c>
      <c r="G1909" s="1">
        <f>$F$2*(((SQRT(3)*COS(Model!F1909))-SIN(Model!F1909))/2)</f>
        <v>0.23282893346261729</v>
      </c>
      <c r="H1909" s="1">
        <f t="shared" si="242"/>
        <v>0.54641508587403131</v>
      </c>
      <c r="I1909" s="1">
        <f t="shared" si="243"/>
        <v>0.77924401933664855</v>
      </c>
      <c r="J1909" s="1" t="str">
        <f t="shared" si="244"/>
        <v>R4</v>
      </c>
      <c r="K1909" t="str">
        <f t="shared" si="245"/>
        <v>S6R4</v>
      </c>
      <c r="L1909" t="str">
        <f>VLOOKUP(K1909,'Voltage Vector Region'!$M:$P,2,0)</f>
        <v>V13</v>
      </c>
      <c r="M1909" t="str">
        <f>VLOOKUP(K1909,'Voltage Vector Region'!$M:$P,3,0)</f>
        <v>V12</v>
      </c>
      <c r="N1909" t="str">
        <f>VLOOKUP(K1909,'Voltage Vector Region'!$M:$P,4,0)</f>
        <v>V1</v>
      </c>
      <c r="P1909" t="str">
        <f>VLOOKUP(L1909,'Voltage Vector Region'!$R:$S,2,0)</f>
        <v>PNN</v>
      </c>
      <c r="Q1909" t="str">
        <f>VLOOKUP(M1909,'Voltage Vector Region'!$R:$S,2,0)</f>
        <v>PNO</v>
      </c>
      <c r="R1909" t="str">
        <f>VLOOKUP(N1909,'Voltage Vector Region'!$R:$S,2,0)</f>
        <v>POO</v>
      </c>
      <c r="S1909">
        <f t="shared" si="239"/>
        <v>19.059999999999999</v>
      </c>
      <c r="T1909" t="e">
        <f>VLOOKUP($K1909,#REF!,2,0)</f>
        <v>#REF!</v>
      </c>
      <c r="U1909" t="e">
        <f>VLOOKUP($K1909,#REF!,3,0)</f>
        <v>#REF!</v>
      </c>
      <c r="V1909" t="e">
        <f>VLOOKUP($K1909,#REF!,4,0)</f>
        <v>#REF!</v>
      </c>
    </row>
    <row r="1910" spans="3:22" x14ac:dyDescent="0.3">
      <c r="C1910" s="1">
        <v>1.907E-2</v>
      </c>
      <c r="D1910" s="1">
        <f t="shared" si="240"/>
        <v>5.9910171903957359</v>
      </c>
      <c r="E1910" s="1" t="str">
        <f t="shared" si="241"/>
        <v>S6</v>
      </c>
      <c r="F1910" s="1">
        <f t="shared" si="246"/>
        <v>0.75502943441274706</v>
      </c>
      <c r="G1910" s="1">
        <f>$F$2*(((SQRT(3)*COS(Model!F1910))-SIN(Model!F1910))/2)</f>
        <v>0.23042330881181525</v>
      </c>
      <c r="H1910" s="1">
        <f t="shared" si="242"/>
        <v>0.54824808368462719</v>
      </c>
      <c r="I1910" s="1">
        <f t="shared" si="243"/>
        <v>0.77867139249644246</v>
      </c>
      <c r="J1910" s="1" t="str">
        <f t="shared" si="244"/>
        <v>R4</v>
      </c>
      <c r="K1910" t="str">
        <f t="shared" si="245"/>
        <v>S6R4</v>
      </c>
      <c r="L1910" t="str">
        <f>VLOOKUP(K1910,'Voltage Vector Region'!$M:$P,2,0)</f>
        <v>V13</v>
      </c>
      <c r="M1910" t="str">
        <f>VLOOKUP(K1910,'Voltage Vector Region'!$M:$P,3,0)</f>
        <v>V12</v>
      </c>
      <c r="N1910" t="str">
        <f>VLOOKUP(K1910,'Voltage Vector Region'!$M:$P,4,0)</f>
        <v>V1</v>
      </c>
      <c r="P1910" t="str">
        <f>VLOOKUP(L1910,'Voltage Vector Region'!$R:$S,2,0)</f>
        <v>PNN</v>
      </c>
      <c r="Q1910" t="str">
        <f>VLOOKUP(M1910,'Voltage Vector Region'!$R:$S,2,0)</f>
        <v>PNO</v>
      </c>
      <c r="R1910" t="str">
        <f>VLOOKUP(N1910,'Voltage Vector Region'!$R:$S,2,0)</f>
        <v>POO</v>
      </c>
      <c r="S1910">
        <f t="shared" si="239"/>
        <v>19.07</v>
      </c>
      <c r="T1910" t="e">
        <f>VLOOKUP($K1910,#REF!,2,0)</f>
        <v>#REF!</v>
      </c>
      <c r="U1910" t="e">
        <f>VLOOKUP($K1910,#REF!,3,0)</f>
        <v>#REF!</v>
      </c>
      <c r="V1910" t="e">
        <f>VLOOKUP($K1910,#REF!,4,0)</f>
        <v>#REF!</v>
      </c>
    </row>
    <row r="1911" spans="3:22" x14ac:dyDescent="0.3">
      <c r="C1911" s="1">
        <v>1.908E-2</v>
      </c>
      <c r="D1911" s="1">
        <f t="shared" si="240"/>
        <v>5.9941587830493255</v>
      </c>
      <c r="E1911" s="1" t="str">
        <f t="shared" si="241"/>
        <v>S6</v>
      </c>
      <c r="F1911" s="1">
        <f t="shared" si="246"/>
        <v>0.75817102706633666</v>
      </c>
      <c r="G1911" s="1">
        <f>$F$2*(((SQRT(3)*COS(Model!F1911))-SIN(Model!F1911))/2)</f>
        <v>0.22801540997598102</v>
      </c>
      <c r="H1911" s="1">
        <f t="shared" si="242"/>
        <v>0.5500756705079739</v>
      </c>
      <c r="I1911" s="1">
        <f t="shared" si="243"/>
        <v>0.77809108048395492</v>
      </c>
      <c r="J1911" s="1" t="str">
        <f t="shared" si="244"/>
        <v>R4</v>
      </c>
      <c r="K1911" t="str">
        <f t="shared" si="245"/>
        <v>S6R4</v>
      </c>
      <c r="L1911" t="str">
        <f>VLOOKUP(K1911,'Voltage Vector Region'!$M:$P,2,0)</f>
        <v>V13</v>
      </c>
      <c r="M1911" t="str">
        <f>VLOOKUP(K1911,'Voltage Vector Region'!$M:$P,3,0)</f>
        <v>V12</v>
      </c>
      <c r="N1911" t="str">
        <f>VLOOKUP(K1911,'Voltage Vector Region'!$M:$P,4,0)</f>
        <v>V1</v>
      </c>
      <c r="P1911" t="str">
        <f>VLOOKUP(L1911,'Voltage Vector Region'!$R:$S,2,0)</f>
        <v>PNN</v>
      </c>
      <c r="Q1911" t="str">
        <f>VLOOKUP(M1911,'Voltage Vector Region'!$R:$S,2,0)</f>
        <v>PNO</v>
      </c>
      <c r="R1911" t="str">
        <f>VLOOKUP(N1911,'Voltage Vector Region'!$R:$S,2,0)</f>
        <v>POO</v>
      </c>
      <c r="S1911">
        <f t="shared" si="239"/>
        <v>19.079999999999998</v>
      </c>
      <c r="T1911" t="e">
        <f>VLOOKUP($K1911,#REF!,2,0)</f>
        <v>#REF!</v>
      </c>
      <c r="U1911" t="e">
        <f>VLOOKUP($K1911,#REF!,3,0)</f>
        <v>#REF!</v>
      </c>
      <c r="V1911" t="e">
        <f>VLOOKUP($K1911,#REF!,4,0)</f>
        <v>#REF!</v>
      </c>
    </row>
    <row r="1912" spans="3:22" x14ac:dyDescent="0.3">
      <c r="C1912" s="1">
        <v>1.9089999999999999E-2</v>
      </c>
      <c r="D1912" s="1">
        <f t="shared" si="240"/>
        <v>5.9973003757029151</v>
      </c>
      <c r="E1912" s="1" t="str">
        <f t="shared" si="241"/>
        <v>S6</v>
      </c>
      <c r="F1912" s="1">
        <f t="shared" si="246"/>
        <v>0.76131261971992625</v>
      </c>
      <c r="G1912" s="1">
        <f>$F$2*(((SQRT(3)*COS(Model!F1912))-SIN(Model!F1912))/2)</f>
        <v>0.22560526072010376</v>
      </c>
      <c r="H1912" s="1">
        <f t="shared" si="242"/>
        <v>0.55189782830652712</v>
      </c>
      <c r="I1912" s="1">
        <f t="shared" si="243"/>
        <v>0.7775030890266309</v>
      </c>
      <c r="J1912" s="1" t="str">
        <f t="shared" si="244"/>
        <v>R4</v>
      </c>
      <c r="K1912" t="str">
        <f t="shared" si="245"/>
        <v>S6R4</v>
      </c>
      <c r="L1912" t="str">
        <f>VLOOKUP(K1912,'Voltage Vector Region'!$M:$P,2,0)</f>
        <v>V13</v>
      </c>
      <c r="M1912" t="str">
        <f>VLOOKUP(K1912,'Voltage Vector Region'!$M:$P,3,0)</f>
        <v>V12</v>
      </c>
      <c r="N1912" t="str">
        <f>VLOOKUP(K1912,'Voltage Vector Region'!$M:$P,4,0)</f>
        <v>V1</v>
      </c>
      <c r="P1912" t="str">
        <f>VLOOKUP(L1912,'Voltage Vector Region'!$R:$S,2,0)</f>
        <v>PNN</v>
      </c>
      <c r="Q1912" t="str">
        <f>VLOOKUP(M1912,'Voltage Vector Region'!$R:$S,2,0)</f>
        <v>PNO</v>
      </c>
      <c r="R1912" t="str">
        <f>VLOOKUP(N1912,'Voltage Vector Region'!$R:$S,2,0)</f>
        <v>POO</v>
      </c>
      <c r="S1912">
        <f t="shared" si="239"/>
        <v>19.09</v>
      </c>
      <c r="T1912" t="e">
        <f>VLOOKUP($K1912,#REF!,2,0)</f>
        <v>#REF!</v>
      </c>
      <c r="U1912" t="e">
        <f>VLOOKUP($K1912,#REF!,3,0)</f>
        <v>#REF!</v>
      </c>
      <c r="V1912" t="e">
        <f>VLOOKUP($K1912,#REF!,4,0)</f>
        <v>#REF!</v>
      </c>
    </row>
    <row r="1913" spans="3:22" x14ac:dyDescent="0.3">
      <c r="C1913" s="1">
        <v>1.9099999999999999E-2</v>
      </c>
      <c r="D1913" s="1">
        <f t="shared" si="240"/>
        <v>6.0004419683565047</v>
      </c>
      <c r="E1913" s="1" t="str">
        <f t="shared" si="241"/>
        <v>S6</v>
      </c>
      <c r="F1913" s="1">
        <f t="shared" si="246"/>
        <v>0.76445421237351585</v>
      </c>
      <c r="G1913" s="1">
        <f>$F$2*(((SQRT(3)*COS(Model!F1913))-SIN(Model!F1913))/2)</f>
        <v>0.22319288483138369</v>
      </c>
      <c r="H1913" s="1">
        <f t="shared" si="242"/>
        <v>0.55371453909632518</v>
      </c>
      <c r="I1913" s="1">
        <f t="shared" si="243"/>
        <v>0.77690742392770884</v>
      </c>
      <c r="J1913" s="1" t="str">
        <f t="shared" si="244"/>
        <v>R4</v>
      </c>
      <c r="K1913" t="str">
        <f t="shared" si="245"/>
        <v>S6R4</v>
      </c>
      <c r="L1913" t="str">
        <f>VLOOKUP(K1913,'Voltage Vector Region'!$M:$P,2,0)</f>
        <v>V13</v>
      </c>
      <c r="M1913" t="str">
        <f>VLOOKUP(K1913,'Voltage Vector Region'!$M:$P,3,0)</f>
        <v>V12</v>
      </c>
      <c r="N1913" t="str">
        <f>VLOOKUP(K1913,'Voltage Vector Region'!$M:$P,4,0)</f>
        <v>V1</v>
      </c>
      <c r="P1913" t="str">
        <f>VLOOKUP(L1913,'Voltage Vector Region'!$R:$S,2,0)</f>
        <v>PNN</v>
      </c>
      <c r="Q1913" t="str">
        <f>VLOOKUP(M1913,'Voltage Vector Region'!$R:$S,2,0)</f>
        <v>PNO</v>
      </c>
      <c r="R1913" t="str">
        <f>VLOOKUP(N1913,'Voltage Vector Region'!$R:$S,2,0)</f>
        <v>POO</v>
      </c>
      <c r="S1913">
        <f t="shared" si="239"/>
        <v>19.099999999999998</v>
      </c>
      <c r="T1913" t="e">
        <f>VLOOKUP($K1913,#REF!,2,0)</f>
        <v>#REF!</v>
      </c>
      <c r="U1913" t="e">
        <f>VLOOKUP($K1913,#REF!,3,0)</f>
        <v>#REF!</v>
      </c>
      <c r="V1913" t="e">
        <f>VLOOKUP($K1913,#REF!,4,0)</f>
        <v>#REF!</v>
      </c>
    </row>
    <row r="1914" spans="3:22" x14ac:dyDescent="0.3">
      <c r="C1914" s="1">
        <v>1.9109999999999999E-2</v>
      </c>
      <c r="D1914" s="1">
        <f t="shared" si="240"/>
        <v>6.0035835610100943</v>
      </c>
      <c r="E1914" s="1" t="str">
        <f t="shared" si="241"/>
        <v>S6</v>
      </c>
      <c r="F1914" s="1">
        <f t="shared" si="246"/>
        <v>0.76759580502710545</v>
      </c>
      <c r="G1914" s="1">
        <f>$F$2*(((SQRT(3)*COS(Model!F1914))-SIN(Model!F1914))/2)</f>
        <v>0.2207783061189971</v>
      </c>
      <c r="H1914" s="1">
        <f t="shared" si="242"/>
        <v>0.55552578494716598</v>
      </c>
      <c r="I1914" s="1">
        <f t="shared" si="243"/>
        <v>0.77630409106616305</v>
      </c>
      <c r="J1914" s="1" t="str">
        <f t="shared" si="244"/>
        <v>R4</v>
      </c>
      <c r="K1914" t="str">
        <f t="shared" si="245"/>
        <v>S6R4</v>
      </c>
      <c r="L1914" t="str">
        <f>VLOOKUP(K1914,'Voltage Vector Region'!$M:$P,2,0)</f>
        <v>V13</v>
      </c>
      <c r="M1914" t="str">
        <f>VLOOKUP(K1914,'Voltage Vector Region'!$M:$P,3,0)</f>
        <v>V12</v>
      </c>
      <c r="N1914" t="str">
        <f>VLOOKUP(K1914,'Voltage Vector Region'!$M:$P,4,0)</f>
        <v>V1</v>
      </c>
      <c r="P1914" t="str">
        <f>VLOOKUP(L1914,'Voltage Vector Region'!$R:$S,2,0)</f>
        <v>PNN</v>
      </c>
      <c r="Q1914" t="str">
        <f>VLOOKUP(M1914,'Voltage Vector Region'!$R:$S,2,0)</f>
        <v>PNO</v>
      </c>
      <c r="R1914" t="str">
        <f>VLOOKUP(N1914,'Voltage Vector Region'!$R:$S,2,0)</f>
        <v>POO</v>
      </c>
      <c r="S1914">
        <f t="shared" si="239"/>
        <v>19.11</v>
      </c>
      <c r="T1914" t="e">
        <f>VLOOKUP($K1914,#REF!,2,0)</f>
        <v>#REF!</v>
      </c>
      <c r="U1914" t="e">
        <f>VLOOKUP($K1914,#REF!,3,0)</f>
        <v>#REF!</v>
      </c>
      <c r="V1914" t="e">
        <f>VLOOKUP($K1914,#REF!,4,0)</f>
        <v>#REF!</v>
      </c>
    </row>
    <row r="1915" spans="3:22" x14ac:dyDescent="0.3">
      <c r="C1915" s="1">
        <v>1.9120000000000002E-2</v>
      </c>
      <c r="D1915" s="1">
        <f t="shared" si="240"/>
        <v>6.0067251536636856</v>
      </c>
      <c r="E1915" s="1" t="str">
        <f t="shared" si="241"/>
        <v>S6</v>
      </c>
      <c r="F1915" s="1">
        <f t="shared" si="246"/>
        <v>0.77073739768069682</v>
      </c>
      <c r="G1915" s="1">
        <f>$F$2*(((SQRT(3)*COS(Model!F1915))-SIN(Model!F1915))/2)</f>
        <v>0.21836154841385946</v>
      </c>
      <c r="H1915" s="1">
        <f t="shared" si="242"/>
        <v>0.55733154798278517</v>
      </c>
      <c r="I1915" s="1">
        <f t="shared" si="243"/>
        <v>0.77569309639664463</v>
      </c>
      <c r="J1915" s="1" t="str">
        <f t="shared" si="244"/>
        <v>R4</v>
      </c>
      <c r="K1915" t="str">
        <f t="shared" si="245"/>
        <v>S6R4</v>
      </c>
      <c r="L1915" t="str">
        <f>VLOOKUP(K1915,'Voltage Vector Region'!$M:$P,2,0)</f>
        <v>V13</v>
      </c>
      <c r="M1915" t="str">
        <f>VLOOKUP(K1915,'Voltage Vector Region'!$M:$P,3,0)</f>
        <v>V12</v>
      </c>
      <c r="N1915" t="str">
        <f>VLOOKUP(K1915,'Voltage Vector Region'!$M:$P,4,0)</f>
        <v>V1</v>
      </c>
      <c r="P1915" t="str">
        <f>VLOOKUP(L1915,'Voltage Vector Region'!$R:$S,2,0)</f>
        <v>PNN</v>
      </c>
      <c r="Q1915" t="str">
        <f>VLOOKUP(M1915,'Voltage Vector Region'!$R:$S,2,0)</f>
        <v>PNO</v>
      </c>
      <c r="R1915" t="str">
        <f>VLOOKUP(N1915,'Voltage Vector Region'!$R:$S,2,0)</f>
        <v>POO</v>
      </c>
      <c r="S1915">
        <f t="shared" si="239"/>
        <v>19.12</v>
      </c>
      <c r="T1915" t="e">
        <f>VLOOKUP($K1915,#REF!,2,0)</f>
        <v>#REF!</v>
      </c>
      <c r="U1915" t="e">
        <f>VLOOKUP($K1915,#REF!,3,0)</f>
        <v>#REF!</v>
      </c>
      <c r="V1915" t="e">
        <f>VLOOKUP($K1915,#REF!,4,0)</f>
        <v>#REF!</v>
      </c>
    </row>
    <row r="1916" spans="3:22" x14ac:dyDescent="0.3">
      <c r="C1916" s="1">
        <v>1.9130000000000001E-2</v>
      </c>
      <c r="D1916" s="1">
        <f t="shared" si="240"/>
        <v>6.0098667463172752</v>
      </c>
      <c r="E1916" s="1" t="str">
        <f t="shared" si="241"/>
        <v>S6</v>
      </c>
      <c r="F1916" s="1">
        <f t="shared" si="246"/>
        <v>0.77387899033428642</v>
      </c>
      <c r="G1916" s="1">
        <f>$F$2*(((SQRT(3)*COS(Model!F1916))-SIN(Model!F1916))/2)</f>
        <v>0.21594263556839655</v>
      </c>
      <c r="H1916" s="1">
        <f t="shared" si="242"/>
        <v>0.55913181038102855</v>
      </c>
      <c r="I1916" s="1">
        <f t="shared" si="243"/>
        <v>0.77507444594942509</v>
      </c>
      <c r="J1916" s="1" t="str">
        <f t="shared" si="244"/>
        <v>R4</v>
      </c>
      <c r="K1916" t="str">
        <f t="shared" si="245"/>
        <v>S6R4</v>
      </c>
      <c r="L1916" t="str">
        <f>VLOOKUP(K1916,'Voltage Vector Region'!$M:$P,2,0)</f>
        <v>V13</v>
      </c>
      <c r="M1916" t="str">
        <f>VLOOKUP(K1916,'Voltage Vector Region'!$M:$P,3,0)</f>
        <v>V12</v>
      </c>
      <c r="N1916" t="str">
        <f>VLOOKUP(K1916,'Voltage Vector Region'!$M:$P,4,0)</f>
        <v>V1</v>
      </c>
      <c r="P1916" t="str">
        <f>VLOOKUP(L1916,'Voltage Vector Region'!$R:$S,2,0)</f>
        <v>PNN</v>
      </c>
      <c r="Q1916" t="str">
        <f>VLOOKUP(M1916,'Voltage Vector Region'!$R:$S,2,0)</f>
        <v>PNO</v>
      </c>
      <c r="R1916" t="str">
        <f>VLOOKUP(N1916,'Voltage Vector Region'!$R:$S,2,0)</f>
        <v>POO</v>
      </c>
      <c r="S1916">
        <f t="shared" si="239"/>
        <v>19.13</v>
      </c>
      <c r="T1916" t="e">
        <f>VLOOKUP($K1916,#REF!,2,0)</f>
        <v>#REF!</v>
      </c>
      <c r="U1916" t="e">
        <f>VLOOKUP($K1916,#REF!,3,0)</f>
        <v>#REF!</v>
      </c>
      <c r="V1916" t="e">
        <f>VLOOKUP($K1916,#REF!,4,0)</f>
        <v>#REF!</v>
      </c>
    </row>
    <row r="1917" spans="3:22" x14ac:dyDescent="0.3">
      <c r="C1917" s="1">
        <v>1.9140000000000001E-2</v>
      </c>
      <c r="D1917" s="1">
        <f t="shared" si="240"/>
        <v>6.0130083389708648</v>
      </c>
      <c r="E1917" s="1" t="str">
        <f t="shared" si="241"/>
        <v>S6</v>
      </c>
      <c r="F1917" s="1">
        <f t="shared" si="246"/>
        <v>0.77702058298787602</v>
      </c>
      <c r="G1917" s="1">
        <f>$F$2*(((SQRT(3)*COS(Model!F1917))-SIN(Model!F1917))/2)</f>
        <v>0.21352159145630006</v>
      </c>
      <c r="H1917" s="1">
        <f t="shared" si="242"/>
        <v>0.56092655437403416</v>
      </c>
      <c r="I1917" s="1">
        <f t="shared" si="243"/>
        <v>0.77444814583033428</v>
      </c>
      <c r="J1917" s="1" t="str">
        <f t="shared" si="244"/>
        <v>R4</v>
      </c>
      <c r="K1917" t="str">
        <f t="shared" si="245"/>
        <v>S6R4</v>
      </c>
      <c r="L1917" t="str">
        <f>VLOOKUP(K1917,'Voltage Vector Region'!$M:$P,2,0)</f>
        <v>V13</v>
      </c>
      <c r="M1917" t="str">
        <f>VLOOKUP(K1917,'Voltage Vector Region'!$M:$P,3,0)</f>
        <v>V12</v>
      </c>
      <c r="N1917" t="str">
        <f>VLOOKUP(K1917,'Voltage Vector Region'!$M:$P,4,0)</f>
        <v>V1</v>
      </c>
      <c r="P1917" t="str">
        <f>VLOOKUP(L1917,'Voltage Vector Region'!$R:$S,2,0)</f>
        <v>PNN</v>
      </c>
      <c r="Q1917" t="str">
        <f>VLOOKUP(M1917,'Voltage Vector Region'!$R:$S,2,0)</f>
        <v>PNO</v>
      </c>
      <c r="R1917" t="str">
        <f>VLOOKUP(N1917,'Voltage Vector Region'!$R:$S,2,0)</f>
        <v>POO</v>
      </c>
      <c r="S1917">
        <f t="shared" si="239"/>
        <v>19.14</v>
      </c>
      <c r="T1917" t="e">
        <f>VLOOKUP($K1917,#REF!,2,0)</f>
        <v>#REF!</v>
      </c>
      <c r="U1917" t="e">
        <f>VLOOKUP($K1917,#REF!,3,0)</f>
        <v>#REF!</v>
      </c>
      <c r="V1917" t="e">
        <f>VLOOKUP($K1917,#REF!,4,0)</f>
        <v>#REF!</v>
      </c>
    </row>
    <row r="1918" spans="3:22" x14ac:dyDescent="0.3">
      <c r="C1918" s="1">
        <v>1.915E-2</v>
      </c>
      <c r="D1918" s="1">
        <f t="shared" si="240"/>
        <v>6.0161499316244544</v>
      </c>
      <c r="E1918" s="1" t="str">
        <f t="shared" si="241"/>
        <v>S6</v>
      </c>
      <c r="F1918" s="1">
        <f t="shared" si="246"/>
        <v>0.78016217564146562</v>
      </c>
      <c r="G1918" s="1">
        <f>$F$2*(((SQRT(3)*COS(Model!F1918))-SIN(Model!F1918))/2)</f>
        <v>0.21109843997229805</v>
      </c>
      <c r="H1918" s="1">
        <f t="shared" si="242"/>
        <v>0.56271576224840325</v>
      </c>
      <c r="I1918" s="1">
        <f t="shared" si="243"/>
        <v>0.7738142022207013</v>
      </c>
      <c r="J1918" s="1" t="str">
        <f t="shared" si="244"/>
        <v>R4</v>
      </c>
      <c r="K1918" t="str">
        <f t="shared" si="245"/>
        <v>S6R4</v>
      </c>
      <c r="L1918" t="str">
        <f>VLOOKUP(K1918,'Voltage Vector Region'!$M:$P,2,0)</f>
        <v>V13</v>
      </c>
      <c r="M1918" t="str">
        <f>VLOOKUP(K1918,'Voltage Vector Region'!$M:$P,3,0)</f>
        <v>V12</v>
      </c>
      <c r="N1918" t="str">
        <f>VLOOKUP(K1918,'Voltage Vector Region'!$M:$P,4,0)</f>
        <v>V1</v>
      </c>
      <c r="P1918" t="str">
        <f>VLOOKUP(L1918,'Voltage Vector Region'!$R:$S,2,0)</f>
        <v>PNN</v>
      </c>
      <c r="Q1918" t="str">
        <f>VLOOKUP(M1918,'Voltage Vector Region'!$R:$S,2,0)</f>
        <v>PNO</v>
      </c>
      <c r="R1918" t="str">
        <f>VLOOKUP(N1918,'Voltage Vector Region'!$R:$S,2,0)</f>
        <v>POO</v>
      </c>
      <c r="S1918">
        <f t="shared" si="239"/>
        <v>19.149999999999999</v>
      </c>
      <c r="T1918" t="e">
        <f>VLOOKUP($K1918,#REF!,2,0)</f>
        <v>#REF!</v>
      </c>
      <c r="U1918" t="e">
        <f>VLOOKUP($K1918,#REF!,3,0)</f>
        <v>#REF!</v>
      </c>
      <c r="V1918" t="e">
        <f>VLOOKUP($K1918,#REF!,4,0)</f>
        <v>#REF!</v>
      </c>
    </row>
    <row r="1919" spans="3:22" x14ac:dyDescent="0.3">
      <c r="C1919" s="1">
        <v>1.916E-2</v>
      </c>
      <c r="D1919" s="1">
        <f t="shared" si="240"/>
        <v>6.019291524278044</v>
      </c>
      <c r="E1919" s="1" t="str">
        <f t="shared" si="241"/>
        <v>S6</v>
      </c>
      <c r="F1919" s="1">
        <f t="shared" si="246"/>
        <v>0.78330376829505521</v>
      </c>
      <c r="G1919" s="1">
        <f>$F$2*(((SQRT(3)*COS(Model!F1919))-SIN(Model!F1919))/2)</f>
        <v>0.20867320503191747</v>
      </c>
      <c r="H1919" s="1">
        <f t="shared" si="242"/>
        <v>0.56449941634537659</v>
      </c>
      <c r="I1919" s="1">
        <f t="shared" si="243"/>
        <v>0.77317262137729403</v>
      </c>
      <c r="J1919" s="1" t="str">
        <f t="shared" si="244"/>
        <v>R4</v>
      </c>
      <c r="K1919" t="str">
        <f t="shared" si="245"/>
        <v>S6R4</v>
      </c>
      <c r="L1919" t="str">
        <f>VLOOKUP(K1919,'Voltage Vector Region'!$M:$P,2,0)</f>
        <v>V13</v>
      </c>
      <c r="M1919" t="str">
        <f>VLOOKUP(K1919,'Voltage Vector Region'!$M:$P,3,0)</f>
        <v>V12</v>
      </c>
      <c r="N1919" t="str">
        <f>VLOOKUP(K1919,'Voltage Vector Region'!$M:$P,4,0)</f>
        <v>V1</v>
      </c>
      <c r="P1919" t="str">
        <f>VLOOKUP(L1919,'Voltage Vector Region'!$R:$S,2,0)</f>
        <v>PNN</v>
      </c>
      <c r="Q1919" t="str">
        <f>VLOOKUP(M1919,'Voltage Vector Region'!$R:$S,2,0)</f>
        <v>PNO</v>
      </c>
      <c r="R1919" t="str">
        <f>VLOOKUP(N1919,'Voltage Vector Region'!$R:$S,2,0)</f>
        <v>POO</v>
      </c>
      <c r="S1919">
        <f t="shared" si="239"/>
        <v>19.16</v>
      </c>
      <c r="T1919" t="e">
        <f>VLOOKUP($K1919,#REF!,2,0)</f>
        <v>#REF!</v>
      </c>
      <c r="U1919" t="e">
        <f>VLOOKUP($K1919,#REF!,3,0)</f>
        <v>#REF!</v>
      </c>
      <c r="V1919" t="e">
        <f>VLOOKUP($K1919,#REF!,4,0)</f>
        <v>#REF!</v>
      </c>
    </row>
    <row r="1920" spans="3:22" x14ac:dyDescent="0.3">
      <c r="C1920" s="1">
        <v>1.917E-2</v>
      </c>
      <c r="D1920" s="1">
        <f t="shared" si="240"/>
        <v>6.0224331169316336</v>
      </c>
      <c r="E1920" s="1" t="str">
        <f t="shared" si="241"/>
        <v>S6</v>
      </c>
      <c r="F1920" s="1">
        <f t="shared" si="246"/>
        <v>0.78644536094864481</v>
      </c>
      <c r="G1920" s="1">
        <f>$F$2*(((SQRT(3)*COS(Model!F1920))-SIN(Model!F1920))/2)</f>
        <v>0.20624591057124794</v>
      </c>
      <c r="H1920" s="1">
        <f t="shared" si="242"/>
        <v>0.56627749906100822</v>
      </c>
      <c r="I1920" s="1">
        <f t="shared" si="243"/>
        <v>0.77252340963225619</v>
      </c>
      <c r="J1920" s="1" t="str">
        <f t="shared" si="244"/>
        <v>R4</v>
      </c>
      <c r="K1920" t="str">
        <f t="shared" si="245"/>
        <v>S6R4</v>
      </c>
      <c r="L1920" t="str">
        <f>VLOOKUP(K1920,'Voltage Vector Region'!$M:$P,2,0)</f>
        <v>V13</v>
      </c>
      <c r="M1920" t="str">
        <f>VLOOKUP(K1920,'Voltage Vector Region'!$M:$P,3,0)</f>
        <v>V12</v>
      </c>
      <c r="N1920" t="str">
        <f>VLOOKUP(K1920,'Voltage Vector Region'!$M:$P,4,0)</f>
        <v>V1</v>
      </c>
      <c r="P1920" t="str">
        <f>VLOOKUP(L1920,'Voltage Vector Region'!$R:$S,2,0)</f>
        <v>PNN</v>
      </c>
      <c r="Q1920" t="str">
        <f>VLOOKUP(M1920,'Voltage Vector Region'!$R:$S,2,0)</f>
        <v>PNO</v>
      </c>
      <c r="R1920" t="str">
        <f>VLOOKUP(N1920,'Voltage Vector Region'!$R:$S,2,0)</f>
        <v>POO</v>
      </c>
      <c r="S1920">
        <f t="shared" si="239"/>
        <v>19.169999999999998</v>
      </c>
      <c r="T1920" t="e">
        <f>VLOOKUP($K1920,#REF!,2,0)</f>
        <v>#REF!</v>
      </c>
      <c r="U1920" t="e">
        <f>VLOOKUP($K1920,#REF!,3,0)</f>
        <v>#REF!</v>
      </c>
      <c r="V1920" t="e">
        <f>VLOOKUP($K1920,#REF!,4,0)</f>
        <v>#REF!</v>
      </c>
    </row>
    <row r="1921" spans="3:22" x14ac:dyDescent="0.3">
      <c r="C1921" s="1">
        <v>1.9179999999999999E-2</v>
      </c>
      <c r="D1921" s="1">
        <f t="shared" si="240"/>
        <v>6.0255747095852232</v>
      </c>
      <c r="E1921" s="1" t="str">
        <f t="shared" si="241"/>
        <v>S6</v>
      </c>
      <c r="F1921" s="1">
        <f t="shared" si="246"/>
        <v>0.78958695360223441</v>
      </c>
      <c r="G1921" s="1">
        <f>$F$2*(((SQRT(3)*COS(Model!F1921))-SIN(Model!F1921))/2)</f>
        <v>0.20381658054670601</v>
      </c>
      <c r="H1921" s="1">
        <f t="shared" si="242"/>
        <v>0.5680499928463395</v>
      </c>
      <c r="I1921" s="1">
        <f t="shared" si="243"/>
        <v>0.77186657339304554</v>
      </c>
      <c r="J1921" s="1" t="str">
        <f t="shared" si="244"/>
        <v>R4</v>
      </c>
      <c r="K1921" t="str">
        <f t="shared" si="245"/>
        <v>S6R4</v>
      </c>
      <c r="L1921" t="str">
        <f>VLOOKUP(K1921,'Voltage Vector Region'!$M:$P,2,0)</f>
        <v>V13</v>
      </c>
      <c r="M1921" t="str">
        <f>VLOOKUP(K1921,'Voltage Vector Region'!$M:$P,3,0)</f>
        <v>V12</v>
      </c>
      <c r="N1921" t="str">
        <f>VLOOKUP(K1921,'Voltage Vector Region'!$M:$P,4,0)</f>
        <v>V1</v>
      </c>
      <c r="P1921" t="str">
        <f>VLOOKUP(L1921,'Voltage Vector Region'!$R:$S,2,0)</f>
        <v>PNN</v>
      </c>
      <c r="Q1921" t="str">
        <f>VLOOKUP(M1921,'Voltage Vector Region'!$R:$S,2,0)</f>
        <v>PNO</v>
      </c>
      <c r="R1921" t="str">
        <f>VLOOKUP(N1921,'Voltage Vector Region'!$R:$S,2,0)</f>
        <v>POO</v>
      </c>
      <c r="S1921">
        <f t="shared" si="239"/>
        <v>19.18</v>
      </c>
      <c r="T1921" t="e">
        <f>VLOOKUP($K1921,#REF!,2,0)</f>
        <v>#REF!</v>
      </c>
      <c r="U1921" t="e">
        <f>VLOOKUP($K1921,#REF!,3,0)</f>
        <v>#REF!</v>
      </c>
      <c r="V1921" t="e">
        <f>VLOOKUP($K1921,#REF!,4,0)</f>
        <v>#REF!</v>
      </c>
    </row>
    <row r="1922" spans="3:22" x14ac:dyDescent="0.3">
      <c r="C1922" s="1">
        <v>1.9189999999999999E-2</v>
      </c>
      <c r="D1922" s="1">
        <f t="shared" si="240"/>
        <v>6.0287163022388128</v>
      </c>
      <c r="E1922" s="1" t="str">
        <f t="shared" si="241"/>
        <v>S6</v>
      </c>
      <c r="F1922" s="1">
        <f t="shared" si="246"/>
        <v>0.79272854625582401</v>
      </c>
      <c r="G1922" s="1">
        <f>$F$2*(((SQRT(3)*COS(Model!F1922))-SIN(Model!F1922))/2)</f>
        <v>0.20138523893479798</v>
      </c>
      <c r="H1922" s="1">
        <f t="shared" si="242"/>
        <v>0.5698168802075726</v>
      </c>
      <c r="I1922" s="1">
        <f t="shared" si="243"/>
        <v>0.77120211914237058</v>
      </c>
      <c r="J1922" s="1" t="str">
        <f t="shared" si="244"/>
        <v>R4</v>
      </c>
      <c r="K1922" t="str">
        <f t="shared" si="245"/>
        <v>S6R4</v>
      </c>
      <c r="L1922" t="str">
        <f>VLOOKUP(K1922,'Voltage Vector Region'!$M:$P,2,0)</f>
        <v>V13</v>
      </c>
      <c r="M1922" t="str">
        <f>VLOOKUP(K1922,'Voltage Vector Region'!$M:$P,3,0)</f>
        <v>V12</v>
      </c>
      <c r="N1922" t="str">
        <f>VLOOKUP(K1922,'Voltage Vector Region'!$M:$P,4,0)</f>
        <v>V1</v>
      </c>
      <c r="P1922" t="str">
        <f>VLOOKUP(L1922,'Voltage Vector Region'!$R:$S,2,0)</f>
        <v>PNN</v>
      </c>
      <c r="Q1922" t="str">
        <f>VLOOKUP(M1922,'Voltage Vector Region'!$R:$S,2,0)</f>
        <v>PNO</v>
      </c>
      <c r="R1922" t="str">
        <f>VLOOKUP(N1922,'Voltage Vector Region'!$R:$S,2,0)</f>
        <v>POO</v>
      </c>
      <c r="S1922">
        <f t="shared" si="239"/>
        <v>19.189999999999998</v>
      </c>
      <c r="T1922" t="e">
        <f>VLOOKUP($K1922,#REF!,2,0)</f>
        <v>#REF!</v>
      </c>
      <c r="U1922" t="e">
        <f>VLOOKUP($K1922,#REF!,3,0)</f>
        <v>#REF!</v>
      </c>
      <c r="V1922" t="e">
        <f>VLOOKUP($K1922,#REF!,4,0)</f>
        <v>#REF!</v>
      </c>
    </row>
    <row r="1923" spans="3:22" x14ac:dyDescent="0.3">
      <c r="C1923" s="1">
        <v>1.9199999999999998E-2</v>
      </c>
      <c r="D1923" s="1">
        <f t="shared" si="240"/>
        <v>6.0318578948924024</v>
      </c>
      <c r="E1923" s="1" t="str">
        <f t="shared" si="241"/>
        <v>S6</v>
      </c>
      <c r="F1923" s="1">
        <f t="shared" si="246"/>
        <v>0.7958701389094136</v>
      </c>
      <c r="G1923" s="1">
        <f>$F$2*(((SQRT(3)*COS(Model!F1923))-SIN(Model!F1923))/2)</f>
        <v>0.19895190973188434</v>
      </c>
      <c r="H1923" s="1">
        <f t="shared" si="242"/>
        <v>0.57157814370624238</v>
      </c>
      <c r="I1923" s="1">
        <f t="shared" si="243"/>
        <v>0.77053005343812675</v>
      </c>
      <c r="J1923" s="1" t="str">
        <f t="shared" si="244"/>
        <v>R4</v>
      </c>
      <c r="K1923" t="str">
        <f t="shared" si="245"/>
        <v>S6R4</v>
      </c>
      <c r="L1923" t="str">
        <f>VLOOKUP(K1923,'Voltage Vector Region'!$M:$P,2,0)</f>
        <v>V13</v>
      </c>
      <c r="M1923" t="str">
        <f>VLOOKUP(K1923,'Voltage Vector Region'!$M:$P,3,0)</f>
        <v>V12</v>
      </c>
      <c r="N1923" t="str">
        <f>VLOOKUP(K1923,'Voltage Vector Region'!$M:$P,4,0)</f>
        <v>V1</v>
      </c>
      <c r="P1923" t="str">
        <f>VLOOKUP(L1923,'Voltage Vector Region'!$R:$S,2,0)</f>
        <v>PNN</v>
      </c>
      <c r="Q1923" t="str">
        <f>VLOOKUP(M1923,'Voltage Vector Region'!$R:$S,2,0)</f>
        <v>PNO</v>
      </c>
      <c r="R1923" t="str">
        <f>VLOOKUP(N1923,'Voltage Vector Region'!$R:$S,2,0)</f>
        <v>POO</v>
      </c>
      <c r="S1923">
        <f t="shared" ref="S1923:S1986" si="247">C1923/$S$1</f>
        <v>19.2</v>
      </c>
      <c r="T1923" t="e">
        <f>VLOOKUP($K1923,#REF!,2,0)</f>
        <v>#REF!</v>
      </c>
      <c r="U1923" t="e">
        <f>VLOOKUP($K1923,#REF!,3,0)</f>
        <v>#REF!</v>
      </c>
      <c r="V1923" t="e">
        <f>VLOOKUP($K1923,#REF!,4,0)</f>
        <v>#REF!</v>
      </c>
    </row>
    <row r="1924" spans="3:22" x14ac:dyDescent="0.3">
      <c r="C1924" s="1">
        <v>1.9210000000000001E-2</v>
      </c>
      <c r="D1924" s="1">
        <f t="shared" ref="D1924:D1987" si="248">C1924*$B$3</f>
        <v>6.0349994875459929</v>
      </c>
      <c r="E1924" s="1" t="str">
        <f t="shared" ref="E1924:E1987" si="249">IF(AND((D1924&lt;PI()/3),(D1924&gt;=0)),"S1",IF(AND((D1924&lt;2*PI()/3),(D1924&gt;=PI()/3)),"S2",IF(AND((D1924&lt;3*PI()/3),(D1924&gt;=2*PI()/3)),"S3",IF(AND((D1924&lt;4*PI()/3),(D1924&gt;=PI())),"S4",IF(AND((D1924&lt;5*PI()/3),(D1924&gt;=4*PI()/3)),"S5",IF(AND((D1924&lt;2*PI()),(D1924&gt;=5*PI()/3)),"S6",0))))))</f>
        <v>S6</v>
      </c>
      <c r="F1924" s="1">
        <f t="shared" si="246"/>
        <v>0.79901173156300409</v>
      </c>
      <c r="G1924" s="1">
        <f>$F$2*(((SQRT(3)*COS(Model!F1924))-SIN(Model!F1924))/2)</f>
        <v>0.19651661695394101</v>
      </c>
      <c r="H1924" s="1">
        <f t="shared" si="242"/>
        <v>0.57333376595938967</v>
      </c>
      <c r="I1924" s="1">
        <f t="shared" si="243"/>
        <v>0.76985038291333074</v>
      </c>
      <c r="J1924" s="1" t="str">
        <f t="shared" si="244"/>
        <v>R4</v>
      </c>
      <c r="K1924" t="str">
        <f t="shared" si="245"/>
        <v>S6R4</v>
      </c>
      <c r="L1924" t="str">
        <f>VLOOKUP(K1924,'Voltage Vector Region'!$M:$P,2,0)</f>
        <v>V13</v>
      </c>
      <c r="M1924" t="str">
        <f>VLOOKUP(K1924,'Voltage Vector Region'!$M:$P,3,0)</f>
        <v>V12</v>
      </c>
      <c r="N1924" t="str">
        <f>VLOOKUP(K1924,'Voltage Vector Region'!$M:$P,4,0)</f>
        <v>V1</v>
      </c>
      <c r="P1924" t="str">
        <f>VLOOKUP(L1924,'Voltage Vector Region'!$R:$S,2,0)</f>
        <v>PNN</v>
      </c>
      <c r="Q1924" t="str">
        <f>VLOOKUP(M1924,'Voltage Vector Region'!$R:$S,2,0)</f>
        <v>PNO</v>
      </c>
      <c r="R1924" t="str">
        <f>VLOOKUP(N1924,'Voltage Vector Region'!$R:$S,2,0)</f>
        <v>POO</v>
      </c>
      <c r="S1924">
        <f t="shared" si="247"/>
        <v>19.21</v>
      </c>
      <c r="T1924" t="e">
        <f>VLOOKUP($K1924,#REF!,2,0)</f>
        <v>#REF!</v>
      </c>
      <c r="U1924" t="e">
        <f>VLOOKUP($K1924,#REF!,3,0)</f>
        <v>#REF!</v>
      </c>
      <c r="V1924" t="e">
        <f>VLOOKUP($K1924,#REF!,4,0)</f>
        <v>#REF!</v>
      </c>
    </row>
    <row r="1925" spans="3:22" x14ac:dyDescent="0.3">
      <c r="C1925" s="1">
        <v>1.9220000000000001E-2</v>
      </c>
      <c r="D1925" s="1">
        <f t="shared" si="248"/>
        <v>6.0381410801995825</v>
      </c>
      <c r="E1925" s="1" t="str">
        <f t="shared" si="249"/>
        <v>S6</v>
      </c>
      <c r="F1925" s="1">
        <f t="shared" si="246"/>
        <v>0.80215332421659369</v>
      </c>
      <c r="G1925" s="1">
        <f>$F$2*(((SQRT(3)*COS(Model!F1925))-SIN(Model!F1925))/2)</f>
        <v>0.19407938463632607</v>
      </c>
      <c r="H1925" s="1">
        <f t="shared" si="242"/>
        <v>0.57508372963973053</v>
      </c>
      <c r="I1925" s="1">
        <f t="shared" si="243"/>
        <v>0.76916311427605666</v>
      </c>
      <c r="J1925" s="1" t="str">
        <f t="shared" si="244"/>
        <v>R4</v>
      </c>
      <c r="K1925" t="str">
        <f t="shared" si="245"/>
        <v>S6R4</v>
      </c>
      <c r="L1925" t="str">
        <f>VLOOKUP(K1925,'Voltage Vector Region'!$M:$P,2,0)</f>
        <v>V13</v>
      </c>
      <c r="M1925" t="str">
        <f>VLOOKUP(K1925,'Voltage Vector Region'!$M:$P,3,0)</f>
        <v>V12</v>
      </c>
      <c r="N1925" t="str">
        <f>VLOOKUP(K1925,'Voltage Vector Region'!$M:$P,4,0)</f>
        <v>V1</v>
      </c>
      <c r="P1925" t="str">
        <f>VLOOKUP(L1925,'Voltage Vector Region'!$R:$S,2,0)</f>
        <v>PNN</v>
      </c>
      <c r="Q1925" t="str">
        <f>VLOOKUP(M1925,'Voltage Vector Region'!$R:$S,2,0)</f>
        <v>PNO</v>
      </c>
      <c r="R1925" t="str">
        <f>VLOOKUP(N1925,'Voltage Vector Region'!$R:$S,2,0)</f>
        <v>POO</v>
      </c>
      <c r="S1925">
        <f t="shared" si="247"/>
        <v>19.22</v>
      </c>
      <c r="T1925" t="e">
        <f>VLOOKUP($K1925,#REF!,2,0)</f>
        <v>#REF!</v>
      </c>
      <c r="U1925" t="e">
        <f>VLOOKUP($K1925,#REF!,3,0)</f>
        <v>#REF!</v>
      </c>
      <c r="V1925" t="e">
        <f>VLOOKUP($K1925,#REF!,4,0)</f>
        <v>#REF!</v>
      </c>
    </row>
    <row r="1926" spans="3:22" x14ac:dyDescent="0.3">
      <c r="C1926" s="1">
        <v>1.9230000000000001E-2</v>
      </c>
      <c r="D1926" s="1">
        <f t="shared" si="248"/>
        <v>6.041282672853173</v>
      </c>
      <c r="E1926" s="1" t="str">
        <f t="shared" si="249"/>
        <v>S6</v>
      </c>
      <c r="F1926" s="1">
        <f t="shared" si="246"/>
        <v>0.80529491687018417</v>
      </c>
      <c r="G1926" s="1">
        <f>$F$2*(((SQRT(3)*COS(Model!F1926))-SIN(Model!F1926))/2)</f>
        <v>0.19164023683353704</v>
      </c>
      <c r="H1926" s="1">
        <f t="shared" si="242"/>
        <v>0.57682801747583123</v>
      </c>
      <c r="I1926" s="1">
        <f t="shared" si="243"/>
        <v>0.76846825430936827</v>
      </c>
      <c r="J1926" s="1" t="str">
        <f t="shared" si="244"/>
        <v>R4</v>
      </c>
      <c r="K1926" t="str">
        <f t="shared" si="245"/>
        <v>S6R4</v>
      </c>
      <c r="L1926" t="str">
        <f>VLOOKUP(K1926,'Voltage Vector Region'!$M:$P,2,0)</f>
        <v>V13</v>
      </c>
      <c r="M1926" t="str">
        <f>VLOOKUP(K1926,'Voltage Vector Region'!$M:$P,3,0)</f>
        <v>V12</v>
      </c>
      <c r="N1926" t="str">
        <f>VLOOKUP(K1926,'Voltage Vector Region'!$M:$P,4,0)</f>
        <v>V1</v>
      </c>
      <c r="P1926" t="str">
        <f>VLOOKUP(L1926,'Voltage Vector Region'!$R:$S,2,0)</f>
        <v>PNN</v>
      </c>
      <c r="Q1926" t="str">
        <f>VLOOKUP(M1926,'Voltage Vector Region'!$R:$S,2,0)</f>
        <v>PNO</v>
      </c>
      <c r="R1926" t="str">
        <f>VLOOKUP(N1926,'Voltage Vector Region'!$R:$S,2,0)</f>
        <v>POO</v>
      </c>
      <c r="S1926">
        <f t="shared" si="247"/>
        <v>19.23</v>
      </c>
      <c r="T1926" t="e">
        <f>VLOOKUP($K1926,#REF!,2,0)</f>
        <v>#REF!</v>
      </c>
      <c r="U1926" t="e">
        <f>VLOOKUP($K1926,#REF!,3,0)</f>
        <v>#REF!</v>
      </c>
      <c r="V1926" t="e">
        <f>VLOOKUP($K1926,#REF!,4,0)</f>
        <v>#REF!</v>
      </c>
    </row>
    <row r="1927" spans="3:22" x14ac:dyDescent="0.3">
      <c r="C1927" s="1">
        <v>1.924E-2</v>
      </c>
      <c r="D1927" s="1">
        <f t="shared" si="248"/>
        <v>6.0444242655067626</v>
      </c>
      <c r="E1927" s="1" t="str">
        <f t="shared" si="249"/>
        <v>S6</v>
      </c>
      <c r="F1927" s="1">
        <f t="shared" si="246"/>
        <v>0.80843650952377377</v>
      </c>
      <c r="G1927" s="1">
        <f>$F$2*(((SQRT(3)*COS(Model!F1927))-SIN(Model!F1927))/2)</f>
        <v>0.18919919761897949</v>
      </c>
      <c r="H1927" s="1">
        <f t="shared" si="242"/>
        <v>0.57856661225227379</v>
      </c>
      <c r="I1927" s="1">
        <f t="shared" si="243"/>
        <v>0.76776580987125331</v>
      </c>
      <c r="J1927" s="1" t="str">
        <f t="shared" si="244"/>
        <v>R4</v>
      </c>
      <c r="K1927" t="str">
        <f t="shared" si="245"/>
        <v>S6R4</v>
      </c>
      <c r="L1927" t="str">
        <f>VLOOKUP(K1927,'Voltage Vector Region'!$M:$P,2,0)</f>
        <v>V13</v>
      </c>
      <c r="M1927" t="str">
        <f>VLOOKUP(K1927,'Voltage Vector Region'!$M:$P,3,0)</f>
        <v>V12</v>
      </c>
      <c r="N1927" t="str">
        <f>VLOOKUP(K1927,'Voltage Vector Region'!$M:$P,4,0)</f>
        <v>V1</v>
      </c>
      <c r="P1927" t="str">
        <f>VLOOKUP(L1927,'Voltage Vector Region'!$R:$S,2,0)</f>
        <v>PNN</v>
      </c>
      <c r="Q1927" t="str">
        <f>VLOOKUP(M1927,'Voltage Vector Region'!$R:$S,2,0)</f>
        <v>PNO</v>
      </c>
      <c r="R1927" t="str">
        <f>VLOOKUP(N1927,'Voltage Vector Region'!$R:$S,2,0)</f>
        <v>POO</v>
      </c>
      <c r="S1927">
        <f t="shared" si="247"/>
        <v>19.239999999999998</v>
      </c>
      <c r="T1927" t="e">
        <f>VLOOKUP($K1927,#REF!,2,0)</f>
        <v>#REF!</v>
      </c>
      <c r="U1927" t="e">
        <f>VLOOKUP($K1927,#REF!,3,0)</f>
        <v>#REF!</v>
      </c>
      <c r="V1927" t="e">
        <f>VLOOKUP($K1927,#REF!,4,0)</f>
        <v>#REF!</v>
      </c>
    </row>
    <row r="1928" spans="3:22" x14ac:dyDescent="0.3">
      <c r="C1928" s="1">
        <v>1.925E-2</v>
      </c>
      <c r="D1928" s="1">
        <f t="shared" si="248"/>
        <v>6.0475658581603522</v>
      </c>
      <c r="E1928" s="1" t="str">
        <f t="shared" si="249"/>
        <v>S6</v>
      </c>
      <c r="F1928" s="1">
        <f t="shared" si="246"/>
        <v>0.81157810217736337</v>
      </c>
      <c r="G1928" s="1">
        <f>$F$2*(((SQRT(3)*COS(Model!F1928))-SIN(Model!F1928))/2)</f>
        <v>0.18675629108472425</v>
      </c>
      <c r="H1928" s="1">
        <f t="shared" si="242"/>
        <v>0.58029949680983017</v>
      </c>
      <c r="I1928" s="1">
        <f t="shared" si="243"/>
        <v>0.76705578789455442</v>
      </c>
      <c r="J1928" s="1" t="str">
        <f t="shared" si="244"/>
        <v>R4</v>
      </c>
      <c r="K1928" t="str">
        <f t="shared" si="245"/>
        <v>S6R4</v>
      </c>
      <c r="L1928" t="str">
        <f>VLOOKUP(K1928,'Voltage Vector Region'!$M:$P,2,0)</f>
        <v>V13</v>
      </c>
      <c r="M1928" t="str">
        <f>VLOOKUP(K1928,'Voltage Vector Region'!$M:$P,3,0)</f>
        <v>V12</v>
      </c>
      <c r="N1928" t="str">
        <f>VLOOKUP(K1928,'Voltage Vector Region'!$M:$P,4,0)</f>
        <v>V1</v>
      </c>
      <c r="P1928" t="str">
        <f>VLOOKUP(L1928,'Voltage Vector Region'!$R:$S,2,0)</f>
        <v>PNN</v>
      </c>
      <c r="Q1928" t="str">
        <f>VLOOKUP(M1928,'Voltage Vector Region'!$R:$S,2,0)</f>
        <v>PNO</v>
      </c>
      <c r="R1928" t="str">
        <f>VLOOKUP(N1928,'Voltage Vector Region'!$R:$S,2,0)</f>
        <v>POO</v>
      </c>
      <c r="S1928">
        <f t="shared" si="247"/>
        <v>19.25</v>
      </c>
      <c r="T1928" t="e">
        <f>VLOOKUP($K1928,#REF!,2,0)</f>
        <v>#REF!</v>
      </c>
      <c r="U1928" t="e">
        <f>VLOOKUP($K1928,#REF!,3,0)</f>
        <v>#REF!</v>
      </c>
      <c r="V1928" t="e">
        <f>VLOOKUP($K1928,#REF!,4,0)</f>
        <v>#REF!</v>
      </c>
    </row>
    <row r="1929" spans="3:22" x14ac:dyDescent="0.3">
      <c r="C1929" s="1">
        <v>1.9259999999999999E-2</v>
      </c>
      <c r="D1929" s="1">
        <f t="shared" si="248"/>
        <v>6.0507074508139418</v>
      </c>
      <c r="E1929" s="1" t="str">
        <f t="shared" si="249"/>
        <v>S6</v>
      </c>
      <c r="F1929" s="1">
        <f t="shared" si="246"/>
        <v>0.81471969483095297</v>
      </c>
      <c r="G1929" s="1">
        <f>$F$2*(((SQRT(3)*COS(Model!F1929))-SIN(Model!F1929))/2)</f>
        <v>0.18431154134127251</v>
      </c>
      <c r="H1929" s="1">
        <f t="shared" si="242"/>
        <v>0.58202665404562948</v>
      </c>
      <c r="I1929" s="1">
        <f t="shared" si="243"/>
        <v>0.76633819538690195</v>
      </c>
      <c r="J1929" s="1" t="str">
        <f t="shared" si="244"/>
        <v>R4</v>
      </c>
      <c r="K1929" t="str">
        <f t="shared" si="245"/>
        <v>S6R4</v>
      </c>
      <c r="L1929" t="str">
        <f>VLOOKUP(K1929,'Voltage Vector Region'!$M:$P,2,0)</f>
        <v>V13</v>
      </c>
      <c r="M1929" t="str">
        <f>VLOOKUP(K1929,'Voltage Vector Region'!$M:$P,3,0)</f>
        <v>V12</v>
      </c>
      <c r="N1929" t="str">
        <f>VLOOKUP(K1929,'Voltage Vector Region'!$M:$P,4,0)</f>
        <v>V1</v>
      </c>
      <c r="P1929" t="str">
        <f>VLOOKUP(L1929,'Voltage Vector Region'!$R:$S,2,0)</f>
        <v>PNN</v>
      </c>
      <c r="Q1929" t="str">
        <f>VLOOKUP(M1929,'Voltage Vector Region'!$R:$S,2,0)</f>
        <v>PNO</v>
      </c>
      <c r="R1929" t="str">
        <f>VLOOKUP(N1929,'Voltage Vector Region'!$R:$S,2,0)</f>
        <v>POO</v>
      </c>
      <c r="S1929">
        <f t="shared" si="247"/>
        <v>19.259999999999998</v>
      </c>
      <c r="T1929" t="e">
        <f>VLOOKUP($K1929,#REF!,2,0)</f>
        <v>#REF!</v>
      </c>
      <c r="U1929" t="e">
        <f>VLOOKUP($K1929,#REF!,3,0)</f>
        <v>#REF!</v>
      </c>
      <c r="V1929" t="e">
        <f>VLOOKUP($K1929,#REF!,4,0)</f>
        <v>#REF!</v>
      </c>
    </row>
    <row r="1930" spans="3:22" x14ac:dyDescent="0.3">
      <c r="C1930" s="1">
        <v>1.9269999999999999E-2</v>
      </c>
      <c r="D1930" s="1">
        <f t="shared" si="248"/>
        <v>6.0538490434675314</v>
      </c>
      <c r="E1930" s="1" t="str">
        <f t="shared" si="249"/>
        <v>S6</v>
      </c>
      <c r="F1930" s="1">
        <f t="shared" si="246"/>
        <v>0.81786128748454257</v>
      </c>
      <c r="G1930" s="1">
        <f>$F$2*(((SQRT(3)*COS(Model!F1930))-SIN(Model!F1930))/2)</f>
        <v>0.18186497251731734</v>
      </c>
      <c r="H1930" s="1">
        <f t="shared" si="242"/>
        <v>0.58374806691332704</v>
      </c>
      <c r="I1930" s="1">
        <f t="shared" si="243"/>
        <v>0.7656130394306444</v>
      </c>
      <c r="J1930" s="1" t="str">
        <f t="shared" si="244"/>
        <v>R4</v>
      </c>
      <c r="K1930" t="str">
        <f t="shared" si="245"/>
        <v>S6R4</v>
      </c>
      <c r="L1930" t="str">
        <f>VLOOKUP(K1930,'Voltage Vector Region'!$M:$P,2,0)</f>
        <v>V13</v>
      </c>
      <c r="M1930" t="str">
        <f>VLOOKUP(K1930,'Voltage Vector Region'!$M:$P,3,0)</f>
        <v>V12</v>
      </c>
      <c r="N1930" t="str">
        <f>VLOOKUP(K1930,'Voltage Vector Region'!$M:$P,4,0)</f>
        <v>V1</v>
      </c>
      <c r="P1930" t="str">
        <f>VLOOKUP(L1930,'Voltage Vector Region'!$R:$S,2,0)</f>
        <v>PNN</v>
      </c>
      <c r="Q1930" t="str">
        <f>VLOOKUP(M1930,'Voltage Vector Region'!$R:$S,2,0)</f>
        <v>PNO</v>
      </c>
      <c r="R1930" t="str">
        <f>VLOOKUP(N1930,'Voltage Vector Region'!$R:$S,2,0)</f>
        <v>POO</v>
      </c>
      <c r="S1930">
        <f t="shared" si="247"/>
        <v>19.27</v>
      </c>
      <c r="T1930" t="e">
        <f>VLOOKUP($K1930,#REF!,2,0)</f>
        <v>#REF!</v>
      </c>
      <c r="U1930" t="e">
        <f>VLOOKUP($K1930,#REF!,3,0)</f>
        <v>#REF!</v>
      </c>
      <c r="V1930" t="e">
        <f>VLOOKUP($K1930,#REF!,4,0)</f>
        <v>#REF!</v>
      </c>
    </row>
    <row r="1931" spans="3:22" x14ac:dyDescent="0.3">
      <c r="C1931" s="1">
        <v>1.9279999999999999E-2</v>
      </c>
      <c r="D1931" s="1">
        <f t="shared" si="248"/>
        <v>6.056990636121121</v>
      </c>
      <c r="E1931" s="1" t="str">
        <f t="shared" si="249"/>
        <v>S6</v>
      </c>
      <c r="F1931" s="1">
        <f t="shared" si="246"/>
        <v>0.82100288013813216</v>
      </c>
      <c r="G1931" s="1">
        <f>$F$2*(((SQRT(3)*COS(Model!F1931))-SIN(Model!F1931))/2)</f>
        <v>0.17941660875950532</v>
      </c>
      <c r="H1931" s="1">
        <f t="shared" si="242"/>
        <v>0.58546371842327261</v>
      </c>
      <c r="I1931" s="1">
        <f t="shared" si="243"/>
        <v>0.76488032718277799</v>
      </c>
      <c r="J1931" s="1" t="str">
        <f t="shared" si="244"/>
        <v>R4</v>
      </c>
      <c r="K1931" t="str">
        <f t="shared" si="245"/>
        <v>S6R4</v>
      </c>
      <c r="L1931" t="str">
        <f>VLOOKUP(K1931,'Voltage Vector Region'!$M:$P,2,0)</f>
        <v>V13</v>
      </c>
      <c r="M1931" t="str">
        <f>VLOOKUP(K1931,'Voltage Vector Region'!$M:$P,3,0)</f>
        <v>V12</v>
      </c>
      <c r="N1931" t="str">
        <f>VLOOKUP(K1931,'Voltage Vector Region'!$M:$P,4,0)</f>
        <v>V1</v>
      </c>
      <c r="P1931" t="str">
        <f>VLOOKUP(L1931,'Voltage Vector Region'!$R:$S,2,0)</f>
        <v>PNN</v>
      </c>
      <c r="Q1931" t="str">
        <f>VLOOKUP(M1931,'Voltage Vector Region'!$R:$S,2,0)</f>
        <v>PNO</v>
      </c>
      <c r="R1931" t="str">
        <f>VLOOKUP(N1931,'Voltage Vector Region'!$R:$S,2,0)</f>
        <v>POO</v>
      </c>
      <c r="S1931">
        <f t="shared" si="247"/>
        <v>19.279999999999998</v>
      </c>
      <c r="T1931" t="e">
        <f>VLOOKUP($K1931,#REF!,2,0)</f>
        <v>#REF!</v>
      </c>
      <c r="U1931" t="e">
        <f>VLOOKUP($K1931,#REF!,3,0)</f>
        <v>#REF!</v>
      </c>
      <c r="V1931" t="e">
        <f>VLOOKUP($K1931,#REF!,4,0)</f>
        <v>#REF!</v>
      </c>
    </row>
    <row r="1932" spans="3:22" x14ac:dyDescent="0.3">
      <c r="C1932" s="1">
        <v>1.9290000000000002E-2</v>
      </c>
      <c r="D1932" s="1">
        <f t="shared" si="248"/>
        <v>6.0601322287747115</v>
      </c>
      <c r="E1932" s="1" t="str">
        <f t="shared" si="249"/>
        <v>S6</v>
      </c>
      <c r="F1932" s="1">
        <f t="shared" si="246"/>
        <v>0.82414447279172265</v>
      </c>
      <c r="G1932" s="1">
        <f>$F$2*(((SQRT(3)*COS(Model!F1932))-SIN(Model!F1932))/2)</f>
        <v>0.17696647423219752</v>
      </c>
      <c r="H1932" s="1">
        <f t="shared" ref="H1932:H1995" si="250">$F$2*SIN(F1932)</f>
        <v>0.58717359164267935</v>
      </c>
      <c r="I1932" s="1">
        <f t="shared" ref="I1932:I1995" si="251">G1932+H1932</f>
        <v>0.76414006587487693</v>
      </c>
      <c r="J1932" s="1" t="str">
        <f t="shared" ref="J1932:J1995" si="252">IF(G1932&gt;0.5,"R3",IF(H1932&gt;0.5,"R4",IF(I1932&lt;0.5,"R1","R2")))</f>
        <v>R4</v>
      </c>
      <c r="K1932" t="str">
        <f t="shared" ref="K1932:K1995" si="253">E1932&amp;J1932</f>
        <v>S6R4</v>
      </c>
      <c r="L1932" t="str">
        <f>VLOOKUP(K1932,'Voltage Vector Region'!$M:$P,2,0)</f>
        <v>V13</v>
      </c>
      <c r="M1932" t="str">
        <f>VLOOKUP(K1932,'Voltage Vector Region'!$M:$P,3,0)</f>
        <v>V12</v>
      </c>
      <c r="N1932" t="str">
        <f>VLOOKUP(K1932,'Voltage Vector Region'!$M:$P,4,0)</f>
        <v>V1</v>
      </c>
      <c r="P1932" t="str">
        <f>VLOOKUP(L1932,'Voltage Vector Region'!$R:$S,2,0)</f>
        <v>PNN</v>
      </c>
      <c r="Q1932" t="str">
        <f>VLOOKUP(M1932,'Voltage Vector Region'!$R:$S,2,0)</f>
        <v>PNO</v>
      </c>
      <c r="R1932" t="str">
        <f>VLOOKUP(N1932,'Voltage Vector Region'!$R:$S,2,0)</f>
        <v>POO</v>
      </c>
      <c r="S1932">
        <f t="shared" si="247"/>
        <v>19.290000000000003</v>
      </c>
      <c r="T1932" t="e">
        <f>VLOOKUP($K1932,#REF!,2,0)</f>
        <v>#REF!</v>
      </c>
      <c r="U1932" t="e">
        <f>VLOOKUP($K1932,#REF!,3,0)</f>
        <v>#REF!</v>
      </c>
      <c r="V1932" t="e">
        <f>VLOOKUP($K1932,#REF!,4,0)</f>
        <v>#REF!</v>
      </c>
    </row>
    <row r="1933" spans="3:22" x14ac:dyDescent="0.3">
      <c r="C1933" s="1">
        <v>1.9300000000000001E-2</v>
      </c>
      <c r="D1933" s="1">
        <f t="shared" si="248"/>
        <v>6.0632738214283011</v>
      </c>
      <c r="E1933" s="1" t="str">
        <f t="shared" si="249"/>
        <v>S6</v>
      </c>
      <c r="F1933" s="1">
        <f t="shared" si="246"/>
        <v>0.82728606544531225</v>
      </c>
      <c r="G1933" s="1">
        <f>$F$2*(((SQRT(3)*COS(Model!F1933))-SIN(Model!F1933))/2)</f>
        <v>0.17451459311723402</v>
      </c>
      <c r="H1933" s="1">
        <f t="shared" si="250"/>
        <v>0.58887766969578748</v>
      </c>
      <c r="I1933" s="1">
        <f t="shared" si="251"/>
        <v>0.76339226281302153</v>
      </c>
      <c r="J1933" s="1" t="str">
        <f t="shared" si="252"/>
        <v>R4</v>
      </c>
      <c r="K1933" t="str">
        <f t="shared" si="253"/>
        <v>S6R4</v>
      </c>
      <c r="L1933" t="str">
        <f>VLOOKUP(K1933,'Voltage Vector Region'!$M:$P,2,0)</f>
        <v>V13</v>
      </c>
      <c r="M1933" t="str">
        <f>VLOOKUP(K1933,'Voltage Vector Region'!$M:$P,3,0)</f>
        <v>V12</v>
      </c>
      <c r="N1933" t="str">
        <f>VLOOKUP(K1933,'Voltage Vector Region'!$M:$P,4,0)</f>
        <v>V1</v>
      </c>
      <c r="P1933" t="str">
        <f>VLOOKUP(L1933,'Voltage Vector Region'!$R:$S,2,0)</f>
        <v>PNN</v>
      </c>
      <c r="Q1933" t="str">
        <f>VLOOKUP(M1933,'Voltage Vector Region'!$R:$S,2,0)</f>
        <v>PNO</v>
      </c>
      <c r="R1933" t="str">
        <f>VLOOKUP(N1933,'Voltage Vector Region'!$R:$S,2,0)</f>
        <v>POO</v>
      </c>
      <c r="S1933">
        <f t="shared" si="247"/>
        <v>19.3</v>
      </c>
      <c r="T1933" t="e">
        <f>VLOOKUP($K1933,#REF!,2,0)</f>
        <v>#REF!</v>
      </c>
      <c r="U1933" t="e">
        <f>VLOOKUP($K1933,#REF!,3,0)</f>
        <v>#REF!</v>
      </c>
      <c r="V1933" t="e">
        <f>VLOOKUP($K1933,#REF!,4,0)</f>
        <v>#REF!</v>
      </c>
    </row>
    <row r="1934" spans="3:22" x14ac:dyDescent="0.3">
      <c r="C1934" s="1">
        <v>1.9310000000000001E-2</v>
      </c>
      <c r="D1934" s="1">
        <f t="shared" si="248"/>
        <v>6.0664154140818907</v>
      </c>
      <c r="E1934" s="1" t="str">
        <f t="shared" si="249"/>
        <v>S6</v>
      </c>
      <c r="F1934" s="1">
        <f t="shared" si="246"/>
        <v>0.83042765809890184</v>
      </c>
      <c r="G1934" s="1">
        <f>$F$2*(((SQRT(3)*COS(Model!F1934))-SIN(Model!F1934))/2)</f>
        <v>0.17206098961369085</v>
      </c>
      <c r="H1934" s="1">
        <f t="shared" si="250"/>
        <v>0.59057593576403533</v>
      </c>
      <c r="I1934" s="1">
        <f t="shared" si="251"/>
        <v>0.7626369253777262</v>
      </c>
      <c r="J1934" s="1" t="str">
        <f t="shared" si="252"/>
        <v>R4</v>
      </c>
      <c r="K1934" t="str">
        <f t="shared" si="253"/>
        <v>S6R4</v>
      </c>
      <c r="L1934" t="str">
        <f>VLOOKUP(K1934,'Voltage Vector Region'!$M:$P,2,0)</f>
        <v>V13</v>
      </c>
      <c r="M1934" t="str">
        <f>VLOOKUP(K1934,'Voltage Vector Region'!$M:$P,3,0)</f>
        <v>V12</v>
      </c>
      <c r="N1934" t="str">
        <f>VLOOKUP(K1934,'Voltage Vector Region'!$M:$P,4,0)</f>
        <v>V1</v>
      </c>
      <c r="P1934" t="str">
        <f>VLOOKUP(L1934,'Voltage Vector Region'!$R:$S,2,0)</f>
        <v>PNN</v>
      </c>
      <c r="Q1934" t="str">
        <f>VLOOKUP(M1934,'Voltage Vector Region'!$R:$S,2,0)</f>
        <v>PNO</v>
      </c>
      <c r="R1934" t="str">
        <f>VLOOKUP(N1934,'Voltage Vector Region'!$R:$S,2,0)</f>
        <v>POO</v>
      </c>
      <c r="S1934">
        <f t="shared" si="247"/>
        <v>19.309999999999999</v>
      </c>
      <c r="T1934" t="e">
        <f>VLOOKUP($K1934,#REF!,2,0)</f>
        <v>#REF!</v>
      </c>
      <c r="U1934" t="e">
        <f>VLOOKUP($K1934,#REF!,3,0)</f>
        <v>#REF!</v>
      </c>
      <c r="V1934" t="e">
        <f>VLOOKUP($K1934,#REF!,4,0)</f>
        <v>#REF!</v>
      </c>
    </row>
    <row r="1935" spans="3:22" x14ac:dyDescent="0.3">
      <c r="C1935" s="1">
        <v>1.932E-2</v>
      </c>
      <c r="D1935" s="1">
        <f t="shared" si="248"/>
        <v>6.0695570067354803</v>
      </c>
      <c r="E1935" s="1" t="str">
        <f t="shared" si="249"/>
        <v>S6</v>
      </c>
      <c r="F1935" s="1">
        <f t="shared" si="246"/>
        <v>0.83356925075249144</v>
      </c>
      <c r="G1935" s="1">
        <f>$F$2*(((SQRT(3)*COS(Model!F1935))-SIN(Model!F1935))/2)</f>
        <v>0.16960568793764402</v>
      </c>
      <c r="H1935" s="1">
        <f t="shared" si="250"/>
        <v>0.59226837308622227</v>
      </c>
      <c r="I1935" s="1">
        <f t="shared" si="251"/>
        <v>0.76187406102386634</v>
      </c>
      <c r="J1935" s="1" t="str">
        <f t="shared" si="252"/>
        <v>R4</v>
      </c>
      <c r="K1935" t="str">
        <f t="shared" si="253"/>
        <v>S6R4</v>
      </c>
      <c r="L1935" t="str">
        <f>VLOOKUP(K1935,'Voltage Vector Region'!$M:$P,2,0)</f>
        <v>V13</v>
      </c>
      <c r="M1935" t="str">
        <f>VLOOKUP(K1935,'Voltage Vector Region'!$M:$P,3,0)</f>
        <v>V12</v>
      </c>
      <c r="N1935" t="str">
        <f>VLOOKUP(K1935,'Voltage Vector Region'!$M:$P,4,0)</f>
        <v>V1</v>
      </c>
      <c r="P1935" t="str">
        <f>VLOOKUP(L1935,'Voltage Vector Region'!$R:$S,2,0)</f>
        <v>PNN</v>
      </c>
      <c r="Q1935" t="str">
        <f>VLOOKUP(M1935,'Voltage Vector Region'!$R:$S,2,0)</f>
        <v>PNO</v>
      </c>
      <c r="R1935" t="str">
        <f>VLOOKUP(N1935,'Voltage Vector Region'!$R:$S,2,0)</f>
        <v>POO</v>
      </c>
      <c r="S1935">
        <f t="shared" si="247"/>
        <v>19.32</v>
      </c>
      <c r="T1935" t="e">
        <f>VLOOKUP($K1935,#REF!,2,0)</f>
        <v>#REF!</v>
      </c>
      <c r="U1935" t="e">
        <f>VLOOKUP($K1935,#REF!,3,0)</f>
        <v>#REF!</v>
      </c>
      <c r="V1935" t="e">
        <f>VLOOKUP($K1935,#REF!,4,0)</f>
        <v>#REF!</v>
      </c>
    </row>
    <row r="1936" spans="3:22" x14ac:dyDescent="0.3">
      <c r="C1936" s="1">
        <v>1.933E-2</v>
      </c>
      <c r="D1936" s="1">
        <f t="shared" si="248"/>
        <v>6.0726985993890708</v>
      </c>
      <c r="E1936" s="1" t="str">
        <f t="shared" si="249"/>
        <v>S6</v>
      </c>
      <c r="F1936" s="1">
        <f t="shared" si="246"/>
        <v>0.83671084340608193</v>
      </c>
      <c r="G1936" s="1">
        <f>$F$2*(((SQRT(3)*COS(Model!F1936))-SIN(Model!F1936))/2)</f>
        <v>0.16714871232192904</v>
      </c>
      <c r="H1936" s="1">
        <f t="shared" si="250"/>
        <v>0.59395496495867584</v>
      </c>
      <c r="I1936" s="1">
        <f t="shared" si="251"/>
        <v>0.76110367728060491</v>
      </c>
      <c r="J1936" s="1" t="str">
        <f t="shared" si="252"/>
        <v>R4</v>
      </c>
      <c r="K1936" t="str">
        <f t="shared" si="253"/>
        <v>S6R4</v>
      </c>
      <c r="L1936" t="str">
        <f>VLOOKUP(K1936,'Voltage Vector Region'!$M:$P,2,0)</f>
        <v>V13</v>
      </c>
      <c r="M1936" t="str">
        <f>VLOOKUP(K1936,'Voltage Vector Region'!$M:$P,3,0)</f>
        <v>V12</v>
      </c>
      <c r="N1936" t="str">
        <f>VLOOKUP(K1936,'Voltage Vector Region'!$M:$P,4,0)</f>
        <v>V1</v>
      </c>
      <c r="P1936" t="str">
        <f>VLOOKUP(L1936,'Voltage Vector Region'!$R:$S,2,0)</f>
        <v>PNN</v>
      </c>
      <c r="Q1936" t="str">
        <f>VLOOKUP(M1936,'Voltage Vector Region'!$R:$S,2,0)</f>
        <v>PNO</v>
      </c>
      <c r="R1936" t="str">
        <f>VLOOKUP(N1936,'Voltage Vector Region'!$R:$S,2,0)</f>
        <v>POO</v>
      </c>
      <c r="S1936">
        <f t="shared" si="247"/>
        <v>19.329999999999998</v>
      </c>
      <c r="T1936" t="e">
        <f>VLOOKUP($K1936,#REF!,2,0)</f>
        <v>#REF!</v>
      </c>
      <c r="U1936" t="e">
        <f>VLOOKUP($K1936,#REF!,3,0)</f>
        <v>#REF!</v>
      </c>
      <c r="V1936" t="e">
        <f>VLOOKUP($K1936,#REF!,4,0)</f>
        <v>#REF!</v>
      </c>
    </row>
    <row r="1937" spans="3:22" x14ac:dyDescent="0.3">
      <c r="C1937" s="1">
        <v>1.934E-2</v>
      </c>
      <c r="D1937" s="1">
        <f t="shared" si="248"/>
        <v>6.0758401920426603</v>
      </c>
      <c r="E1937" s="1" t="str">
        <f t="shared" si="249"/>
        <v>S6</v>
      </c>
      <c r="F1937" s="1">
        <f t="shared" si="246"/>
        <v>0.83985243605967153</v>
      </c>
      <c r="G1937" s="1">
        <f>$F$2*(((SQRT(3)*COS(Model!F1937))-SIN(Model!F1937))/2)</f>
        <v>0.1646900870159049</v>
      </c>
      <c r="H1937" s="1">
        <f t="shared" si="250"/>
        <v>0.59563569473541411</v>
      </c>
      <c r="I1937" s="1">
        <f t="shared" si="251"/>
        <v>0.76032578175131904</v>
      </c>
      <c r="J1937" s="1" t="str">
        <f t="shared" si="252"/>
        <v>R4</v>
      </c>
      <c r="K1937" t="str">
        <f t="shared" si="253"/>
        <v>S6R4</v>
      </c>
      <c r="L1937" t="str">
        <f>VLOOKUP(K1937,'Voltage Vector Region'!$M:$P,2,0)</f>
        <v>V13</v>
      </c>
      <c r="M1937" t="str">
        <f>VLOOKUP(K1937,'Voltage Vector Region'!$M:$P,3,0)</f>
        <v>V12</v>
      </c>
      <c r="N1937" t="str">
        <f>VLOOKUP(K1937,'Voltage Vector Region'!$M:$P,4,0)</f>
        <v>V1</v>
      </c>
      <c r="P1937" t="str">
        <f>VLOOKUP(L1937,'Voltage Vector Region'!$R:$S,2,0)</f>
        <v>PNN</v>
      </c>
      <c r="Q1937" t="str">
        <f>VLOOKUP(M1937,'Voltage Vector Region'!$R:$S,2,0)</f>
        <v>PNO</v>
      </c>
      <c r="R1937" t="str">
        <f>VLOOKUP(N1937,'Voltage Vector Region'!$R:$S,2,0)</f>
        <v>POO</v>
      </c>
      <c r="S1937">
        <f t="shared" si="247"/>
        <v>19.34</v>
      </c>
      <c r="T1937" t="e">
        <f>VLOOKUP($K1937,#REF!,2,0)</f>
        <v>#REF!</v>
      </c>
      <c r="U1937" t="e">
        <f>VLOOKUP($K1937,#REF!,3,0)</f>
        <v>#REF!</v>
      </c>
      <c r="V1937" t="e">
        <f>VLOOKUP($K1937,#REF!,4,0)</f>
        <v>#REF!</v>
      </c>
    </row>
    <row r="1938" spans="3:22" x14ac:dyDescent="0.3">
      <c r="C1938" s="1">
        <v>1.9349999999999999E-2</v>
      </c>
      <c r="D1938" s="1">
        <f t="shared" si="248"/>
        <v>6.0789817846962499</v>
      </c>
      <c r="E1938" s="1" t="str">
        <f t="shared" si="249"/>
        <v>S6</v>
      </c>
      <c r="F1938" s="1">
        <f t="shared" si="246"/>
        <v>0.84299402871326112</v>
      </c>
      <c r="G1938" s="1">
        <f>$F$2*(((SQRT(3)*COS(Model!F1938))-SIN(Model!F1938))/2)</f>
        <v>0.16222983628521004</v>
      </c>
      <c r="H1938" s="1">
        <f t="shared" si="250"/>
        <v>0.59731054582831311</v>
      </c>
      <c r="I1938" s="1">
        <f t="shared" si="251"/>
        <v>0.75954038211352315</v>
      </c>
      <c r="J1938" s="1" t="str">
        <f t="shared" si="252"/>
        <v>R4</v>
      </c>
      <c r="K1938" t="str">
        <f t="shared" si="253"/>
        <v>S6R4</v>
      </c>
      <c r="L1938" t="str">
        <f>VLOOKUP(K1938,'Voltage Vector Region'!$M:$P,2,0)</f>
        <v>V13</v>
      </c>
      <c r="M1938" t="str">
        <f>VLOOKUP(K1938,'Voltage Vector Region'!$M:$P,3,0)</f>
        <v>V12</v>
      </c>
      <c r="N1938" t="str">
        <f>VLOOKUP(K1938,'Voltage Vector Region'!$M:$P,4,0)</f>
        <v>V1</v>
      </c>
      <c r="P1938" t="str">
        <f>VLOOKUP(L1938,'Voltage Vector Region'!$R:$S,2,0)</f>
        <v>PNN</v>
      </c>
      <c r="Q1938" t="str">
        <f>VLOOKUP(M1938,'Voltage Vector Region'!$R:$S,2,0)</f>
        <v>PNO</v>
      </c>
      <c r="R1938" t="str">
        <f>VLOOKUP(N1938,'Voltage Vector Region'!$R:$S,2,0)</f>
        <v>POO</v>
      </c>
      <c r="S1938">
        <f t="shared" si="247"/>
        <v>19.349999999999998</v>
      </c>
      <c r="T1938" t="e">
        <f>VLOOKUP($K1938,#REF!,2,0)</f>
        <v>#REF!</v>
      </c>
      <c r="U1938" t="e">
        <f>VLOOKUP($K1938,#REF!,3,0)</f>
        <v>#REF!</v>
      </c>
      <c r="V1938" t="e">
        <f>VLOOKUP($K1938,#REF!,4,0)</f>
        <v>#REF!</v>
      </c>
    </row>
    <row r="1939" spans="3:22" x14ac:dyDescent="0.3">
      <c r="C1939" s="1">
        <v>1.9359999999999999E-2</v>
      </c>
      <c r="D1939" s="1">
        <f t="shared" si="248"/>
        <v>6.0821233773498395</v>
      </c>
      <c r="E1939" s="1" t="str">
        <f t="shared" si="249"/>
        <v>S6</v>
      </c>
      <c r="F1939" s="1">
        <f t="shared" si="246"/>
        <v>0.84613562136685072</v>
      </c>
      <c r="G1939" s="1">
        <f>$F$2*(((SQRT(3)*COS(Model!F1939))-SIN(Model!F1939))/2)</f>
        <v>0.15976798441152576</v>
      </c>
      <c r="H1939" s="1">
        <f t="shared" si="250"/>
        <v>0.59897950170726888</v>
      </c>
      <c r="I1939" s="1">
        <f t="shared" si="251"/>
        <v>0.75874748611879461</v>
      </c>
      <c r="J1939" s="1" t="str">
        <f t="shared" si="252"/>
        <v>R4</v>
      </c>
      <c r="K1939" t="str">
        <f t="shared" si="253"/>
        <v>S6R4</v>
      </c>
      <c r="L1939" t="str">
        <f>VLOOKUP(K1939,'Voltage Vector Region'!$M:$P,2,0)</f>
        <v>V13</v>
      </c>
      <c r="M1939" t="str">
        <f>VLOOKUP(K1939,'Voltage Vector Region'!$M:$P,3,0)</f>
        <v>V12</v>
      </c>
      <c r="N1939" t="str">
        <f>VLOOKUP(K1939,'Voltage Vector Region'!$M:$P,4,0)</f>
        <v>V1</v>
      </c>
      <c r="P1939" t="str">
        <f>VLOOKUP(L1939,'Voltage Vector Region'!$R:$S,2,0)</f>
        <v>PNN</v>
      </c>
      <c r="Q1939" t="str">
        <f>VLOOKUP(M1939,'Voltage Vector Region'!$R:$S,2,0)</f>
        <v>PNO</v>
      </c>
      <c r="R1939" t="str">
        <f>VLOOKUP(N1939,'Voltage Vector Region'!$R:$S,2,0)</f>
        <v>POO</v>
      </c>
      <c r="S1939">
        <f t="shared" si="247"/>
        <v>19.36</v>
      </c>
      <c r="T1939" t="e">
        <f>VLOOKUP($K1939,#REF!,2,0)</f>
        <v>#REF!</v>
      </c>
      <c r="U1939" t="e">
        <f>VLOOKUP($K1939,#REF!,3,0)</f>
        <v>#REF!</v>
      </c>
      <c r="V1939" t="e">
        <f>VLOOKUP($K1939,#REF!,4,0)</f>
        <v>#REF!</v>
      </c>
    </row>
    <row r="1940" spans="3:22" x14ac:dyDescent="0.3">
      <c r="C1940" s="1">
        <v>1.9369999999999998E-2</v>
      </c>
      <c r="D1940" s="1">
        <f t="shared" si="248"/>
        <v>6.0852649700034291</v>
      </c>
      <c r="E1940" s="1" t="str">
        <f t="shared" si="249"/>
        <v>S6</v>
      </c>
      <c r="F1940" s="1">
        <f t="shared" si="246"/>
        <v>0.84927721402044032</v>
      </c>
      <c r="G1940" s="1">
        <f>$F$2*(((SQRT(3)*COS(Model!F1940))-SIN(Model!F1940))/2)</f>
        <v>0.1573045556923364</v>
      </c>
      <c r="H1940" s="1">
        <f t="shared" si="250"/>
        <v>0.60064254590036059</v>
      </c>
      <c r="I1940" s="1">
        <f t="shared" si="251"/>
        <v>0.75794710159269696</v>
      </c>
      <c r="J1940" s="1" t="str">
        <f t="shared" si="252"/>
        <v>R4</v>
      </c>
      <c r="K1940" t="str">
        <f t="shared" si="253"/>
        <v>S6R4</v>
      </c>
      <c r="L1940" t="str">
        <f>VLOOKUP(K1940,'Voltage Vector Region'!$M:$P,2,0)</f>
        <v>V13</v>
      </c>
      <c r="M1940" t="str">
        <f>VLOOKUP(K1940,'Voltage Vector Region'!$M:$P,3,0)</f>
        <v>V12</v>
      </c>
      <c r="N1940" t="str">
        <f>VLOOKUP(K1940,'Voltage Vector Region'!$M:$P,4,0)</f>
        <v>V1</v>
      </c>
      <c r="P1940" t="str">
        <f>VLOOKUP(L1940,'Voltage Vector Region'!$R:$S,2,0)</f>
        <v>PNN</v>
      </c>
      <c r="Q1940" t="str">
        <f>VLOOKUP(M1940,'Voltage Vector Region'!$R:$S,2,0)</f>
        <v>PNO</v>
      </c>
      <c r="R1940" t="str">
        <f>VLOOKUP(N1940,'Voltage Vector Region'!$R:$S,2,0)</f>
        <v>POO</v>
      </c>
      <c r="S1940">
        <f t="shared" si="247"/>
        <v>19.369999999999997</v>
      </c>
      <c r="T1940" t="e">
        <f>VLOOKUP($K1940,#REF!,2,0)</f>
        <v>#REF!</v>
      </c>
      <c r="U1940" t="e">
        <f>VLOOKUP($K1940,#REF!,3,0)</f>
        <v>#REF!</v>
      </c>
      <c r="V1940" t="e">
        <f>VLOOKUP($K1940,#REF!,4,0)</f>
        <v>#REF!</v>
      </c>
    </row>
    <row r="1941" spans="3:22" x14ac:dyDescent="0.3">
      <c r="C1941" s="1">
        <v>1.9380000000000001E-2</v>
      </c>
      <c r="D1941" s="1">
        <f t="shared" si="248"/>
        <v>6.0884065626570196</v>
      </c>
      <c r="E1941" s="1" t="str">
        <f t="shared" si="249"/>
        <v>S6</v>
      </c>
      <c r="F1941" s="1">
        <f t="shared" si="246"/>
        <v>0.8524188066740308</v>
      </c>
      <c r="G1941" s="1">
        <f>$F$2*(((SQRT(3)*COS(Model!F1941))-SIN(Model!F1941))/2)</f>
        <v>0.15483957444068799</v>
      </c>
      <c r="H1941" s="1">
        <f t="shared" si="250"/>
        <v>0.60229966199401386</v>
      </c>
      <c r="I1941" s="1">
        <f t="shared" si="251"/>
        <v>0.75713923643470182</v>
      </c>
      <c r="J1941" s="1" t="str">
        <f t="shared" si="252"/>
        <v>R4</v>
      </c>
      <c r="K1941" t="str">
        <f t="shared" si="253"/>
        <v>S6R4</v>
      </c>
      <c r="L1941" t="str">
        <f>VLOOKUP(K1941,'Voltage Vector Region'!$M:$P,2,0)</f>
        <v>V13</v>
      </c>
      <c r="M1941" t="str">
        <f>VLOOKUP(K1941,'Voltage Vector Region'!$M:$P,3,0)</f>
        <v>V12</v>
      </c>
      <c r="N1941" t="str">
        <f>VLOOKUP(K1941,'Voltage Vector Region'!$M:$P,4,0)</f>
        <v>V1</v>
      </c>
      <c r="P1941" t="str">
        <f>VLOOKUP(L1941,'Voltage Vector Region'!$R:$S,2,0)</f>
        <v>PNN</v>
      </c>
      <c r="Q1941" t="str">
        <f>VLOOKUP(M1941,'Voltage Vector Region'!$R:$S,2,0)</f>
        <v>PNO</v>
      </c>
      <c r="R1941" t="str">
        <f>VLOOKUP(N1941,'Voltage Vector Region'!$R:$S,2,0)</f>
        <v>POO</v>
      </c>
      <c r="S1941">
        <f t="shared" si="247"/>
        <v>19.380000000000003</v>
      </c>
      <c r="T1941" t="e">
        <f>VLOOKUP($K1941,#REF!,2,0)</f>
        <v>#REF!</v>
      </c>
      <c r="U1941" t="e">
        <f>VLOOKUP($K1941,#REF!,3,0)</f>
        <v>#REF!</v>
      </c>
      <c r="V1941" t="e">
        <f>VLOOKUP($K1941,#REF!,4,0)</f>
        <v>#REF!</v>
      </c>
    </row>
    <row r="1942" spans="3:22" x14ac:dyDescent="0.3">
      <c r="C1942" s="1">
        <v>1.9390000000000001E-2</v>
      </c>
      <c r="D1942" s="1">
        <f t="shared" si="248"/>
        <v>6.0915481553106092</v>
      </c>
      <c r="E1942" s="1" t="str">
        <f t="shared" si="249"/>
        <v>S6</v>
      </c>
      <c r="F1942" s="1">
        <f t="shared" si="246"/>
        <v>0.8555603993276204</v>
      </c>
      <c r="G1942" s="1">
        <f>$F$2*(((SQRT(3)*COS(Model!F1942))-SIN(Model!F1942))/2)</f>
        <v>0.15237306498495184</v>
      </c>
      <c r="H1942" s="1">
        <f t="shared" si="250"/>
        <v>0.60395083363316104</v>
      </c>
      <c r="I1942" s="1">
        <f t="shared" si="251"/>
        <v>0.75632389861811289</v>
      </c>
      <c r="J1942" s="1" t="str">
        <f t="shared" si="252"/>
        <v>R4</v>
      </c>
      <c r="K1942" t="str">
        <f t="shared" si="253"/>
        <v>S6R4</v>
      </c>
      <c r="L1942" t="str">
        <f>VLOOKUP(K1942,'Voltage Vector Region'!$M:$P,2,0)</f>
        <v>V13</v>
      </c>
      <c r="M1942" t="str">
        <f>VLOOKUP(K1942,'Voltage Vector Region'!$M:$P,3,0)</f>
        <v>V12</v>
      </c>
      <c r="N1942" t="str">
        <f>VLOOKUP(K1942,'Voltage Vector Region'!$M:$P,4,0)</f>
        <v>V1</v>
      </c>
      <c r="P1942" t="str">
        <f>VLOOKUP(L1942,'Voltage Vector Region'!$R:$S,2,0)</f>
        <v>PNN</v>
      </c>
      <c r="Q1942" t="str">
        <f>VLOOKUP(M1942,'Voltage Vector Region'!$R:$S,2,0)</f>
        <v>PNO</v>
      </c>
      <c r="R1942" t="str">
        <f>VLOOKUP(N1942,'Voltage Vector Region'!$R:$S,2,0)</f>
        <v>POO</v>
      </c>
      <c r="S1942">
        <f t="shared" si="247"/>
        <v>19.39</v>
      </c>
      <c r="T1942" t="e">
        <f>VLOOKUP($K1942,#REF!,2,0)</f>
        <v>#REF!</v>
      </c>
      <c r="U1942" t="e">
        <f>VLOOKUP($K1942,#REF!,3,0)</f>
        <v>#REF!</v>
      </c>
      <c r="V1942" t="e">
        <f>VLOOKUP($K1942,#REF!,4,0)</f>
        <v>#REF!</v>
      </c>
    </row>
    <row r="1943" spans="3:22" x14ac:dyDescent="0.3">
      <c r="C1943" s="1">
        <v>1.9400000000000001E-2</v>
      </c>
      <c r="D1943" s="1">
        <f t="shared" si="248"/>
        <v>6.0946897479641988</v>
      </c>
      <c r="E1943" s="1" t="str">
        <f t="shared" si="249"/>
        <v>S6</v>
      </c>
      <c r="F1943" s="1">
        <f t="shared" si="246"/>
        <v>0.85870199198121</v>
      </c>
      <c r="G1943" s="1">
        <f>$F$2*(((SQRT(3)*COS(Model!F1943))-SIN(Model!F1943))/2)</f>
        <v>0.14990505166857981</v>
      </c>
      <c r="H1943" s="1">
        <f t="shared" si="250"/>
        <v>0.60559604452140503</v>
      </c>
      <c r="I1943" s="1">
        <f t="shared" si="251"/>
        <v>0.75550109618998484</v>
      </c>
      <c r="J1943" s="1" t="str">
        <f t="shared" si="252"/>
        <v>R4</v>
      </c>
      <c r="K1943" t="str">
        <f t="shared" si="253"/>
        <v>S6R4</v>
      </c>
      <c r="L1943" t="str">
        <f>VLOOKUP(K1943,'Voltage Vector Region'!$M:$P,2,0)</f>
        <v>V13</v>
      </c>
      <c r="M1943" t="str">
        <f>VLOOKUP(K1943,'Voltage Vector Region'!$M:$P,3,0)</f>
        <v>V12</v>
      </c>
      <c r="N1943" t="str">
        <f>VLOOKUP(K1943,'Voltage Vector Region'!$M:$P,4,0)</f>
        <v>V1</v>
      </c>
      <c r="P1943" t="str">
        <f>VLOOKUP(L1943,'Voltage Vector Region'!$R:$S,2,0)</f>
        <v>PNN</v>
      </c>
      <c r="Q1943" t="str">
        <f>VLOOKUP(M1943,'Voltage Vector Region'!$R:$S,2,0)</f>
        <v>PNO</v>
      </c>
      <c r="R1943" t="str">
        <f>VLOOKUP(N1943,'Voltage Vector Region'!$R:$S,2,0)</f>
        <v>POO</v>
      </c>
      <c r="S1943">
        <f t="shared" si="247"/>
        <v>19.399999999999999</v>
      </c>
      <c r="T1943" t="e">
        <f>VLOOKUP($K1943,#REF!,2,0)</f>
        <v>#REF!</v>
      </c>
      <c r="U1943" t="e">
        <f>VLOOKUP($K1943,#REF!,3,0)</f>
        <v>#REF!</v>
      </c>
      <c r="V1943" t="e">
        <f>VLOOKUP($K1943,#REF!,4,0)</f>
        <v>#REF!</v>
      </c>
    </row>
    <row r="1944" spans="3:22" x14ac:dyDescent="0.3">
      <c r="C1944" s="1">
        <v>1.941E-2</v>
      </c>
      <c r="D1944" s="1">
        <f t="shared" si="248"/>
        <v>6.0978313406177884</v>
      </c>
      <c r="E1944" s="1" t="str">
        <f t="shared" si="249"/>
        <v>S6</v>
      </c>
      <c r="F1944" s="1">
        <f t="shared" si="246"/>
        <v>0.8618435846347996</v>
      </c>
      <c r="G1944" s="1">
        <f>$F$2*(((SQRT(3)*COS(Model!F1944))-SIN(Model!F1944))/2)</f>
        <v>0.14743555884986689</v>
      </c>
      <c r="H1944" s="1">
        <f t="shared" si="250"/>
        <v>0.60723527842117875</v>
      </c>
      <c r="I1944" s="1">
        <f t="shared" si="251"/>
        <v>0.75467083727104567</v>
      </c>
      <c r="J1944" s="1" t="str">
        <f t="shared" si="252"/>
        <v>R4</v>
      </c>
      <c r="K1944" t="str">
        <f t="shared" si="253"/>
        <v>S6R4</v>
      </c>
      <c r="L1944" t="str">
        <f>VLOOKUP(K1944,'Voltage Vector Region'!$M:$P,2,0)</f>
        <v>V13</v>
      </c>
      <c r="M1944" t="str">
        <f>VLOOKUP(K1944,'Voltage Vector Region'!$M:$P,3,0)</f>
        <v>V12</v>
      </c>
      <c r="N1944" t="str">
        <f>VLOOKUP(K1944,'Voltage Vector Region'!$M:$P,4,0)</f>
        <v>V1</v>
      </c>
      <c r="P1944" t="str">
        <f>VLOOKUP(L1944,'Voltage Vector Region'!$R:$S,2,0)</f>
        <v>PNN</v>
      </c>
      <c r="Q1944" t="str">
        <f>VLOOKUP(M1944,'Voltage Vector Region'!$R:$S,2,0)</f>
        <v>PNO</v>
      </c>
      <c r="R1944" t="str">
        <f>VLOOKUP(N1944,'Voltage Vector Region'!$R:$S,2,0)</f>
        <v>POO</v>
      </c>
      <c r="S1944">
        <f t="shared" si="247"/>
        <v>19.41</v>
      </c>
      <c r="T1944" t="e">
        <f>VLOOKUP($K1944,#REF!,2,0)</f>
        <v>#REF!</v>
      </c>
      <c r="U1944" t="e">
        <f>VLOOKUP($K1944,#REF!,3,0)</f>
        <v>#REF!</v>
      </c>
      <c r="V1944" t="e">
        <f>VLOOKUP($K1944,#REF!,4,0)</f>
        <v>#REF!</v>
      </c>
    </row>
    <row r="1945" spans="3:22" x14ac:dyDescent="0.3">
      <c r="C1945" s="1">
        <v>1.942E-2</v>
      </c>
      <c r="D1945" s="1">
        <f t="shared" si="248"/>
        <v>6.100972933271378</v>
      </c>
      <c r="E1945" s="1" t="str">
        <f t="shared" si="249"/>
        <v>S6</v>
      </c>
      <c r="F1945" s="1">
        <f t="shared" si="246"/>
        <v>0.8649851772883892</v>
      </c>
      <c r="G1945" s="1">
        <f>$F$2*(((SQRT(3)*COS(Model!F1945))-SIN(Model!F1945))/2)</f>
        <v>0.14496461090171034</v>
      </c>
      <c r="H1945" s="1">
        <f t="shared" si="250"/>
        <v>0.60886851915390516</v>
      </c>
      <c r="I1945" s="1">
        <f t="shared" si="251"/>
        <v>0.75383313005561547</v>
      </c>
      <c r="J1945" s="1" t="str">
        <f t="shared" si="252"/>
        <v>R4</v>
      </c>
      <c r="K1945" t="str">
        <f t="shared" si="253"/>
        <v>S6R4</v>
      </c>
      <c r="L1945" t="str">
        <f>VLOOKUP(K1945,'Voltage Vector Region'!$M:$P,2,0)</f>
        <v>V13</v>
      </c>
      <c r="M1945" t="str">
        <f>VLOOKUP(K1945,'Voltage Vector Region'!$M:$P,3,0)</f>
        <v>V12</v>
      </c>
      <c r="N1945" t="str">
        <f>VLOOKUP(K1945,'Voltage Vector Region'!$M:$P,4,0)</f>
        <v>V1</v>
      </c>
      <c r="P1945" t="str">
        <f>VLOOKUP(L1945,'Voltage Vector Region'!$R:$S,2,0)</f>
        <v>PNN</v>
      </c>
      <c r="Q1945" t="str">
        <f>VLOOKUP(M1945,'Voltage Vector Region'!$R:$S,2,0)</f>
        <v>PNO</v>
      </c>
      <c r="R1945" t="str">
        <f>VLOOKUP(N1945,'Voltage Vector Region'!$R:$S,2,0)</f>
        <v>POO</v>
      </c>
      <c r="S1945">
        <f t="shared" si="247"/>
        <v>19.419999999999998</v>
      </c>
      <c r="T1945" t="e">
        <f>VLOOKUP($K1945,#REF!,2,0)</f>
        <v>#REF!</v>
      </c>
      <c r="U1945" t="e">
        <f>VLOOKUP($K1945,#REF!,3,0)</f>
        <v>#REF!</v>
      </c>
      <c r="V1945" t="e">
        <f>VLOOKUP($K1945,#REF!,4,0)</f>
        <v>#REF!</v>
      </c>
    </row>
    <row r="1946" spans="3:22" x14ac:dyDescent="0.3">
      <c r="C1946" s="1">
        <v>1.9429999999999999E-2</v>
      </c>
      <c r="D1946" s="1">
        <f t="shared" si="248"/>
        <v>6.1041145259249685</v>
      </c>
      <c r="E1946" s="1" t="str">
        <f t="shared" si="249"/>
        <v>S6</v>
      </c>
      <c r="F1946" s="1">
        <f t="shared" si="246"/>
        <v>0.86812676994197968</v>
      </c>
      <c r="G1946" s="1">
        <f>$F$2*(((SQRT(3)*COS(Model!F1946))-SIN(Model!F1946))/2)</f>
        <v>0.14249223221136795</v>
      </c>
      <c r="H1946" s="1">
        <f t="shared" si="250"/>
        <v>0.61049575060015815</v>
      </c>
      <c r="I1946" s="1">
        <f t="shared" si="251"/>
        <v>0.75298798281152612</v>
      </c>
      <c r="J1946" s="1" t="str">
        <f t="shared" si="252"/>
        <v>R4</v>
      </c>
      <c r="K1946" t="str">
        <f t="shared" si="253"/>
        <v>S6R4</v>
      </c>
      <c r="L1946" t="str">
        <f>VLOOKUP(K1946,'Voltage Vector Region'!$M:$P,2,0)</f>
        <v>V13</v>
      </c>
      <c r="M1946" t="str">
        <f>VLOOKUP(K1946,'Voltage Vector Region'!$M:$P,3,0)</f>
        <v>V12</v>
      </c>
      <c r="N1946" t="str">
        <f>VLOOKUP(K1946,'Voltage Vector Region'!$M:$P,4,0)</f>
        <v>V1</v>
      </c>
      <c r="P1946" t="str">
        <f>VLOOKUP(L1946,'Voltage Vector Region'!$R:$S,2,0)</f>
        <v>PNN</v>
      </c>
      <c r="Q1946" t="str">
        <f>VLOOKUP(M1946,'Voltage Vector Region'!$R:$S,2,0)</f>
        <v>PNO</v>
      </c>
      <c r="R1946" t="str">
        <f>VLOOKUP(N1946,'Voltage Vector Region'!$R:$S,2,0)</f>
        <v>POO</v>
      </c>
      <c r="S1946">
        <f t="shared" si="247"/>
        <v>19.43</v>
      </c>
      <c r="T1946" t="e">
        <f>VLOOKUP($K1946,#REF!,2,0)</f>
        <v>#REF!</v>
      </c>
      <c r="U1946" t="e">
        <f>VLOOKUP($K1946,#REF!,3,0)</f>
        <v>#REF!</v>
      </c>
      <c r="V1946" t="e">
        <f>VLOOKUP($K1946,#REF!,4,0)</f>
        <v>#REF!</v>
      </c>
    </row>
    <row r="1947" spans="3:22" x14ac:dyDescent="0.3">
      <c r="C1947" s="1">
        <v>1.9439999999999999E-2</v>
      </c>
      <c r="D1947" s="1">
        <f t="shared" si="248"/>
        <v>6.1072561185785581</v>
      </c>
      <c r="E1947" s="1" t="str">
        <f t="shared" si="249"/>
        <v>S6</v>
      </c>
      <c r="F1947" s="1">
        <f t="shared" si="246"/>
        <v>0.87126836259556928</v>
      </c>
      <c r="G1947" s="1">
        <f>$F$2*(((SQRT(3)*COS(Model!F1947))-SIN(Model!F1947))/2)</f>
        <v>0.14001844718022088</v>
      </c>
      <c r="H1947" s="1">
        <f t="shared" si="250"/>
        <v>0.61211695669981936</v>
      </c>
      <c r="I1947" s="1">
        <f t="shared" si="251"/>
        <v>0.7521354038800403</v>
      </c>
      <c r="J1947" s="1" t="str">
        <f t="shared" si="252"/>
        <v>R4</v>
      </c>
      <c r="K1947" t="str">
        <f t="shared" si="253"/>
        <v>S6R4</v>
      </c>
      <c r="L1947" t="str">
        <f>VLOOKUP(K1947,'Voltage Vector Region'!$M:$P,2,0)</f>
        <v>V13</v>
      </c>
      <c r="M1947" t="str">
        <f>VLOOKUP(K1947,'Voltage Vector Region'!$M:$P,3,0)</f>
        <v>V12</v>
      </c>
      <c r="N1947" t="str">
        <f>VLOOKUP(K1947,'Voltage Vector Region'!$M:$P,4,0)</f>
        <v>V1</v>
      </c>
      <c r="P1947" t="str">
        <f>VLOOKUP(L1947,'Voltage Vector Region'!$R:$S,2,0)</f>
        <v>PNN</v>
      </c>
      <c r="Q1947" t="str">
        <f>VLOOKUP(M1947,'Voltage Vector Region'!$R:$S,2,0)</f>
        <v>PNO</v>
      </c>
      <c r="R1947" t="str">
        <f>VLOOKUP(N1947,'Voltage Vector Region'!$R:$S,2,0)</f>
        <v>POO</v>
      </c>
      <c r="S1947">
        <f t="shared" si="247"/>
        <v>19.439999999999998</v>
      </c>
      <c r="T1947" t="e">
        <f>VLOOKUP($K1947,#REF!,2,0)</f>
        <v>#REF!</v>
      </c>
      <c r="U1947" t="e">
        <f>VLOOKUP($K1947,#REF!,3,0)</f>
        <v>#REF!</v>
      </c>
      <c r="V1947" t="e">
        <f>VLOOKUP($K1947,#REF!,4,0)</f>
        <v>#REF!</v>
      </c>
    </row>
    <row r="1948" spans="3:22" x14ac:dyDescent="0.3">
      <c r="C1948" s="1">
        <v>1.9449999999999999E-2</v>
      </c>
      <c r="D1948" s="1">
        <f t="shared" si="248"/>
        <v>6.1103977112321477</v>
      </c>
      <c r="E1948" s="1" t="str">
        <f t="shared" si="249"/>
        <v>S6</v>
      </c>
      <c r="F1948" s="1">
        <f t="shared" si="246"/>
        <v>0.87440995524915888</v>
      </c>
      <c r="G1948" s="1">
        <f>$F$2*(((SQRT(3)*COS(Model!F1948))-SIN(Model!F1948))/2)</f>
        <v>0.13754328022352777</v>
      </c>
      <c r="H1948" s="1">
        <f t="shared" si="250"/>
        <v>0.61373212145223954</v>
      </c>
      <c r="I1948" s="1">
        <f t="shared" si="251"/>
        <v>0.75127540167576734</v>
      </c>
      <c r="J1948" s="1" t="str">
        <f t="shared" si="252"/>
        <v>R4</v>
      </c>
      <c r="K1948" t="str">
        <f t="shared" si="253"/>
        <v>S6R4</v>
      </c>
      <c r="L1948" t="str">
        <f>VLOOKUP(K1948,'Voltage Vector Region'!$M:$P,2,0)</f>
        <v>V13</v>
      </c>
      <c r="M1948" t="str">
        <f>VLOOKUP(K1948,'Voltage Vector Region'!$M:$P,3,0)</f>
        <v>V12</v>
      </c>
      <c r="N1948" t="str">
        <f>VLOOKUP(K1948,'Voltage Vector Region'!$M:$P,4,0)</f>
        <v>V1</v>
      </c>
      <c r="P1948" t="str">
        <f>VLOOKUP(L1948,'Voltage Vector Region'!$R:$S,2,0)</f>
        <v>PNN</v>
      </c>
      <c r="Q1948" t="str">
        <f>VLOOKUP(M1948,'Voltage Vector Region'!$R:$S,2,0)</f>
        <v>PNO</v>
      </c>
      <c r="R1948" t="str">
        <f>VLOOKUP(N1948,'Voltage Vector Region'!$R:$S,2,0)</f>
        <v>POO</v>
      </c>
      <c r="S1948">
        <f t="shared" si="247"/>
        <v>19.45</v>
      </c>
      <c r="T1948" t="e">
        <f>VLOOKUP($K1948,#REF!,2,0)</f>
        <v>#REF!</v>
      </c>
      <c r="U1948" t="e">
        <f>VLOOKUP($K1948,#REF!,3,0)</f>
        <v>#REF!</v>
      </c>
      <c r="V1948" t="e">
        <f>VLOOKUP($K1948,#REF!,4,0)</f>
        <v>#REF!</v>
      </c>
    </row>
    <row r="1949" spans="3:22" x14ac:dyDescent="0.3">
      <c r="C1949" s="1">
        <v>1.9460000000000002E-2</v>
      </c>
      <c r="D1949" s="1">
        <f t="shared" si="248"/>
        <v>6.1135393038857382</v>
      </c>
      <c r="E1949" s="1" t="str">
        <f t="shared" si="249"/>
        <v>S6</v>
      </c>
      <c r="F1949" s="1">
        <f t="shared" si="246"/>
        <v>0.87755154790274936</v>
      </c>
      <c r="G1949" s="1">
        <f>$F$2*(((SQRT(3)*COS(Model!F1949))-SIN(Model!F1949))/2)</f>
        <v>0.1350667557701867</v>
      </c>
      <c r="H1949" s="1">
        <f t="shared" si="250"/>
        <v>0.6153412289163952</v>
      </c>
      <c r="I1949" s="1">
        <f t="shared" si="251"/>
        <v>0.75040798468658187</v>
      </c>
      <c r="J1949" s="1" t="str">
        <f t="shared" si="252"/>
        <v>R4</v>
      </c>
      <c r="K1949" t="str">
        <f t="shared" si="253"/>
        <v>S6R4</v>
      </c>
      <c r="L1949" t="str">
        <f>VLOOKUP(K1949,'Voltage Vector Region'!$M:$P,2,0)</f>
        <v>V13</v>
      </c>
      <c r="M1949" t="str">
        <f>VLOOKUP(K1949,'Voltage Vector Region'!$M:$P,3,0)</f>
        <v>V12</v>
      </c>
      <c r="N1949" t="str">
        <f>VLOOKUP(K1949,'Voltage Vector Region'!$M:$P,4,0)</f>
        <v>V1</v>
      </c>
      <c r="P1949" t="str">
        <f>VLOOKUP(L1949,'Voltage Vector Region'!$R:$S,2,0)</f>
        <v>PNN</v>
      </c>
      <c r="Q1949" t="str">
        <f>VLOOKUP(M1949,'Voltage Vector Region'!$R:$S,2,0)</f>
        <v>PNO</v>
      </c>
      <c r="R1949" t="str">
        <f>VLOOKUP(N1949,'Voltage Vector Region'!$R:$S,2,0)</f>
        <v>POO</v>
      </c>
      <c r="S1949">
        <f t="shared" si="247"/>
        <v>19.46</v>
      </c>
      <c r="T1949" t="e">
        <f>VLOOKUP($K1949,#REF!,2,0)</f>
        <v>#REF!</v>
      </c>
      <c r="U1949" t="e">
        <f>VLOOKUP($K1949,#REF!,3,0)</f>
        <v>#REF!</v>
      </c>
      <c r="V1949" t="e">
        <f>VLOOKUP($K1949,#REF!,4,0)</f>
        <v>#REF!</v>
      </c>
    </row>
    <row r="1950" spans="3:22" x14ac:dyDescent="0.3">
      <c r="C1950" s="1">
        <v>1.9470000000000001E-2</v>
      </c>
      <c r="D1950" s="1">
        <f t="shared" si="248"/>
        <v>6.1166808965393278</v>
      </c>
      <c r="E1950" s="1" t="str">
        <f t="shared" si="249"/>
        <v>S6</v>
      </c>
      <c r="F1950" s="1">
        <f t="shared" si="246"/>
        <v>0.88069314055633896</v>
      </c>
      <c r="G1950" s="1">
        <f>$F$2*(((SQRT(3)*COS(Model!F1950))-SIN(Model!F1950))/2)</f>
        <v>0.13258889826249556</v>
      </c>
      <c r="H1950" s="1">
        <f t="shared" si="250"/>
        <v>0.61694426321104423</v>
      </c>
      <c r="I1950" s="1">
        <f t="shared" si="251"/>
        <v>0.74953316147353977</v>
      </c>
      <c r="J1950" s="1" t="str">
        <f t="shared" si="252"/>
        <v>R4</v>
      </c>
      <c r="K1950" t="str">
        <f t="shared" si="253"/>
        <v>S6R4</v>
      </c>
      <c r="L1950" t="str">
        <f>VLOOKUP(K1950,'Voltage Vector Region'!$M:$P,2,0)</f>
        <v>V13</v>
      </c>
      <c r="M1950" t="str">
        <f>VLOOKUP(K1950,'Voltage Vector Region'!$M:$P,3,0)</f>
        <v>V12</v>
      </c>
      <c r="N1950" t="str">
        <f>VLOOKUP(K1950,'Voltage Vector Region'!$M:$P,4,0)</f>
        <v>V1</v>
      </c>
      <c r="P1950" t="str">
        <f>VLOOKUP(L1950,'Voltage Vector Region'!$R:$S,2,0)</f>
        <v>PNN</v>
      </c>
      <c r="Q1950" t="str">
        <f>VLOOKUP(M1950,'Voltage Vector Region'!$R:$S,2,0)</f>
        <v>PNO</v>
      </c>
      <c r="R1950" t="str">
        <f>VLOOKUP(N1950,'Voltage Vector Region'!$R:$S,2,0)</f>
        <v>POO</v>
      </c>
      <c r="S1950">
        <f t="shared" si="247"/>
        <v>19.470000000000002</v>
      </c>
      <c r="T1950" t="e">
        <f>VLOOKUP($K1950,#REF!,2,0)</f>
        <v>#REF!</v>
      </c>
      <c r="U1950" t="e">
        <f>VLOOKUP($K1950,#REF!,3,0)</f>
        <v>#REF!</v>
      </c>
      <c r="V1950" t="e">
        <f>VLOOKUP($K1950,#REF!,4,0)</f>
        <v>#REF!</v>
      </c>
    </row>
    <row r="1951" spans="3:22" x14ac:dyDescent="0.3">
      <c r="C1951" s="1">
        <v>1.9480000000000001E-2</v>
      </c>
      <c r="D1951" s="1">
        <f t="shared" si="248"/>
        <v>6.1198224891929174</v>
      </c>
      <c r="E1951" s="1" t="str">
        <f t="shared" si="249"/>
        <v>S6</v>
      </c>
      <c r="F1951" s="1">
        <f t="shared" si="246"/>
        <v>0.88383473320992856</v>
      </c>
      <c r="G1951" s="1">
        <f>$F$2*(((SQRT(3)*COS(Model!F1951))-SIN(Model!F1951))/2)</f>
        <v>0.13010973215590688</v>
      </c>
      <c r="H1951" s="1">
        <f t="shared" si="250"/>
        <v>0.61854120851488581</v>
      </c>
      <c r="I1951" s="1">
        <f t="shared" si="251"/>
        <v>0.74865094067079263</v>
      </c>
      <c r="J1951" s="1" t="str">
        <f t="shared" si="252"/>
        <v>R4</v>
      </c>
      <c r="K1951" t="str">
        <f t="shared" si="253"/>
        <v>S6R4</v>
      </c>
      <c r="L1951" t="str">
        <f>VLOOKUP(K1951,'Voltage Vector Region'!$M:$P,2,0)</f>
        <v>V13</v>
      </c>
      <c r="M1951" t="str">
        <f>VLOOKUP(K1951,'Voltage Vector Region'!$M:$P,3,0)</f>
        <v>V12</v>
      </c>
      <c r="N1951" t="str">
        <f>VLOOKUP(K1951,'Voltage Vector Region'!$M:$P,4,0)</f>
        <v>V1</v>
      </c>
      <c r="P1951" t="str">
        <f>VLOOKUP(L1951,'Voltage Vector Region'!$R:$S,2,0)</f>
        <v>PNN</v>
      </c>
      <c r="Q1951" t="str">
        <f>VLOOKUP(M1951,'Voltage Vector Region'!$R:$S,2,0)</f>
        <v>PNO</v>
      </c>
      <c r="R1951" t="str">
        <f>VLOOKUP(N1951,'Voltage Vector Region'!$R:$S,2,0)</f>
        <v>POO</v>
      </c>
      <c r="S1951">
        <f t="shared" si="247"/>
        <v>19.48</v>
      </c>
      <c r="T1951" t="e">
        <f>VLOOKUP($K1951,#REF!,2,0)</f>
        <v>#REF!</v>
      </c>
      <c r="U1951" t="e">
        <f>VLOOKUP($K1951,#REF!,3,0)</f>
        <v>#REF!</v>
      </c>
      <c r="V1951" t="e">
        <f>VLOOKUP($K1951,#REF!,4,0)</f>
        <v>#REF!</v>
      </c>
    </row>
    <row r="1952" spans="3:22" x14ac:dyDescent="0.3">
      <c r="C1952" s="1">
        <v>1.949E-2</v>
      </c>
      <c r="D1952" s="1">
        <f t="shared" si="248"/>
        <v>6.122964081846507</v>
      </c>
      <c r="E1952" s="1" t="str">
        <f t="shared" si="249"/>
        <v>S6</v>
      </c>
      <c r="F1952" s="1">
        <f t="shared" si="246"/>
        <v>0.88697632586351816</v>
      </c>
      <c r="G1952" s="1">
        <f>$F$2*(((SQRT(3)*COS(Model!F1952))-SIN(Model!F1952))/2)</f>
        <v>0.12762928191878919</v>
      </c>
      <c r="H1952" s="1">
        <f t="shared" si="250"/>
        <v>0.6201320490667146</v>
      </c>
      <c r="I1952" s="1">
        <f t="shared" si="251"/>
        <v>0.74776133098550379</v>
      </c>
      <c r="J1952" s="1" t="str">
        <f t="shared" si="252"/>
        <v>R4</v>
      </c>
      <c r="K1952" t="str">
        <f t="shared" si="253"/>
        <v>S6R4</v>
      </c>
      <c r="L1952" t="str">
        <f>VLOOKUP(K1952,'Voltage Vector Region'!$M:$P,2,0)</f>
        <v>V13</v>
      </c>
      <c r="M1952" t="str">
        <f>VLOOKUP(K1952,'Voltage Vector Region'!$M:$P,3,0)</f>
        <v>V12</v>
      </c>
      <c r="N1952" t="str">
        <f>VLOOKUP(K1952,'Voltage Vector Region'!$M:$P,4,0)</f>
        <v>V1</v>
      </c>
      <c r="P1952" t="str">
        <f>VLOOKUP(L1952,'Voltage Vector Region'!$R:$S,2,0)</f>
        <v>PNN</v>
      </c>
      <c r="Q1952" t="str">
        <f>VLOOKUP(M1952,'Voltage Vector Region'!$R:$S,2,0)</f>
        <v>PNO</v>
      </c>
      <c r="R1952" t="str">
        <f>VLOOKUP(N1952,'Voltage Vector Region'!$R:$S,2,0)</f>
        <v>POO</v>
      </c>
      <c r="S1952">
        <f t="shared" si="247"/>
        <v>19.489999999999998</v>
      </c>
      <c r="T1952" t="e">
        <f>VLOOKUP($K1952,#REF!,2,0)</f>
        <v>#REF!</v>
      </c>
      <c r="U1952" t="e">
        <f>VLOOKUP($K1952,#REF!,3,0)</f>
        <v>#REF!</v>
      </c>
      <c r="V1952" t="e">
        <f>VLOOKUP($K1952,#REF!,4,0)</f>
        <v>#REF!</v>
      </c>
    </row>
    <row r="1953" spans="3:22" x14ac:dyDescent="0.3">
      <c r="C1953" s="1">
        <v>1.95E-2</v>
      </c>
      <c r="D1953" s="1">
        <f t="shared" si="248"/>
        <v>6.1261056745000966</v>
      </c>
      <c r="E1953" s="1" t="str">
        <f t="shared" si="249"/>
        <v>S6</v>
      </c>
      <c r="F1953" s="1">
        <f t="shared" si="246"/>
        <v>0.89011791851710775</v>
      </c>
      <c r="G1953" s="1">
        <f>$F$2*(((SQRT(3)*COS(Model!F1953))-SIN(Model!F1953))/2)</f>
        <v>0.12514757203218493</v>
      </c>
      <c r="H1953" s="1">
        <f t="shared" si="250"/>
        <v>0.62171676916557661</v>
      </c>
      <c r="I1953" s="1">
        <f t="shared" si="251"/>
        <v>0.74686434119776157</v>
      </c>
      <c r="J1953" s="1" t="str">
        <f t="shared" si="252"/>
        <v>R4</v>
      </c>
      <c r="K1953" t="str">
        <f t="shared" si="253"/>
        <v>S6R4</v>
      </c>
      <c r="L1953" t="str">
        <f>VLOOKUP(K1953,'Voltage Vector Region'!$M:$P,2,0)</f>
        <v>V13</v>
      </c>
      <c r="M1953" t="str">
        <f>VLOOKUP(K1953,'Voltage Vector Region'!$M:$P,3,0)</f>
        <v>V12</v>
      </c>
      <c r="N1953" t="str">
        <f>VLOOKUP(K1953,'Voltage Vector Region'!$M:$P,4,0)</f>
        <v>V1</v>
      </c>
      <c r="P1953" t="str">
        <f>VLOOKUP(L1953,'Voltage Vector Region'!$R:$S,2,0)</f>
        <v>PNN</v>
      </c>
      <c r="Q1953" t="str">
        <f>VLOOKUP(M1953,'Voltage Vector Region'!$R:$S,2,0)</f>
        <v>PNO</v>
      </c>
      <c r="R1953" t="str">
        <f>VLOOKUP(N1953,'Voltage Vector Region'!$R:$S,2,0)</f>
        <v>POO</v>
      </c>
      <c r="S1953">
        <f t="shared" si="247"/>
        <v>19.5</v>
      </c>
      <c r="T1953" t="e">
        <f>VLOOKUP($K1953,#REF!,2,0)</f>
        <v>#REF!</v>
      </c>
      <c r="U1953" t="e">
        <f>VLOOKUP($K1953,#REF!,3,0)</f>
        <v>#REF!</v>
      </c>
      <c r="V1953" t="e">
        <f>VLOOKUP($K1953,#REF!,4,0)</f>
        <v>#REF!</v>
      </c>
    </row>
    <row r="1954" spans="3:22" x14ac:dyDescent="0.3">
      <c r="C1954" s="1">
        <v>1.951E-2</v>
      </c>
      <c r="D1954" s="1">
        <f t="shared" si="248"/>
        <v>6.1292472671536862</v>
      </c>
      <c r="E1954" s="1" t="str">
        <f t="shared" si="249"/>
        <v>S6</v>
      </c>
      <c r="F1954" s="1">
        <f t="shared" si="246"/>
        <v>0.89325951117069735</v>
      </c>
      <c r="G1954" s="1">
        <f>$F$2*(((SQRT(3)*COS(Model!F1954))-SIN(Model!F1954))/2)</f>
        <v>0.12266462698956887</v>
      </c>
      <c r="H1954" s="1">
        <f t="shared" si="250"/>
        <v>0.6232953531709241</v>
      </c>
      <c r="I1954" s="1">
        <f t="shared" si="251"/>
        <v>0.74595998016049303</v>
      </c>
      <c r="J1954" s="1" t="str">
        <f t="shared" si="252"/>
        <v>R4</v>
      </c>
      <c r="K1954" t="str">
        <f t="shared" si="253"/>
        <v>S6R4</v>
      </c>
      <c r="L1954" t="str">
        <f>VLOOKUP(K1954,'Voltage Vector Region'!$M:$P,2,0)</f>
        <v>V13</v>
      </c>
      <c r="M1954" t="str">
        <f>VLOOKUP(K1954,'Voltage Vector Region'!$M:$P,3,0)</f>
        <v>V12</v>
      </c>
      <c r="N1954" t="str">
        <f>VLOOKUP(K1954,'Voltage Vector Region'!$M:$P,4,0)</f>
        <v>V1</v>
      </c>
      <c r="P1954" t="str">
        <f>VLOOKUP(L1954,'Voltage Vector Region'!$R:$S,2,0)</f>
        <v>PNN</v>
      </c>
      <c r="Q1954" t="str">
        <f>VLOOKUP(M1954,'Voltage Vector Region'!$R:$S,2,0)</f>
        <v>PNO</v>
      </c>
      <c r="R1954" t="str">
        <f>VLOOKUP(N1954,'Voltage Vector Region'!$R:$S,2,0)</f>
        <v>POO</v>
      </c>
      <c r="S1954">
        <f t="shared" si="247"/>
        <v>19.509999999999998</v>
      </c>
      <c r="T1954" t="e">
        <f>VLOOKUP($K1954,#REF!,2,0)</f>
        <v>#REF!</v>
      </c>
      <c r="U1954" t="e">
        <f>VLOOKUP($K1954,#REF!,3,0)</f>
        <v>#REF!</v>
      </c>
      <c r="V1954" t="e">
        <f>VLOOKUP($K1954,#REF!,4,0)</f>
        <v>#REF!</v>
      </c>
    </row>
    <row r="1955" spans="3:22" x14ac:dyDescent="0.3">
      <c r="C1955" s="1">
        <v>1.9519999999999999E-2</v>
      </c>
      <c r="D1955" s="1">
        <f t="shared" si="248"/>
        <v>6.1323888598072758</v>
      </c>
      <c r="E1955" s="1" t="str">
        <f t="shared" si="249"/>
        <v>S6</v>
      </c>
      <c r="F1955" s="1">
        <f t="shared" si="246"/>
        <v>0.89640110382428695</v>
      </c>
      <c r="G1955" s="1">
        <f>$F$2*(((SQRT(3)*COS(Model!F1955))-SIN(Model!F1955))/2)</f>
        <v>0.12018047129660619</v>
      </c>
      <c r="H1955" s="1">
        <f t="shared" si="250"/>
        <v>0.62486778550277022</v>
      </c>
      <c r="I1955" s="1">
        <f t="shared" si="251"/>
        <v>0.74504825679937636</v>
      </c>
      <c r="J1955" s="1" t="str">
        <f t="shared" si="252"/>
        <v>R4</v>
      </c>
      <c r="K1955" t="str">
        <f t="shared" si="253"/>
        <v>S6R4</v>
      </c>
      <c r="L1955" t="str">
        <f>VLOOKUP(K1955,'Voltage Vector Region'!$M:$P,2,0)</f>
        <v>V13</v>
      </c>
      <c r="M1955" t="str">
        <f>VLOOKUP(K1955,'Voltage Vector Region'!$M:$P,3,0)</f>
        <v>V12</v>
      </c>
      <c r="N1955" t="str">
        <f>VLOOKUP(K1955,'Voltage Vector Region'!$M:$P,4,0)</f>
        <v>V1</v>
      </c>
      <c r="P1955" t="str">
        <f>VLOOKUP(L1955,'Voltage Vector Region'!$R:$S,2,0)</f>
        <v>PNN</v>
      </c>
      <c r="Q1955" t="str">
        <f>VLOOKUP(M1955,'Voltage Vector Region'!$R:$S,2,0)</f>
        <v>PNO</v>
      </c>
      <c r="R1955" t="str">
        <f>VLOOKUP(N1955,'Voltage Vector Region'!$R:$S,2,0)</f>
        <v>POO</v>
      </c>
      <c r="S1955">
        <f t="shared" si="247"/>
        <v>19.52</v>
      </c>
      <c r="T1955" t="e">
        <f>VLOOKUP($K1955,#REF!,2,0)</f>
        <v>#REF!</v>
      </c>
      <c r="U1955" t="e">
        <f>VLOOKUP($K1955,#REF!,3,0)</f>
        <v>#REF!</v>
      </c>
      <c r="V1955" t="e">
        <f>VLOOKUP($K1955,#REF!,4,0)</f>
        <v>#REF!</v>
      </c>
    </row>
    <row r="1956" spans="3:22" x14ac:dyDescent="0.3">
      <c r="C1956" s="1">
        <v>1.9529999999999999E-2</v>
      </c>
      <c r="D1956" s="1">
        <f t="shared" si="248"/>
        <v>6.1355304524608663</v>
      </c>
      <c r="E1956" s="1" t="str">
        <f t="shared" si="249"/>
        <v>S6</v>
      </c>
      <c r="F1956" s="1">
        <f t="shared" si="246"/>
        <v>0.89954269647787743</v>
      </c>
      <c r="G1956" s="1">
        <f>$F$2*(((SQRT(3)*COS(Model!F1956))-SIN(Model!F1956))/2)</f>
        <v>0.11769512947090993</v>
      </c>
      <c r="H1956" s="1">
        <f t="shared" si="250"/>
        <v>0.62643405064184332</v>
      </c>
      <c r="I1956" s="1">
        <f t="shared" si="251"/>
        <v>0.7441291801127532</v>
      </c>
      <c r="J1956" s="1" t="str">
        <f t="shared" si="252"/>
        <v>R4</v>
      </c>
      <c r="K1956" t="str">
        <f t="shared" si="253"/>
        <v>S6R4</v>
      </c>
      <c r="L1956" t="str">
        <f>VLOOKUP(K1956,'Voltage Vector Region'!$M:$P,2,0)</f>
        <v>V13</v>
      </c>
      <c r="M1956" t="str">
        <f>VLOOKUP(K1956,'Voltage Vector Region'!$M:$P,3,0)</f>
        <v>V12</v>
      </c>
      <c r="N1956" t="str">
        <f>VLOOKUP(K1956,'Voltage Vector Region'!$M:$P,4,0)</f>
        <v>V1</v>
      </c>
      <c r="P1956" t="str">
        <f>VLOOKUP(L1956,'Voltage Vector Region'!$R:$S,2,0)</f>
        <v>PNN</v>
      </c>
      <c r="Q1956" t="str">
        <f>VLOOKUP(M1956,'Voltage Vector Region'!$R:$S,2,0)</f>
        <v>PNO</v>
      </c>
      <c r="R1956" t="str">
        <f>VLOOKUP(N1956,'Voltage Vector Region'!$R:$S,2,0)</f>
        <v>POO</v>
      </c>
      <c r="S1956">
        <f t="shared" si="247"/>
        <v>19.529999999999998</v>
      </c>
      <c r="T1956" t="e">
        <f>VLOOKUP($K1956,#REF!,2,0)</f>
        <v>#REF!</v>
      </c>
      <c r="U1956" t="e">
        <f>VLOOKUP($K1956,#REF!,3,0)</f>
        <v>#REF!</v>
      </c>
      <c r="V1956" t="e">
        <f>VLOOKUP($K1956,#REF!,4,0)</f>
        <v>#REF!</v>
      </c>
    </row>
    <row r="1957" spans="3:22" x14ac:dyDescent="0.3">
      <c r="C1957" s="1">
        <v>1.9539999999999998E-2</v>
      </c>
      <c r="D1957" s="1">
        <f t="shared" si="248"/>
        <v>6.1386720451144559</v>
      </c>
      <c r="E1957" s="1" t="str">
        <f t="shared" si="249"/>
        <v>S6</v>
      </c>
      <c r="F1957" s="1">
        <f t="shared" si="246"/>
        <v>0.90268428913146703</v>
      </c>
      <c r="G1957" s="1">
        <f>$F$2*(((SQRT(3)*COS(Model!F1957))-SIN(Model!F1957))/2)</f>
        <v>0.11520862604180189</v>
      </c>
      <c r="H1957" s="1">
        <f t="shared" si="250"/>
        <v>0.62799413312973773</v>
      </c>
      <c r="I1957" s="1">
        <f t="shared" si="251"/>
        <v>0.74320275917153966</v>
      </c>
      <c r="J1957" s="1" t="str">
        <f t="shared" si="252"/>
        <v>R4</v>
      </c>
      <c r="K1957" t="str">
        <f t="shared" si="253"/>
        <v>S6R4</v>
      </c>
      <c r="L1957" t="str">
        <f>VLOOKUP(K1957,'Voltage Vector Region'!$M:$P,2,0)</f>
        <v>V13</v>
      </c>
      <c r="M1957" t="str">
        <f>VLOOKUP(K1957,'Voltage Vector Region'!$M:$P,3,0)</f>
        <v>V12</v>
      </c>
      <c r="N1957" t="str">
        <f>VLOOKUP(K1957,'Voltage Vector Region'!$M:$P,4,0)</f>
        <v>V1</v>
      </c>
      <c r="P1957" t="str">
        <f>VLOOKUP(L1957,'Voltage Vector Region'!$R:$S,2,0)</f>
        <v>PNN</v>
      </c>
      <c r="Q1957" t="str">
        <f>VLOOKUP(M1957,'Voltage Vector Region'!$R:$S,2,0)</f>
        <v>PNO</v>
      </c>
      <c r="R1957" t="str">
        <f>VLOOKUP(N1957,'Voltage Vector Region'!$R:$S,2,0)</f>
        <v>POO</v>
      </c>
      <c r="S1957">
        <f t="shared" si="247"/>
        <v>19.54</v>
      </c>
      <c r="T1957" t="e">
        <f>VLOOKUP($K1957,#REF!,2,0)</f>
        <v>#REF!</v>
      </c>
      <c r="U1957" t="e">
        <f>VLOOKUP($K1957,#REF!,3,0)</f>
        <v>#REF!</v>
      </c>
      <c r="V1957" t="e">
        <f>VLOOKUP($K1957,#REF!,4,0)</f>
        <v>#REF!</v>
      </c>
    </row>
    <row r="1958" spans="3:22" x14ac:dyDescent="0.3">
      <c r="C1958" s="1">
        <v>1.9550000000000001E-2</v>
      </c>
      <c r="D1958" s="1">
        <f t="shared" si="248"/>
        <v>6.1418136377680463</v>
      </c>
      <c r="E1958" s="1" t="str">
        <f t="shared" si="249"/>
        <v>S6</v>
      </c>
      <c r="F1958" s="1">
        <f t="shared" si="246"/>
        <v>0.90582588178505752</v>
      </c>
      <c r="G1958" s="1">
        <f>$F$2*(((SQRT(3)*COS(Model!F1958))-SIN(Model!F1958))/2)</f>
        <v>0.11272098555006577</v>
      </c>
      <c r="H1958" s="1">
        <f t="shared" si="250"/>
        <v>0.62954801756907008</v>
      </c>
      <c r="I1958" s="1">
        <f t="shared" si="251"/>
        <v>0.74226900311913591</v>
      </c>
      <c r="J1958" s="1" t="str">
        <f t="shared" si="252"/>
        <v>R4</v>
      </c>
      <c r="K1958" t="str">
        <f t="shared" si="253"/>
        <v>S6R4</v>
      </c>
      <c r="L1958" t="str">
        <f>VLOOKUP(K1958,'Voltage Vector Region'!$M:$P,2,0)</f>
        <v>V13</v>
      </c>
      <c r="M1958" t="str">
        <f>VLOOKUP(K1958,'Voltage Vector Region'!$M:$P,3,0)</f>
        <v>V12</v>
      </c>
      <c r="N1958" t="str">
        <f>VLOOKUP(K1958,'Voltage Vector Region'!$M:$P,4,0)</f>
        <v>V1</v>
      </c>
      <c r="P1958" t="str">
        <f>VLOOKUP(L1958,'Voltage Vector Region'!$R:$S,2,0)</f>
        <v>PNN</v>
      </c>
      <c r="Q1958" t="str">
        <f>VLOOKUP(M1958,'Voltage Vector Region'!$R:$S,2,0)</f>
        <v>PNO</v>
      </c>
      <c r="R1958" t="str">
        <f>VLOOKUP(N1958,'Voltage Vector Region'!$R:$S,2,0)</f>
        <v>POO</v>
      </c>
      <c r="S1958">
        <f t="shared" si="247"/>
        <v>19.55</v>
      </c>
      <c r="T1958" t="e">
        <f>VLOOKUP($K1958,#REF!,2,0)</f>
        <v>#REF!</v>
      </c>
      <c r="U1958" t="e">
        <f>VLOOKUP($K1958,#REF!,3,0)</f>
        <v>#REF!</v>
      </c>
      <c r="V1958" t="e">
        <f>VLOOKUP($K1958,#REF!,4,0)</f>
        <v>#REF!</v>
      </c>
    </row>
    <row r="1959" spans="3:22" x14ac:dyDescent="0.3">
      <c r="C1959" s="1">
        <v>1.9560000000000001E-2</v>
      </c>
      <c r="D1959" s="1">
        <f t="shared" si="248"/>
        <v>6.1449552304216359</v>
      </c>
      <c r="E1959" s="1" t="str">
        <f t="shared" si="249"/>
        <v>S6</v>
      </c>
      <c r="F1959" s="1">
        <f t="shared" si="246"/>
        <v>0.90896747443864712</v>
      </c>
      <c r="G1959" s="1">
        <f>$F$2*(((SQRT(3)*COS(Model!F1959))-SIN(Model!F1959))/2)</f>
        <v>0.11023223254771022</v>
      </c>
      <c r="H1959" s="1">
        <f t="shared" si="250"/>
        <v>0.63109568862362753</v>
      </c>
      <c r="I1959" s="1">
        <f t="shared" si="251"/>
        <v>0.74132792117133772</v>
      </c>
      <c r="J1959" s="1" t="str">
        <f t="shared" si="252"/>
        <v>R4</v>
      </c>
      <c r="K1959" t="str">
        <f t="shared" si="253"/>
        <v>S6R4</v>
      </c>
      <c r="L1959" t="str">
        <f>VLOOKUP(K1959,'Voltage Vector Region'!$M:$P,2,0)</f>
        <v>V13</v>
      </c>
      <c r="M1959" t="str">
        <f>VLOOKUP(K1959,'Voltage Vector Region'!$M:$P,3,0)</f>
        <v>V12</v>
      </c>
      <c r="N1959" t="str">
        <f>VLOOKUP(K1959,'Voltage Vector Region'!$M:$P,4,0)</f>
        <v>V1</v>
      </c>
      <c r="P1959" t="str">
        <f>VLOOKUP(L1959,'Voltage Vector Region'!$R:$S,2,0)</f>
        <v>PNN</v>
      </c>
      <c r="Q1959" t="str">
        <f>VLOOKUP(M1959,'Voltage Vector Region'!$R:$S,2,0)</f>
        <v>PNO</v>
      </c>
      <c r="R1959" t="str">
        <f>VLOOKUP(N1959,'Voltage Vector Region'!$R:$S,2,0)</f>
        <v>POO</v>
      </c>
      <c r="S1959">
        <f t="shared" si="247"/>
        <v>19.560000000000002</v>
      </c>
      <c r="T1959" t="e">
        <f>VLOOKUP($K1959,#REF!,2,0)</f>
        <v>#REF!</v>
      </c>
      <c r="U1959" t="e">
        <f>VLOOKUP($K1959,#REF!,3,0)</f>
        <v>#REF!</v>
      </c>
      <c r="V1959" t="e">
        <f>VLOOKUP($K1959,#REF!,4,0)</f>
        <v>#REF!</v>
      </c>
    </row>
    <row r="1960" spans="3:22" x14ac:dyDescent="0.3">
      <c r="C1960" s="1">
        <v>1.9570000000000001E-2</v>
      </c>
      <c r="D1960" s="1">
        <f t="shared" si="248"/>
        <v>6.1480968230752255</v>
      </c>
      <c r="E1960" s="1" t="str">
        <f t="shared" si="249"/>
        <v>S6</v>
      </c>
      <c r="F1960" s="1">
        <f t="shared" si="246"/>
        <v>0.91210906709223671</v>
      </c>
      <c r="G1960" s="1">
        <f>$F$2*(((SQRT(3)*COS(Model!F1960))-SIN(Model!F1960))/2)</f>
        <v>0.10774239159772203</v>
      </c>
      <c r="H1960" s="1">
        <f t="shared" si="250"/>
        <v>0.6326371310185217</v>
      </c>
      <c r="I1960" s="1">
        <f t="shared" si="251"/>
        <v>0.74037952261624373</v>
      </c>
      <c r="J1960" s="1" t="str">
        <f t="shared" si="252"/>
        <v>R4</v>
      </c>
      <c r="K1960" t="str">
        <f t="shared" si="253"/>
        <v>S6R4</v>
      </c>
      <c r="L1960" t="str">
        <f>VLOOKUP(K1960,'Voltage Vector Region'!$M:$P,2,0)</f>
        <v>V13</v>
      </c>
      <c r="M1960" t="str">
        <f>VLOOKUP(K1960,'Voltage Vector Region'!$M:$P,3,0)</f>
        <v>V12</v>
      </c>
      <c r="N1960" t="str">
        <f>VLOOKUP(K1960,'Voltage Vector Region'!$M:$P,4,0)</f>
        <v>V1</v>
      </c>
      <c r="P1960" t="str">
        <f>VLOOKUP(L1960,'Voltage Vector Region'!$R:$S,2,0)</f>
        <v>PNN</v>
      </c>
      <c r="Q1960" t="str">
        <f>VLOOKUP(M1960,'Voltage Vector Region'!$R:$S,2,0)</f>
        <v>PNO</v>
      </c>
      <c r="R1960" t="str">
        <f>VLOOKUP(N1960,'Voltage Vector Region'!$R:$S,2,0)</f>
        <v>POO</v>
      </c>
      <c r="S1960">
        <f t="shared" si="247"/>
        <v>19.57</v>
      </c>
      <c r="T1960" t="e">
        <f>VLOOKUP($K1960,#REF!,2,0)</f>
        <v>#REF!</v>
      </c>
      <c r="U1960" t="e">
        <f>VLOOKUP($K1960,#REF!,3,0)</f>
        <v>#REF!</v>
      </c>
      <c r="V1960" t="e">
        <f>VLOOKUP($K1960,#REF!,4,0)</f>
        <v>#REF!</v>
      </c>
    </row>
    <row r="1961" spans="3:22" x14ac:dyDescent="0.3">
      <c r="C1961" s="1">
        <v>1.958E-2</v>
      </c>
      <c r="D1961" s="1">
        <f t="shared" si="248"/>
        <v>6.1512384157288151</v>
      </c>
      <c r="E1961" s="1" t="str">
        <f t="shared" si="249"/>
        <v>S6</v>
      </c>
      <c r="F1961" s="1">
        <f t="shared" si="246"/>
        <v>0.91525065974582631</v>
      </c>
      <c r="G1961" s="1">
        <f>$F$2*(((SQRT(3)*COS(Model!F1961))-SIN(Model!F1961))/2)</f>
        <v>0.10525148727382608</v>
      </c>
      <c r="H1961" s="1">
        <f t="shared" si="250"/>
        <v>0.63417232954033875</v>
      </c>
      <c r="I1961" s="1">
        <f t="shared" si="251"/>
        <v>0.7394238168141648</v>
      </c>
      <c r="J1961" s="1" t="str">
        <f t="shared" si="252"/>
        <v>R4</v>
      </c>
      <c r="K1961" t="str">
        <f t="shared" si="253"/>
        <v>S6R4</v>
      </c>
      <c r="L1961" t="str">
        <f>VLOOKUP(K1961,'Voltage Vector Region'!$M:$P,2,0)</f>
        <v>V13</v>
      </c>
      <c r="M1961" t="str">
        <f>VLOOKUP(K1961,'Voltage Vector Region'!$M:$P,3,0)</f>
        <v>V12</v>
      </c>
      <c r="N1961" t="str">
        <f>VLOOKUP(K1961,'Voltage Vector Region'!$M:$P,4,0)</f>
        <v>V1</v>
      </c>
      <c r="P1961" t="str">
        <f>VLOOKUP(L1961,'Voltage Vector Region'!$R:$S,2,0)</f>
        <v>PNN</v>
      </c>
      <c r="Q1961" t="str">
        <f>VLOOKUP(M1961,'Voltage Vector Region'!$R:$S,2,0)</f>
        <v>PNO</v>
      </c>
      <c r="R1961" t="str">
        <f>VLOOKUP(N1961,'Voltage Vector Region'!$R:$S,2,0)</f>
        <v>POO</v>
      </c>
      <c r="S1961">
        <f t="shared" si="247"/>
        <v>19.579999999999998</v>
      </c>
      <c r="T1961" t="e">
        <f>VLOOKUP($K1961,#REF!,2,0)</f>
        <v>#REF!</v>
      </c>
      <c r="U1961" t="e">
        <f>VLOOKUP($K1961,#REF!,3,0)</f>
        <v>#REF!</v>
      </c>
      <c r="V1961" t="e">
        <f>VLOOKUP($K1961,#REF!,4,0)</f>
        <v>#REF!</v>
      </c>
    </row>
    <row r="1962" spans="3:22" x14ac:dyDescent="0.3">
      <c r="C1962" s="1">
        <v>1.959E-2</v>
      </c>
      <c r="D1962" s="1">
        <f t="shared" si="248"/>
        <v>6.1543800083824047</v>
      </c>
      <c r="E1962" s="1" t="str">
        <f t="shared" si="249"/>
        <v>S6</v>
      </c>
      <c r="F1962" s="1">
        <f t="shared" si="246"/>
        <v>0.91839225239941591</v>
      </c>
      <c r="G1962" s="1">
        <f>$F$2*(((SQRT(3)*COS(Model!F1962))-SIN(Model!F1962))/2)</f>
        <v>0.10275954416024252</v>
      </c>
      <c r="H1962" s="1">
        <f t="shared" si="250"/>
        <v>0.63570126903728896</v>
      </c>
      <c r="I1962" s="1">
        <f t="shared" si="251"/>
        <v>0.73846081319753143</v>
      </c>
      <c r="J1962" s="1" t="str">
        <f t="shared" si="252"/>
        <v>R4</v>
      </c>
      <c r="K1962" t="str">
        <f t="shared" si="253"/>
        <v>S6R4</v>
      </c>
      <c r="L1962" t="str">
        <f>VLOOKUP(K1962,'Voltage Vector Region'!$M:$P,2,0)</f>
        <v>V13</v>
      </c>
      <c r="M1962" t="str">
        <f>VLOOKUP(K1962,'Voltage Vector Region'!$M:$P,3,0)</f>
        <v>V12</v>
      </c>
      <c r="N1962" t="str">
        <f>VLOOKUP(K1962,'Voltage Vector Region'!$M:$P,4,0)</f>
        <v>V1</v>
      </c>
      <c r="P1962" t="str">
        <f>VLOOKUP(L1962,'Voltage Vector Region'!$R:$S,2,0)</f>
        <v>PNN</v>
      </c>
      <c r="Q1962" t="str">
        <f>VLOOKUP(M1962,'Voltage Vector Region'!$R:$S,2,0)</f>
        <v>PNO</v>
      </c>
      <c r="R1962" t="str">
        <f>VLOOKUP(N1962,'Voltage Vector Region'!$R:$S,2,0)</f>
        <v>POO</v>
      </c>
      <c r="S1962">
        <f t="shared" si="247"/>
        <v>19.59</v>
      </c>
      <c r="T1962" t="e">
        <f>VLOOKUP($K1962,#REF!,2,0)</f>
        <v>#REF!</v>
      </c>
      <c r="U1962" t="e">
        <f>VLOOKUP($K1962,#REF!,3,0)</f>
        <v>#REF!</v>
      </c>
      <c r="V1962" t="e">
        <f>VLOOKUP($K1962,#REF!,4,0)</f>
        <v>#REF!</v>
      </c>
    </row>
    <row r="1963" spans="3:22" x14ac:dyDescent="0.3">
      <c r="C1963" s="1">
        <v>1.9599999999999999E-2</v>
      </c>
      <c r="D1963" s="1">
        <f t="shared" si="248"/>
        <v>6.1575216010359943</v>
      </c>
      <c r="E1963" s="1" t="str">
        <f t="shared" si="249"/>
        <v>S6</v>
      </c>
      <c r="F1963" s="1">
        <f t="shared" ref="F1963:F2003" si="254">IF(AND((D1963&lt;PI()/3),(D1963&gt;=0)),D1963,IF(AND((D1963&lt;2*PI()/3),(D1963&gt;=PI()/3)),D1963-PI()/3,IF(AND((D1963&lt;3*PI()/3),(D1963&gt;=2*PI()/3)),D1963-(2*PI()/3),IF(AND((D1963&lt;4*PI()/3),(D1963&gt;=PI())),D1963-PI(),IF(AND((D1963&lt;5*PI()/3),(D1963&gt;=4*PI()/3)),D1963-(4*PI()/3),IF(AND((D1963&lt;2*PI()),(D1963&gt;=5*PI()/3)),D1963-(5*PI()/3),0))))))</f>
        <v>0.92153384505300551</v>
      </c>
      <c r="G1963" s="1">
        <f>$F$2*(((SQRT(3)*COS(Model!F1963))-SIN(Model!F1963))/2)</f>
        <v>0.10026658685144381</v>
      </c>
      <c r="H1963" s="1">
        <f t="shared" si="250"/>
        <v>0.63722393441935676</v>
      </c>
      <c r="I1963" s="1">
        <f t="shared" si="251"/>
        <v>0.73749052127080061</v>
      </c>
      <c r="J1963" s="1" t="str">
        <f t="shared" si="252"/>
        <v>R4</v>
      </c>
      <c r="K1963" t="str">
        <f t="shared" si="253"/>
        <v>S6R4</v>
      </c>
      <c r="L1963" t="str">
        <f>VLOOKUP(K1963,'Voltage Vector Region'!$M:$P,2,0)</f>
        <v>V13</v>
      </c>
      <c r="M1963" t="str">
        <f>VLOOKUP(K1963,'Voltage Vector Region'!$M:$P,3,0)</f>
        <v>V12</v>
      </c>
      <c r="N1963" t="str">
        <f>VLOOKUP(K1963,'Voltage Vector Region'!$M:$P,4,0)</f>
        <v>V1</v>
      </c>
      <c r="P1963" t="str">
        <f>VLOOKUP(L1963,'Voltage Vector Region'!$R:$S,2,0)</f>
        <v>PNN</v>
      </c>
      <c r="Q1963" t="str">
        <f>VLOOKUP(M1963,'Voltage Vector Region'!$R:$S,2,0)</f>
        <v>PNO</v>
      </c>
      <c r="R1963" t="str">
        <f>VLOOKUP(N1963,'Voltage Vector Region'!$R:$S,2,0)</f>
        <v>POO</v>
      </c>
      <c r="S1963">
        <f t="shared" si="247"/>
        <v>19.599999999999998</v>
      </c>
      <c r="T1963" t="e">
        <f>VLOOKUP($K1963,#REF!,2,0)</f>
        <v>#REF!</v>
      </c>
      <c r="U1963" t="e">
        <f>VLOOKUP($K1963,#REF!,3,0)</f>
        <v>#REF!</v>
      </c>
      <c r="V1963" t="e">
        <f>VLOOKUP($K1963,#REF!,4,0)</f>
        <v>#REF!</v>
      </c>
    </row>
    <row r="1964" spans="3:22" x14ac:dyDescent="0.3">
      <c r="C1964" s="1">
        <v>1.9609999999999999E-2</v>
      </c>
      <c r="D1964" s="1">
        <f t="shared" si="248"/>
        <v>6.1606631936895839</v>
      </c>
      <c r="E1964" s="1" t="str">
        <f t="shared" si="249"/>
        <v>S6</v>
      </c>
      <c r="F1964" s="1">
        <f t="shared" si="254"/>
        <v>0.9246754377065951</v>
      </c>
      <c r="G1964" s="1">
        <f>$F$2*(((SQRT(3)*COS(Model!F1964))-SIN(Model!F1964))/2)</f>
        <v>9.7772639951912099E-2</v>
      </c>
      <c r="H1964" s="1">
        <f t="shared" si="250"/>
        <v>0.63874031065844961</v>
      </c>
      <c r="I1964" s="1">
        <f t="shared" si="251"/>
        <v>0.73651295061036171</v>
      </c>
      <c r="J1964" s="1" t="str">
        <f t="shared" si="252"/>
        <v>R4</v>
      </c>
      <c r="K1964" t="str">
        <f t="shared" si="253"/>
        <v>S6R4</v>
      </c>
      <c r="L1964" t="str">
        <f>VLOOKUP(K1964,'Voltage Vector Region'!$M:$P,2,0)</f>
        <v>V13</v>
      </c>
      <c r="M1964" t="str">
        <f>VLOOKUP(K1964,'Voltage Vector Region'!$M:$P,3,0)</f>
        <v>V12</v>
      </c>
      <c r="N1964" t="str">
        <f>VLOOKUP(K1964,'Voltage Vector Region'!$M:$P,4,0)</f>
        <v>V1</v>
      </c>
      <c r="P1964" t="str">
        <f>VLOOKUP(L1964,'Voltage Vector Region'!$R:$S,2,0)</f>
        <v>PNN</v>
      </c>
      <c r="Q1964" t="str">
        <f>VLOOKUP(M1964,'Voltage Vector Region'!$R:$S,2,0)</f>
        <v>PNO</v>
      </c>
      <c r="R1964" t="str">
        <f>VLOOKUP(N1964,'Voltage Vector Region'!$R:$S,2,0)</f>
        <v>POO</v>
      </c>
      <c r="S1964">
        <f t="shared" si="247"/>
        <v>19.61</v>
      </c>
      <c r="T1964" t="e">
        <f>VLOOKUP($K1964,#REF!,2,0)</f>
        <v>#REF!</v>
      </c>
      <c r="U1964" t="e">
        <f>VLOOKUP($K1964,#REF!,3,0)</f>
        <v>#REF!</v>
      </c>
      <c r="V1964" t="e">
        <f>VLOOKUP($K1964,#REF!,4,0)</f>
        <v>#REF!</v>
      </c>
    </row>
    <row r="1965" spans="3:22" x14ac:dyDescent="0.3">
      <c r="C1965" s="1">
        <v>1.9619999999999999E-2</v>
      </c>
      <c r="D1965" s="1">
        <f t="shared" si="248"/>
        <v>6.1638047863431735</v>
      </c>
      <c r="E1965" s="1" t="str">
        <f t="shared" si="249"/>
        <v>S6</v>
      </c>
      <c r="F1965" s="1">
        <f t="shared" si="254"/>
        <v>0.9278170303601847</v>
      </c>
      <c r="G1965" s="1">
        <f>$F$2*(((SQRT(3)*COS(Model!F1965))-SIN(Model!F1965))/2)</f>
        <v>9.5277728075896476E-2</v>
      </c>
      <c r="H1965" s="1">
        <f t="shared" si="250"/>
        <v>0.64025038278854618</v>
      </c>
      <c r="I1965" s="1">
        <f t="shared" si="251"/>
        <v>0.7355281108644427</v>
      </c>
      <c r="J1965" s="1" t="str">
        <f t="shared" si="252"/>
        <v>R4</v>
      </c>
      <c r="K1965" t="str">
        <f t="shared" si="253"/>
        <v>S6R4</v>
      </c>
      <c r="L1965" t="str">
        <f>VLOOKUP(K1965,'Voltage Vector Region'!$M:$P,2,0)</f>
        <v>V13</v>
      </c>
      <c r="M1965" t="str">
        <f>VLOOKUP(K1965,'Voltage Vector Region'!$M:$P,3,0)</f>
        <v>V12</v>
      </c>
      <c r="N1965" t="str">
        <f>VLOOKUP(K1965,'Voltage Vector Region'!$M:$P,4,0)</f>
        <v>V1</v>
      </c>
      <c r="P1965" t="str">
        <f>VLOOKUP(L1965,'Voltage Vector Region'!$R:$S,2,0)</f>
        <v>PNN</v>
      </c>
      <c r="Q1965" t="str">
        <f>VLOOKUP(M1965,'Voltage Vector Region'!$R:$S,2,0)</f>
        <v>PNO</v>
      </c>
      <c r="R1965" t="str">
        <f>VLOOKUP(N1965,'Voltage Vector Region'!$R:$S,2,0)</f>
        <v>POO</v>
      </c>
      <c r="S1965">
        <f t="shared" si="247"/>
        <v>19.619999999999997</v>
      </c>
      <c r="T1965" t="e">
        <f>VLOOKUP($K1965,#REF!,2,0)</f>
        <v>#REF!</v>
      </c>
      <c r="U1965" t="e">
        <f>VLOOKUP($K1965,#REF!,3,0)</f>
        <v>#REF!</v>
      </c>
      <c r="V1965" t="e">
        <f>VLOOKUP($K1965,#REF!,4,0)</f>
        <v>#REF!</v>
      </c>
    </row>
    <row r="1966" spans="3:22" x14ac:dyDescent="0.3">
      <c r="C1966" s="1">
        <v>1.9630000000000002E-2</v>
      </c>
      <c r="D1966" s="1">
        <f t="shared" si="248"/>
        <v>6.1669463789967649</v>
      </c>
      <c r="E1966" s="1" t="str">
        <f t="shared" si="249"/>
        <v>S6</v>
      </c>
      <c r="F1966" s="1">
        <f t="shared" si="254"/>
        <v>0.93095862301377608</v>
      </c>
      <c r="G1966" s="1">
        <f>$F$2*(((SQRT(3)*COS(Model!F1966))-SIN(Model!F1966))/2)</f>
        <v>9.2781875847168571E-2</v>
      </c>
      <c r="H1966" s="1">
        <f t="shared" si="250"/>
        <v>0.64175413590584496</v>
      </c>
      <c r="I1966" s="1">
        <f t="shared" si="251"/>
        <v>0.73453601175301353</v>
      </c>
      <c r="J1966" s="1" t="str">
        <f t="shared" si="252"/>
        <v>R4</v>
      </c>
      <c r="K1966" t="str">
        <f t="shared" si="253"/>
        <v>S6R4</v>
      </c>
      <c r="L1966" t="str">
        <f>VLOOKUP(K1966,'Voltage Vector Region'!$M:$P,2,0)</f>
        <v>V13</v>
      </c>
      <c r="M1966" t="str">
        <f>VLOOKUP(K1966,'Voltage Vector Region'!$M:$P,3,0)</f>
        <v>V12</v>
      </c>
      <c r="N1966" t="str">
        <f>VLOOKUP(K1966,'Voltage Vector Region'!$M:$P,4,0)</f>
        <v>V1</v>
      </c>
      <c r="P1966" t="str">
        <f>VLOOKUP(L1966,'Voltage Vector Region'!$R:$S,2,0)</f>
        <v>PNN</v>
      </c>
      <c r="Q1966" t="str">
        <f>VLOOKUP(M1966,'Voltage Vector Region'!$R:$S,2,0)</f>
        <v>PNO</v>
      </c>
      <c r="R1966" t="str">
        <f>VLOOKUP(N1966,'Voltage Vector Region'!$R:$S,2,0)</f>
        <v>POO</v>
      </c>
      <c r="S1966">
        <f t="shared" si="247"/>
        <v>19.630000000000003</v>
      </c>
      <c r="T1966" t="e">
        <f>VLOOKUP($K1966,#REF!,2,0)</f>
        <v>#REF!</v>
      </c>
      <c r="U1966" t="e">
        <f>VLOOKUP($K1966,#REF!,3,0)</f>
        <v>#REF!</v>
      </c>
      <c r="V1966" t="e">
        <f>VLOOKUP($K1966,#REF!,4,0)</f>
        <v>#REF!</v>
      </c>
    </row>
    <row r="1967" spans="3:22" x14ac:dyDescent="0.3">
      <c r="C1967" s="1">
        <v>1.9640000000000001E-2</v>
      </c>
      <c r="D1967" s="1">
        <f t="shared" si="248"/>
        <v>6.1700879716503545</v>
      </c>
      <c r="E1967" s="1" t="str">
        <f t="shared" si="249"/>
        <v>S6</v>
      </c>
      <c r="F1967" s="1">
        <f t="shared" si="254"/>
        <v>0.93410021566736567</v>
      </c>
      <c r="G1967" s="1">
        <f>$F$2*(((SQRT(3)*COS(Model!F1967))-SIN(Model!F1967))/2)</f>
        <v>9.0285107898784966E-2</v>
      </c>
      <c r="H1967" s="1">
        <f t="shared" si="250"/>
        <v>0.64325155516890797</v>
      </c>
      <c r="I1967" s="1">
        <f t="shared" si="251"/>
        <v>0.73353666306769294</v>
      </c>
      <c r="J1967" s="1" t="str">
        <f t="shared" si="252"/>
        <v>R4</v>
      </c>
      <c r="K1967" t="str">
        <f t="shared" si="253"/>
        <v>S6R4</v>
      </c>
      <c r="L1967" t="str">
        <f>VLOOKUP(K1967,'Voltage Vector Region'!$M:$P,2,0)</f>
        <v>V13</v>
      </c>
      <c r="M1967" t="str">
        <f>VLOOKUP(K1967,'Voltage Vector Region'!$M:$P,3,0)</f>
        <v>V12</v>
      </c>
      <c r="N1967" t="str">
        <f>VLOOKUP(K1967,'Voltage Vector Region'!$M:$P,4,0)</f>
        <v>V1</v>
      </c>
      <c r="P1967" t="str">
        <f>VLOOKUP(L1967,'Voltage Vector Region'!$R:$S,2,0)</f>
        <v>PNN</v>
      </c>
      <c r="Q1967" t="str">
        <f>VLOOKUP(M1967,'Voltage Vector Region'!$R:$S,2,0)</f>
        <v>PNO</v>
      </c>
      <c r="R1967" t="str">
        <f>VLOOKUP(N1967,'Voltage Vector Region'!$R:$S,2,0)</f>
        <v>POO</v>
      </c>
      <c r="S1967">
        <f t="shared" si="247"/>
        <v>19.64</v>
      </c>
      <c r="T1967" t="e">
        <f>VLOOKUP($K1967,#REF!,2,0)</f>
        <v>#REF!</v>
      </c>
      <c r="U1967" t="e">
        <f>VLOOKUP($K1967,#REF!,3,0)</f>
        <v>#REF!</v>
      </c>
      <c r="V1967" t="e">
        <f>VLOOKUP($K1967,#REF!,4,0)</f>
        <v>#REF!</v>
      </c>
    </row>
    <row r="1968" spans="3:22" x14ac:dyDescent="0.3">
      <c r="C1968" s="1">
        <v>1.9650000000000001E-2</v>
      </c>
      <c r="D1968" s="1">
        <f t="shared" si="248"/>
        <v>6.1732295643039441</v>
      </c>
      <c r="E1968" s="1" t="str">
        <f t="shared" si="249"/>
        <v>S6</v>
      </c>
      <c r="F1968" s="1">
        <f t="shared" si="254"/>
        <v>0.93724180832095527</v>
      </c>
      <c r="G1968" s="1">
        <f>$F$2*(((SQRT(3)*COS(Model!F1968))-SIN(Model!F1968))/2)</f>
        <v>8.7787448872835988E-2</v>
      </c>
      <c r="H1968" s="1">
        <f t="shared" si="250"/>
        <v>0.64474262579881281</v>
      </c>
      <c r="I1968" s="1">
        <f t="shared" si="251"/>
        <v>0.73253007467164877</v>
      </c>
      <c r="J1968" s="1" t="str">
        <f t="shared" si="252"/>
        <v>R4</v>
      </c>
      <c r="K1968" t="str">
        <f t="shared" si="253"/>
        <v>S6R4</v>
      </c>
      <c r="L1968" t="str">
        <f>VLOOKUP(K1968,'Voltage Vector Region'!$M:$P,2,0)</f>
        <v>V13</v>
      </c>
      <c r="M1968" t="str">
        <f>VLOOKUP(K1968,'Voltage Vector Region'!$M:$P,3,0)</f>
        <v>V12</v>
      </c>
      <c r="N1968" t="str">
        <f>VLOOKUP(K1968,'Voltage Vector Region'!$M:$P,4,0)</f>
        <v>V1</v>
      </c>
      <c r="P1968" t="str">
        <f>VLOOKUP(L1968,'Voltage Vector Region'!$R:$S,2,0)</f>
        <v>PNN</v>
      </c>
      <c r="Q1968" t="str">
        <f>VLOOKUP(M1968,'Voltage Vector Region'!$R:$S,2,0)</f>
        <v>PNO</v>
      </c>
      <c r="R1968" t="str">
        <f>VLOOKUP(N1968,'Voltage Vector Region'!$R:$S,2,0)</f>
        <v>POO</v>
      </c>
      <c r="S1968">
        <f t="shared" si="247"/>
        <v>19.650000000000002</v>
      </c>
      <c r="T1968" t="e">
        <f>VLOOKUP($K1968,#REF!,2,0)</f>
        <v>#REF!</v>
      </c>
      <c r="U1968" t="e">
        <f>VLOOKUP($K1968,#REF!,3,0)</f>
        <v>#REF!</v>
      </c>
      <c r="V1968" t="e">
        <f>VLOOKUP($K1968,#REF!,4,0)</f>
        <v>#REF!</v>
      </c>
    </row>
    <row r="1969" spans="3:22" x14ac:dyDescent="0.3">
      <c r="C1969" s="1">
        <v>1.966E-2</v>
      </c>
      <c r="D1969" s="1">
        <f t="shared" si="248"/>
        <v>6.1763711569575337</v>
      </c>
      <c r="E1969" s="1" t="str">
        <f t="shared" si="249"/>
        <v>S6</v>
      </c>
      <c r="F1969" s="1">
        <f t="shared" si="254"/>
        <v>0.94038340097454487</v>
      </c>
      <c r="G1969" s="1">
        <f>$F$2*(((SQRT(3)*COS(Model!F1969))-SIN(Model!F1969))/2)</f>
        <v>8.5288923420207885E-2</v>
      </c>
      <c r="H1969" s="1">
        <f t="shared" si="250"/>
        <v>0.64622733307929403</v>
      </c>
      <c r="I1969" s="1">
        <f t="shared" si="251"/>
        <v>0.73151625649950192</v>
      </c>
      <c r="J1969" s="1" t="str">
        <f t="shared" si="252"/>
        <v>R4</v>
      </c>
      <c r="K1969" t="str">
        <f t="shared" si="253"/>
        <v>S6R4</v>
      </c>
      <c r="L1969" t="str">
        <f>VLOOKUP(K1969,'Voltage Vector Region'!$M:$P,2,0)</f>
        <v>V13</v>
      </c>
      <c r="M1969" t="str">
        <f>VLOOKUP(K1969,'Voltage Vector Region'!$M:$P,3,0)</f>
        <v>V12</v>
      </c>
      <c r="N1969" t="str">
        <f>VLOOKUP(K1969,'Voltage Vector Region'!$M:$P,4,0)</f>
        <v>V1</v>
      </c>
      <c r="P1969" t="str">
        <f>VLOOKUP(L1969,'Voltage Vector Region'!$R:$S,2,0)</f>
        <v>PNN</v>
      </c>
      <c r="Q1969" t="str">
        <f>VLOOKUP(M1969,'Voltage Vector Region'!$R:$S,2,0)</f>
        <v>PNO</v>
      </c>
      <c r="R1969" t="str">
        <f>VLOOKUP(N1969,'Voltage Vector Region'!$R:$S,2,0)</f>
        <v>POO</v>
      </c>
      <c r="S1969">
        <f t="shared" si="247"/>
        <v>19.66</v>
      </c>
      <c r="T1969" t="e">
        <f>VLOOKUP($K1969,#REF!,2,0)</f>
        <v>#REF!</v>
      </c>
      <c r="U1969" t="e">
        <f>VLOOKUP($K1969,#REF!,3,0)</f>
        <v>#REF!</v>
      </c>
      <c r="V1969" t="e">
        <f>VLOOKUP($K1969,#REF!,4,0)</f>
        <v>#REF!</v>
      </c>
    </row>
    <row r="1970" spans="3:22" x14ac:dyDescent="0.3">
      <c r="C1970" s="1">
        <v>1.967E-2</v>
      </c>
      <c r="D1970" s="1">
        <f t="shared" si="248"/>
        <v>6.1795127496111233</v>
      </c>
      <c r="E1970" s="1" t="str">
        <f t="shared" si="249"/>
        <v>S6</v>
      </c>
      <c r="F1970" s="1">
        <f t="shared" si="254"/>
        <v>0.94352499362813447</v>
      </c>
      <c r="G1970" s="1">
        <f>$F$2*(((SQRT(3)*COS(Model!F1970))-SIN(Model!F1970))/2)</f>
        <v>8.2789556200338107E-2</v>
      </c>
      <c r="H1970" s="1">
        <f t="shared" si="250"/>
        <v>0.64770566235689042</v>
      </c>
      <c r="I1970" s="1">
        <f t="shared" si="251"/>
        <v>0.73049521855722854</v>
      </c>
      <c r="J1970" s="1" t="str">
        <f t="shared" si="252"/>
        <v>R4</v>
      </c>
      <c r="K1970" t="str">
        <f t="shared" si="253"/>
        <v>S6R4</v>
      </c>
      <c r="L1970" t="str">
        <f>VLOOKUP(K1970,'Voltage Vector Region'!$M:$P,2,0)</f>
        <v>V13</v>
      </c>
      <c r="M1970" t="str">
        <f>VLOOKUP(K1970,'Voltage Vector Region'!$M:$P,3,0)</f>
        <v>V12</v>
      </c>
      <c r="N1970" t="str">
        <f>VLOOKUP(K1970,'Voltage Vector Region'!$M:$P,4,0)</f>
        <v>V1</v>
      </c>
      <c r="P1970" t="str">
        <f>VLOOKUP(L1970,'Voltage Vector Region'!$R:$S,2,0)</f>
        <v>PNN</v>
      </c>
      <c r="Q1970" t="str">
        <f>VLOOKUP(M1970,'Voltage Vector Region'!$R:$S,2,0)</f>
        <v>PNO</v>
      </c>
      <c r="R1970" t="str">
        <f>VLOOKUP(N1970,'Voltage Vector Region'!$R:$S,2,0)</f>
        <v>POO</v>
      </c>
      <c r="S1970">
        <f t="shared" si="247"/>
        <v>19.669999999999998</v>
      </c>
      <c r="T1970" t="e">
        <f>VLOOKUP($K1970,#REF!,2,0)</f>
        <v>#REF!</v>
      </c>
      <c r="U1970" t="e">
        <f>VLOOKUP($K1970,#REF!,3,0)</f>
        <v>#REF!</v>
      </c>
      <c r="V1970" t="e">
        <f>VLOOKUP($K1970,#REF!,4,0)</f>
        <v>#REF!</v>
      </c>
    </row>
    <row r="1971" spans="3:22" x14ac:dyDescent="0.3">
      <c r="C1971" s="1">
        <v>1.968E-2</v>
      </c>
      <c r="D1971" s="1">
        <f t="shared" si="248"/>
        <v>6.1826543422647129</v>
      </c>
      <c r="E1971" s="1" t="str">
        <f t="shared" si="249"/>
        <v>S6</v>
      </c>
      <c r="F1971" s="1">
        <f t="shared" si="254"/>
        <v>0.94666658628172407</v>
      </c>
      <c r="G1971" s="1">
        <f>$F$2*(((SQRT(3)*COS(Model!F1971))-SIN(Model!F1971))/2)</f>
        <v>8.0289371880972168E-2</v>
      </c>
      <c r="H1971" s="1">
        <f t="shared" si="250"/>
        <v>0.64917759904108863</v>
      </c>
      <c r="I1971" s="1">
        <f t="shared" si="251"/>
        <v>0.72946697092206081</v>
      </c>
      <c r="J1971" s="1" t="str">
        <f t="shared" si="252"/>
        <v>R4</v>
      </c>
      <c r="K1971" t="str">
        <f t="shared" si="253"/>
        <v>S6R4</v>
      </c>
      <c r="L1971" t="str">
        <f>VLOOKUP(K1971,'Voltage Vector Region'!$M:$P,2,0)</f>
        <v>V13</v>
      </c>
      <c r="M1971" t="str">
        <f>VLOOKUP(K1971,'Voltage Vector Region'!$M:$P,3,0)</f>
        <v>V12</v>
      </c>
      <c r="N1971" t="str">
        <f>VLOOKUP(K1971,'Voltage Vector Region'!$M:$P,4,0)</f>
        <v>V1</v>
      </c>
      <c r="P1971" t="str">
        <f>VLOOKUP(L1971,'Voltage Vector Region'!$R:$S,2,0)</f>
        <v>PNN</v>
      </c>
      <c r="Q1971" t="str">
        <f>VLOOKUP(M1971,'Voltage Vector Region'!$R:$S,2,0)</f>
        <v>PNO</v>
      </c>
      <c r="R1971" t="str">
        <f>VLOOKUP(N1971,'Voltage Vector Region'!$R:$S,2,0)</f>
        <v>POO</v>
      </c>
      <c r="S1971">
        <f t="shared" si="247"/>
        <v>19.68</v>
      </c>
      <c r="T1971" t="e">
        <f>VLOOKUP($K1971,#REF!,2,0)</f>
        <v>#REF!</v>
      </c>
      <c r="U1971" t="e">
        <f>VLOOKUP($K1971,#REF!,3,0)</f>
        <v>#REF!</v>
      </c>
      <c r="V1971" t="e">
        <f>VLOOKUP($K1971,#REF!,4,0)</f>
        <v>#REF!</v>
      </c>
    </row>
    <row r="1972" spans="3:22" x14ac:dyDescent="0.3">
      <c r="C1972" s="1">
        <v>1.9689999999999999E-2</v>
      </c>
      <c r="D1972" s="1">
        <f t="shared" si="248"/>
        <v>6.1857959349183025</v>
      </c>
      <c r="E1972" s="1" t="str">
        <f t="shared" si="249"/>
        <v>S6</v>
      </c>
      <c r="F1972" s="1">
        <f t="shared" si="254"/>
        <v>0.94980817893531366</v>
      </c>
      <c r="G1972" s="1">
        <f>$F$2*(((SQRT(3)*COS(Model!F1972))-SIN(Model!F1972))/2)</f>
        <v>7.7788395137919866E-2</v>
      </c>
      <c r="H1972" s="1">
        <f t="shared" si="250"/>
        <v>0.65064312860446794</v>
      </c>
      <c r="I1972" s="1">
        <f t="shared" si="251"/>
        <v>0.72843152374238784</v>
      </c>
      <c r="J1972" s="1" t="str">
        <f t="shared" si="252"/>
        <v>R4</v>
      </c>
      <c r="K1972" t="str">
        <f t="shared" si="253"/>
        <v>S6R4</v>
      </c>
      <c r="L1972" t="str">
        <f>VLOOKUP(K1972,'Voltage Vector Region'!$M:$P,2,0)</f>
        <v>V13</v>
      </c>
      <c r="M1972" t="str">
        <f>VLOOKUP(K1972,'Voltage Vector Region'!$M:$P,3,0)</f>
        <v>V12</v>
      </c>
      <c r="N1972" t="str">
        <f>VLOOKUP(K1972,'Voltage Vector Region'!$M:$P,4,0)</f>
        <v>V1</v>
      </c>
      <c r="P1972" t="str">
        <f>VLOOKUP(L1972,'Voltage Vector Region'!$R:$S,2,0)</f>
        <v>PNN</v>
      </c>
      <c r="Q1972" t="str">
        <f>VLOOKUP(M1972,'Voltage Vector Region'!$R:$S,2,0)</f>
        <v>PNO</v>
      </c>
      <c r="R1972" t="str">
        <f>VLOOKUP(N1972,'Voltage Vector Region'!$R:$S,2,0)</f>
        <v>POO</v>
      </c>
      <c r="S1972">
        <f t="shared" si="247"/>
        <v>19.689999999999998</v>
      </c>
      <c r="T1972" t="e">
        <f>VLOOKUP($K1972,#REF!,2,0)</f>
        <v>#REF!</v>
      </c>
      <c r="U1972" t="e">
        <f>VLOOKUP($K1972,#REF!,3,0)</f>
        <v>#REF!</v>
      </c>
      <c r="V1972" t="e">
        <f>VLOOKUP($K1972,#REF!,4,0)</f>
        <v>#REF!</v>
      </c>
    </row>
    <row r="1973" spans="3:22" x14ac:dyDescent="0.3">
      <c r="C1973" s="1">
        <v>1.9699999999999999E-2</v>
      </c>
      <c r="D1973" s="1">
        <f t="shared" si="248"/>
        <v>6.1889375275718921</v>
      </c>
      <c r="E1973" s="1" t="str">
        <f t="shared" si="249"/>
        <v>S6</v>
      </c>
      <c r="F1973" s="1">
        <f t="shared" si="254"/>
        <v>0.95294977158890326</v>
      </c>
      <c r="G1973" s="1">
        <f>$F$2*(((SQRT(3)*COS(Model!F1973))-SIN(Model!F1973))/2)</f>
        <v>7.5286650654811993E-2</v>
      </c>
      <c r="H1973" s="1">
        <f t="shared" si="250"/>
        <v>0.65210223658284316</v>
      </c>
      <c r="I1973" s="1">
        <f t="shared" si="251"/>
        <v>0.72738888723765516</v>
      </c>
      <c r="J1973" s="1" t="str">
        <f t="shared" si="252"/>
        <v>R4</v>
      </c>
      <c r="K1973" t="str">
        <f t="shared" si="253"/>
        <v>S6R4</v>
      </c>
      <c r="L1973" t="str">
        <f>VLOOKUP(K1973,'Voltage Vector Region'!$M:$P,2,0)</f>
        <v>V13</v>
      </c>
      <c r="M1973" t="str">
        <f>VLOOKUP(K1973,'Voltage Vector Region'!$M:$P,3,0)</f>
        <v>V12</v>
      </c>
      <c r="N1973" t="str">
        <f>VLOOKUP(K1973,'Voltage Vector Region'!$M:$P,4,0)</f>
        <v>V1</v>
      </c>
      <c r="P1973" t="str">
        <f>VLOOKUP(L1973,'Voltage Vector Region'!$R:$S,2,0)</f>
        <v>PNN</v>
      </c>
      <c r="Q1973" t="str">
        <f>VLOOKUP(M1973,'Voltage Vector Region'!$R:$S,2,0)</f>
        <v>PNO</v>
      </c>
      <c r="R1973" t="str">
        <f>VLOOKUP(N1973,'Voltage Vector Region'!$R:$S,2,0)</f>
        <v>POO</v>
      </c>
      <c r="S1973">
        <f t="shared" si="247"/>
        <v>19.7</v>
      </c>
      <c r="T1973" t="e">
        <f>VLOOKUP($K1973,#REF!,2,0)</f>
        <v>#REF!</v>
      </c>
      <c r="U1973" t="e">
        <f>VLOOKUP($K1973,#REF!,3,0)</f>
        <v>#REF!</v>
      </c>
      <c r="V1973" t="e">
        <f>VLOOKUP($K1973,#REF!,4,0)</f>
        <v>#REF!</v>
      </c>
    </row>
    <row r="1974" spans="3:22" x14ac:dyDescent="0.3">
      <c r="C1974" s="1">
        <v>1.9709999999999998E-2</v>
      </c>
      <c r="D1974" s="1">
        <f t="shared" si="248"/>
        <v>6.1920791202254817</v>
      </c>
      <c r="E1974" s="1" t="str">
        <f t="shared" si="249"/>
        <v>S6</v>
      </c>
      <c r="F1974" s="1">
        <f t="shared" si="254"/>
        <v>0.95609136424249286</v>
      </c>
      <c r="G1974" s="1">
        <f>$F$2*(((SQRT(3)*COS(Model!F1974))-SIN(Model!F1974))/2)</f>
        <v>7.2784163122856654E-2</v>
      </c>
      <c r="H1974" s="1">
        <f t="shared" si="250"/>
        <v>0.65355490857540754</v>
      </c>
      <c r="I1974" s="1">
        <f t="shared" si="251"/>
        <v>0.72633907169826417</v>
      </c>
      <c r="J1974" s="1" t="str">
        <f t="shared" si="252"/>
        <v>R4</v>
      </c>
      <c r="K1974" t="str">
        <f t="shared" si="253"/>
        <v>S6R4</v>
      </c>
      <c r="L1974" t="str">
        <f>VLOOKUP(K1974,'Voltage Vector Region'!$M:$P,2,0)</f>
        <v>V13</v>
      </c>
      <c r="M1974" t="str">
        <f>VLOOKUP(K1974,'Voltage Vector Region'!$M:$P,3,0)</f>
        <v>V12</v>
      </c>
      <c r="N1974" t="str">
        <f>VLOOKUP(K1974,'Voltage Vector Region'!$M:$P,4,0)</f>
        <v>V1</v>
      </c>
      <c r="P1974" t="str">
        <f>VLOOKUP(L1974,'Voltage Vector Region'!$R:$S,2,0)</f>
        <v>PNN</v>
      </c>
      <c r="Q1974" t="str">
        <f>VLOOKUP(M1974,'Voltage Vector Region'!$R:$S,2,0)</f>
        <v>PNO</v>
      </c>
      <c r="R1974" t="str">
        <f>VLOOKUP(N1974,'Voltage Vector Region'!$R:$S,2,0)</f>
        <v>POO</v>
      </c>
      <c r="S1974">
        <f t="shared" si="247"/>
        <v>19.709999999999997</v>
      </c>
      <c r="T1974" t="e">
        <f>VLOOKUP($K1974,#REF!,2,0)</f>
        <v>#REF!</v>
      </c>
      <c r="U1974" t="e">
        <f>VLOOKUP($K1974,#REF!,3,0)</f>
        <v>#REF!</v>
      </c>
      <c r="V1974" t="e">
        <f>VLOOKUP($K1974,#REF!,4,0)</f>
        <v>#REF!</v>
      </c>
    </row>
    <row r="1975" spans="3:22" x14ac:dyDescent="0.3">
      <c r="C1975" s="1">
        <v>1.9720000000000001E-2</v>
      </c>
      <c r="D1975" s="1">
        <f t="shared" si="248"/>
        <v>6.1952207128790731</v>
      </c>
      <c r="E1975" s="1" t="str">
        <f t="shared" si="249"/>
        <v>S6</v>
      </c>
      <c r="F1975" s="1">
        <f t="shared" si="254"/>
        <v>0.95923295689608423</v>
      </c>
      <c r="G1975" s="1">
        <f>$F$2*(((SQRT(3)*COS(Model!F1975))-SIN(Model!F1975))/2)</f>
        <v>7.028095724059398E-2</v>
      </c>
      <c r="H1975" s="1">
        <f t="shared" si="250"/>
        <v>0.65500113024487605</v>
      </c>
      <c r="I1975" s="1">
        <f t="shared" si="251"/>
        <v>0.72528208748547007</v>
      </c>
      <c r="J1975" s="1" t="str">
        <f t="shared" si="252"/>
        <v>R4</v>
      </c>
      <c r="K1975" t="str">
        <f t="shared" si="253"/>
        <v>S6R4</v>
      </c>
      <c r="L1975" t="str">
        <f>VLOOKUP(K1975,'Voltage Vector Region'!$M:$P,2,0)</f>
        <v>V13</v>
      </c>
      <c r="M1975" t="str">
        <f>VLOOKUP(K1975,'Voltage Vector Region'!$M:$P,3,0)</f>
        <v>V12</v>
      </c>
      <c r="N1975" t="str">
        <f>VLOOKUP(K1975,'Voltage Vector Region'!$M:$P,4,0)</f>
        <v>V1</v>
      </c>
      <c r="P1975" t="str">
        <f>VLOOKUP(L1975,'Voltage Vector Region'!$R:$S,2,0)</f>
        <v>PNN</v>
      </c>
      <c r="Q1975" t="str">
        <f>VLOOKUP(M1975,'Voltage Vector Region'!$R:$S,2,0)</f>
        <v>PNO</v>
      </c>
      <c r="R1975" t="str">
        <f>VLOOKUP(N1975,'Voltage Vector Region'!$R:$S,2,0)</f>
        <v>POO</v>
      </c>
      <c r="S1975">
        <f t="shared" si="247"/>
        <v>19.720000000000002</v>
      </c>
      <c r="T1975" t="e">
        <f>VLOOKUP($K1975,#REF!,2,0)</f>
        <v>#REF!</v>
      </c>
      <c r="U1975" t="e">
        <f>VLOOKUP($K1975,#REF!,3,0)</f>
        <v>#REF!</v>
      </c>
      <c r="V1975" t="e">
        <f>VLOOKUP($K1975,#REF!,4,0)</f>
        <v>#REF!</v>
      </c>
    </row>
    <row r="1976" spans="3:22" x14ac:dyDescent="0.3">
      <c r="C1976" s="1">
        <v>1.9730000000000001E-2</v>
      </c>
      <c r="D1976" s="1">
        <f t="shared" si="248"/>
        <v>6.1983623055326627</v>
      </c>
      <c r="E1976" s="1" t="str">
        <f t="shared" si="249"/>
        <v>S6</v>
      </c>
      <c r="F1976" s="1">
        <f t="shared" si="254"/>
        <v>0.96237454954967383</v>
      </c>
      <c r="G1976" s="1">
        <f>$F$2*(((SQRT(3)*COS(Model!F1976))-SIN(Model!F1976))/2)</f>
        <v>6.7777057713658315E-2</v>
      </c>
      <c r="H1976" s="1">
        <f t="shared" si="250"/>
        <v>0.65644088731762273</v>
      </c>
      <c r="I1976" s="1">
        <f t="shared" si="251"/>
        <v>0.72421794503128101</v>
      </c>
      <c r="J1976" s="1" t="str">
        <f t="shared" si="252"/>
        <v>R4</v>
      </c>
      <c r="K1976" t="str">
        <f t="shared" si="253"/>
        <v>S6R4</v>
      </c>
      <c r="L1976" t="str">
        <f>VLOOKUP(K1976,'Voltage Vector Region'!$M:$P,2,0)</f>
        <v>V13</v>
      </c>
      <c r="M1976" t="str">
        <f>VLOOKUP(K1976,'Voltage Vector Region'!$M:$P,3,0)</f>
        <v>V12</v>
      </c>
      <c r="N1976" t="str">
        <f>VLOOKUP(K1976,'Voltage Vector Region'!$M:$P,4,0)</f>
        <v>V1</v>
      </c>
      <c r="P1976" t="str">
        <f>VLOOKUP(L1976,'Voltage Vector Region'!$R:$S,2,0)</f>
        <v>PNN</v>
      </c>
      <c r="Q1976" t="str">
        <f>VLOOKUP(M1976,'Voltage Vector Region'!$R:$S,2,0)</f>
        <v>PNO</v>
      </c>
      <c r="R1976" t="str">
        <f>VLOOKUP(N1976,'Voltage Vector Region'!$R:$S,2,0)</f>
        <v>POO</v>
      </c>
      <c r="S1976">
        <f t="shared" si="247"/>
        <v>19.73</v>
      </c>
      <c r="T1976" t="e">
        <f>VLOOKUP($K1976,#REF!,2,0)</f>
        <v>#REF!</v>
      </c>
      <c r="U1976" t="e">
        <f>VLOOKUP($K1976,#REF!,3,0)</f>
        <v>#REF!</v>
      </c>
      <c r="V1976" t="e">
        <f>VLOOKUP($K1976,#REF!,4,0)</f>
        <v>#REF!</v>
      </c>
    </row>
    <row r="1977" spans="3:22" x14ac:dyDescent="0.3">
      <c r="C1977" s="1">
        <v>1.9740000000000001E-2</v>
      </c>
      <c r="D1977" s="1">
        <f t="shared" si="248"/>
        <v>6.2015038981862523</v>
      </c>
      <c r="E1977" s="1" t="str">
        <f t="shared" si="249"/>
        <v>S6</v>
      </c>
      <c r="F1977" s="1">
        <f t="shared" si="254"/>
        <v>0.96551614220326343</v>
      </c>
      <c r="G1977" s="1">
        <f>$F$2*(((SQRT(3)*COS(Model!F1977))-SIN(Model!F1977))/2)</f>
        <v>6.5272489254525737E-2</v>
      </c>
      <c r="H1977" s="1">
        <f t="shared" si="250"/>
        <v>0.65787416558382761</v>
      </c>
      <c r="I1977" s="1">
        <f t="shared" si="251"/>
        <v>0.72314665483835339</v>
      </c>
      <c r="J1977" s="1" t="str">
        <f t="shared" si="252"/>
        <v>R4</v>
      </c>
      <c r="K1977" t="str">
        <f t="shared" si="253"/>
        <v>S6R4</v>
      </c>
      <c r="L1977" t="str">
        <f>VLOOKUP(K1977,'Voltage Vector Region'!$M:$P,2,0)</f>
        <v>V13</v>
      </c>
      <c r="M1977" t="str">
        <f>VLOOKUP(K1977,'Voltage Vector Region'!$M:$P,3,0)</f>
        <v>V12</v>
      </c>
      <c r="N1977" t="str">
        <f>VLOOKUP(K1977,'Voltage Vector Region'!$M:$P,4,0)</f>
        <v>V1</v>
      </c>
      <c r="P1977" t="str">
        <f>VLOOKUP(L1977,'Voltage Vector Region'!$R:$S,2,0)</f>
        <v>PNN</v>
      </c>
      <c r="Q1977" t="str">
        <f>VLOOKUP(M1977,'Voltage Vector Region'!$R:$S,2,0)</f>
        <v>PNO</v>
      </c>
      <c r="R1977" t="str">
        <f>VLOOKUP(N1977,'Voltage Vector Region'!$R:$S,2,0)</f>
        <v>POO</v>
      </c>
      <c r="S1977">
        <f t="shared" si="247"/>
        <v>19.739999999999998</v>
      </c>
      <c r="T1977" t="e">
        <f>VLOOKUP($K1977,#REF!,2,0)</f>
        <v>#REF!</v>
      </c>
      <c r="U1977" t="e">
        <f>VLOOKUP($K1977,#REF!,3,0)</f>
        <v>#REF!</v>
      </c>
      <c r="V1977" t="e">
        <f>VLOOKUP($K1977,#REF!,4,0)</f>
        <v>#REF!</v>
      </c>
    </row>
    <row r="1978" spans="3:22" x14ac:dyDescent="0.3">
      <c r="C1978" s="1">
        <v>1.975E-2</v>
      </c>
      <c r="D1978" s="1">
        <f t="shared" si="248"/>
        <v>6.2046454908398418</v>
      </c>
      <c r="E1978" s="1" t="str">
        <f t="shared" si="249"/>
        <v>S6</v>
      </c>
      <c r="F1978" s="1">
        <f t="shared" si="254"/>
        <v>0.96865773485685303</v>
      </c>
      <c r="G1978" s="1">
        <f>$F$2*(((SQRT(3)*COS(Model!F1978))-SIN(Model!F1978))/2)</f>
        <v>6.2767276582275863E-2</v>
      </c>
      <c r="H1978" s="1">
        <f t="shared" si="250"/>
        <v>0.65930095089761265</v>
      </c>
      <c r="I1978" s="1">
        <f t="shared" si="251"/>
        <v>0.72206822747988852</v>
      </c>
      <c r="J1978" s="1" t="str">
        <f t="shared" si="252"/>
        <v>R4</v>
      </c>
      <c r="K1978" t="str">
        <f t="shared" si="253"/>
        <v>S6R4</v>
      </c>
      <c r="L1978" t="str">
        <f>VLOOKUP(K1978,'Voltage Vector Region'!$M:$P,2,0)</f>
        <v>V13</v>
      </c>
      <c r="M1978" t="str">
        <f>VLOOKUP(K1978,'Voltage Vector Region'!$M:$P,3,0)</f>
        <v>V12</v>
      </c>
      <c r="N1978" t="str">
        <f>VLOOKUP(K1978,'Voltage Vector Region'!$M:$P,4,0)</f>
        <v>V1</v>
      </c>
      <c r="P1978" t="str">
        <f>VLOOKUP(L1978,'Voltage Vector Region'!$R:$S,2,0)</f>
        <v>PNN</v>
      </c>
      <c r="Q1978" t="str">
        <f>VLOOKUP(M1978,'Voltage Vector Region'!$R:$S,2,0)</f>
        <v>PNO</v>
      </c>
      <c r="R1978" t="str">
        <f>VLOOKUP(N1978,'Voltage Vector Region'!$R:$S,2,0)</f>
        <v>POO</v>
      </c>
      <c r="S1978">
        <f t="shared" si="247"/>
        <v>19.75</v>
      </c>
      <c r="T1978" t="e">
        <f>VLOOKUP($K1978,#REF!,2,0)</f>
        <v>#REF!</v>
      </c>
      <c r="U1978" t="e">
        <f>VLOOKUP($K1978,#REF!,3,0)</f>
        <v>#REF!</v>
      </c>
      <c r="V1978" t="e">
        <f>VLOOKUP($K1978,#REF!,4,0)</f>
        <v>#REF!</v>
      </c>
    </row>
    <row r="1979" spans="3:22" x14ac:dyDescent="0.3">
      <c r="C1979" s="1">
        <v>1.976E-2</v>
      </c>
      <c r="D1979" s="1">
        <f t="shared" si="248"/>
        <v>6.2077870834934314</v>
      </c>
      <c r="E1979" s="1" t="str">
        <f t="shared" si="249"/>
        <v>S6</v>
      </c>
      <c r="F1979" s="1">
        <f t="shared" si="254"/>
        <v>0.97179932751044262</v>
      </c>
      <c r="G1979" s="1">
        <f>$F$2*(((SQRT(3)*COS(Model!F1979))-SIN(Model!F1979))/2)</f>
        <v>6.0261444422346246E-2</v>
      </c>
      <c r="H1979" s="1">
        <f t="shared" si="250"/>
        <v>0.6607212291771829</v>
      </c>
      <c r="I1979" s="1">
        <f t="shared" si="251"/>
        <v>0.72098267359952917</v>
      </c>
      <c r="J1979" s="1" t="str">
        <f t="shared" si="252"/>
        <v>R4</v>
      </c>
      <c r="K1979" t="str">
        <f t="shared" si="253"/>
        <v>S6R4</v>
      </c>
      <c r="L1979" t="str">
        <f>VLOOKUP(K1979,'Voltage Vector Region'!$M:$P,2,0)</f>
        <v>V13</v>
      </c>
      <c r="M1979" t="str">
        <f>VLOOKUP(K1979,'Voltage Vector Region'!$M:$P,3,0)</f>
        <v>V12</v>
      </c>
      <c r="N1979" t="str">
        <f>VLOOKUP(K1979,'Voltage Vector Region'!$M:$P,4,0)</f>
        <v>V1</v>
      </c>
      <c r="P1979" t="str">
        <f>VLOOKUP(L1979,'Voltage Vector Region'!$R:$S,2,0)</f>
        <v>PNN</v>
      </c>
      <c r="Q1979" t="str">
        <f>VLOOKUP(M1979,'Voltage Vector Region'!$R:$S,2,0)</f>
        <v>PNO</v>
      </c>
      <c r="R1979" t="str">
        <f>VLOOKUP(N1979,'Voltage Vector Region'!$R:$S,2,0)</f>
        <v>POO</v>
      </c>
      <c r="S1979">
        <f t="shared" si="247"/>
        <v>19.759999999999998</v>
      </c>
      <c r="T1979" t="e">
        <f>VLOOKUP($K1979,#REF!,2,0)</f>
        <v>#REF!</v>
      </c>
      <c r="U1979" t="e">
        <f>VLOOKUP($K1979,#REF!,3,0)</f>
        <v>#REF!</v>
      </c>
      <c r="V1979" t="e">
        <f>VLOOKUP($K1979,#REF!,4,0)</f>
        <v>#REF!</v>
      </c>
    </row>
    <row r="1980" spans="3:22" x14ac:dyDescent="0.3">
      <c r="C1980" s="1">
        <v>1.9769999999999999E-2</v>
      </c>
      <c r="D1980" s="1">
        <f t="shared" si="248"/>
        <v>6.210928676147021</v>
      </c>
      <c r="E1980" s="1" t="str">
        <f t="shared" si="249"/>
        <v>S6</v>
      </c>
      <c r="F1980" s="1">
        <f t="shared" si="254"/>
        <v>0.97494092016403222</v>
      </c>
      <c r="G1980" s="1">
        <f>$F$2*(((SQRT(3)*COS(Model!F1980))-SIN(Model!F1980))/2)</f>
        <v>5.7755017506288642E-2</v>
      </c>
      <c r="H1980" s="1">
        <f t="shared" si="250"/>
        <v>0.66213498640496515</v>
      </c>
      <c r="I1980" s="1">
        <f t="shared" si="251"/>
        <v>0.7198900039112538</v>
      </c>
      <c r="J1980" s="1" t="str">
        <f t="shared" si="252"/>
        <v>R4</v>
      </c>
      <c r="K1980" t="str">
        <f t="shared" si="253"/>
        <v>S6R4</v>
      </c>
      <c r="L1980" t="str">
        <f>VLOOKUP(K1980,'Voltage Vector Region'!$M:$P,2,0)</f>
        <v>V13</v>
      </c>
      <c r="M1980" t="str">
        <f>VLOOKUP(K1980,'Voltage Vector Region'!$M:$P,3,0)</f>
        <v>V12</v>
      </c>
      <c r="N1980" t="str">
        <f>VLOOKUP(K1980,'Voltage Vector Region'!$M:$P,4,0)</f>
        <v>V1</v>
      </c>
      <c r="P1980" t="str">
        <f>VLOOKUP(L1980,'Voltage Vector Region'!$R:$S,2,0)</f>
        <v>PNN</v>
      </c>
      <c r="Q1980" t="str">
        <f>VLOOKUP(M1980,'Voltage Vector Region'!$R:$S,2,0)</f>
        <v>PNO</v>
      </c>
      <c r="R1980" t="str">
        <f>VLOOKUP(N1980,'Voltage Vector Region'!$R:$S,2,0)</f>
        <v>POO</v>
      </c>
      <c r="S1980">
        <f t="shared" si="247"/>
        <v>19.77</v>
      </c>
      <c r="T1980" t="e">
        <f>VLOOKUP($K1980,#REF!,2,0)</f>
        <v>#REF!</v>
      </c>
      <c r="U1980" t="e">
        <f>VLOOKUP($K1980,#REF!,3,0)</f>
        <v>#REF!</v>
      </c>
      <c r="V1980" t="e">
        <f>VLOOKUP($K1980,#REF!,4,0)</f>
        <v>#REF!</v>
      </c>
    </row>
    <row r="1981" spans="3:22" x14ac:dyDescent="0.3">
      <c r="C1981" s="1">
        <v>1.9779999999999999E-2</v>
      </c>
      <c r="D1981" s="1">
        <f t="shared" si="248"/>
        <v>6.2140702688006106</v>
      </c>
      <c r="E1981" s="1" t="str">
        <f t="shared" si="249"/>
        <v>S6</v>
      </c>
      <c r="F1981" s="1">
        <f t="shared" si="254"/>
        <v>0.97808251281762182</v>
      </c>
      <c r="G1981" s="1">
        <f>$F$2*(((SQRT(3)*COS(Model!F1981))-SIN(Model!F1981))/2)</f>
        <v>5.5248020571524982E-2</v>
      </c>
      <c r="H1981" s="1">
        <f t="shared" si="250"/>
        <v>0.66354220862774627</v>
      </c>
      <c r="I1981" s="1">
        <f t="shared" si="251"/>
        <v>0.71879022919927127</v>
      </c>
      <c r="J1981" s="1" t="str">
        <f t="shared" si="252"/>
        <v>R4</v>
      </c>
      <c r="K1981" t="str">
        <f t="shared" si="253"/>
        <v>S6R4</v>
      </c>
      <c r="L1981" t="str">
        <f>VLOOKUP(K1981,'Voltage Vector Region'!$M:$P,2,0)</f>
        <v>V13</v>
      </c>
      <c r="M1981" t="str">
        <f>VLOOKUP(K1981,'Voltage Vector Region'!$M:$P,3,0)</f>
        <v>V12</v>
      </c>
      <c r="N1981" t="str">
        <f>VLOOKUP(K1981,'Voltage Vector Region'!$M:$P,4,0)</f>
        <v>V1</v>
      </c>
      <c r="P1981" t="str">
        <f>VLOOKUP(L1981,'Voltage Vector Region'!$R:$S,2,0)</f>
        <v>PNN</v>
      </c>
      <c r="Q1981" t="str">
        <f>VLOOKUP(M1981,'Voltage Vector Region'!$R:$S,2,0)</f>
        <v>PNO</v>
      </c>
      <c r="R1981" t="str">
        <f>VLOOKUP(N1981,'Voltage Vector Region'!$R:$S,2,0)</f>
        <v>POO</v>
      </c>
      <c r="S1981">
        <f t="shared" si="247"/>
        <v>19.779999999999998</v>
      </c>
      <c r="T1981" t="e">
        <f>VLOOKUP($K1981,#REF!,2,0)</f>
        <v>#REF!</v>
      </c>
      <c r="U1981" t="e">
        <f>VLOOKUP($K1981,#REF!,3,0)</f>
        <v>#REF!</v>
      </c>
      <c r="V1981" t="e">
        <f>VLOOKUP($K1981,#REF!,4,0)</f>
        <v>#REF!</v>
      </c>
    </row>
    <row r="1982" spans="3:22" x14ac:dyDescent="0.3">
      <c r="C1982" s="1">
        <v>1.9789999999999999E-2</v>
      </c>
      <c r="D1982" s="1">
        <f t="shared" si="248"/>
        <v>6.2172118614542002</v>
      </c>
      <c r="E1982" s="1" t="str">
        <f t="shared" si="249"/>
        <v>S6</v>
      </c>
      <c r="F1982" s="1">
        <f t="shared" si="254"/>
        <v>0.98122410547121142</v>
      </c>
      <c r="G1982" s="1">
        <f>$F$2*(((SQRT(3)*COS(Model!F1982))-SIN(Model!F1982))/2)</f>
        <v>5.2740478361102787E-2</v>
      </c>
      <c r="H1982" s="1">
        <f t="shared" si="250"/>
        <v>0.66494288195681106</v>
      </c>
      <c r="I1982" s="1">
        <f t="shared" si="251"/>
        <v>0.7176833603179138</v>
      </c>
      <c r="J1982" s="1" t="str">
        <f t="shared" si="252"/>
        <v>R4</v>
      </c>
      <c r="K1982" t="str">
        <f t="shared" si="253"/>
        <v>S6R4</v>
      </c>
      <c r="L1982" t="str">
        <f>VLOOKUP(K1982,'Voltage Vector Region'!$M:$P,2,0)</f>
        <v>V13</v>
      </c>
      <c r="M1982" t="str">
        <f>VLOOKUP(K1982,'Voltage Vector Region'!$M:$P,3,0)</f>
        <v>V12</v>
      </c>
      <c r="N1982" t="str">
        <f>VLOOKUP(K1982,'Voltage Vector Region'!$M:$P,4,0)</f>
        <v>V1</v>
      </c>
      <c r="P1982" t="str">
        <f>VLOOKUP(L1982,'Voltage Vector Region'!$R:$S,2,0)</f>
        <v>PNN</v>
      </c>
      <c r="Q1982" t="str">
        <f>VLOOKUP(M1982,'Voltage Vector Region'!$R:$S,2,0)</f>
        <v>PNO</v>
      </c>
      <c r="R1982" t="str">
        <f>VLOOKUP(N1982,'Voltage Vector Region'!$R:$S,2,0)</f>
        <v>POO</v>
      </c>
      <c r="S1982">
        <f t="shared" si="247"/>
        <v>19.79</v>
      </c>
      <c r="T1982" t="e">
        <f>VLOOKUP($K1982,#REF!,2,0)</f>
        <v>#REF!</v>
      </c>
      <c r="U1982" t="e">
        <f>VLOOKUP($K1982,#REF!,3,0)</f>
        <v>#REF!</v>
      </c>
      <c r="V1982" t="e">
        <f>VLOOKUP($K1982,#REF!,4,0)</f>
        <v>#REF!</v>
      </c>
    </row>
    <row r="1983" spans="3:22" x14ac:dyDescent="0.3">
      <c r="C1983" s="1">
        <v>1.9800000000000002E-2</v>
      </c>
      <c r="D1983" s="1">
        <f t="shared" si="248"/>
        <v>6.2203534541077907</v>
      </c>
      <c r="E1983" s="1" t="str">
        <f t="shared" si="249"/>
        <v>S6</v>
      </c>
      <c r="F1983" s="1">
        <f t="shared" si="254"/>
        <v>0.9843656981248019</v>
      </c>
      <c r="G1983" s="1">
        <f>$F$2*(((SQRT(3)*COS(Model!F1983))-SIN(Model!F1983))/2)</f>
        <v>5.0232415623450689E-2</v>
      </c>
      <c r="H1983" s="1">
        <f t="shared" si="250"/>
        <v>0.66633699256807966</v>
      </c>
      <c r="I1983" s="1">
        <f t="shared" si="251"/>
        <v>0.71656940819153037</v>
      </c>
      <c r="J1983" s="1" t="str">
        <f t="shared" si="252"/>
        <v>R4</v>
      </c>
      <c r="K1983" t="str">
        <f t="shared" si="253"/>
        <v>S6R4</v>
      </c>
      <c r="L1983" t="str">
        <f>VLOOKUP(K1983,'Voltage Vector Region'!$M:$P,2,0)</f>
        <v>V13</v>
      </c>
      <c r="M1983" t="str">
        <f>VLOOKUP(K1983,'Voltage Vector Region'!$M:$P,3,0)</f>
        <v>V12</v>
      </c>
      <c r="N1983" t="str">
        <f>VLOOKUP(K1983,'Voltage Vector Region'!$M:$P,4,0)</f>
        <v>V1</v>
      </c>
      <c r="P1983" t="str">
        <f>VLOOKUP(L1983,'Voltage Vector Region'!$R:$S,2,0)</f>
        <v>PNN</v>
      </c>
      <c r="Q1983" t="str">
        <f>VLOOKUP(M1983,'Voltage Vector Region'!$R:$S,2,0)</f>
        <v>PNO</v>
      </c>
      <c r="R1983" t="str">
        <f>VLOOKUP(N1983,'Voltage Vector Region'!$R:$S,2,0)</f>
        <v>POO</v>
      </c>
      <c r="S1983">
        <f t="shared" si="247"/>
        <v>19.8</v>
      </c>
      <c r="T1983" t="e">
        <f>VLOOKUP($K1983,#REF!,2,0)</f>
        <v>#REF!</v>
      </c>
      <c r="U1983" t="e">
        <f>VLOOKUP($K1983,#REF!,3,0)</f>
        <v>#REF!</v>
      </c>
      <c r="V1983" t="e">
        <f>VLOOKUP($K1983,#REF!,4,0)</f>
        <v>#REF!</v>
      </c>
    </row>
    <row r="1984" spans="3:22" x14ac:dyDescent="0.3">
      <c r="C1984" s="1">
        <v>1.9810000000000001E-2</v>
      </c>
      <c r="D1984" s="1">
        <f t="shared" si="248"/>
        <v>6.2234950467613812</v>
      </c>
      <c r="E1984" s="1" t="str">
        <f t="shared" si="249"/>
        <v>S6</v>
      </c>
      <c r="F1984" s="1">
        <f t="shared" si="254"/>
        <v>0.98750729077839239</v>
      </c>
      <c r="G1984" s="1">
        <f>$F$2*(((SQRT(3)*COS(Model!F1984))-SIN(Model!F1984))/2)</f>
        <v>4.7723857112135941E-2</v>
      </c>
      <c r="H1984" s="1">
        <f t="shared" si="250"/>
        <v>0.66772452670224269</v>
      </c>
      <c r="I1984" s="1">
        <f t="shared" si="251"/>
        <v>0.71544838381437859</v>
      </c>
      <c r="J1984" s="1" t="str">
        <f t="shared" si="252"/>
        <v>R4</v>
      </c>
      <c r="K1984" t="str">
        <f t="shared" si="253"/>
        <v>S6R4</v>
      </c>
      <c r="L1984" t="str">
        <f>VLOOKUP(K1984,'Voltage Vector Region'!$M:$P,2,0)</f>
        <v>V13</v>
      </c>
      <c r="M1984" t="str">
        <f>VLOOKUP(K1984,'Voltage Vector Region'!$M:$P,3,0)</f>
        <v>V12</v>
      </c>
      <c r="N1984" t="str">
        <f>VLOOKUP(K1984,'Voltage Vector Region'!$M:$P,4,0)</f>
        <v>V1</v>
      </c>
      <c r="P1984" t="str">
        <f>VLOOKUP(L1984,'Voltage Vector Region'!$R:$S,2,0)</f>
        <v>PNN</v>
      </c>
      <c r="Q1984" t="str">
        <f>VLOOKUP(M1984,'Voltage Vector Region'!$R:$S,2,0)</f>
        <v>PNO</v>
      </c>
      <c r="R1984" t="str">
        <f>VLOOKUP(N1984,'Voltage Vector Region'!$R:$S,2,0)</f>
        <v>POO</v>
      </c>
      <c r="S1984">
        <f t="shared" si="247"/>
        <v>19.810000000000002</v>
      </c>
      <c r="T1984" t="e">
        <f>VLOOKUP($K1984,#REF!,2,0)</f>
        <v>#REF!</v>
      </c>
      <c r="U1984" t="e">
        <f>VLOOKUP($K1984,#REF!,3,0)</f>
        <v>#REF!</v>
      </c>
      <c r="V1984" t="e">
        <f>VLOOKUP($K1984,#REF!,4,0)</f>
        <v>#REF!</v>
      </c>
    </row>
    <row r="1985" spans="3:22" x14ac:dyDescent="0.3">
      <c r="C1985" s="1">
        <v>1.9820000000000001E-2</v>
      </c>
      <c r="D1985" s="1">
        <f t="shared" si="248"/>
        <v>6.2266366394149708</v>
      </c>
      <c r="E1985" s="1" t="str">
        <f t="shared" si="249"/>
        <v>S6</v>
      </c>
      <c r="F1985" s="1">
        <f t="shared" si="254"/>
        <v>0.99064888343198199</v>
      </c>
      <c r="G1985" s="1">
        <f>$F$2*(((SQRT(3)*COS(Model!F1985))-SIN(Model!F1985))/2)</f>
        <v>4.5214827585619233E-2</v>
      </c>
      <c r="H1985" s="1">
        <f t="shared" si="250"/>
        <v>0.66910547066489812</v>
      </c>
      <c r="I1985" s="1">
        <f t="shared" si="251"/>
        <v>0.71432029825051735</v>
      </c>
      <c r="J1985" s="1" t="str">
        <f t="shared" si="252"/>
        <v>R4</v>
      </c>
      <c r="K1985" t="str">
        <f t="shared" si="253"/>
        <v>S6R4</v>
      </c>
      <c r="L1985" t="str">
        <f>VLOOKUP(K1985,'Voltage Vector Region'!$M:$P,2,0)</f>
        <v>V13</v>
      </c>
      <c r="M1985" t="str">
        <f>VLOOKUP(K1985,'Voltage Vector Region'!$M:$P,3,0)</f>
        <v>V12</v>
      </c>
      <c r="N1985" t="str">
        <f>VLOOKUP(K1985,'Voltage Vector Region'!$M:$P,4,0)</f>
        <v>V1</v>
      </c>
      <c r="P1985" t="str">
        <f>VLOOKUP(L1985,'Voltage Vector Region'!$R:$S,2,0)</f>
        <v>PNN</v>
      </c>
      <c r="Q1985" t="str">
        <f>VLOOKUP(M1985,'Voltage Vector Region'!$R:$S,2,0)</f>
        <v>PNO</v>
      </c>
      <c r="R1985" t="str">
        <f>VLOOKUP(N1985,'Voltage Vector Region'!$R:$S,2,0)</f>
        <v>POO</v>
      </c>
      <c r="S1985">
        <f t="shared" si="247"/>
        <v>19.82</v>
      </c>
      <c r="T1985" t="e">
        <f>VLOOKUP($K1985,#REF!,2,0)</f>
        <v>#REF!</v>
      </c>
      <c r="U1985" t="e">
        <f>VLOOKUP($K1985,#REF!,3,0)</f>
        <v>#REF!</v>
      </c>
      <c r="V1985" t="e">
        <f>VLOOKUP($K1985,#REF!,4,0)</f>
        <v>#REF!</v>
      </c>
    </row>
    <row r="1986" spans="3:22" x14ac:dyDescent="0.3">
      <c r="C1986" s="1">
        <v>1.983E-2</v>
      </c>
      <c r="D1986" s="1">
        <f t="shared" si="248"/>
        <v>6.2297782320685604</v>
      </c>
      <c r="E1986" s="1" t="str">
        <f t="shared" si="249"/>
        <v>S6</v>
      </c>
      <c r="F1986" s="1">
        <f t="shared" si="254"/>
        <v>0.99379047608557158</v>
      </c>
      <c r="G1986" s="1">
        <f>$F$2*(((SQRT(3)*COS(Model!F1986))-SIN(Model!F1986))/2)</f>
        <v>4.2705351807008053E-2</v>
      </c>
      <c r="H1986" s="1">
        <f t="shared" si="250"/>
        <v>0.67047981082668695</v>
      </c>
      <c r="I1986" s="1">
        <f t="shared" si="251"/>
        <v>0.71318516263369502</v>
      </c>
      <c r="J1986" s="1" t="str">
        <f t="shared" si="252"/>
        <v>R4</v>
      </c>
      <c r="K1986" t="str">
        <f t="shared" si="253"/>
        <v>S6R4</v>
      </c>
      <c r="L1986" t="str">
        <f>VLOOKUP(K1986,'Voltage Vector Region'!$M:$P,2,0)</f>
        <v>V13</v>
      </c>
      <c r="M1986" t="str">
        <f>VLOOKUP(K1986,'Voltage Vector Region'!$M:$P,3,0)</f>
        <v>V12</v>
      </c>
      <c r="N1986" t="str">
        <f>VLOOKUP(K1986,'Voltage Vector Region'!$M:$P,4,0)</f>
        <v>V1</v>
      </c>
      <c r="P1986" t="str">
        <f>VLOOKUP(L1986,'Voltage Vector Region'!$R:$S,2,0)</f>
        <v>PNN</v>
      </c>
      <c r="Q1986" t="str">
        <f>VLOOKUP(M1986,'Voltage Vector Region'!$R:$S,2,0)</f>
        <v>PNO</v>
      </c>
      <c r="R1986" t="str">
        <f>VLOOKUP(N1986,'Voltage Vector Region'!$R:$S,2,0)</f>
        <v>POO</v>
      </c>
      <c r="S1986">
        <f t="shared" si="247"/>
        <v>19.829999999999998</v>
      </c>
      <c r="T1986" t="e">
        <f>VLOOKUP($K1986,#REF!,2,0)</f>
        <v>#REF!</v>
      </c>
      <c r="U1986" t="e">
        <f>VLOOKUP($K1986,#REF!,3,0)</f>
        <v>#REF!</v>
      </c>
      <c r="V1986" t="e">
        <f>VLOOKUP($K1986,#REF!,4,0)</f>
        <v>#REF!</v>
      </c>
    </row>
    <row r="1987" spans="3:22" x14ac:dyDescent="0.3">
      <c r="C1987" s="1">
        <v>1.984E-2</v>
      </c>
      <c r="D1987" s="1">
        <f t="shared" si="248"/>
        <v>6.23291982472215</v>
      </c>
      <c r="E1987" s="1" t="str">
        <f t="shared" si="249"/>
        <v>S6</v>
      </c>
      <c r="F1987" s="1">
        <f t="shared" si="254"/>
        <v>0.99693206873916118</v>
      </c>
      <c r="G1987" s="1">
        <f>$F$2*(((SQRT(3)*COS(Model!F1987))-SIN(Model!F1987))/2)</f>
        <v>4.0195454543815505E-2</v>
      </c>
      <c r="H1987" s="1">
        <f t="shared" si="250"/>
        <v>0.67184753362342642</v>
      </c>
      <c r="I1987" s="1">
        <f t="shared" si="251"/>
        <v>0.71204298816724187</v>
      </c>
      <c r="J1987" s="1" t="str">
        <f t="shared" si="252"/>
        <v>R4</v>
      </c>
      <c r="K1987" t="str">
        <f t="shared" si="253"/>
        <v>S6R4</v>
      </c>
      <c r="L1987" t="str">
        <f>VLOOKUP(K1987,'Voltage Vector Region'!$M:$P,2,0)</f>
        <v>V13</v>
      </c>
      <c r="M1987" t="str">
        <f>VLOOKUP(K1987,'Voltage Vector Region'!$M:$P,3,0)</f>
        <v>V12</v>
      </c>
      <c r="N1987" t="str">
        <f>VLOOKUP(K1987,'Voltage Vector Region'!$M:$P,4,0)</f>
        <v>V1</v>
      </c>
      <c r="P1987" t="str">
        <f>VLOOKUP(L1987,'Voltage Vector Region'!$R:$S,2,0)</f>
        <v>PNN</v>
      </c>
      <c r="Q1987" t="str">
        <f>VLOOKUP(M1987,'Voltage Vector Region'!$R:$S,2,0)</f>
        <v>PNO</v>
      </c>
      <c r="R1987" t="str">
        <f>VLOOKUP(N1987,'Voltage Vector Region'!$R:$S,2,0)</f>
        <v>POO</v>
      </c>
      <c r="S1987">
        <f t="shared" ref="S1987:S2003" si="255">C1987/$S$1</f>
        <v>19.84</v>
      </c>
      <c r="T1987" t="e">
        <f>VLOOKUP($K1987,#REF!,2,0)</f>
        <v>#REF!</v>
      </c>
      <c r="U1987" t="e">
        <f>VLOOKUP($K1987,#REF!,3,0)</f>
        <v>#REF!</v>
      </c>
      <c r="V1987" t="e">
        <f>VLOOKUP($K1987,#REF!,4,0)</f>
        <v>#REF!</v>
      </c>
    </row>
    <row r="1988" spans="3:22" x14ac:dyDescent="0.3">
      <c r="C1988" s="1">
        <v>1.985E-2</v>
      </c>
      <c r="D1988" s="1">
        <f t="shared" ref="D1988:D2003" si="256">C1988*$B$3</f>
        <v>6.2360614173757396</v>
      </c>
      <c r="E1988" s="1" t="str">
        <f t="shared" ref="E1988:E2001" si="257">IF(AND((D1988&lt;PI()/3),(D1988&gt;=0)),"S1",IF(AND((D1988&lt;2*PI()/3),(D1988&gt;=PI()/3)),"S2",IF(AND((D1988&lt;3*PI()/3),(D1988&gt;=2*PI()/3)),"S3",IF(AND((D1988&lt;4*PI()/3),(D1988&gt;=PI())),"S4",IF(AND((D1988&lt;5*PI()/3),(D1988&gt;=4*PI()/3)),"S5",IF(AND((D1988&lt;2*PI()),(D1988&gt;=5*PI()/3)),"S6",0))))))</f>
        <v>S6</v>
      </c>
      <c r="F1988" s="1">
        <f t="shared" si="254"/>
        <v>1.0000736613927508</v>
      </c>
      <c r="G1988" s="1">
        <f>$F$2*(((SQRT(3)*COS(Model!F1988))-SIN(Model!F1988))/2)</f>
        <v>3.7685160567714163E-2</v>
      </c>
      <c r="H1988" s="1">
        <f t="shared" si="250"/>
        <v>0.67320862555624494</v>
      </c>
      <c r="I1988" s="1">
        <f t="shared" si="251"/>
        <v>0.71089378612395915</v>
      </c>
      <c r="J1988" s="1" t="str">
        <f t="shared" si="252"/>
        <v>R4</v>
      </c>
      <c r="K1988" t="str">
        <f t="shared" si="253"/>
        <v>S6R4</v>
      </c>
      <c r="L1988" t="str">
        <f>VLOOKUP(K1988,'Voltage Vector Region'!$M:$P,2,0)</f>
        <v>V13</v>
      </c>
      <c r="M1988" t="str">
        <f>VLOOKUP(K1988,'Voltage Vector Region'!$M:$P,3,0)</f>
        <v>V12</v>
      </c>
      <c r="N1988" t="str">
        <f>VLOOKUP(K1988,'Voltage Vector Region'!$M:$P,4,0)</f>
        <v>V1</v>
      </c>
      <c r="P1988" t="str">
        <f>VLOOKUP(L1988,'Voltage Vector Region'!$R:$S,2,0)</f>
        <v>PNN</v>
      </c>
      <c r="Q1988" t="str">
        <f>VLOOKUP(M1988,'Voltage Vector Region'!$R:$S,2,0)</f>
        <v>PNO</v>
      </c>
      <c r="R1988" t="str">
        <f>VLOOKUP(N1988,'Voltage Vector Region'!$R:$S,2,0)</f>
        <v>POO</v>
      </c>
      <c r="S1988">
        <f t="shared" si="255"/>
        <v>19.849999999999998</v>
      </c>
      <c r="T1988" t="e">
        <f>VLOOKUP($K1988,#REF!,2,0)</f>
        <v>#REF!</v>
      </c>
      <c r="U1988" t="e">
        <f>VLOOKUP($K1988,#REF!,3,0)</f>
        <v>#REF!</v>
      </c>
      <c r="V1988" t="e">
        <f>VLOOKUP($K1988,#REF!,4,0)</f>
        <v>#REF!</v>
      </c>
    </row>
    <row r="1989" spans="3:22" x14ac:dyDescent="0.3">
      <c r="C1989" s="1">
        <v>1.9859999999999999E-2</v>
      </c>
      <c r="D1989" s="1">
        <f t="shared" si="256"/>
        <v>6.2392030100293292</v>
      </c>
      <c r="E1989" s="1" t="str">
        <f t="shared" si="257"/>
        <v>S6</v>
      </c>
      <c r="F1989" s="1">
        <f t="shared" si="254"/>
        <v>1.0032152540463404</v>
      </c>
      <c r="G1989" s="1">
        <f>$F$2*(((SQRT(3)*COS(Model!F1989))-SIN(Model!F1989))/2)</f>
        <v>3.5174494654292142E-2</v>
      </c>
      <c r="H1989" s="1">
        <f t="shared" si="250"/>
        <v>0.67456307319171449</v>
      </c>
      <c r="I1989" s="1">
        <f t="shared" si="251"/>
        <v>0.70973756784600661</v>
      </c>
      <c r="J1989" s="1" t="str">
        <f t="shared" si="252"/>
        <v>R4</v>
      </c>
      <c r="K1989" t="str">
        <f t="shared" si="253"/>
        <v>S6R4</v>
      </c>
      <c r="L1989" t="str">
        <f>VLOOKUP(K1989,'Voltage Vector Region'!$M:$P,2,0)</f>
        <v>V13</v>
      </c>
      <c r="M1989" t="str">
        <f>VLOOKUP(K1989,'Voltage Vector Region'!$M:$P,3,0)</f>
        <v>V12</v>
      </c>
      <c r="N1989" t="str">
        <f>VLOOKUP(K1989,'Voltage Vector Region'!$M:$P,4,0)</f>
        <v>V1</v>
      </c>
      <c r="P1989" t="str">
        <f>VLOOKUP(L1989,'Voltage Vector Region'!$R:$S,2,0)</f>
        <v>PNN</v>
      </c>
      <c r="Q1989" t="str">
        <f>VLOOKUP(M1989,'Voltage Vector Region'!$R:$S,2,0)</f>
        <v>PNO</v>
      </c>
      <c r="R1989" t="str">
        <f>VLOOKUP(N1989,'Voltage Vector Region'!$R:$S,2,0)</f>
        <v>POO</v>
      </c>
      <c r="S1989">
        <f t="shared" si="255"/>
        <v>19.86</v>
      </c>
      <c r="T1989" t="e">
        <f>VLOOKUP($K1989,#REF!,2,0)</f>
        <v>#REF!</v>
      </c>
      <c r="U1989" t="e">
        <f>VLOOKUP($K1989,#REF!,3,0)</f>
        <v>#REF!</v>
      </c>
      <c r="V1989" t="e">
        <f>VLOOKUP($K1989,#REF!,4,0)</f>
        <v>#REF!</v>
      </c>
    </row>
    <row r="1990" spans="3:22" x14ac:dyDescent="0.3">
      <c r="C1990" s="1">
        <v>1.9869999999999999E-2</v>
      </c>
      <c r="D1990" s="1">
        <f t="shared" si="256"/>
        <v>6.2423446026829188</v>
      </c>
      <c r="E1990" s="1" t="str">
        <f t="shared" si="257"/>
        <v>S6</v>
      </c>
      <c r="F1990" s="1">
        <f t="shared" si="254"/>
        <v>1.00635684669993</v>
      </c>
      <c r="G1990" s="1">
        <f>$F$2*(((SQRT(3)*COS(Model!F1990))-SIN(Model!F1990))/2)</f>
        <v>3.2663481582808365E-2</v>
      </c>
      <c r="H1990" s="1">
        <f t="shared" si="250"/>
        <v>0.67591086316198379</v>
      </c>
      <c r="I1990" s="1">
        <f t="shared" si="251"/>
        <v>0.70857434474479219</v>
      </c>
      <c r="J1990" s="1" t="str">
        <f t="shared" si="252"/>
        <v>R4</v>
      </c>
      <c r="K1990" t="str">
        <f t="shared" si="253"/>
        <v>S6R4</v>
      </c>
      <c r="L1990" t="str">
        <f>VLOOKUP(K1990,'Voltage Vector Region'!$M:$P,2,0)</f>
        <v>V13</v>
      </c>
      <c r="M1990" t="str">
        <f>VLOOKUP(K1990,'Voltage Vector Region'!$M:$P,3,0)</f>
        <v>V12</v>
      </c>
      <c r="N1990" t="str">
        <f>VLOOKUP(K1990,'Voltage Vector Region'!$M:$P,4,0)</f>
        <v>V1</v>
      </c>
      <c r="P1990" t="str">
        <f>VLOOKUP(L1990,'Voltage Vector Region'!$R:$S,2,0)</f>
        <v>PNN</v>
      </c>
      <c r="Q1990" t="str">
        <f>VLOOKUP(M1990,'Voltage Vector Region'!$R:$S,2,0)</f>
        <v>PNO</v>
      </c>
      <c r="R1990" t="str">
        <f>VLOOKUP(N1990,'Voltage Vector Region'!$R:$S,2,0)</f>
        <v>POO</v>
      </c>
      <c r="S1990">
        <f t="shared" si="255"/>
        <v>19.869999999999997</v>
      </c>
      <c r="T1990" t="e">
        <f>VLOOKUP($K1990,#REF!,2,0)</f>
        <v>#REF!</v>
      </c>
      <c r="U1990" t="e">
        <f>VLOOKUP($K1990,#REF!,3,0)</f>
        <v>#REF!</v>
      </c>
      <c r="V1990" t="e">
        <f>VLOOKUP($K1990,#REF!,4,0)</f>
        <v>#REF!</v>
      </c>
    </row>
    <row r="1991" spans="3:22" x14ac:dyDescent="0.3">
      <c r="C1991" s="1">
        <v>1.9879999999999998E-2</v>
      </c>
      <c r="D1991" s="1">
        <f t="shared" si="256"/>
        <v>6.2454861953365084</v>
      </c>
      <c r="E1991" s="1" t="str">
        <f t="shared" si="257"/>
        <v>S6</v>
      </c>
      <c r="F1991" s="1">
        <f t="shared" si="254"/>
        <v>1.0094984393535196</v>
      </c>
      <c r="G1991" s="1">
        <f>$F$2*(((SQRT(3)*COS(Model!F1991))-SIN(Model!F1991))/2)</f>
        <v>3.0152146135948101E-2</v>
      </c>
      <c r="H1991" s="1">
        <f t="shared" si="250"/>
        <v>0.67725198216491</v>
      </c>
      <c r="I1991" s="1">
        <f t="shared" si="251"/>
        <v>0.70740412830085808</v>
      </c>
      <c r="J1991" s="1" t="str">
        <f t="shared" si="252"/>
        <v>R4</v>
      </c>
      <c r="K1991" t="str">
        <f t="shared" si="253"/>
        <v>S6R4</v>
      </c>
      <c r="L1991" t="str">
        <f>VLOOKUP(K1991,'Voltage Vector Region'!$M:$P,2,0)</f>
        <v>V13</v>
      </c>
      <c r="M1991" t="str">
        <f>VLOOKUP(K1991,'Voltage Vector Region'!$M:$P,3,0)</f>
        <v>V12</v>
      </c>
      <c r="N1991" t="str">
        <f>VLOOKUP(K1991,'Voltage Vector Region'!$M:$P,4,0)</f>
        <v>V1</v>
      </c>
      <c r="P1991" t="str">
        <f>VLOOKUP(L1991,'Voltage Vector Region'!$R:$S,2,0)</f>
        <v>PNN</v>
      </c>
      <c r="Q1991" t="str">
        <f>VLOOKUP(M1991,'Voltage Vector Region'!$R:$S,2,0)</f>
        <v>PNO</v>
      </c>
      <c r="R1991" t="str">
        <f>VLOOKUP(N1991,'Voltage Vector Region'!$R:$S,2,0)</f>
        <v>POO</v>
      </c>
      <c r="S1991">
        <f t="shared" si="255"/>
        <v>19.88</v>
      </c>
      <c r="T1991" t="e">
        <f>VLOOKUP($K1991,#REF!,2,0)</f>
        <v>#REF!</v>
      </c>
      <c r="U1991" t="e">
        <f>VLOOKUP($K1991,#REF!,3,0)</f>
        <v>#REF!</v>
      </c>
      <c r="V1991" t="e">
        <f>VLOOKUP($K1991,#REF!,4,0)</f>
        <v>#REF!</v>
      </c>
    </row>
    <row r="1992" spans="3:22" x14ac:dyDescent="0.3">
      <c r="C1992" s="1">
        <v>1.9890000000000001E-2</v>
      </c>
      <c r="D1992" s="1">
        <f t="shared" si="256"/>
        <v>6.2486277879900989</v>
      </c>
      <c r="E1992" s="1" t="str">
        <f t="shared" si="257"/>
        <v>S6</v>
      </c>
      <c r="F1992" s="1">
        <f t="shared" si="254"/>
        <v>1.0126400320071101</v>
      </c>
      <c r="G1992" s="1">
        <f>$F$2*(((SQRT(3)*COS(Model!F1992))-SIN(Model!F1992))/2)</f>
        <v>2.7640513099577737E-2</v>
      </c>
      <c r="H1992" s="1">
        <f t="shared" si="250"/>
        <v>0.67858641696419031</v>
      </c>
      <c r="I1992" s="1">
        <f t="shared" si="251"/>
        <v>0.70622693006376802</v>
      </c>
      <c r="J1992" s="1" t="str">
        <f t="shared" si="252"/>
        <v>R4</v>
      </c>
      <c r="K1992" t="str">
        <f t="shared" si="253"/>
        <v>S6R4</v>
      </c>
      <c r="L1992" t="str">
        <f>VLOOKUP(K1992,'Voltage Vector Region'!$M:$P,2,0)</f>
        <v>V13</v>
      </c>
      <c r="M1992" t="str">
        <f>VLOOKUP(K1992,'Voltage Vector Region'!$M:$P,3,0)</f>
        <v>V12</v>
      </c>
      <c r="N1992" t="str">
        <f>VLOOKUP(K1992,'Voltage Vector Region'!$M:$P,4,0)</f>
        <v>V1</v>
      </c>
      <c r="P1992" t="str">
        <f>VLOOKUP(L1992,'Voltage Vector Region'!$R:$S,2,0)</f>
        <v>PNN</v>
      </c>
      <c r="Q1992" t="str">
        <f>VLOOKUP(M1992,'Voltage Vector Region'!$R:$S,2,0)</f>
        <v>PNO</v>
      </c>
      <c r="R1992" t="str">
        <f>VLOOKUP(N1992,'Voltage Vector Region'!$R:$S,2,0)</f>
        <v>POO</v>
      </c>
      <c r="S1992">
        <f t="shared" si="255"/>
        <v>19.89</v>
      </c>
      <c r="T1992" t="e">
        <f>VLOOKUP($K1992,#REF!,2,0)</f>
        <v>#REF!</v>
      </c>
      <c r="U1992" t="e">
        <f>VLOOKUP($K1992,#REF!,3,0)</f>
        <v>#REF!</v>
      </c>
      <c r="V1992" t="e">
        <f>VLOOKUP($K1992,#REF!,4,0)</f>
        <v>#REF!</v>
      </c>
    </row>
    <row r="1993" spans="3:22" x14ac:dyDescent="0.3">
      <c r="C1993" s="1">
        <v>1.9900000000000001E-2</v>
      </c>
      <c r="D1993" s="1">
        <f t="shared" si="256"/>
        <v>6.2517693806436885</v>
      </c>
      <c r="E1993" s="1" t="str">
        <f t="shared" si="257"/>
        <v>S6</v>
      </c>
      <c r="F1993" s="1">
        <f t="shared" si="254"/>
        <v>1.0157816246606997</v>
      </c>
      <c r="G1993" s="1">
        <f>$F$2*(((SQRT(3)*COS(Model!F1993))-SIN(Model!F1993))/2)</f>
        <v>2.5128607262502725E-2</v>
      </c>
      <c r="H1993" s="1">
        <f t="shared" si="250"/>
        <v>0.6799141543894911</v>
      </c>
      <c r="I1993" s="1">
        <f t="shared" si="251"/>
        <v>0.70504276165199387</v>
      </c>
      <c r="J1993" s="1" t="str">
        <f t="shared" si="252"/>
        <v>R4</v>
      </c>
      <c r="K1993" t="str">
        <f t="shared" si="253"/>
        <v>S6R4</v>
      </c>
      <c r="L1993" t="str">
        <f>VLOOKUP(K1993,'Voltage Vector Region'!$M:$P,2,0)</f>
        <v>V13</v>
      </c>
      <c r="M1993" t="str">
        <f>VLOOKUP(K1993,'Voltage Vector Region'!$M:$P,3,0)</f>
        <v>V12</v>
      </c>
      <c r="N1993" t="str">
        <f>VLOOKUP(K1993,'Voltage Vector Region'!$M:$P,4,0)</f>
        <v>V1</v>
      </c>
      <c r="P1993" t="str">
        <f>VLOOKUP(L1993,'Voltage Vector Region'!$R:$S,2,0)</f>
        <v>PNN</v>
      </c>
      <c r="Q1993" t="str">
        <f>VLOOKUP(M1993,'Voltage Vector Region'!$R:$S,2,0)</f>
        <v>PNO</v>
      </c>
      <c r="R1993" t="str">
        <f>VLOOKUP(N1993,'Voltage Vector Region'!$R:$S,2,0)</f>
        <v>POO</v>
      </c>
      <c r="S1993">
        <f t="shared" si="255"/>
        <v>19.900000000000002</v>
      </c>
      <c r="T1993" t="e">
        <f>VLOOKUP($K1993,#REF!,2,0)</f>
        <v>#REF!</v>
      </c>
      <c r="U1993" t="e">
        <f>VLOOKUP($K1993,#REF!,3,0)</f>
        <v>#REF!</v>
      </c>
      <c r="V1993" t="e">
        <f>VLOOKUP($K1993,#REF!,4,0)</f>
        <v>#REF!</v>
      </c>
    </row>
    <row r="1994" spans="3:22" x14ac:dyDescent="0.3">
      <c r="C1994" s="1">
        <v>1.9910000000000001E-2</v>
      </c>
      <c r="D1994" s="1">
        <f t="shared" si="256"/>
        <v>6.254910973297279</v>
      </c>
      <c r="E1994" s="1" t="str">
        <f t="shared" si="257"/>
        <v>S6</v>
      </c>
      <c r="F1994" s="1">
        <f t="shared" si="254"/>
        <v>1.0189232173142901</v>
      </c>
      <c r="G1994" s="1">
        <f>$F$2*(((SQRT(3)*COS(Model!F1994))-SIN(Model!F1994))/2)</f>
        <v>2.2616453416218232E-2</v>
      </c>
      <c r="H1994" s="1">
        <f t="shared" si="250"/>
        <v>0.6812351813365809</v>
      </c>
      <c r="I1994" s="1">
        <f t="shared" si="251"/>
        <v>0.7038516347527991</v>
      </c>
      <c r="J1994" s="1" t="str">
        <f t="shared" si="252"/>
        <v>R4</v>
      </c>
      <c r="K1994" t="str">
        <f t="shared" si="253"/>
        <v>S6R4</v>
      </c>
      <c r="L1994" t="str">
        <f>VLOOKUP(K1994,'Voltage Vector Region'!$M:$P,2,0)</f>
        <v>V13</v>
      </c>
      <c r="M1994" t="str">
        <f>VLOOKUP(K1994,'Voltage Vector Region'!$M:$P,3,0)</f>
        <v>V12</v>
      </c>
      <c r="N1994" t="str">
        <f>VLOOKUP(K1994,'Voltage Vector Region'!$M:$P,4,0)</f>
        <v>V1</v>
      </c>
      <c r="P1994" t="str">
        <f>VLOOKUP(L1994,'Voltage Vector Region'!$R:$S,2,0)</f>
        <v>PNN</v>
      </c>
      <c r="Q1994" t="str">
        <f>VLOOKUP(M1994,'Voltage Vector Region'!$R:$S,2,0)</f>
        <v>PNO</v>
      </c>
      <c r="R1994" t="str">
        <f>VLOOKUP(N1994,'Voltage Vector Region'!$R:$S,2,0)</f>
        <v>POO</v>
      </c>
      <c r="S1994">
        <f t="shared" si="255"/>
        <v>19.91</v>
      </c>
      <c r="T1994" t="e">
        <f>VLOOKUP($K1994,#REF!,2,0)</f>
        <v>#REF!</v>
      </c>
      <c r="U1994" t="e">
        <f>VLOOKUP($K1994,#REF!,3,0)</f>
        <v>#REF!</v>
      </c>
      <c r="V1994" t="e">
        <f>VLOOKUP($K1994,#REF!,4,0)</f>
        <v>#REF!</v>
      </c>
    </row>
    <row r="1995" spans="3:22" x14ac:dyDescent="0.3">
      <c r="C1995" s="1">
        <v>1.992E-2</v>
      </c>
      <c r="D1995" s="1">
        <f t="shared" si="256"/>
        <v>6.2580525659508686</v>
      </c>
      <c r="E1995" s="1" t="str">
        <f t="shared" si="257"/>
        <v>S6</v>
      </c>
      <c r="F1995" s="1">
        <f t="shared" si="254"/>
        <v>1.0220648099678797</v>
      </c>
      <c r="G1995" s="1">
        <f>$F$2*(((SQRT(3)*COS(Model!F1995))-SIN(Model!F1995))/2)</f>
        <v>2.0104076354669688E-2</v>
      </c>
      <c r="H1995" s="1">
        <f t="shared" si="250"/>
        <v>0.68254948476745647</v>
      </c>
      <c r="I1995" s="1">
        <f t="shared" si="251"/>
        <v>0.70265356112212618</v>
      </c>
      <c r="J1995" s="1" t="str">
        <f t="shared" si="252"/>
        <v>R4</v>
      </c>
      <c r="K1995" t="str">
        <f t="shared" si="253"/>
        <v>S6R4</v>
      </c>
      <c r="L1995" t="str">
        <f>VLOOKUP(K1995,'Voltage Vector Region'!$M:$P,2,0)</f>
        <v>V13</v>
      </c>
      <c r="M1995" t="str">
        <f>VLOOKUP(K1995,'Voltage Vector Region'!$M:$P,3,0)</f>
        <v>V12</v>
      </c>
      <c r="N1995" t="str">
        <f>VLOOKUP(K1995,'Voltage Vector Region'!$M:$P,4,0)</f>
        <v>V1</v>
      </c>
      <c r="P1995" t="str">
        <f>VLOOKUP(L1995,'Voltage Vector Region'!$R:$S,2,0)</f>
        <v>PNN</v>
      </c>
      <c r="Q1995" t="str">
        <f>VLOOKUP(M1995,'Voltage Vector Region'!$R:$S,2,0)</f>
        <v>PNO</v>
      </c>
      <c r="R1995" t="str">
        <f>VLOOKUP(N1995,'Voltage Vector Region'!$R:$S,2,0)</f>
        <v>POO</v>
      </c>
      <c r="S1995">
        <f t="shared" si="255"/>
        <v>19.919999999999998</v>
      </c>
      <c r="T1995" t="e">
        <f>VLOOKUP($K1995,#REF!,2,0)</f>
        <v>#REF!</v>
      </c>
      <c r="U1995" t="e">
        <f>VLOOKUP($K1995,#REF!,3,0)</f>
        <v>#REF!</v>
      </c>
      <c r="V1995" t="e">
        <f>VLOOKUP($K1995,#REF!,4,0)</f>
        <v>#REF!</v>
      </c>
    </row>
    <row r="1996" spans="3:22" x14ac:dyDescent="0.3">
      <c r="C1996" s="1">
        <v>1.993E-2</v>
      </c>
      <c r="D1996" s="1">
        <f t="shared" si="256"/>
        <v>6.2611941586044582</v>
      </c>
      <c r="E1996" s="1" t="str">
        <f t="shared" si="257"/>
        <v>S6</v>
      </c>
      <c r="F1996" s="1">
        <f t="shared" si="254"/>
        <v>1.0252064026214693</v>
      </c>
      <c r="G1996" s="1">
        <f>$F$2*(((SQRT(3)*COS(Model!F1996))-SIN(Model!F1996))/2)</f>
        <v>1.7591500874003962E-2</v>
      </c>
      <c r="H1996" s="1">
        <f t="shared" ref="H1996:H2003" si="258">$F$2*SIN(F1996)</f>
        <v>0.68385705171047362</v>
      </c>
      <c r="I1996" s="1">
        <f t="shared" ref="I1996:I2003" si="259">G1996+H1996</f>
        <v>0.70144855258447758</v>
      </c>
      <c r="J1996" s="1" t="str">
        <f t="shared" ref="J1996:J2003" si="260">IF(G1996&gt;0.5,"R3",IF(H1996&gt;0.5,"R4",IF(I1996&lt;0.5,"R1","R2")))</f>
        <v>R4</v>
      </c>
      <c r="K1996" t="str">
        <f t="shared" ref="K1996:K2003" si="261">E1996&amp;J1996</f>
        <v>S6R4</v>
      </c>
      <c r="L1996" t="str">
        <f>VLOOKUP(K1996,'Voltage Vector Region'!$M:$P,2,0)</f>
        <v>V13</v>
      </c>
      <c r="M1996" t="str">
        <f>VLOOKUP(K1996,'Voltage Vector Region'!$M:$P,3,0)</f>
        <v>V12</v>
      </c>
      <c r="N1996" t="str">
        <f>VLOOKUP(K1996,'Voltage Vector Region'!$M:$P,4,0)</f>
        <v>V1</v>
      </c>
      <c r="P1996" t="str">
        <f>VLOOKUP(L1996,'Voltage Vector Region'!$R:$S,2,0)</f>
        <v>PNN</v>
      </c>
      <c r="Q1996" t="str">
        <f>VLOOKUP(M1996,'Voltage Vector Region'!$R:$S,2,0)</f>
        <v>PNO</v>
      </c>
      <c r="R1996" t="str">
        <f>VLOOKUP(N1996,'Voltage Vector Region'!$R:$S,2,0)</f>
        <v>POO</v>
      </c>
      <c r="S1996">
        <f t="shared" si="255"/>
        <v>19.93</v>
      </c>
      <c r="T1996" t="e">
        <f>VLOOKUP($K1996,#REF!,2,0)</f>
        <v>#REF!</v>
      </c>
      <c r="U1996" t="e">
        <f>VLOOKUP($K1996,#REF!,3,0)</f>
        <v>#REF!</v>
      </c>
      <c r="V1996" t="e">
        <f>VLOOKUP($K1996,#REF!,4,0)</f>
        <v>#REF!</v>
      </c>
    </row>
    <row r="1997" spans="3:22" x14ac:dyDescent="0.3">
      <c r="C1997" s="1">
        <v>1.9939999999999999E-2</v>
      </c>
      <c r="D1997" s="1">
        <f t="shared" si="256"/>
        <v>6.2643357512580478</v>
      </c>
      <c r="E1997" s="1" t="str">
        <f t="shared" si="257"/>
        <v>S6</v>
      </c>
      <c r="F1997" s="1">
        <f t="shared" si="254"/>
        <v>1.0283479952750589</v>
      </c>
      <c r="G1997" s="1">
        <f>$F$2*(((SQRT(3)*COS(Model!F1997))-SIN(Model!F1997))/2)</f>
        <v>1.5078751772326537E-2</v>
      </c>
      <c r="H1997" s="1">
        <f t="shared" si="258"/>
        <v>0.68515786926047473</v>
      </c>
      <c r="I1997" s="1">
        <f t="shared" si="259"/>
        <v>0.70023662103280127</v>
      </c>
      <c r="J1997" s="1" t="str">
        <f t="shared" si="260"/>
        <v>R4</v>
      </c>
      <c r="K1997" t="str">
        <f t="shared" si="261"/>
        <v>S6R4</v>
      </c>
      <c r="L1997" t="str">
        <f>VLOOKUP(K1997,'Voltage Vector Region'!$M:$P,2,0)</f>
        <v>V13</v>
      </c>
      <c r="M1997" t="str">
        <f>VLOOKUP(K1997,'Voltage Vector Region'!$M:$P,3,0)</f>
        <v>V12</v>
      </c>
      <c r="N1997" t="str">
        <f>VLOOKUP(K1997,'Voltage Vector Region'!$M:$P,4,0)</f>
        <v>V1</v>
      </c>
      <c r="P1997" t="str">
        <f>VLOOKUP(L1997,'Voltage Vector Region'!$R:$S,2,0)</f>
        <v>PNN</v>
      </c>
      <c r="Q1997" t="str">
        <f>VLOOKUP(M1997,'Voltage Vector Region'!$R:$S,2,0)</f>
        <v>PNO</v>
      </c>
      <c r="R1997" t="str">
        <f>VLOOKUP(N1997,'Voltage Vector Region'!$R:$S,2,0)</f>
        <v>POO</v>
      </c>
      <c r="S1997">
        <f t="shared" si="255"/>
        <v>19.939999999999998</v>
      </c>
      <c r="T1997" t="e">
        <f>VLOOKUP($K1997,#REF!,2,0)</f>
        <v>#REF!</v>
      </c>
      <c r="U1997" t="e">
        <f>VLOOKUP($K1997,#REF!,3,0)</f>
        <v>#REF!</v>
      </c>
      <c r="V1997" t="e">
        <f>VLOOKUP($K1997,#REF!,4,0)</f>
        <v>#REF!</v>
      </c>
    </row>
    <row r="1998" spans="3:22" x14ac:dyDescent="0.3">
      <c r="C1998" s="1">
        <v>1.9949999999999999E-2</v>
      </c>
      <c r="D1998" s="1">
        <f t="shared" si="256"/>
        <v>6.2674773439116374</v>
      </c>
      <c r="E1998" s="1" t="str">
        <f t="shared" si="257"/>
        <v>S6</v>
      </c>
      <c r="F1998" s="1">
        <f t="shared" si="254"/>
        <v>1.0314895879286485</v>
      </c>
      <c r="G1998" s="1">
        <f>$F$2*(((SQRT(3)*COS(Model!F1998))-SIN(Model!F1998))/2)</f>
        <v>1.2565853849456722E-2</v>
      </c>
      <c r="H1998" s="1">
        <f t="shared" si="258"/>
        <v>0.68645192457891557</v>
      </c>
      <c r="I1998" s="1">
        <f t="shared" si="259"/>
        <v>0.69901777842837232</v>
      </c>
      <c r="J1998" s="1" t="str">
        <f t="shared" si="260"/>
        <v>R4</v>
      </c>
      <c r="K1998" t="str">
        <f t="shared" si="261"/>
        <v>S6R4</v>
      </c>
      <c r="L1998" t="str">
        <f>VLOOKUP(K1998,'Voltage Vector Region'!$M:$P,2,0)</f>
        <v>V13</v>
      </c>
      <c r="M1998" t="str">
        <f>VLOOKUP(K1998,'Voltage Vector Region'!$M:$P,3,0)</f>
        <v>V12</v>
      </c>
      <c r="N1998" t="str">
        <f>VLOOKUP(K1998,'Voltage Vector Region'!$M:$P,4,0)</f>
        <v>V1</v>
      </c>
      <c r="P1998" t="str">
        <f>VLOOKUP(L1998,'Voltage Vector Region'!$R:$S,2,0)</f>
        <v>PNN</v>
      </c>
      <c r="Q1998" t="str">
        <f>VLOOKUP(M1998,'Voltage Vector Region'!$R:$S,2,0)</f>
        <v>PNO</v>
      </c>
      <c r="R1998" t="str">
        <f>VLOOKUP(N1998,'Voltage Vector Region'!$R:$S,2,0)</f>
        <v>POO</v>
      </c>
      <c r="S1998">
        <f t="shared" si="255"/>
        <v>19.95</v>
      </c>
      <c r="T1998" t="e">
        <f>VLOOKUP($K1998,#REF!,2,0)</f>
        <v>#REF!</v>
      </c>
      <c r="U1998" t="e">
        <f>VLOOKUP($K1998,#REF!,3,0)</f>
        <v>#REF!</v>
      </c>
      <c r="V1998" t="e">
        <f>VLOOKUP($K1998,#REF!,4,0)</f>
        <v>#REF!</v>
      </c>
    </row>
    <row r="1999" spans="3:22" x14ac:dyDescent="0.3">
      <c r="C1999" s="1">
        <v>1.9959999999999999E-2</v>
      </c>
      <c r="D1999" s="1">
        <f t="shared" si="256"/>
        <v>6.270618936565227</v>
      </c>
      <c r="E1999" s="1" t="str">
        <f t="shared" si="257"/>
        <v>S6</v>
      </c>
      <c r="F1999" s="1">
        <f t="shared" si="254"/>
        <v>1.0346311805822381</v>
      </c>
      <c r="G1999" s="1">
        <f>$F$2*(((SQRT(3)*COS(Model!F1999))-SIN(Model!F1999))/2)</f>
        <v>1.005283190668238E-2</v>
      </c>
      <c r="H1999" s="1">
        <f t="shared" si="258"/>
        <v>0.68773920489399276</v>
      </c>
      <c r="I1999" s="1">
        <f t="shared" si="259"/>
        <v>0.69779203680067514</v>
      </c>
      <c r="J1999" s="1" t="str">
        <f t="shared" si="260"/>
        <v>R4</v>
      </c>
      <c r="K1999" t="str">
        <f t="shared" si="261"/>
        <v>S6R4</v>
      </c>
      <c r="L1999" t="str">
        <f>VLOOKUP(K1999,'Voltage Vector Region'!$M:$P,2,0)</f>
        <v>V13</v>
      </c>
      <c r="M1999" t="str">
        <f>VLOOKUP(K1999,'Voltage Vector Region'!$M:$P,3,0)</f>
        <v>V12</v>
      </c>
      <c r="N1999" t="str">
        <f>VLOOKUP(K1999,'Voltage Vector Region'!$M:$P,4,0)</f>
        <v>V1</v>
      </c>
      <c r="P1999" t="str">
        <f>VLOOKUP(L1999,'Voltage Vector Region'!$R:$S,2,0)</f>
        <v>PNN</v>
      </c>
      <c r="Q1999" t="str">
        <f>VLOOKUP(M1999,'Voltage Vector Region'!$R:$S,2,0)</f>
        <v>PNO</v>
      </c>
      <c r="R1999" t="str">
        <f>VLOOKUP(N1999,'Voltage Vector Region'!$R:$S,2,0)</f>
        <v>POO</v>
      </c>
      <c r="S1999">
        <f t="shared" si="255"/>
        <v>19.959999999999997</v>
      </c>
      <c r="T1999" t="e">
        <f>VLOOKUP($K1999,#REF!,2,0)</f>
        <v>#REF!</v>
      </c>
      <c r="U1999" t="e">
        <f>VLOOKUP($K1999,#REF!,3,0)</f>
        <v>#REF!</v>
      </c>
      <c r="V1999" t="e">
        <f>VLOOKUP($K1999,#REF!,4,0)</f>
        <v>#REF!</v>
      </c>
    </row>
    <row r="2000" spans="3:22" x14ac:dyDescent="0.3">
      <c r="C2000" s="1">
        <v>1.9970000000000002E-2</v>
      </c>
      <c r="D2000" s="1">
        <f t="shared" si="256"/>
        <v>6.2737605292188174</v>
      </c>
      <c r="E2000" s="1" t="str">
        <f t="shared" si="257"/>
        <v>S6</v>
      </c>
      <c r="F2000" s="1">
        <f t="shared" si="254"/>
        <v>1.0377727732358286</v>
      </c>
      <c r="G2000" s="1">
        <f>$F$2*(((SQRT(3)*COS(Model!F2000))-SIN(Model!F2000))/2)</f>
        <v>7.5397107465150276E-3</v>
      </c>
      <c r="H2000" s="1">
        <f t="shared" si="258"/>
        <v>0.68901969750076952</v>
      </c>
      <c r="I2000" s="1">
        <f t="shared" si="259"/>
        <v>0.69655940824728457</v>
      </c>
      <c r="J2000" s="1" t="str">
        <f t="shared" si="260"/>
        <v>R4</v>
      </c>
      <c r="K2000" t="str">
        <f t="shared" si="261"/>
        <v>S6R4</v>
      </c>
      <c r="L2000" t="str">
        <f>VLOOKUP(K2000,'Voltage Vector Region'!$M:$P,2,0)</f>
        <v>V13</v>
      </c>
      <c r="M2000" t="str">
        <f>VLOOKUP(K2000,'Voltage Vector Region'!$M:$P,3,0)</f>
        <v>V12</v>
      </c>
      <c r="N2000" t="str">
        <f>VLOOKUP(K2000,'Voltage Vector Region'!$M:$P,4,0)</f>
        <v>V1</v>
      </c>
      <c r="P2000" t="str">
        <f>VLOOKUP(L2000,'Voltage Vector Region'!$R:$S,2,0)</f>
        <v>PNN</v>
      </c>
      <c r="Q2000" t="str">
        <f>VLOOKUP(M2000,'Voltage Vector Region'!$R:$S,2,0)</f>
        <v>PNO</v>
      </c>
      <c r="R2000" t="str">
        <f>VLOOKUP(N2000,'Voltage Vector Region'!$R:$S,2,0)</f>
        <v>POO</v>
      </c>
      <c r="S2000">
        <f t="shared" si="255"/>
        <v>19.970000000000002</v>
      </c>
      <c r="T2000" t="e">
        <f>VLOOKUP($K2000,#REF!,2,0)</f>
        <v>#REF!</v>
      </c>
      <c r="U2000" t="e">
        <f>VLOOKUP($K2000,#REF!,3,0)</f>
        <v>#REF!</v>
      </c>
      <c r="V2000" t="e">
        <f>VLOOKUP($K2000,#REF!,4,0)</f>
        <v>#REF!</v>
      </c>
    </row>
    <row r="2001" spans="3:22" x14ac:dyDescent="0.3">
      <c r="C2001" s="1">
        <v>1.9980000000000001E-2</v>
      </c>
      <c r="D2001" s="1">
        <f t="shared" si="256"/>
        <v>6.276902121872407</v>
      </c>
      <c r="E2001" s="1" t="str">
        <f t="shared" si="257"/>
        <v>S6</v>
      </c>
      <c r="F2001" s="1">
        <f t="shared" si="254"/>
        <v>1.0409143658894182</v>
      </c>
      <c r="G2001" s="1">
        <f>$F$2*(((SQRT(3)*COS(Model!F2001))-SIN(Model!F2001))/2)</f>
        <v>5.0265151724470771E-3</v>
      </c>
      <c r="H2001" s="1">
        <f t="shared" si="258"/>
        <v>0.69029338976130006</v>
      </c>
      <c r="I2001" s="1">
        <f t="shared" si="259"/>
        <v>0.69531990493374718</v>
      </c>
      <c r="J2001" s="1" t="str">
        <f t="shared" si="260"/>
        <v>R4</v>
      </c>
      <c r="K2001" t="str">
        <f t="shared" si="261"/>
        <v>S6R4</v>
      </c>
      <c r="L2001" t="str">
        <f>VLOOKUP(K2001,'Voltage Vector Region'!$M:$P,2,0)</f>
        <v>V13</v>
      </c>
      <c r="M2001" t="str">
        <f>VLOOKUP(K2001,'Voltage Vector Region'!$M:$P,3,0)</f>
        <v>V12</v>
      </c>
      <c r="N2001" t="str">
        <f>VLOOKUP(K2001,'Voltage Vector Region'!$M:$P,4,0)</f>
        <v>V1</v>
      </c>
      <c r="P2001" t="str">
        <f>VLOOKUP(L2001,'Voltage Vector Region'!$R:$S,2,0)</f>
        <v>PNN</v>
      </c>
      <c r="Q2001" t="str">
        <f>VLOOKUP(M2001,'Voltage Vector Region'!$R:$S,2,0)</f>
        <v>PNO</v>
      </c>
      <c r="R2001" t="str">
        <f>VLOOKUP(N2001,'Voltage Vector Region'!$R:$S,2,0)</f>
        <v>POO</v>
      </c>
      <c r="S2001">
        <f t="shared" si="255"/>
        <v>19.98</v>
      </c>
      <c r="T2001" t="e">
        <f>VLOOKUP($K2001,#REF!,2,0)</f>
        <v>#REF!</v>
      </c>
      <c r="U2001" t="e">
        <f>VLOOKUP($K2001,#REF!,3,0)</f>
        <v>#REF!</v>
      </c>
      <c r="V2001" t="e">
        <f>VLOOKUP($K2001,#REF!,4,0)</f>
        <v>#REF!</v>
      </c>
    </row>
    <row r="2002" spans="3:22" x14ac:dyDescent="0.3">
      <c r="C2002" s="1">
        <v>1.9990000000000001E-2</v>
      </c>
      <c r="D2002" s="1">
        <f t="shared" si="256"/>
        <v>6.2800437145259966</v>
      </c>
      <c r="E2002" s="1" t="str">
        <f>IF(AND((D2002&lt;PI()/3),(D2002&gt;=0)),"S1",IF(AND((D2002&lt;2*PI()/3),(D2002&gt;=PI()/3)),"S2",IF(AND((D2002&lt;3*PI()/3),(D2002&gt;=2*PI()/3)),"S3",IF(AND((D2002&lt;4*PI()/3),(D2002&gt;=PI())),"S4",IF(AND((D2002&lt;5*PI()/3),(D2002&gt;=4*PI()/3)),"S5",IF(AND((D2002&lt;=2*PI()),(D2002&gt;=5*PI()/3)),"S6",0))))))</f>
        <v>S6</v>
      </c>
      <c r="F2002" s="1">
        <f t="shared" si="254"/>
        <v>1.0440559585430078</v>
      </c>
      <c r="G2002" s="1">
        <f>$F$2*(((SQRT(3)*COS(Model!F2002))-SIN(Model!F2002))/2)</f>
        <v>2.5132699887037372E-3</v>
      </c>
      <c r="H2002" s="1">
        <f t="shared" si="258"/>
        <v>0.69156026910475632</v>
      </c>
      <c r="I2002" s="1">
        <f t="shared" si="259"/>
        <v>0.69407353909346003</v>
      </c>
      <c r="J2002" s="1" t="str">
        <f t="shared" si="260"/>
        <v>R4</v>
      </c>
      <c r="K2002" t="str">
        <f t="shared" si="261"/>
        <v>S6R4</v>
      </c>
      <c r="L2002" t="str">
        <f>VLOOKUP(K2002,'Voltage Vector Region'!$M:$P,2,0)</f>
        <v>V13</v>
      </c>
      <c r="M2002" t="str">
        <f>VLOOKUP(K2002,'Voltage Vector Region'!$M:$P,3,0)</f>
        <v>V12</v>
      </c>
      <c r="N2002" t="str">
        <f>VLOOKUP(K2002,'Voltage Vector Region'!$M:$P,4,0)</f>
        <v>V1</v>
      </c>
      <c r="P2002" t="str">
        <f>VLOOKUP(L2002,'Voltage Vector Region'!$R:$S,2,0)</f>
        <v>PNN</v>
      </c>
      <c r="Q2002" t="str">
        <f>VLOOKUP(M2002,'Voltage Vector Region'!$R:$S,2,0)</f>
        <v>PNO</v>
      </c>
      <c r="R2002" t="str">
        <f>VLOOKUP(N2002,'Voltage Vector Region'!$R:$S,2,0)</f>
        <v>POO</v>
      </c>
      <c r="S2002">
        <f t="shared" si="255"/>
        <v>19.990000000000002</v>
      </c>
      <c r="T2002" t="e">
        <f>VLOOKUP($K2002,#REF!,2,0)</f>
        <v>#REF!</v>
      </c>
      <c r="U2002" t="e">
        <f>VLOOKUP($K2002,#REF!,3,0)</f>
        <v>#REF!</v>
      </c>
      <c r="V2002" t="e">
        <f>VLOOKUP($K2002,#REF!,4,0)</f>
        <v>#REF!</v>
      </c>
    </row>
    <row r="2003" spans="3:22" x14ac:dyDescent="0.3">
      <c r="C2003" s="28">
        <v>0.02</v>
      </c>
      <c r="D2003" s="28">
        <f t="shared" si="256"/>
        <v>6.2831853071795862</v>
      </c>
      <c r="E2003" s="28" t="str">
        <f>IF(AND((D2003&lt;PI()/3),(D2003&gt;=0)),"S1",IF(AND((D2003&lt;2*PI()/3),(D2003&gt;=PI()/3)),"S2",IF(AND((D2003&lt;3*PI()/3),(D2003&gt;=2*PI()/3)),"S3",IF(AND((D2003&lt;4*PI()/3),(D2003&gt;=PI())),"S4",IF(AND((D2003&lt;5*PI()/3),(D2003&gt;=4*PI()/3)),"S5",IF(AND((D2003&lt;=2*PI()),(D2003&gt;=5*PI()/3)),"S6",0))))))</f>
        <v>S6</v>
      </c>
      <c r="F2003" s="28">
        <f t="shared" si="254"/>
        <v>0</v>
      </c>
      <c r="G2003" s="28">
        <f>$F$2*(((SQRT(3)*COS(Model!F2003))-SIN(Model!F2003))/2)</f>
        <v>0.69282032302755092</v>
      </c>
      <c r="H2003" s="28">
        <f t="shared" si="258"/>
        <v>0</v>
      </c>
      <c r="I2003" s="28">
        <f t="shared" si="259"/>
        <v>0.69282032302755092</v>
      </c>
      <c r="J2003" s="28" t="str">
        <f t="shared" si="260"/>
        <v>R3</v>
      </c>
      <c r="K2003" s="29" t="str">
        <f t="shared" si="261"/>
        <v>S6R3</v>
      </c>
      <c r="L2003" s="29" t="str">
        <f>VLOOKUP(K2003,'Voltage Vector Region'!$M:$P,2,0)</f>
        <v>V6</v>
      </c>
      <c r="M2003" s="29" t="str">
        <f>VLOOKUP(K2003,'Voltage Vector Region'!$M:$P,3,0)</f>
        <v>V12</v>
      </c>
      <c r="N2003" s="29" t="str">
        <f>VLOOKUP(K2003,'Voltage Vector Region'!$M:$P,4,0)</f>
        <v>V18</v>
      </c>
      <c r="O2003" s="29"/>
      <c r="P2003" s="29" t="str">
        <f>VLOOKUP(L2003,'Voltage Vector Region'!$R:$S,2,0)</f>
        <v>POP</v>
      </c>
      <c r="Q2003" s="29" t="str">
        <f>VLOOKUP(M2003,'Voltage Vector Region'!$R:$S,2,0)</f>
        <v>PNO</v>
      </c>
      <c r="R2003" s="29" t="str">
        <f>VLOOKUP(N2003,'Voltage Vector Region'!$R:$S,2,0)</f>
        <v>PNP</v>
      </c>
      <c r="S2003" s="29">
        <f t="shared" si="255"/>
        <v>20</v>
      </c>
      <c r="T2003" t="e">
        <f>VLOOKUP($K2003,#REF!,2,0)</f>
        <v>#REF!</v>
      </c>
      <c r="U2003" t="e">
        <f>VLOOKUP($K2003,#REF!,3,0)</f>
        <v>#REF!</v>
      </c>
      <c r="V2003" t="e">
        <f>VLOOKUP($K2003,#REF!,4,0)</f>
        <v>#REF!</v>
      </c>
    </row>
  </sheetData>
  <autoFilter ref="K1:K2003" xr:uid="{4BE7075C-FD2D-4FFE-9064-93B63D2E1CCE}"/>
  <mergeCells count="1">
    <mergeCell ref="G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99FF-9CB6-4DA2-B774-6F396C12D1D0}">
  <dimension ref="A1:U75"/>
  <sheetViews>
    <sheetView topLeftCell="A25" zoomScale="130" zoomScaleNormal="130" workbookViewId="0">
      <selection activeCell="G75" sqref="G75"/>
    </sheetView>
  </sheetViews>
  <sheetFormatPr defaultRowHeight="14.4" x14ac:dyDescent="0.3"/>
  <cols>
    <col min="6" max="6" width="31" customWidth="1"/>
    <col min="8" max="8" width="13.88671875" customWidth="1"/>
    <col min="10" max="10" width="12.33203125" customWidth="1"/>
  </cols>
  <sheetData>
    <row r="1" spans="1:18" x14ac:dyDescent="0.3">
      <c r="A1" s="1"/>
      <c r="B1" s="1" t="s">
        <v>251</v>
      </c>
      <c r="L1" t="s">
        <v>129</v>
      </c>
      <c r="M1" t="s">
        <v>130</v>
      </c>
    </row>
    <row r="2" spans="1:18" x14ac:dyDescent="0.3">
      <c r="A2" s="1" t="s">
        <v>0</v>
      </c>
      <c r="B2" s="30" t="s">
        <v>254</v>
      </c>
      <c r="D2" s="7" t="s">
        <v>201</v>
      </c>
      <c r="E2" s="7" t="s">
        <v>216</v>
      </c>
      <c r="F2" s="31" t="s">
        <v>257</v>
      </c>
      <c r="G2" s="1" t="s">
        <v>217</v>
      </c>
      <c r="H2" s="30" t="s">
        <v>273</v>
      </c>
      <c r="I2" s="1" t="s">
        <v>218</v>
      </c>
      <c r="J2" s="30" t="s">
        <v>276</v>
      </c>
      <c r="O2" s="7" t="s">
        <v>284</v>
      </c>
      <c r="P2" s="7" t="s">
        <v>285</v>
      </c>
      <c r="Q2" s="7" t="s">
        <v>286</v>
      </c>
    </row>
    <row r="3" spans="1:18" x14ac:dyDescent="0.3">
      <c r="A3" s="1" t="s">
        <v>1</v>
      </c>
      <c r="B3" s="30" t="s">
        <v>252</v>
      </c>
      <c r="D3" s="7" t="s">
        <v>38</v>
      </c>
      <c r="E3" s="7" t="s">
        <v>106</v>
      </c>
      <c r="F3" s="31" t="s">
        <v>281</v>
      </c>
      <c r="G3" s="1" t="s">
        <v>108</v>
      </c>
      <c r="H3" s="30" t="s">
        <v>274</v>
      </c>
      <c r="L3" s="7" t="s">
        <v>76</v>
      </c>
      <c r="M3" s="7" t="s">
        <v>78</v>
      </c>
      <c r="N3" s="7" t="s">
        <v>180</v>
      </c>
      <c r="O3" s="7" t="s">
        <v>38</v>
      </c>
      <c r="P3" s="7" t="s">
        <v>136</v>
      </c>
      <c r="Q3" s="7" t="s">
        <v>203</v>
      </c>
    </row>
    <row r="4" spans="1:18" x14ac:dyDescent="0.3">
      <c r="A4" s="1" t="s">
        <v>2</v>
      </c>
      <c r="B4" s="30" t="s">
        <v>253</v>
      </c>
      <c r="D4" s="7" t="s">
        <v>40</v>
      </c>
      <c r="E4" s="7" t="s">
        <v>138</v>
      </c>
      <c r="F4" s="31" t="s">
        <v>255</v>
      </c>
      <c r="G4" s="1" t="s">
        <v>139</v>
      </c>
      <c r="H4" s="30" t="s">
        <v>275</v>
      </c>
      <c r="L4" s="7"/>
      <c r="M4" s="7" t="s">
        <v>79</v>
      </c>
      <c r="N4" s="7" t="s">
        <v>181</v>
      </c>
      <c r="O4" s="7" t="s">
        <v>137</v>
      </c>
      <c r="P4" s="7" t="s">
        <v>136</v>
      </c>
      <c r="Q4" s="7" t="s">
        <v>40</v>
      </c>
    </row>
    <row r="5" spans="1:18" x14ac:dyDescent="0.3">
      <c r="D5" s="7" t="s">
        <v>198</v>
      </c>
      <c r="E5" s="7" t="s">
        <v>219</v>
      </c>
      <c r="F5" s="31" t="s">
        <v>256</v>
      </c>
      <c r="G5" s="1" t="s">
        <v>220</v>
      </c>
      <c r="H5" s="30" t="s">
        <v>278</v>
      </c>
      <c r="L5" s="7" t="s">
        <v>83</v>
      </c>
      <c r="M5" s="7" t="s">
        <v>78</v>
      </c>
      <c r="N5" s="7" t="s">
        <v>184</v>
      </c>
      <c r="O5" s="7" t="s">
        <v>40</v>
      </c>
      <c r="P5" s="7" t="s">
        <v>205</v>
      </c>
      <c r="Q5" s="7" t="s">
        <v>137</v>
      </c>
    </row>
    <row r="6" spans="1:18" x14ac:dyDescent="0.3">
      <c r="D6" s="7" t="s">
        <v>206</v>
      </c>
      <c r="E6" s="7" t="s">
        <v>221</v>
      </c>
      <c r="F6" s="31" t="s">
        <v>258</v>
      </c>
      <c r="G6" s="1" t="s">
        <v>222</v>
      </c>
      <c r="H6" s="30" t="s">
        <v>279</v>
      </c>
      <c r="L6" s="7"/>
      <c r="M6" s="32" t="s">
        <v>79</v>
      </c>
      <c r="N6" s="32" t="s">
        <v>185</v>
      </c>
      <c r="O6" s="32" t="s">
        <v>204</v>
      </c>
      <c r="P6" s="32" t="s">
        <v>205</v>
      </c>
      <c r="Q6" s="32" t="s">
        <v>198</v>
      </c>
    </row>
    <row r="7" spans="1:18" x14ac:dyDescent="0.3">
      <c r="D7" s="7" t="s">
        <v>207</v>
      </c>
      <c r="E7" s="7" t="s">
        <v>223</v>
      </c>
      <c r="F7" s="31" t="s">
        <v>259</v>
      </c>
      <c r="G7" s="1" t="s">
        <v>224</v>
      </c>
      <c r="H7" s="30" t="s">
        <v>280</v>
      </c>
      <c r="L7" s="7" t="s">
        <v>90</v>
      </c>
      <c r="M7" s="7" t="s">
        <v>78</v>
      </c>
      <c r="N7" s="7" t="s">
        <v>188</v>
      </c>
      <c r="O7" s="7" t="s">
        <v>198</v>
      </c>
      <c r="P7" s="7" t="s">
        <v>209</v>
      </c>
      <c r="Q7" s="7" t="s">
        <v>204</v>
      </c>
    </row>
    <row r="8" spans="1:18" x14ac:dyDescent="0.3">
      <c r="D8" s="7" t="s">
        <v>208</v>
      </c>
      <c r="E8" s="7" t="s">
        <v>225</v>
      </c>
      <c r="F8" s="31" t="s">
        <v>260</v>
      </c>
      <c r="G8" s="1" t="s">
        <v>226</v>
      </c>
      <c r="H8" s="30" t="s">
        <v>277</v>
      </c>
      <c r="L8" s="7"/>
      <c r="M8" s="7" t="s">
        <v>79</v>
      </c>
      <c r="N8" s="7" t="s">
        <v>189</v>
      </c>
      <c r="O8" s="7" t="s">
        <v>210</v>
      </c>
      <c r="P8" s="7" t="s">
        <v>209</v>
      </c>
      <c r="Q8" s="7" t="s">
        <v>206</v>
      </c>
    </row>
    <row r="9" spans="1:18" x14ac:dyDescent="0.3">
      <c r="D9" s="7" t="s">
        <v>136</v>
      </c>
      <c r="E9" s="7" t="s">
        <v>110</v>
      </c>
      <c r="F9" s="31" t="s">
        <v>261</v>
      </c>
      <c r="L9" s="7" t="s">
        <v>91</v>
      </c>
      <c r="M9" s="7" t="s">
        <v>78</v>
      </c>
      <c r="N9" s="7" t="s">
        <v>192</v>
      </c>
      <c r="O9" s="7" t="s">
        <v>206</v>
      </c>
      <c r="P9" s="7" t="s">
        <v>211</v>
      </c>
      <c r="Q9" s="7" t="s">
        <v>210</v>
      </c>
    </row>
    <row r="10" spans="1:18" x14ac:dyDescent="0.3">
      <c r="D10" s="7" t="s">
        <v>205</v>
      </c>
      <c r="E10" s="7" t="s">
        <v>227</v>
      </c>
      <c r="F10" s="31" t="s">
        <v>262</v>
      </c>
      <c r="L10" s="7"/>
      <c r="M10" s="7" t="s">
        <v>79</v>
      </c>
      <c r="N10" s="7" t="s">
        <v>193</v>
      </c>
      <c r="O10" s="7" t="s">
        <v>212</v>
      </c>
      <c r="P10" s="7" t="s">
        <v>211</v>
      </c>
      <c r="Q10" s="7" t="s">
        <v>207</v>
      </c>
    </row>
    <row r="11" spans="1:18" x14ac:dyDescent="0.3">
      <c r="D11" s="7" t="s">
        <v>209</v>
      </c>
      <c r="E11" s="7" t="s">
        <v>228</v>
      </c>
      <c r="F11" s="31" t="s">
        <v>263</v>
      </c>
      <c r="L11" s="7" t="s">
        <v>92</v>
      </c>
      <c r="M11" s="7" t="s">
        <v>78</v>
      </c>
      <c r="N11" s="7" t="s">
        <v>196</v>
      </c>
      <c r="O11" s="7" t="s">
        <v>207</v>
      </c>
      <c r="P11" s="7" t="s">
        <v>213</v>
      </c>
      <c r="Q11" s="7" t="s">
        <v>212</v>
      </c>
    </row>
    <row r="12" spans="1:18" x14ac:dyDescent="0.3">
      <c r="D12" s="7" t="s">
        <v>211</v>
      </c>
      <c r="E12" s="7" t="s">
        <v>229</v>
      </c>
      <c r="F12" s="31" t="s">
        <v>264</v>
      </c>
      <c r="L12" s="7"/>
      <c r="M12" s="7" t="s">
        <v>79</v>
      </c>
      <c r="N12" s="7" t="s">
        <v>197</v>
      </c>
      <c r="O12" s="7" t="s">
        <v>215</v>
      </c>
      <c r="P12" s="7" t="s">
        <v>213</v>
      </c>
      <c r="Q12" s="7" t="s">
        <v>208</v>
      </c>
    </row>
    <row r="13" spans="1:18" x14ac:dyDescent="0.3">
      <c r="D13" s="7" t="s">
        <v>213</v>
      </c>
      <c r="E13" s="7" t="s">
        <v>230</v>
      </c>
      <c r="F13" s="31" t="s">
        <v>265</v>
      </c>
      <c r="L13" s="7" t="s">
        <v>93</v>
      </c>
      <c r="M13" s="7" t="s">
        <v>78</v>
      </c>
      <c r="N13" s="7" t="s">
        <v>247</v>
      </c>
      <c r="O13" s="7" t="s">
        <v>208</v>
      </c>
      <c r="P13" s="7" t="s">
        <v>214</v>
      </c>
      <c r="Q13" s="7" t="s">
        <v>215</v>
      </c>
    </row>
    <row r="14" spans="1:18" x14ac:dyDescent="0.3">
      <c r="D14" s="7" t="s">
        <v>214</v>
      </c>
      <c r="E14" s="7" t="s">
        <v>231</v>
      </c>
      <c r="F14" s="31" t="s">
        <v>266</v>
      </c>
      <c r="L14" s="7"/>
      <c r="M14" s="7" t="s">
        <v>79</v>
      </c>
      <c r="N14" s="7" t="s">
        <v>248</v>
      </c>
      <c r="O14" s="7" t="s">
        <v>203</v>
      </c>
      <c r="P14" s="7" t="s">
        <v>214</v>
      </c>
      <c r="Q14" s="7" t="s">
        <v>38</v>
      </c>
    </row>
    <row r="15" spans="1:18" x14ac:dyDescent="0.3">
      <c r="D15" s="7" t="s">
        <v>203</v>
      </c>
      <c r="E15" s="7" t="s">
        <v>113</v>
      </c>
      <c r="F15" s="31" t="s">
        <v>267</v>
      </c>
    </row>
    <row r="16" spans="1:18" x14ac:dyDescent="0.3">
      <c r="D16" s="7" t="s">
        <v>137</v>
      </c>
      <c r="E16" s="7" t="s">
        <v>135</v>
      </c>
      <c r="F16" s="31" t="s">
        <v>268</v>
      </c>
      <c r="P16" s="1"/>
      <c r="Q16" s="7" t="s">
        <v>313</v>
      </c>
      <c r="R16" s="1"/>
    </row>
    <row r="17" spans="4:20" x14ac:dyDescent="0.3">
      <c r="D17" s="7" t="s">
        <v>204</v>
      </c>
      <c r="E17" s="7" t="s">
        <v>232</v>
      </c>
      <c r="F17" s="31" t="s">
        <v>269</v>
      </c>
      <c r="M17" s="32"/>
      <c r="N17" s="32" t="s">
        <v>292</v>
      </c>
      <c r="O17" s="32" t="s">
        <v>144</v>
      </c>
      <c r="P17" s="32" t="s">
        <v>145</v>
      </c>
      <c r="Q17" s="32" t="s">
        <v>143</v>
      </c>
      <c r="R17" s="32" t="s">
        <v>145</v>
      </c>
      <c r="S17" s="32" t="s">
        <v>144</v>
      </c>
      <c r="T17" s="4" t="s">
        <v>292</v>
      </c>
    </row>
    <row r="18" spans="4:20" x14ac:dyDescent="0.3">
      <c r="D18" s="7" t="s">
        <v>210</v>
      </c>
      <c r="E18" s="7" t="s">
        <v>233</v>
      </c>
      <c r="F18" s="31" t="s">
        <v>270</v>
      </c>
      <c r="M18" s="32" t="s">
        <v>180</v>
      </c>
      <c r="N18" s="32" t="s">
        <v>295</v>
      </c>
      <c r="O18" s="32" t="s">
        <v>289</v>
      </c>
      <c r="P18" s="4" t="s">
        <v>294</v>
      </c>
      <c r="Q18" s="4" t="s">
        <v>293</v>
      </c>
      <c r="R18" s="4" t="s">
        <v>294</v>
      </c>
      <c r="S18" s="32" t="s">
        <v>289</v>
      </c>
      <c r="T18" s="32" t="s">
        <v>295</v>
      </c>
    </row>
    <row r="19" spans="4:20" x14ac:dyDescent="0.3">
      <c r="D19" s="7" t="s">
        <v>212</v>
      </c>
      <c r="E19" s="7" t="s">
        <v>234</v>
      </c>
      <c r="F19" s="31" t="s">
        <v>271</v>
      </c>
      <c r="M19" s="32"/>
      <c r="N19" s="32" t="s">
        <v>287</v>
      </c>
      <c r="O19" s="32" t="s">
        <v>144</v>
      </c>
      <c r="P19" s="32" t="s">
        <v>143</v>
      </c>
      <c r="Q19" s="32" t="s">
        <v>145</v>
      </c>
      <c r="R19" s="32" t="s">
        <v>143</v>
      </c>
      <c r="S19" s="32" t="s">
        <v>144</v>
      </c>
      <c r="T19" s="32" t="s">
        <v>287</v>
      </c>
    </row>
    <row r="20" spans="4:20" x14ac:dyDescent="0.3">
      <c r="D20" s="7" t="s">
        <v>215</v>
      </c>
      <c r="E20" s="7" t="s">
        <v>235</v>
      </c>
      <c r="F20" s="31" t="s">
        <v>272</v>
      </c>
      <c r="M20" s="32" t="s">
        <v>181</v>
      </c>
      <c r="N20" s="32" t="s">
        <v>288</v>
      </c>
      <c r="O20" s="32" t="s">
        <v>289</v>
      </c>
      <c r="P20" s="4" t="s">
        <v>290</v>
      </c>
      <c r="Q20" s="4" t="s">
        <v>291</v>
      </c>
      <c r="R20" s="4" t="s">
        <v>290</v>
      </c>
      <c r="S20" s="4" t="s">
        <v>289</v>
      </c>
      <c r="T20" s="4" t="s">
        <v>288</v>
      </c>
    </row>
    <row r="21" spans="4:20" x14ac:dyDescent="0.3">
      <c r="M21" s="32"/>
      <c r="N21" s="32" t="s">
        <v>292</v>
      </c>
      <c r="O21" s="32" t="s">
        <v>144</v>
      </c>
      <c r="P21" s="32" t="s">
        <v>145</v>
      </c>
      <c r="Q21" s="32" t="s">
        <v>143</v>
      </c>
      <c r="R21" s="32" t="s">
        <v>145</v>
      </c>
      <c r="S21" s="32" t="s">
        <v>144</v>
      </c>
      <c r="T21" s="4" t="s">
        <v>292</v>
      </c>
    </row>
    <row r="22" spans="4:20" x14ac:dyDescent="0.3">
      <c r="M22" s="32" t="s">
        <v>184</v>
      </c>
      <c r="N22" s="32" t="s">
        <v>288</v>
      </c>
      <c r="O22" s="32" t="s">
        <v>296</v>
      </c>
      <c r="P22" s="32" t="s">
        <v>290</v>
      </c>
      <c r="Q22" s="4" t="s">
        <v>291</v>
      </c>
      <c r="R22" s="32" t="s">
        <v>290</v>
      </c>
      <c r="S22" s="32" t="s">
        <v>296</v>
      </c>
      <c r="T22" s="32" t="s">
        <v>288</v>
      </c>
    </row>
    <row r="23" spans="4:20" x14ac:dyDescent="0.3">
      <c r="M23" s="4"/>
      <c r="N23" s="32" t="s">
        <v>287</v>
      </c>
      <c r="O23" s="32" t="s">
        <v>144</v>
      </c>
      <c r="P23" s="32" t="s">
        <v>143</v>
      </c>
      <c r="Q23" s="32" t="s">
        <v>145</v>
      </c>
      <c r="R23" s="32" t="s">
        <v>143</v>
      </c>
      <c r="S23" s="32" t="s">
        <v>144</v>
      </c>
      <c r="T23" s="32" t="s">
        <v>287</v>
      </c>
    </row>
    <row r="24" spans="4:20" x14ac:dyDescent="0.3">
      <c r="M24" s="32" t="s">
        <v>185</v>
      </c>
      <c r="N24" s="32" t="s">
        <v>300</v>
      </c>
      <c r="O24" s="32" t="s">
        <v>296</v>
      </c>
      <c r="P24" s="32" t="s">
        <v>298</v>
      </c>
      <c r="Q24" s="32" t="s">
        <v>297</v>
      </c>
      <c r="R24" s="32" t="s">
        <v>298</v>
      </c>
      <c r="S24" s="32" t="s">
        <v>296</v>
      </c>
      <c r="T24" s="32" t="s">
        <v>300</v>
      </c>
    </row>
    <row r="25" spans="4:20" x14ac:dyDescent="0.3">
      <c r="M25" s="4"/>
      <c r="N25" s="32" t="s">
        <v>292</v>
      </c>
      <c r="O25" s="32" t="s">
        <v>144</v>
      </c>
      <c r="P25" s="32" t="s">
        <v>145</v>
      </c>
      <c r="Q25" s="32" t="s">
        <v>143</v>
      </c>
      <c r="R25" s="32" t="s">
        <v>145</v>
      </c>
      <c r="S25" s="32" t="s">
        <v>144</v>
      </c>
      <c r="T25" s="32" t="s">
        <v>292</v>
      </c>
    </row>
    <row r="26" spans="4:20" x14ac:dyDescent="0.3">
      <c r="M26" s="32" t="s">
        <v>188</v>
      </c>
      <c r="N26" s="32" t="s">
        <v>300</v>
      </c>
      <c r="O26" s="32" t="s">
        <v>299</v>
      </c>
      <c r="P26" s="32" t="s">
        <v>298</v>
      </c>
      <c r="Q26" s="32" t="s">
        <v>297</v>
      </c>
      <c r="R26" s="32" t="s">
        <v>298</v>
      </c>
      <c r="S26" s="32" t="s">
        <v>299</v>
      </c>
      <c r="T26" s="32" t="s">
        <v>300</v>
      </c>
    </row>
    <row r="27" spans="4:20" x14ac:dyDescent="0.3">
      <c r="M27" s="4"/>
      <c r="N27" s="4" t="s">
        <v>287</v>
      </c>
      <c r="O27" s="4" t="s">
        <v>144</v>
      </c>
      <c r="P27" s="4" t="s">
        <v>143</v>
      </c>
      <c r="Q27" s="4" t="s">
        <v>145</v>
      </c>
      <c r="R27" s="4" t="s">
        <v>143</v>
      </c>
      <c r="S27" s="4" t="s">
        <v>144</v>
      </c>
      <c r="T27" s="4" t="s">
        <v>287</v>
      </c>
    </row>
    <row r="28" spans="4:20" x14ac:dyDescent="0.3">
      <c r="M28" s="32" t="s">
        <v>189</v>
      </c>
      <c r="N28" s="32" t="s">
        <v>301</v>
      </c>
      <c r="O28" s="4" t="s">
        <v>299</v>
      </c>
      <c r="P28" s="4" t="s">
        <v>302</v>
      </c>
      <c r="Q28" s="4" t="s">
        <v>304</v>
      </c>
      <c r="R28" s="4" t="s">
        <v>302</v>
      </c>
      <c r="S28" s="4" t="s">
        <v>299</v>
      </c>
      <c r="T28" s="32" t="s">
        <v>301</v>
      </c>
    </row>
    <row r="29" spans="4:20" x14ac:dyDescent="0.3">
      <c r="M29" s="4"/>
      <c r="N29" s="32" t="s">
        <v>292</v>
      </c>
      <c r="O29" s="32" t="s">
        <v>144</v>
      </c>
      <c r="P29" s="32" t="s">
        <v>145</v>
      </c>
      <c r="Q29" s="32" t="s">
        <v>143</v>
      </c>
      <c r="R29" s="32" t="s">
        <v>145</v>
      </c>
      <c r="S29" s="32" t="s">
        <v>144</v>
      </c>
      <c r="T29" s="32" t="s">
        <v>292</v>
      </c>
    </row>
    <row r="30" spans="4:20" x14ac:dyDescent="0.3">
      <c r="M30" s="32" t="s">
        <v>192</v>
      </c>
      <c r="N30" s="32" t="s">
        <v>301</v>
      </c>
      <c r="O30" s="4" t="s">
        <v>303</v>
      </c>
      <c r="P30" s="4" t="s">
        <v>302</v>
      </c>
      <c r="Q30" s="4" t="s">
        <v>304</v>
      </c>
      <c r="R30" s="4" t="s">
        <v>302</v>
      </c>
      <c r="S30" s="4" t="s">
        <v>303</v>
      </c>
      <c r="T30" s="32" t="s">
        <v>301</v>
      </c>
    </row>
    <row r="31" spans="4:20" x14ac:dyDescent="0.3">
      <c r="M31" s="4"/>
      <c r="N31" s="4" t="s">
        <v>287</v>
      </c>
      <c r="O31" s="4" t="s">
        <v>144</v>
      </c>
      <c r="P31" s="4" t="s">
        <v>143</v>
      </c>
      <c r="Q31" s="4" t="s">
        <v>287</v>
      </c>
      <c r="R31" s="4" t="s">
        <v>143</v>
      </c>
      <c r="S31" s="4" t="s">
        <v>144</v>
      </c>
      <c r="T31" s="4" t="s">
        <v>287</v>
      </c>
    </row>
    <row r="32" spans="4:20" x14ac:dyDescent="0.3">
      <c r="M32" s="32" t="s">
        <v>193</v>
      </c>
      <c r="N32" s="32" t="s">
        <v>305</v>
      </c>
      <c r="O32" s="4" t="s">
        <v>303</v>
      </c>
      <c r="P32" s="4" t="s">
        <v>306</v>
      </c>
      <c r="Q32" s="4" t="s">
        <v>307</v>
      </c>
      <c r="R32" s="4" t="s">
        <v>306</v>
      </c>
      <c r="S32" s="4" t="s">
        <v>303</v>
      </c>
      <c r="T32" s="32" t="s">
        <v>305</v>
      </c>
    </row>
    <row r="33" spans="10:20" x14ac:dyDescent="0.3">
      <c r="M33" s="4"/>
      <c r="N33" s="32" t="s">
        <v>292</v>
      </c>
      <c r="O33" s="32" t="s">
        <v>144</v>
      </c>
      <c r="P33" s="32" t="s">
        <v>145</v>
      </c>
      <c r="Q33" s="32" t="s">
        <v>143</v>
      </c>
      <c r="R33" s="32" t="s">
        <v>145</v>
      </c>
      <c r="S33" s="32" t="s">
        <v>144</v>
      </c>
      <c r="T33" s="4" t="s">
        <v>292</v>
      </c>
    </row>
    <row r="34" spans="10:20" x14ac:dyDescent="0.3">
      <c r="M34" s="32" t="s">
        <v>196</v>
      </c>
      <c r="N34" s="32" t="s">
        <v>305</v>
      </c>
      <c r="O34" s="4" t="s">
        <v>308</v>
      </c>
      <c r="P34" s="4" t="s">
        <v>306</v>
      </c>
      <c r="Q34" s="32" t="s">
        <v>307</v>
      </c>
      <c r="R34" s="4" t="s">
        <v>306</v>
      </c>
      <c r="S34" s="4" t="s">
        <v>308</v>
      </c>
      <c r="T34" s="32" t="s">
        <v>305</v>
      </c>
    </row>
    <row r="35" spans="10:20" x14ac:dyDescent="0.3">
      <c r="M35" s="4"/>
      <c r="N35" s="32" t="s">
        <v>287</v>
      </c>
      <c r="O35" s="4" t="s">
        <v>144</v>
      </c>
      <c r="P35" s="4" t="s">
        <v>143</v>
      </c>
      <c r="Q35" s="32" t="s">
        <v>145</v>
      </c>
      <c r="R35" s="4" t="s">
        <v>143</v>
      </c>
      <c r="S35" s="4" t="s">
        <v>144</v>
      </c>
      <c r="T35" s="32" t="s">
        <v>287</v>
      </c>
    </row>
    <row r="36" spans="10:20" x14ac:dyDescent="0.3">
      <c r="M36" s="32" t="s">
        <v>197</v>
      </c>
      <c r="N36" s="4" t="s">
        <v>311</v>
      </c>
      <c r="O36" s="4" t="s">
        <v>308</v>
      </c>
      <c r="P36" s="4" t="s">
        <v>310</v>
      </c>
      <c r="Q36" s="32" t="s">
        <v>309</v>
      </c>
      <c r="R36" s="4" t="s">
        <v>310</v>
      </c>
      <c r="S36" s="4" t="s">
        <v>308</v>
      </c>
      <c r="T36" s="4" t="s">
        <v>311</v>
      </c>
    </row>
    <row r="37" spans="10:20" x14ac:dyDescent="0.3">
      <c r="M37" s="4"/>
      <c r="N37" s="32" t="s">
        <v>292</v>
      </c>
      <c r="O37" s="32" t="s">
        <v>144</v>
      </c>
      <c r="P37" s="32" t="s">
        <v>145</v>
      </c>
      <c r="Q37" s="32" t="s">
        <v>143</v>
      </c>
      <c r="R37" s="32" t="s">
        <v>145</v>
      </c>
      <c r="S37" s="32" t="s">
        <v>144</v>
      </c>
      <c r="T37" s="32" t="s">
        <v>292</v>
      </c>
    </row>
    <row r="38" spans="10:20" x14ac:dyDescent="0.3">
      <c r="M38" s="32" t="s">
        <v>247</v>
      </c>
      <c r="N38" s="4" t="s">
        <v>311</v>
      </c>
      <c r="O38" s="4" t="s">
        <v>312</v>
      </c>
      <c r="P38" s="4" t="s">
        <v>310</v>
      </c>
      <c r="Q38" s="32" t="s">
        <v>309</v>
      </c>
      <c r="R38" s="4" t="s">
        <v>310</v>
      </c>
      <c r="S38" s="4" t="s">
        <v>312</v>
      </c>
      <c r="T38" s="4" t="s">
        <v>311</v>
      </c>
    </row>
    <row r="39" spans="10:20" x14ac:dyDescent="0.3">
      <c r="M39" s="4"/>
      <c r="N39" s="32" t="s">
        <v>287</v>
      </c>
      <c r="O39" s="4" t="s">
        <v>144</v>
      </c>
      <c r="P39" s="4" t="s">
        <v>143</v>
      </c>
      <c r="Q39" s="32" t="s">
        <v>145</v>
      </c>
      <c r="R39" s="4" t="s">
        <v>143</v>
      </c>
      <c r="S39" s="4" t="s">
        <v>144</v>
      </c>
      <c r="T39" s="32" t="s">
        <v>287</v>
      </c>
    </row>
    <row r="40" spans="10:20" x14ac:dyDescent="0.3">
      <c r="M40" s="32" t="s">
        <v>248</v>
      </c>
      <c r="N40" s="32" t="s">
        <v>295</v>
      </c>
      <c r="O40" s="4" t="s">
        <v>312</v>
      </c>
      <c r="P40" s="4" t="s">
        <v>294</v>
      </c>
      <c r="Q40" s="32" t="s">
        <v>293</v>
      </c>
      <c r="R40" s="4" t="s">
        <v>294</v>
      </c>
      <c r="S40" s="4" t="s">
        <v>312</v>
      </c>
      <c r="T40" s="32" t="s">
        <v>295</v>
      </c>
    </row>
    <row r="43" spans="10:20" x14ac:dyDescent="0.3">
      <c r="J43" t="s">
        <v>316</v>
      </c>
    </row>
    <row r="44" spans="10:20" x14ac:dyDescent="0.3">
      <c r="J44" t="s">
        <v>314</v>
      </c>
    </row>
    <row r="45" spans="10:20" x14ac:dyDescent="0.3">
      <c r="J45" t="s">
        <v>315</v>
      </c>
    </row>
    <row r="47" spans="10:20" x14ac:dyDescent="0.3">
      <c r="J47" t="s">
        <v>317</v>
      </c>
    </row>
    <row r="48" spans="10:20" x14ac:dyDescent="0.3">
      <c r="J48" t="s">
        <v>318</v>
      </c>
    </row>
    <row r="49" spans="10:21" x14ac:dyDescent="0.3">
      <c r="J49" t="s">
        <v>319</v>
      </c>
    </row>
    <row r="51" spans="10:21" x14ac:dyDescent="0.3">
      <c r="J51" s="1"/>
      <c r="K51" s="1" t="s">
        <v>199</v>
      </c>
      <c r="L51" s="1" t="s">
        <v>200</v>
      </c>
      <c r="M51" s="1" t="s">
        <v>202</v>
      </c>
      <c r="N51" s="34"/>
      <c r="O51" s="35" t="s">
        <v>292</v>
      </c>
      <c r="P51" s="35" t="s">
        <v>145</v>
      </c>
      <c r="Q51" s="35" t="s">
        <v>144</v>
      </c>
      <c r="R51" s="35" t="s">
        <v>143</v>
      </c>
      <c r="S51" s="35" t="s">
        <v>144</v>
      </c>
      <c r="T51" s="35" t="s">
        <v>145</v>
      </c>
      <c r="U51" s="35" t="s">
        <v>292</v>
      </c>
    </row>
    <row r="52" spans="10:21" x14ac:dyDescent="0.3">
      <c r="J52" s="1" t="s">
        <v>178</v>
      </c>
      <c r="K52" s="1" t="s">
        <v>38</v>
      </c>
      <c r="L52" s="1" t="s">
        <v>201</v>
      </c>
      <c r="M52" s="1" t="s">
        <v>40</v>
      </c>
      <c r="N52" s="34" t="s">
        <v>320</v>
      </c>
      <c r="O52" s="35" t="s">
        <v>293</v>
      </c>
      <c r="P52" s="35" t="s">
        <v>288</v>
      </c>
      <c r="Q52" s="35" t="s">
        <v>326</v>
      </c>
      <c r="R52" s="35" t="s">
        <v>295</v>
      </c>
      <c r="S52" s="35" t="str">
        <f t="shared" ref="S52:S62" si="0">Q52</f>
        <v>V0(OOO)</v>
      </c>
      <c r="T52" s="35" t="str">
        <f t="shared" ref="T52:T62" si="1">P52</f>
        <v>V2N(OON)</v>
      </c>
      <c r="U52" s="35" t="str">
        <f t="shared" ref="U52:U62" si="2">O52</f>
        <v>V1N(ONN)</v>
      </c>
    </row>
    <row r="53" spans="10:21" x14ac:dyDescent="0.3">
      <c r="J53" s="1"/>
      <c r="K53" s="1"/>
      <c r="L53" s="1"/>
      <c r="M53" s="1"/>
      <c r="N53" s="34"/>
      <c r="O53" s="35" t="s">
        <v>287</v>
      </c>
      <c r="P53" s="35" t="s">
        <v>144</v>
      </c>
      <c r="Q53" s="35" t="s">
        <v>143</v>
      </c>
      <c r="R53" s="35" t="s">
        <v>145</v>
      </c>
      <c r="S53" s="35" t="str">
        <f t="shared" si="0"/>
        <v>Ta/2</v>
      </c>
      <c r="T53" s="35" t="str">
        <f t="shared" si="1"/>
        <v>Tb/2</v>
      </c>
      <c r="U53" s="35" t="str">
        <f t="shared" si="2"/>
        <v>Tc/4</v>
      </c>
    </row>
    <row r="54" spans="10:21" x14ac:dyDescent="0.3">
      <c r="J54" s="1"/>
      <c r="K54" s="1"/>
      <c r="L54" s="1"/>
      <c r="M54" s="1"/>
      <c r="N54" s="34" t="s">
        <v>321</v>
      </c>
      <c r="O54" s="35" t="s">
        <v>288</v>
      </c>
      <c r="P54" s="35" t="s">
        <v>326</v>
      </c>
      <c r="Q54" s="35" t="s">
        <v>295</v>
      </c>
      <c r="R54" s="35" t="s">
        <v>291</v>
      </c>
      <c r="S54" s="35" t="str">
        <f t="shared" si="0"/>
        <v>V1P(POO)</v>
      </c>
      <c r="T54" s="35" t="str">
        <f t="shared" si="1"/>
        <v>V0(OOO)</v>
      </c>
      <c r="U54" s="35" t="str">
        <f t="shared" si="2"/>
        <v>V2N(OON)</v>
      </c>
    </row>
    <row r="55" spans="10:21" x14ac:dyDescent="0.3">
      <c r="J55" s="1"/>
      <c r="K55" s="1"/>
      <c r="L55" s="1"/>
      <c r="M55" s="1"/>
      <c r="N55" s="34"/>
      <c r="O55" s="34" t="s">
        <v>292</v>
      </c>
      <c r="P55" s="35" t="s">
        <v>145</v>
      </c>
      <c r="Q55" s="35" t="s">
        <v>144</v>
      </c>
      <c r="R55" s="35" t="s">
        <v>143</v>
      </c>
      <c r="S55" s="35" t="str">
        <f t="shared" si="0"/>
        <v>Tb/2</v>
      </c>
      <c r="T55" s="35" t="str">
        <f t="shared" si="1"/>
        <v>Tc/2</v>
      </c>
      <c r="U55" s="34" t="str">
        <f t="shared" si="2"/>
        <v>Ta/4</v>
      </c>
    </row>
    <row r="56" spans="10:21" x14ac:dyDescent="0.3">
      <c r="J56" s="1" t="s">
        <v>179</v>
      </c>
      <c r="K56" s="1" t="s">
        <v>38</v>
      </c>
      <c r="L56" s="1" t="s">
        <v>136</v>
      </c>
      <c r="M56" s="1" t="s">
        <v>40</v>
      </c>
      <c r="N56" s="34" t="s">
        <v>322</v>
      </c>
      <c r="O56" s="34" t="s">
        <v>293</v>
      </c>
      <c r="P56" s="35" t="s">
        <v>288</v>
      </c>
      <c r="Q56" s="35" t="s">
        <v>289</v>
      </c>
      <c r="R56" s="35" t="s">
        <v>295</v>
      </c>
      <c r="S56" s="35" t="str">
        <f t="shared" si="0"/>
        <v>V7(PON)</v>
      </c>
      <c r="T56" s="35" t="str">
        <f t="shared" si="1"/>
        <v>V2N(OON)</v>
      </c>
      <c r="U56" s="34" t="str">
        <f t="shared" si="2"/>
        <v>V1N(ONN)</v>
      </c>
    </row>
    <row r="57" spans="10:21" x14ac:dyDescent="0.3">
      <c r="J57" s="1"/>
      <c r="K57" s="1"/>
      <c r="L57" s="1"/>
      <c r="M57" s="1"/>
      <c r="N57" s="34"/>
      <c r="O57" s="34" t="s">
        <v>287</v>
      </c>
      <c r="P57" s="35" t="s">
        <v>144</v>
      </c>
      <c r="Q57" s="35" t="s">
        <v>143</v>
      </c>
      <c r="R57" s="35" t="s">
        <v>143</v>
      </c>
      <c r="S57" s="34" t="str">
        <f t="shared" si="0"/>
        <v>Ta/2</v>
      </c>
      <c r="T57" s="34" t="str">
        <f t="shared" si="1"/>
        <v>Tb/2</v>
      </c>
      <c r="U57" s="34" t="str">
        <f t="shared" si="2"/>
        <v>Tc/4</v>
      </c>
    </row>
    <row r="58" spans="10:21" x14ac:dyDescent="0.3">
      <c r="J58" s="1"/>
      <c r="K58" s="1"/>
      <c r="L58" s="1"/>
      <c r="M58" s="1"/>
      <c r="N58" s="34" t="s">
        <v>325</v>
      </c>
      <c r="O58" s="34" t="s">
        <v>288</v>
      </c>
      <c r="P58" s="35" t="s">
        <v>289</v>
      </c>
      <c r="Q58" s="35" t="s">
        <v>295</v>
      </c>
      <c r="R58" s="35" t="s">
        <v>291</v>
      </c>
      <c r="S58" s="34" t="str">
        <f t="shared" si="0"/>
        <v>V1P(POO)</v>
      </c>
      <c r="T58" s="34" t="str">
        <f t="shared" si="1"/>
        <v>V7(PON)</v>
      </c>
      <c r="U58" s="34" t="str">
        <f t="shared" si="2"/>
        <v>V2N(OON)</v>
      </c>
    </row>
    <row r="59" spans="10:21" x14ac:dyDescent="0.3">
      <c r="J59" s="1"/>
      <c r="K59" s="1"/>
      <c r="L59" s="1"/>
      <c r="M59" s="1"/>
      <c r="N59" s="36"/>
      <c r="O59" s="36" t="s">
        <v>292</v>
      </c>
      <c r="P59" s="37" t="s">
        <v>144</v>
      </c>
      <c r="Q59" s="37" t="s">
        <v>145</v>
      </c>
      <c r="R59" s="37" t="s">
        <v>143</v>
      </c>
      <c r="S59" s="36" t="str">
        <f t="shared" si="0"/>
        <v>Tc/2</v>
      </c>
      <c r="T59" s="36" t="str">
        <f t="shared" si="1"/>
        <v>Tb/2</v>
      </c>
      <c r="U59" s="36" t="str">
        <f t="shared" si="2"/>
        <v>Ta/4</v>
      </c>
    </row>
    <row r="60" spans="10:21" x14ac:dyDescent="0.3">
      <c r="J60" s="1" t="s">
        <v>182</v>
      </c>
      <c r="K60" s="1" t="s">
        <v>40</v>
      </c>
      <c r="L60" s="1" t="s">
        <v>201</v>
      </c>
      <c r="M60" s="1" t="s">
        <v>198</v>
      </c>
      <c r="N60" s="36" t="s">
        <v>323</v>
      </c>
      <c r="O60" s="36" t="s">
        <v>288</v>
      </c>
      <c r="P60" s="37" t="s">
        <v>326</v>
      </c>
      <c r="Q60" s="37" t="s">
        <v>300</v>
      </c>
      <c r="R60" s="37" t="s">
        <v>291</v>
      </c>
      <c r="S60" s="36" t="str">
        <f t="shared" si="0"/>
        <v>V3P(OPO)</v>
      </c>
      <c r="T60" s="36" t="str">
        <f t="shared" si="1"/>
        <v>V0(OOO)</v>
      </c>
      <c r="U60" s="36" t="str">
        <f t="shared" si="2"/>
        <v>V2N(OON)</v>
      </c>
    </row>
    <row r="61" spans="10:21" x14ac:dyDescent="0.3">
      <c r="N61" s="1"/>
      <c r="O61" s="1" t="s">
        <v>287</v>
      </c>
      <c r="P61" s="1" t="s">
        <v>144</v>
      </c>
      <c r="Q61" s="33" t="s">
        <v>143</v>
      </c>
      <c r="R61" s="33" t="s">
        <v>145</v>
      </c>
      <c r="S61" s="1" t="str">
        <f t="shared" si="0"/>
        <v>Ta/2</v>
      </c>
      <c r="T61" s="1" t="str">
        <f t="shared" si="1"/>
        <v>Tb/2</v>
      </c>
      <c r="U61" s="1" t="str">
        <f t="shared" si="2"/>
        <v>Tc/4</v>
      </c>
    </row>
    <row r="62" spans="10:21" x14ac:dyDescent="0.3">
      <c r="N62" s="1" t="s">
        <v>327</v>
      </c>
      <c r="O62" s="1" t="s">
        <v>297</v>
      </c>
      <c r="P62" s="33" t="s">
        <v>288</v>
      </c>
      <c r="Q62" s="33" t="s">
        <v>326</v>
      </c>
      <c r="R62" s="33" t="s">
        <v>297</v>
      </c>
      <c r="S62" s="1" t="str">
        <f t="shared" si="0"/>
        <v>V0(OOO)</v>
      </c>
      <c r="T62" s="1" t="str">
        <f t="shared" si="1"/>
        <v>V2N(OON)</v>
      </c>
      <c r="U62" s="1" t="str">
        <f t="shared" si="2"/>
        <v>V3N(NON)</v>
      </c>
    </row>
    <row r="63" spans="10:21" x14ac:dyDescent="0.3">
      <c r="N63" s="1"/>
      <c r="O63" s="1" t="s">
        <v>292</v>
      </c>
      <c r="P63" s="1" t="s">
        <v>145</v>
      </c>
      <c r="Q63" s="33" t="s">
        <v>144</v>
      </c>
      <c r="R63" s="33" t="s">
        <v>143</v>
      </c>
      <c r="S63" s="1" t="str">
        <f t="shared" ref="S63:S66" si="3">Q63</f>
        <v>Tb/2</v>
      </c>
      <c r="T63" s="1" t="str">
        <f t="shared" ref="T63:T66" si="4">P63</f>
        <v>Tc/2</v>
      </c>
      <c r="U63" s="1" t="str">
        <f t="shared" ref="U63:U66" si="5">O63</f>
        <v>Ta/4</v>
      </c>
    </row>
    <row r="64" spans="10:21" x14ac:dyDescent="0.3">
      <c r="J64" s="1" t="s">
        <v>183</v>
      </c>
      <c r="K64" s="1" t="s">
        <v>40</v>
      </c>
      <c r="L64" s="1" t="s">
        <v>205</v>
      </c>
      <c r="M64" s="1" t="s">
        <v>198</v>
      </c>
      <c r="N64" s="1" t="s">
        <v>324</v>
      </c>
      <c r="O64" s="1" t="s">
        <v>291</v>
      </c>
      <c r="P64" s="33" t="s">
        <v>300</v>
      </c>
      <c r="Q64" s="33" t="s">
        <v>296</v>
      </c>
      <c r="R64" s="33" t="s">
        <v>288</v>
      </c>
      <c r="S64" s="1" t="str">
        <f t="shared" si="3"/>
        <v>V8(OPN)</v>
      </c>
      <c r="T64" s="1" t="str">
        <f t="shared" si="4"/>
        <v>V3P(OPO)</v>
      </c>
      <c r="U64" s="1" t="str">
        <f t="shared" si="5"/>
        <v>V2P(PPO)</v>
      </c>
    </row>
    <row r="65" spans="4:21" x14ac:dyDescent="0.3">
      <c r="N65" s="1"/>
      <c r="O65" s="1" t="s">
        <v>328</v>
      </c>
      <c r="P65" s="1" t="s">
        <v>329</v>
      </c>
      <c r="Q65" s="33" t="s">
        <v>292</v>
      </c>
      <c r="R65" s="33" t="s">
        <v>287</v>
      </c>
      <c r="S65" s="1" t="str">
        <f t="shared" si="3"/>
        <v>Ta/4</v>
      </c>
      <c r="T65" s="1" t="str">
        <f t="shared" si="4"/>
        <v>Tb/4</v>
      </c>
      <c r="U65" s="1" t="str">
        <f t="shared" si="5"/>
        <v>Tc/6</v>
      </c>
    </row>
    <row r="66" spans="4:21" x14ac:dyDescent="0.3">
      <c r="N66" s="1" t="s">
        <v>330</v>
      </c>
      <c r="O66" s="1" t="s">
        <v>300</v>
      </c>
      <c r="P66" s="33" t="s">
        <v>326</v>
      </c>
      <c r="Q66" s="33" t="s">
        <v>288</v>
      </c>
      <c r="R66" s="33" t="s">
        <v>297</v>
      </c>
      <c r="S66" s="1" t="str">
        <f t="shared" si="3"/>
        <v>V2N(OON)</v>
      </c>
      <c r="T66" s="1" t="str">
        <f t="shared" si="4"/>
        <v>V0(OOO)</v>
      </c>
      <c r="U66" s="1" t="str">
        <f t="shared" si="5"/>
        <v>V3P(OPO)</v>
      </c>
    </row>
    <row r="68" spans="4:21" x14ac:dyDescent="0.3">
      <c r="J68" s="1" t="s">
        <v>186</v>
      </c>
      <c r="K68" s="1" t="s">
        <v>198</v>
      </c>
      <c r="L68" s="1" t="s">
        <v>201</v>
      </c>
      <c r="M68" s="1" t="s">
        <v>206</v>
      </c>
    </row>
    <row r="69" spans="4:21" x14ac:dyDescent="0.3">
      <c r="J69" s="1" t="s">
        <v>187</v>
      </c>
      <c r="K69" s="1" t="s">
        <v>198</v>
      </c>
      <c r="L69" s="1" t="s">
        <v>209</v>
      </c>
      <c r="M69" s="1" t="s">
        <v>206</v>
      </c>
    </row>
    <row r="70" spans="4:21" x14ac:dyDescent="0.3">
      <c r="D70" s="47"/>
      <c r="J70" s="1" t="s">
        <v>190</v>
      </c>
      <c r="K70" s="1" t="s">
        <v>206</v>
      </c>
      <c r="L70" s="1" t="s">
        <v>201</v>
      </c>
      <c r="M70" s="1" t="s">
        <v>207</v>
      </c>
    </row>
    <row r="71" spans="4:21" x14ac:dyDescent="0.3">
      <c r="D71" s="47"/>
      <c r="J71" s="1" t="s">
        <v>191</v>
      </c>
      <c r="K71" s="1" t="s">
        <v>206</v>
      </c>
      <c r="L71" s="1" t="s">
        <v>211</v>
      </c>
      <c r="M71" s="1" t="s">
        <v>207</v>
      </c>
    </row>
    <row r="72" spans="4:21" x14ac:dyDescent="0.3">
      <c r="J72" s="1" t="s">
        <v>194</v>
      </c>
      <c r="K72" s="1" t="s">
        <v>207</v>
      </c>
      <c r="L72" s="1" t="s">
        <v>201</v>
      </c>
      <c r="M72" s="1" t="s">
        <v>208</v>
      </c>
    </row>
    <row r="73" spans="4:21" x14ac:dyDescent="0.3">
      <c r="J73" s="1" t="s">
        <v>195</v>
      </c>
      <c r="K73" s="1" t="s">
        <v>207</v>
      </c>
      <c r="L73" s="1" t="s">
        <v>213</v>
      </c>
      <c r="M73" s="1" t="s">
        <v>208</v>
      </c>
    </row>
    <row r="74" spans="4:21" x14ac:dyDescent="0.3">
      <c r="J74" s="1" t="s">
        <v>245</v>
      </c>
      <c r="K74" s="1" t="s">
        <v>208</v>
      </c>
      <c r="L74" s="1" t="s">
        <v>201</v>
      </c>
      <c r="M74" s="1" t="s">
        <v>38</v>
      </c>
    </row>
    <row r="75" spans="4:21" x14ac:dyDescent="0.3">
      <c r="J75" s="1" t="s">
        <v>246</v>
      </c>
      <c r="K75" s="1" t="s">
        <v>208</v>
      </c>
      <c r="L75" s="1" t="s">
        <v>214</v>
      </c>
      <c r="M75" s="1" t="s">
        <v>38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DA68-E0EE-407D-9A16-9E9F2C89A557}">
  <dimension ref="L2:S56"/>
  <sheetViews>
    <sheetView workbookViewId="0">
      <selection activeCell="J29" sqref="J29"/>
    </sheetView>
  </sheetViews>
  <sheetFormatPr defaultRowHeight="14.4" x14ac:dyDescent="0.3"/>
  <cols>
    <col min="13" max="13" width="37.77734375" bestFit="1" customWidth="1"/>
    <col min="14" max="14" width="15.33203125" customWidth="1"/>
    <col min="15" max="15" width="17" customWidth="1"/>
  </cols>
  <sheetData>
    <row r="2" spans="12:16" x14ac:dyDescent="0.3">
      <c r="M2" t="s">
        <v>94</v>
      </c>
    </row>
    <row r="3" spans="12:16" x14ac:dyDescent="0.3">
      <c r="M3" t="s">
        <v>95</v>
      </c>
    </row>
    <row r="4" spans="12:16" x14ac:dyDescent="0.3">
      <c r="M4" t="s">
        <v>96</v>
      </c>
    </row>
    <row r="6" spans="12:16" x14ac:dyDescent="0.3">
      <c r="M6" s="21" t="s">
        <v>97</v>
      </c>
    </row>
    <row r="7" spans="12:16" x14ac:dyDescent="0.3">
      <c r="L7" s="1">
        <v>1</v>
      </c>
      <c r="M7" s="1" t="s">
        <v>98</v>
      </c>
      <c r="N7" s="1"/>
      <c r="O7" s="1"/>
    </row>
    <row r="8" spans="12:16" x14ac:dyDescent="0.3">
      <c r="L8" s="1"/>
      <c r="M8" s="1" t="s">
        <v>99</v>
      </c>
      <c r="N8" s="1" t="s">
        <v>100</v>
      </c>
      <c r="O8" s="1">
        <v>100</v>
      </c>
      <c r="P8">
        <v>101</v>
      </c>
    </row>
    <row r="9" spans="12:16" x14ac:dyDescent="0.3">
      <c r="L9" s="1">
        <v>2</v>
      </c>
      <c r="M9" s="1" t="s">
        <v>101</v>
      </c>
      <c r="N9" s="1"/>
      <c r="O9" s="1"/>
    </row>
    <row r="10" spans="12:16" x14ac:dyDescent="0.3">
      <c r="L10" s="1">
        <v>3</v>
      </c>
      <c r="M10" s="1" t="s">
        <v>102</v>
      </c>
      <c r="N10" s="1"/>
      <c r="O10" s="1"/>
    </row>
    <row r="13" spans="12:16" x14ac:dyDescent="0.3">
      <c r="L13" s="1"/>
      <c r="M13" s="1" t="s">
        <v>103</v>
      </c>
      <c r="N13" s="1"/>
      <c r="O13" s="1"/>
    </row>
    <row r="14" spans="12:16" x14ac:dyDescent="0.3">
      <c r="L14" s="1">
        <v>1</v>
      </c>
      <c r="M14" s="1" t="s">
        <v>104</v>
      </c>
      <c r="N14" s="1" t="s">
        <v>105</v>
      </c>
      <c r="O14" s="1"/>
    </row>
    <row r="15" spans="12:16" x14ac:dyDescent="0.3">
      <c r="L15" s="1">
        <v>2</v>
      </c>
      <c r="M15" s="1" t="s">
        <v>106</v>
      </c>
      <c r="N15" s="1" t="s">
        <v>107</v>
      </c>
      <c r="O15" s="1"/>
    </row>
    <row r="16" spans="12:16" x14ac:dyDescent="0.3">
      <c r="L16" s="1">
        <v>3</v>
      </c>
      <c r="M16" s="1" t="s">
        <v>108</v>
      </c>
      <c r="N16" s="1" t="s">
        <v>109</v>
      </c>
      <c r="O16" s="1"/>
    </row>
    <row r="17" spans="12:15" x14ac:dyDescent="0.3">
      <c r="L17" s="1">
        <v>4</v>
      </c>
      <c r="M17" s="1" t="s">
        <v>110</v>
      </c>
      <c r="N17" s="1" t="s">
        <v>111</v>
      </c>
      <c r="O17" s="1" t="s">
        <v>112</v>
      </c>
    </row>
    <row r="18" spans="12:15" x14ac:dyDescent="0.3">
      <c r="L18" s="1">
        <v>5</v>
      </c>
      <c r="M18" s="1" t="s">
        <v>113</v>
      </c>
      <c r="N18" s="1" t="s">
        <v>114</v>
      </c>
      <c r="O18" s="1"/>
    </row>
    <row r="20" spans="12:15" x14ac:dyDescent="0.3">
      <c r="M20" s="1" t="s">
        <v>115</v>
      </c>
      <c r="N20" s="1" t="s">
        <v>118</v>
      </c>
    </row>
    <row r="21" spans="12:15" x14ac:dyDescent="0.3">
      <c r="M21" s="1" t="s">
        <v>116</v>
      </c>
      <c r="N21" s="1" t="s">
        <v>117</v>
      </c>
    </row>
    <row r="22" spans="12:15" x14ac:dyDescent="0.3">
      <c r="M22" s="1" t="s">
        <v>119</v>
      </c>
      <c r="N22" s="1" t="s">
        <v>120</v>
      </c>
    </row>
    <row r="23" spans="12:15" x14ac:dyDescent="0.3">
      <c r="M23" s="1" t="s">
        <v>121</v>
      </c>
      <c r="N23" s="1" t="s">
        <v>122</v>
      </c>
    </row>
    <row r="24" spans="12:15" x14ac:dyDescent="0.3">
      <c r="M24" s="1" t="s">
        <v>123</v>
      </c>
      <c r="N24" s="1" t="s">
        <v>124</v>
      </c>
    </row>
    <row r="26" spans="12:15" x14ac:dyDescent="0.3">
      <c r="M26" s="21" t="s">
        <v>125</v>
      </c>
    </row>
    <row r="28" spans="12:15" x14ac:dyDescent="0.3">
      <c r="M28" t="s">
        <v>126</v>
      </c>
    </row>
    <row r="29" spans="12:15" x14ac:dyDescent="0.3">
      <c r="M29" t="s">
        <v>127</v>
      </c>
    </row>
    <row r="31" spans="12:15" x14ac:dyDescent="0.3">
      <c r="M31" t="s">
        <v>128</v>
      </c>
    </row>
    <row r="33" spans="12:19" x14ac:dyDescent="0.3">
      <c r="L33" t="s">
        <v>129</v>
      </c>
      <c r="M33" t="s">
        <v>130</v>
      </c>
    </row>
    <row r="34" spans="12:19" x14ac:dyDescent="0.3">
      <c r="M34" t="s">
        <v>149</v>
      </c>
      <c r="P34" t="s">
        <v>40</v>
      </c>
      <c r="Q34" t="s">
        <v>38</v>
      </c>
    </row>
    <row r="36" spans="12:19" x14ac:dyDescent="0.3">
      <c r="M36" t="s">
        <v>131</v>
      </c>
      <c r="N36" t="s">
        <v>134</v>
      </c>
      <c r="O36" t="s">
        <v>110</v>
      </c>
      <c r="P36" t="s">
        <v>135</v>
      </c>
    </row>
    <row r="37" spans="12:19" x14ac:dyDescent="0.3">
      <c r="M37" t="s">
        <v>132</v>
      </c>
    </row>
    <row r="38" spans="12:19" x14ac:dyDescent="0.3">
      <c r="M38" t="s">
        <v>133</v>
      </c>
    </row>
    <row r="39" spans="12:19" x14ac:dyDescent="0.3">
      <c r="R39" t="s">
        <v>142</v>
      </c>
    </row>
    <row r="40" spans="12:19" x14ac:dyDescent="0.3">
      <c r="M40" t="s">
        <v>40</v>
      </c>
      <c r="N40" t="s">
        <v>138</v>
      </c>
      <c r="P40" t="s">
        <v>138</v>
      </c>
      <c r="Q40" s="59" t="s">
        <v>141</v>
      </c>
      <c r="R40" t="s">
        <v>40</v>
      </c>
      <c r="S40" t="s">
        <v>143</v>
      </c>
    </row>
    <row r="41" spans="12:19" x14ac:dyDescent="0.3">
      <c r="M41" t="s">
        <v>136</v>
      </c>
      <c r="N41" t="s">
        <v>110</v>
      </c>
      <c r="O41" s="58" t="s">
        <v>140</v>
      </c>
      <c r="Q41" s="59"/>
      <c r="R41" t="s">
        <v>137</v>
      </c>
      <c r="S41" t="s">
        <v>144</v>
      </c>
    </row>
    <row r="42" spans="12:19" x14ac:dyDescent="0.3">
      <c r="M42" t="s">
        <v>137</v>
      </c>
      <c r="N42" t="s">
        <v>135</v>
      </c>
      <c r="O42" s="58"/>
      <c r="P42" t="s">
        <v>135</v>
      </c>
      <c r="Q42" s="59"/>
      <c r="R42" t="s">
        <v>136</v>
      </c>
      <c r="S42" t="s">
        <v>145</v>
      </c>
    </row>
    <row r="43" spans="12:19" x14ac:dyDescent="0.3">
      <c r="R43" t="s">
        <v>142</v>
      </c>
    </row>
    <row r="44" spans="12:19" x14ac:dyDescent="0.3">
      <c r="M44" t="s">
        <v>40</v>
      </c>
      <c r="N44" t="s">
        <v>139</v>
      </c>
      <c r="R44" t="s">
        <v>40</v>
      </c>
      <c r="S44" t="s">
        <v>143</v>
      </c>
    </row>
    <row r="45" spans="12:19" x14ac:dyDescent="0.3">
      <c r="M45" t="s">
        <v>136</v>
      </c>
      <c r="N45" t="s">
        <v>110</v>
      </c>
      <c r="R45" t="s">
        <v>136</v>
      </c>
      <c r="S45" t="s">
        <v>145</v>
      </c>
    </row>
    <row r="46" spans="12:19" x14ac:dyDescent="0.3">
      <c r="M46" t="s">
        <v>137</v>
      </c>
      <c r="N46" t="s">
        <v>135</v>
      </c>
      <c r="R46" t="s">
        <v>137</v>
      </c>
      <c r="S46" t="s">
        <v>144</v>
      </c>
    </row>
    <row r="49" spans="12:16" x14ac:dyDescent="0.3">
      <c r="L49" t="s">
        <v>146</v>
      </c>
      <c r="M49" t="s">
        <v>147</v>
      </c>
    </row>
    <row r="50" spans="12:16" x14ac:dyDescent="0.3">
      <c r="M50" t="s">
        <v>148</v>
      </c>
    </row>
    <row r="51" spans="12:16" x14ac:dyDescent="0.3">
      <c r="M51" t="s">
        <v>150</v>
      </c>
    </row>
    <row r="52" spans="12:16" x14ac:dyDescent="0.3">
      <c r="M52" t="s">
        <v>151</v>
      </c>
    </row>
    <row r="54" spans="12:16" x14ac:dyDescent="0.3">
      <c r="M54" t="s">
        <v>152</v>
      </c>
    </row>
    <row r="55" spans="12:16" x14ac:dyDescent="0.3">
      <c r="M55" t="s">
        <v>153</v>
      </c>
      <c r="N55" t="s">
        <v>154</v>
      </c>
      <c r="P55" t="s">
        <v>155</v>
      </c>
    </row>
    <row r="56" spans="12:16" x14ac:dyDescent="0.3">
      <c r="N56" t="s">
        <v>156</v>
      </c>
    </row>
  </sheetData>
  <mergeCells count="2">
    <mergeCell ref="O41:O42"/>
    <mergeCell ref="Q40:Q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Switching Combinations</vt:lpstr>
      <vt:lpstr>12 small vectors</vt:lpstr>
      <vt:lpstr>Switching based phase volt</vt:lpstr>
      <vt:lpstr>region </vt:lpstr>
      <vt:lpstr>Voltage Vector Region</vt:lpstr>
      <vt:lpstr>Dwell time calculation</vt:lpstr>
      <vt:lpstr>Model</vt:lpstr>
      <vt:lpstr>Symmetry Switch all region</vt:lpstr>
      <vt:lpstr>Switching Seq design</vt:lpstr>
      <vt:lpstr>Final Switching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Rachakonda S R Akshay</dc:creator>
  <cp:lastModifiedBy>Rachakonda S R Akshay</cp:lastModifiedBy>
  <dcterms:created xsi:type="dcterms:W3CDTF">2015-06-05T18:17:20Z</dcterms:created>
  <dcterms:modified xsi:type="dcterms:W3CDTF">2024-11-15T07:57:07Z</dcterms:modified>
</cp:coreProperties>
</file>