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9768\Desktop\"/>
    </mc:Choice>
  </mc:AlternateContent>
  <xr:revisionPtr revIDLastSave="0" documentId="8_{7066FA09-B77D-404C-B5B8-69AB6E5C4EE7}" xr6:coauthVersionLast="47" xr6:coauthVersionMax="47" xr10:uidLastSave="{00000000-0000-0000-0000-000000000000}"/>
  <bookViews>
    <workbookView xWindow="-28920" yWindow="-1905" windowWidth="29040" windowHeight="17640" activeTab="2" xr2:uid="{9C969890-154C-4B64-B8F9-017D528450C4}"/>
  </bookViews>
  <sheets>
    <sheet name="Retracting" sheetId="1" r:id="rId1"/>
    <sheet name="Just about to lift" sheetId="2" r:id="rId2"/>
    <sheet name="Extending" sheetId="3" r:id="rId3"/>
    <sheet name="Horizontal tramming" sheetId="4" r:id="rId4"/>
    <sheet name="Pulldown - Cylinder" sheetId="5" r:id="rId5"/>
    <sheet name="Pullbac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5" l="1"/>
  <c r="D110" i="5"/>
  <c r="D109" i="5"/>
  <c r="D108" i="5"/>
  <c r="D98" i="5"/>
  <c r="D97" i="5"/>
  <c r="D96" i="5"/>
  <c r="D95" i="5"/>
  <c r="D85" i="5"/>
  <c r="D84" i="5"/>
  <c r="D83" i="5"/>
  <c r="D82" i="5"/>
  <c r="C81" i="5"/>
  <c r="C80" i="5"/>
  <c r="C79" i="5"/>
  <c r="C78" i="5"/>
  <c r="C77" i="5"/>
  <c r="C76" i="5"/>
  <c r="C72" i="5"/>
  <c r="C71" i="5"/>
  <c r="C70" i="5"/>
  <c r="C69" i="5"/>
  <c r="C68" i="5"/>
  <c r="D67" i="5"/>
  <c r="D66" i="5"/>
  <c r="D65" i="5"/>
  <c r="C64" i="5"/>
  <c r="C60" i="5"/>
  <c r="C59" i="5"/>
  <c r="C58" i="5"/>
  <c r="C57" i="5"/>
  <c r="C56" i="5"/>
  <c r="D55" i="5"/>
  <c r="D54" i="5"/>
  <c r="D53" i="5"/>
  <c r="C52" i="5"/>
  <c r="C48" i="5"/>
  <c r="C47" i="5"/>
  <c r="C46" i="5"/>
  <c r="C45" i="5"/>
  <c r="C44" i="5"/>
  <c r="D43" i="5"/>
  <c r="D42" i="5"/>
  <c r="D41" i="5"/>
  <c r="C40" i="5"/>
  <c r="D36" i="5"/>
  <c r="D35" i="5"/>
  <c r="D34" i="5"/>
  <c r="C32" i="5"/>
  <c r="C31" i="5"/>
  <c r="C30" i="5"/>
  <c r="C29" i="5"/>
  <c r="C28" i="5"/>
  <c r="D24" i="5"/>
  <c r="D23" i="5"/>
  <c r="D22" i="5"/>
  <c r="C20" i="5"/>
  <c r="C19" i="5"/>
  <c r="C18" i="5"/>
  <c r="C17" i="5"/>
  <c r="C16" i="5"/>
  <c r="D12" i="5"/>
  <c r="D11" i="5"/>
  <c r="D10" i="5"/>
  <c r="C8" i="5"/>
  <c r="C7" i="5"/>
  <c r="C6" i="5"/>
  <c r="C5" i="5"/>
  <c r="C4" i="5"/>
  <c r="C42" i="3"/>
  <c r="C41" i="3"/>
  <c r="C40" i="3"/>
  <c r="C39" i="3"/>
  <c r="C38" i="3"/>
  <c r="C35" i="3"/>
  <c r="C34" i="3"/>
  <c r="C33" i="3"/>
  <c r="C32" i="3"/>
  <c r="C31" i="3"/>
  <c r="C28" i="3"/>
  <c r="C27" i="3"/>
  <c r="C26" i="3"/>
  <c r="C25" i="3"/>
  <c r="C24" i="3"/>
  <c r="C21" i="3"/>
  <c r="C20" i="3"/>
  <c r="C19" i="3"/>
  <c r="C18" i="3"/>
  <c r="C17" i="3"/>
  <c r="C14" i="3"/>
  <c r="C13" i="3"/>
  <c r="C12" i="3"/>
  <c r="C11" i="3"/>
  <c r="C10" i="3"/>
  <c r="C7" i="3"/>
  <c r="C6" i="3"/>
  <c r="C5" i="3"/>
  <c r="C4" i="3"/>
  <c r="C3" i="3"/>
  <c r="C43" i="2"/>
  <c r="C42" i="2"/>
  <c r="C41" i="2"/>
  <c r="C40" i="2"/>
  <c r="C39" i="2"/>
  <c r="C36" i="2"/>
  <c r="C35" i="2"/>
  <c r="C34" i="2"/>
  <c r="C33" i="2"/>
  <c r="C32" i="2"/>
  <c r="C31" i="2"/>
  <c r="C28" i="2"/>
  <c r="C27" i="2"/>
  <c r="C26" i="2"/>
  <c r="C25" i="2"/>
  <c r="C24" i="2"/>
  <c r="C21" i="2"/>
  <c r="C20" i="2"/>
  <c r="C19" i="2"/>
  <c r="C18" i="2"/>
  <c r="C17" i="2"/>
  <c r="C14" i="2"/>
  <c r="C13" i="2"/>
  <c r="C12" i="2"/>
  <c r="C11" i="2"/>
  <c r="C10" i="2"/>
  <c r="C7" i="2"/>
  <c r="C6" i="2"/>
  <c r="C5" i="2"/>
  <c r="C4" i="2"/>
  <c r="C3" i="2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<sst xmlns="http://schemas.openxmlformats.org/spreadsheetml/2006/main" count="693" uniqueCount="116">
  <si>
    <t>Mast name</t>
  </si>
  <si>
    <t>Load case</t>
  </si>
  <si>
    <t>retracting force</t>
  </si>
  <si>
    <t>section modulus (in^3)</t>
  </si>
  <si>
    <t>Overhang (in)</t>
  </si>
  <si>
    <t>Stress value (psi)</t>
  </si>
  <si>
    <t>DR410i SP</t>
  </si>
  <si>
    <t>Retracting</t>
  </si>
  <si>
    <t>0.75 retracting</t>
  </si>
  <si>
    <t>0.8 retracting</t>
  </si>
  <si>
    <t>1.1 retracting</t>
  </si>
  <si>
    <t>1.2 retracting</t>
  </si>
  <si>
    <t>DR412i MP</t>
  </si>
  <si>
    <t>0.75 Retracting</t>
  </si>
  <si>
    <t>0.8 Retracting</t>
  </si>
  <si>
    <t>0.9 Retracting</t>
  </si>
  <si>
    <t>1.2 Retracting</t>
  </si>
  <si>
    <t>DR410i MP</t>
  </si>
  <si>
    <t>1.1 Retracting</t>
  </si>
  <si>
    <t>DR411i SP</t>
  </si>
  <si>
    <t>DR412i SP</t>
  </si>
  <si>
    <t>DR413i SP</t>
  </si>
  <si>
    <t>0.9 retracting</t>
  </si>
  <si>
    <t xml:space="preserve">Load case </t>
  </si>
  <si>
    <t>Weight</t>
  </si>
  <si>
    <t>Section modulus</t>
  </si>
  <si>
    <t>Overhang</t>
  </si>
  <si>
    <t>Mast depth</t>
  </si>
  <si>
    <t>Mast width</t>
  </si>
  <si>
    <t>Deflection (in)</t>
  </si>
  <si>
    <t>1G Self weight</t>
  </si>
  <si>
    <t>1.1G Self weight</t>
  </si>
  <si>
    <t>1.2G Self weight</t>
  </si>
  <si>
    <t>1.3G Self weight</t>
  </si>
  <si>
    <t>0.8G Self weight</t>
  </si>
  <si>
    <t>0.9G Self weight</t>
  </si>
  <si>
    <t>1.05G Self weight</t>
  </si>
  <si>
    <t>1.15G Self weight</t>
  </si>
  <si>
    <t>1.25G Self weight</t>
  </si>
  <si>
    <t>extendingforce</t>
  </si>
  <si>
    <t>Sectionmodulus</t>
  </si>
  <si>
    <t>Sectionmodulus2</t>
  </si>
  <si>
    <t>Mastdepth</t>
  </si>
  <si>
    <t>Mastwidth</t>
  </si>
  <si>
    <t>crossmemberthickness</t>
  </si>
  <si>
    <t>Stressvalue</t>
  </si>
  <si>
    <t>Extending</t>
  </si>
  <si>
    <t>0.75 extending</t>
  </si>
  <si>
    <t>0.8 extending</t>
  </si>
  <si>
    <t>0.9 extending</t>
  </si>
  <si>
    <t>1.1 extending</t>
  </si>
  <si>
    <t>1.2 extending</t>
  </si>
  <si>
    <t>1.5G Self weight</t>
  </si>
  <si>
    <t>1.6G Self weight</t>
  </si>
  <si>
    <t>1.7G Self weight</t>
  </si>
  <si>
    <t>1.4G Self weight</t>
  </si>
  <si>
    <t>Pulldownload</t>
  </si>
  <si>
    <t>Rotation</t>
  </si>
  <si>
    <t>FFthickness</t>
  </si>
  <si>
    <t>FFheight</t>
  </si>
  <si>
    <t>Distance</t>
  </si>
  <si>
    <t>Washer1thck</t>
  </si>
  <si>
    <t>Washer2thck</t>
  </si>
  <si>
    <t>1.2FF + 1.35Rot</t>
  </si>
  <si>
    <t>1FF + 1.35Rot</t>
  </si>
  <si>
    <t>1.1FF + 1.35Rot</t>
  </si>
  <si>
    <t>1.3FF + 1.35Rot</t>
  </si>
  <si>
    <t>1.4FF + 1.35Rot</t>
  </si>
  <si>
    <t>0.8FF + 1.35Rot</t>
  </si>
  <si>
    <t>0.9FF + 1.35Rot</t>
  </si>
  <si>
    <t>1.3FF + 1Rot</t>
  </si>
  <si>
    <t>1.3FF + 1.1Rot</t>
  </si>
  <si>
    <t>1.3FF + 1.2Rot</t>
  </si>
  <si>
    <t>1.3FF + 1.45Rot</t>
  </si>
  <si>
    <t>1FF + 1Rot</t>
  </si>
  <si>
    <t>1.1FF + 1Rot</t>
  </si>
  <si>
    <t>1.1FF + 1.1Rot</t>
  </si>
  <si>
    <t>1.1FF + 1.2Rot</t>
  </si>
  <si>
    <t>1.1FF + 1.45Rot</t>
  </si>
  <si>
    <t>1.35FF + 1Rot</t>
  </si>
  <si>
    <t>1.4FF + 1Rot</t>
  </si>
  <si>
    <t>0.8FF + 1Rot</t>
  </si>
  <si>
    <t>0.9FF + 1Rot</t>
  </si>
  <si>
    <t>1.35FF + 1.35Rot</t>
  </si>
  <si>
    <t>1.2FF + 1Rot</t>
  </si>
  <si>
    <t>1.3FF + 1.3Rot</t>
  </si>
  <si>
    <t>1.3FF + 1.4Rot</t>
  </si>
  <si>
    <t>Pullbackload</t>
  </si>
  <si>
    <t>1PB + 1.35Rot</t>
  </si>
  <si>
    <t>1.1PB + 1.35Rot</t>
  </si>
  <si>
    <t>1.2PB + 1.35Rot</t>
  </si>
  <si>
    <t>1.3PB + 1.35Rot</t>
  </si>
  <si>
    <t>1.4PB + 1.35Rot</t>
  </si>
  <si>
    <t>0.8PB + 1.35Rot</t>
  </si>
  <si>
    <t>0.9PB + 1.35Rot</t>
  </si>
  <si>
    <t>1.3PB + 1Rot</t>
  </si>
  <si>
    <t>1.3PB + 1.1Rot</t>
  </si>
  <si>
    <t>1.3PB + 1.2Rot</t>
  </si>
  <si>
    <t>1.3PB + 1.3Rot</t>
  </si>
  <si>
    <t>1.3PB + 1.45Rot</t>
  </si>
  <si>
    <t>1.35PB + 1.25Rot</t>
  </si>
  <si>
    <t>1PB + 1Rot</t>
  </si>
  <si>
    <t>1.1PB + 1Rot</t>
  </si>
  <si>
    <t>1.2PB + 1Rot</t>
  </si>
  <si>
    <t>1.4PB + 1Rot</t>
  </si>
  <si>
    <t>0.8PB + 1Rot</t>
  </si>
  <si>
    <t>0.9PB + 1Rot</t>
  </si>
  <si>
    <t>1.3PB + 1.4Rot</t>
  </si>
  <si>
    <t>1.25PB + 1.25Rot</t>
  </si>
  <si>
    <t>1.2PB + 1.1Rot</t>
  </si>
  <si>
    <t>1.2PB + 1.45Rot</t>
  </si>
  <si>
    <t>1.2PB + 1.2Rot</t>
  </si>
  <si>
    <t>1.35PB + 1Rot</t>
  </si>
  <si>
    <t>1.1PB + 1.1Rot</t>
  </si>
  <si>
    <t>1.1PB + 1.2Rot</t>
  </si>
  <si>
    <t>1.1PB + 1.3Rot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</si>
</sst>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1" applyNumberFormat="1" applyFont="1" applyFill="1" applyAlignment="1">
      <alignment wrapText="1"/>
    </xf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02D1-5A4D-401F-A7D3-D3DA71106AF1}">
  <dimension ref="A1:F42"/>
  <sheetViews>
    <sheetView workbookViewId="0">
      <selection activeCell="I10" sqref="I10"/>
    </sheetView>
  </sheetViews>
  <sheetFormatPr defaultRowHeight="14.4" x14ac:dyDescent="0.3"/>
  <cols>
    <col min="1" max="1" width="10.44140625" bestFit="1" customWidth="1"/>
    <col min="2" max="2" width="14.21875" customWidth="1"/>
    <col min="3" max="3" width="14.33203125" bestFit="1" customWidth="1"/>
    <col min="4" max="4" width="21" bestFit="1" customWidth="1"/>
    <col min="5" max="5" width="12.88671875" bestFit="1" customWidth="1"/>
    <col min="6" max="6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58905</v>
      </c>
      <c r="D2">
        <v>3.9011754173990099</v>
      </c>
      <c r="E2">
        <v>367.375</v>
      </c>
      <c r="F2">
        <v>19920</v>
      </c>
    </row>
    <row r="3" spans="1:6" x14ac:dyDescent="0.3">
      <c r="A3" t="s">
        <v>6</v>
      </c>
      <c r="B3" t="s">
        <v>8</v>
      </c>
      <c r="C3">
        <v>44178.75</v>
      </c>
      <c r="D3">
        <v>3.9011754173990099</v>
      </c>
      <c r="E3">
        <v>367.375</v>
      </c>
      <c r="F3">
        <v>19870</v>
      </c>
    </row>
    <row r="4" spans="1:6" x14ac:dyDescent="0.3">
      <c r="A4" t="s">
        <v>6</v>
      </c>
      <c r="B4" t="s">
        <v>9</v>
      </c>
      <c r="C4">
        <v>47124</v>
      </c>
      <c r="D4">
        <v>3.9011754173990099</v>
      </c>
      <c r="E4">
        <v>367.375</v>
      </c>
      <c r="F4">
        <v>19978</v>
      </c>
    </row>
    <row r="5" spans="1:6" x14ac:dyDescent="0.3">
      <c r="A5" t="s">
        <v>6</v>
      </c>
      <c r="B5" t="s">
        <v>22</v>
      </c>
      <c r="C5">
        <v>53014.5</v>
      </c>
      <c r="D5">
        <v>3.9011754173990099</v>
      </c>
      <c r="E5">
        <v>367.375</v>
      </c>
      <c r="F5">
        <v>19996</v>
      </c>
    </row>
    <row r="6" spans="1:6" x14ac:dyDescent="0.3">
      <c r="A6" t="s">
        <v>6</v>
      </c>
      <c r="B6" t="s">
        <v>10</v>
      </c>
      <c r="C6">
        <v>64795.5</v>
      </c>
      <c r="D6">
        <v>3.9011754173990099</v>
      </c>
      <c r="E6">
        <v>367.375</v>
      </c>
      <c r="F6">
        <v>20235</v>
      </c>
    </row>
    <row r="7" spans="1:6" x14ac:dyDescent="0.3">
      <c r="A7" t="s">
        <v>6</v>
      </c>
      <c r="B7" t="s">
        <v>11</v>
      </c>
      <c r="C7">
        <v>70686</v>
      </c>
      <c r="D7">
        <v>3.9011754173990099</v>
      </c>
      <c r="E7">
        <v>367.375</v>
      </c>
      <c r="F7">
        <v>21272</v>
      </c>
    </row>
    <row r="9" spans="1:6" x14ac:dyDescent="0.3">
      <c r="A9" t="s">
        <v>12</v>
      </c>
      <c r="B9" t="s">
        <v>7</v>
      </c>
      <c r="C9">
        <v>85883</v>
      </c>
      <c r="D9">
        <v>4.6578659938434397</v>
      </c>
      <c r="E9">
        <v>178.20500000000001</v>
      </c>
      <c r="F9">
        <v>9721.4500000000007</v>
      </c>
    </row>
    <row r="10" spans="1:6" x14ac:dyDescent="0.3">
      <c r="A10" t="s">
        <v>12</v>
      </c>
      <c r="B10" t="s">
        <v>13</v>
      </c>
      <c r="C10">
        <v>64412.25</v>
      </c>
      <c r="D10">
        <v>4.6578659938434397</v>
      </c>
      <c r="E10">
        <v>178.20500000000001</v>
      </c>
      <c r="F10">
        <v>7350.7</v>
      </c>
    </row>
    <row r="11" spans="1:6" x14ac:dyDescent="0.3">
      <c r="A11" t="s">
        <v>12</v>
      </c>
      <c r="B11" t="s">
        <v>14</v>
      </c>
      <c r="C11">
        <v>68706.399999999994</v>
      </c>
      <c r="D11">
        <v>4.6578659938434397</v>
      </c>
      <c r="E11">
        <v>178.20500000000001</v>
      </c>
      <c r="F11">
        <v>8156.4</v>
      </c>
    </row>
    <row r="12" spans="1:6" x14ac:dyDescent="0.3">
      <c r="A12" t="s">
        <v>12</v>
      </c>
      <c r="B12" t="s">
        <v>15</v>
      </c>
      <c r="C12">
        <v>77294.7</v>
      </c>
      <c r="D12">
        <v>4.6578659938434397</v>
      </c>
      <c r="E12">
        <v>178.20500000000001</v>
      </c>
      <c r="F12">
        <v>9121.7999999999993</v>
      </c>
    </row>
    <row r="13" spans="1:6" x14ac:dyDescent="0.3">
      <c r="A13" t="s">
        <v>12</v>
      </c>
      <c r="B13" t="s">
        <v>18</v>
      </c>
      <c r="C13">
        <v>94471.3</v>
      </c>
      <c r="D13">
        <v>4.6578659938434397</v>
      </c>
      <c r="E13">
        <v>178.20500000000001</v>
      </c>
      <c r="F13">
        <v>11053</v>
      </c>
    </row>
    <row r="14" spans="1:6" x14ac:dyDescent="0.3">
      <c r="A14" t="s">
        <v>12</v>
      </c>
      <c r="B14" t="s">
        <v>16</v>
      </c>
      <c r="C14">
        <v>103059.6</v>
      </c>
      <c r="D14">
        <v>4.6578659938434397</v>
      </c>
      <c r="E14">
        <v>178.20500000000001</v>
      </c>
      <c r="F14">
        <v>12018.5</v>
      </c>
    </row>
    <row r="16" spans="1:6" x14ac:dyDescent="0.3">
      <c r="A16" t="s">
        <v>17</v>
      </c>
      <c r="B16" t="s">
        <v>7</v>
      </c>
      <c r="C16">
        <v>65974</v>
      </c>
      <c r="D16">
        <v>3.9011754173990099</v>
      </c>
      <c r="E16">
        <v>209.375</v>
      </c>
      <c r="F16">
        <v>8715.85</v>
      </c>
    </row>
    <row r="17" spans="1:6" x14ac:dyDescent="0.3">
      <c r="A17" t="s">
        <v>17</v>
      </c>
      <c r="B17" t="s">
        <v>13</v>
      </c>
      <c r="C17">
        <v>49480.5</v>
      </c>
      <c r="D17">
        <v>3.9011754173990099</v>
      </c>
      <c r="E17">
        <v>209.375</v>
      </c>
      <c r="F17">
        <v>8356.7000000000007</v>
      </c>
    </row>
    <row r="18" spans="1:6" x14ac:dyDescent="0.3">
      <c r="A18" t="s">
        <v>17</v>
      </c>
      <c r="B18" t="s">
        <v>14</v>
      </c>
      <c r="C18">
        <v>52779.199999999997</v>
      </c>
      <c r="D18">
        <v>3.9011754173990099</v>
      </c>
      <c r="E18">
        <v>209.375</v>
      </c>
      <c r="F18">
        <v>8449.2000000000007</v>
      </c>
    </row>
    <row r="19" spans="1:6" x14ac:dyDescent="0.3">
      <c r="A19" t="s">
        <v>17</v>
      </c>
      <c r="B19" t="s">
        <v>15</v>
      </c>
      <c r="C19">
        <v>59376.6</v>
      </c>
      <c r="D19">
        <v>3.9011754173990099</v>
      </c>
      <c r="E19">
        <v>209.375</v>
      </c>
      <c r="F19">
        <v>8587.35</v>
      </c>
    </row>
    <row r="20" spans="1:6" x14ac:dyDescent="0.3">
      <c r="A20" t="s">
        <v>17</v>
      </c>
      <c r="B20" t="s">
        <v>18</v>
      </c>
      <c r="C20">
        <v>72571.399999999994</v>
      </c>
      <c r="D20">
        <v>3.9011754173990099</v>
      </c>
      <c r="E20">
        <v>209.375</v>
      </c>
      <c r="F20">
        <v>8840</v>
      </c>
    </row>
    <row r="21" spans="1:6" x14ac:dyDescent="0.3">
      <c r="A21" t="s">
        <v>17</v>
      </c>
      <c r="B21" t="s">
        <v>16</v>
      </c>
      <c r="C21">
        <v>79168.800000000003</v>
      </c>
      <c r="D21">
        <v>3.9011754173990099</v>
      </c>
      <c r="E21">
        <v>209.375</v>
      </c>
      <c r="F21">
        <v>9003.85</v>
      </c>
    </row>
    <row r="23" spans="1:6" x14ac:dyDescent="0.3">
      <c r="A23" t="s">
        <v>19</v>
      </c>
      <c r="B23" t="s">
        <v>7</v>
      </c>
      <c r="C23">
        <v>72708</v>
      </c>
      <c r="D23">
        <v>4.88233075496799</v>
      </c>
      <c r="E23">
        <v>450.375</v>
      </c>
      <c r="F23">
        <v>19200</v>
      </c>
    </row>
    <row r="24" spans="1:6" x14ac:dyDescent="0.3">
      <c r="A24" t="s">
        <v>19</v>
      </c>
      <c r="B24" t="s">
        <v>13</v>
      </c>
      <c r="C24">
        <v>54531</v>
      </c>
      <c r="D24">
        <v>4.88233075496799</v>
      </c>
      <c r="E24">
        <v>450.375</v>
      </c>
      <c r="F24">
        <v>19102</v>
      </c>
    </row>
    <row r="25" spans="1:6" x14ac:dyDescent="0.3">
      <c r="A25" t="s">
        <v>19</v>
      </c>
      <c r="B25" t="s">
        <v>14</v>
      </c>
      <c r="C25">
        <v>58166.400000000001</v>
      </c>
      <c r="D25">
        <v>4.88233075496799</v>
      </c>
      <c r="E25">
        <v>450.375</v>
      </c>
      <c r="F25">
        <v>19120</v>
      </c>
    </row>
    <row r="26" spans="1:6" x14ac:dyDescent="0.3">
      <c r="A26" t="s">
        <v>19</v>
      </c>
      <c r="B26" t="s">
        <v>15</v>
      </c>
      <c r="C26">
        <v>65437.2</v>
      </c>
      <c r="D26">
        <v>4.88233075496799</v>
      </c>
      <c r="E26">
        <v>450.375</v>
      </c>
      <c r="F26">
        <v>19150</v>
      </c>
    </row>
    <row r="27" spans="1:6" x14ac:dyDescent="0.3">
      <c r="A27" t="s">
        <v>19</v>
      </c>
      <c r="B27" t="s">
        <v>18</v>
      </c>
      <c r="C27">
        <v>79978.8</v>
      </c>
      <c r="D27">
        <v>4.88233075496799</v>
      </c>
      <c r="E27">
        <v>450.375</v>
      </c>
      <c r="F27">
        <v>19220</v>
      </c>
    </row>
    <row r="28" spans="1:6" x14ac:dyDescent="0.3">
      <c r="A28" t="s">
        <v>19</v>
      </c>
      <c r="B28" t="s">
        <v>16</v>
      </c>
      <c r="C28">
        <v>87249.600000000006</v>
      </c>
      <c r="D28">
        <v>4.88233075496799</v>
      </c>
      <c r="E28">
        <v>450.375</v>
      </c>
      <c r="F28">
        <v>19230</v>
      </c>
    </row>
    <row r="30" spans="1:6" x14ac:dyDescent="0.3">
      <c r="A30" t="s">
        <v>20</v>
      </c>
      <c r="B30" t="s">
        <v>7</v>
      </c>
      <c r="C30">
        <v>76341</v>
      </c>
      <c r="D30">
        <v>4.3195383433167898</v>
      </c>
      <c r="E30">
        <v>430</v>
      </c>
      <c r="F30">
        <v>24401.5</v>
      </c>
    </row>
    <row r="31" spans="1:6" x14ac:dyDescent="0.3">
      <c r="A31" t="s">
        <v>20</v>
      </c>
      <c r="B31" t="s">
        <v>13</v>
      </c>
      <c r="C31">
        <v>57255.75</v>
      </c>
      <c r="D31">
        <v>4.3195383433167898</v>
      </c>
      <c r="E31">
        <v>430</v>
      </c>
      <c r="F31">
        <v>22452</v>
      </c>
    </row>
    <row r="32" spans="1:6" x14ac:dyDescent="0.3">
      <c r="A32" t="s">
        <v>20</v>
      </c>
      <c r="B32" t="s">
        <v>14</v>
      </c>
      <c r="C32">
        <v>61072.800000000003</v>
      </c>
      <c r="D32">
        <v>4.3195383433167898</v>
      </c>
      <c r="E32">
        <v>430</v>
      </c>
      <c r="F32">
        <v>22472</v>
      </c>
    </row>
    <row r="33" spans="1:6" x14ac:dyDescent="0.3">
      <c r="A33" t="s">
        <v>20</v>
      </c>
      <c r="B33" t="s">
        <v>15</v>
      </c>
      <c r="C33">
        <v>68706.899999999994</v>
      </c>
      <c r="D33">
        <v>4.3195383433167898</v>
      </c>
      <c r="E33">
        <v>430</v>
      </c>
      <c r="F33">
        <v>22900</v>
      </c>
    </row>
    <row r="34" spans="1:6" x14ac:dyDescent="0.3">
      <c r="A34" t="s">
        <v>20</v>
      </c>
      <c r="B34" t="s">
        <v>18</v>
      </c>
      <c r="C34">
        <v>83975.1</v>
      </c>
      <c r="D34">
        <v>4.3195383433167898</v>
      </c>
      <c r="E34">
        <v>430</v>
      </c>
      <c r="F34">
        <v>24402</v>
      </c>
    </row>
    <row r="35" spans="1:6" x14ac:dyDescent="0.3">
      <c r="A35" t="s">
        <v>20</v>
      </c>
      <c r="B35" t="s">
        <v>16</v>
      </c>
      <c r="C35">
        <v>91609.2</v>
      </c>
      <c r="D35">
        <v>4.3195383433167898</v>
      </c>
      <c r="E35">
        <v>430</v>
      </c>
      <c r="F35">
        <v>24663</v>
      </c>
    </row>
    <row r="37" spans="1:6" x14ac:dyDescent="0.3">
      <c r="A37" t="s">
        <v>21</v>
      </c>
      <c r="B37" t="s">
        <v>7</v>
      </c>
      <c r="C37">
        <v>95426</v>
      </c>
      <c r="D37">
        <v>4.3195383433167898</v>
      </c>
      <c r="E37">
        <v>426</v>
      </c>
      <c r="F37">
        <v>20850</v>
      </c>
    </row>
    <row r="38" spans="1:6" x14ac:dyDescent="0.3">
      <c r="A38" t="s">
        <v>21</v>
      </c>
      <c r="B38" t="s">
        <v>13</v>
      </c>
      <c r="C38">
        <f>C37*0.75</f>
        <v>71569.5</v>
      </c>
      <c r="D38">
        <v>4.3195383433167898</v>
      </c>
      <c r="E38">
        <v>426</v>
      </c>
      <c r="F38">
        <v>20371</v>
      </c>
    </row>
    <row r="39" spans="1:6" x14ac:dyDescent="0.3">
      <c r="A39" t="s">
        <v>21</v>
      </c>
      <c r="B39" t="s">
        <v>14</v>
      </c>
      <c r="C39">
        <f>C37*0.8</f>
        <v>76340.800000000003</v>
      </c>
      <c r="D39">
        <v>4.3195383433167898</v>
      </c>
      <c r="E39">
        <v>426</v>
      </c>
      <c r="F39">
        <v>20380</v>
      </c>
    </row>
    <row r="40" spans="1:6" x14ac:dyDescent="0.3">
      <c r="A40" t="s">
        <v>21</v>
      </c>
      <c r="B40" t="s">
        <v>15</v>
      </c>
      <c r="C40">
        <f>C37*0.9</f>
        <v>85883.400000000009</v>
      </c>
      <c r="D40">
        <v>4.3195383433167898</v>
      </c>
      <c r="E40">
        <v>426</v>
      </c>
      <c r="F40">
        <v>20560</v>
      </c>
    </row>
    <row r="41" spans="1:6" x14ac:dyDescent="0.3">
      <c r="A41" t="s">
        <v>21</v>
      </c>
      <c r="B41" t="s">
        <v>18</v>
      </c>
      <c r="C41">
        <f>C37*1.1</f>
        <v>104968.6</v>
      </c>
      <c r="D41">
        <v>4.3195383433167898</v>
      </c>
      <c r="E41">
        <v>426</v>
      </c>
      <c r="F41">
        <v>21074</v>
      </c>
    </row>
    <row r="42" spans="1:6" x14ac:dyDescent="0.3">
      <c r="A42" t="s">
        <v>21</v>
      </c>
      <c r="B42" t="s">
        <v>16</v>
      </c>
      <c r="C42">
        <f>C37*1.2</f>
        <v>114511.2</v>
      </c>
      <c r="D42">
        <v>4.3195383433167898</v>
      </c>
      <c r="E42">
        <v>426</v>
      </c>
      <c r="F42">
        <v>21223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3956-FAA6-47DE-8EC2-80DE1B3EEB00}">
  <dimension ref="A1:I43"/>
  <sheetViews>
    <sheetView workbookViewId="0">
      <selection activeCell="P22" sqref="P22"/>
    </sheetView>
  </sheetViews>
  <sheetFormatPr defaultRowHeight="14.4" x14ac:dyDescent="0.3"/>
  <cols>
    <col min="1" max="1" width="10.44140625" bestFit="1" customWidth="1"/>
    <col min="2" max="2" width="16" bestFit="1" customWidth="1"/>
    <col min="3" max="3" width="8" bestFit="1" customWidth="1"/>
    <col min="4" max="4" width="15.44140625" bestFit="1" customWidth="1"/>
    <col min="5" max="5" width="9.33203125" bestFit="1" customWidth="1"/>
    <col min="6" max="6" width="10.6640625" bestFit="1" customWidth="1"/>
    <col min="7" max="7" width="10.5546875" bestFit="1" customWidth="1"/>
    <col min="8" max="8" width="15.6640625" bestFit="1" customWidth="1"/>
    <col min="9" max="9" width="13.5546875" bestFit="1" customWidth="1"/>
  </cols>
  <sheetData>
    <row r="1" spans="1:9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5</v>
      </c>
      <c r="I1" t="s">
        <v>29</v>
      </c>
    </row>
    <row r="2" spans="1:9" x14ac:dyDescent="0.3">
      <c r="A2" t="s">
        <v>6</v>
      </c>
      <c r="B2" t="s">
        <v>30</v>
      </c>
      <c r="C2">
        <v>22491</v>
      </c>
      <c r="D2">
        <v>4.3968833632525604</v>
      </c>
      <c r="E2">
        <v>594</v>
      </c>
      <c r="F2">
        <v>28</v>
      </c>
      <c r="G2">
        <v>46</v>
      </c>
      <c r="H2">
        <v>24748</v>
      </c>
      <c r="I2">
        <v>4.5533999999999999</v>
      </c>
    </row>
    <row r="3" spans="1:9" x14ac:dyDescent="0.3">
      <c r="A3" t="s">
        <v>6</v>
      </c>
      <c r="B3" t="s">
        <v>31</v>
      </c>
      <c r="C3">
        <f>C2*1.1</f>
        <v>24740.100000000002</v>
      </c>
      <c r="D3">
        <v>4.3968833632525604</v>
      </c>
      <c r="E3">
        <v>594</v>
      </c>
      <c r="F3">
        <v>28</v>
      </c>
      <c r="G3">
        <v>46</v>
      </c>
      <c r="H3">
        <v>26595</v>
      </c>
      <c r="I3">
        <v>4.9518000000000004</v>
      </c>
    </row>
    <row r="4" spans="1:9" x14ac:dyDescent="0.3">
      <c r="A4" t="s">
        <v>6</v>
      </c>
      <c r="B4" t="s">
        <v>32</v>
      </c>
      <c r="C4">
        <f>C2*1.2</f>
        <v>26989.200000000001</v>
      </c>
      <c r="D4">
        <v>4.3968833632525604</v>
      </c>
      <c r="E4">
        <v>594</v>
      </c>
      <c r="F4">
        <v>28</v>
      </c>
      <c r="G4">
        <v>46</v>
      </c>
      <c r="H4">
        <v>29752</v>
      </c>
      <c r="I4">
        <v>5.4641000000000002</v>
      </c>
    </row>
    <row r="5" spans="1:9" x14ac:dyDescent="0.3">
      <c r="A5" t="s">
        <v>6</v>
      </c>
      <c r="B5" t="s">
        <v>33</v>
      </c>
      <c r="C5">
        <f>C2*1.3</f>
        <v>29238.3</v>
      </c>
      <c r="D5">
        <v>4.3968833632525604</v>
      </c>
      <c r="E5">
        <v>594</v>
      </c>
      <c r="F5">
        <v>28</v>
      </c>
      <c r="G5">
        <v>46</v>
      </c>
      <c r="H5">
        <v>32173</v>
      </c>
      <c r="I5">
        <v>5.9194000000000004</v>
      </c>
    </row>
    <row r="6" spans="1:9" x14ac:dyDescent="0.3">
      <c r="A6" t="s">
        <v>6</v>
      </c>
      <c r="B6" t="s">
        <v>34</v>
      </c>
      <c r="C6">
        <f>C2*0.8</f>
        <v>17992.8</v>
      </c>
      <c r="D6">
        <v>4.3968833632525604</v>
      </c>
      <c r="E6">
        <v>594</v>
      </c>
      <c r="F6">
        <v>28</v>
      </c>
      <c r="G6">
        <v>46</v>
      </c>
      <c r="H6">
        <v>19833</v>
      </c>
      <c r="I6">
        <v>3.6427</v>
      </c>
    </row>
    <row r="7" spans="1:9" x14ac:dyDescent="0.3">
      <c r="A7" t="s">
        <v>6</v>
      </c>
      <c r="B7" t="s">
        <v>35</v>
      </c>
      <c r="C7">
        <f>C2*0.9</f>
        <v>20241.900000000001</v>
      </c>
      <c r="D7">
        <v>4.3968833632525604</v>
      </c>
      <c r="E7">
        <v>594</v>
      </c>
      <c r="F7">
        <v>28</v>
      </c>
      <c r="G7">
        <v>46</v>
      </c>
      <c r="H7">
        <v>22297</v>
      </c>
      <c r="I7">
        <v>4.0980999999999996</v>
      </c>
    </row>
    <row r="9" spans="1:9" x14ac:dyDescent="0.3">
      <c r="A9" t="s">
        <v>17</v>
      </c>
      <c r="B9" t="s">
        <v>30</v>
      </c>
      <c r="C9">
        <v>20544</v>
      </c>
      <c r="D9" s="1">
        <v>3.9011754173990099</v>
      </c>
      <c r="E9">
        <v>436</v>
      </c>
      <c r="F9">
        <v>30</v>
      </c>
      <c r="G9">
        <v>46</v>
      </c>
      <c r="H9">
        <v>19587</v>
      </c>
      <c r="I9">
        <v>2.238</v>
      </c>
    </row>
    <row r="10" spans="1:9" x14ac:dyDescent="0.3">
      <c r="A10" t="s">
        <v>17</v>
      </c>
      <c r="B10" t="s">
        <v>31</v>
      </c>
      <c r="C10">
        <f>C9*1.1</f>
        <v>22598.400000000001</v>
      </c>
      <c r="D10" s="1">
        <v>3.9011754173990099</v>
      </c>
      <c r="E10">
        <v>436</v>
      </c>
      <c r="F10">
        <v>30</v>
      </c>
      <c r="G10">
        <v>46</v>
      </c>
      <c r="H10">
        <v>21517</v>
      </c>
      <c r="I10">
        <v>2.4618000000000002</v>
      </c>
    </row>
    <row r="11" spans="1:9" x14ac:dyDescent="0.3">
      <c r="A11" t="s">
        <v>17</v>
      </c>
      <c r="B11" t="s">
        <v>32</v>
      </c>
      <c r="C11">
        <f>C9*1.2</f>
        <v>24652.799999999999</v>
      </c>
      <c r="D11" s="1">
        <v>3.9011754173990099</v>
      </c>
      <c r="E11">
        <v>436</v>
      </c>
      <c r="F11">
        <v>30</v>
      </c>
      <c r="G11">
        <v>46</v>
      </c>
      <c r="H11">
        <v>23480</v>
      </c>
      <c r="I11">
        <v>2.6859999999999999</v>
      </c>
    </row>
    <row r="12" spans="1:9" x14ac:dyDescent="0.3">
      <c r="A12" t="s">
        <v>17</v>
      </c>
      <c r="B12" t="s">
        <v>33</v>
      </c>
      <c r="C12">
        <f>C9*1.3</f>
        <v>26707.200000000001</v>
      </c>
      <c r="D12" s="1">
        <v>3.9011754173990099</v>
      </c>
      <c r="E12">
        <v>436</v>
      </c>
      <c r="F12">
        <v>30</v>
      </c>
      <c r="G12">
        <v>46</v>
      </c>
      <c r="H12">
        <v>25523</v>
      </c>
      <c r="I12">
        <v>2.91</v>
      </c>
    </row>
    <row r="13" spans="1:9" x14ac:dyDescent="0.3">
      <c r="A13" t="s">
        <v>17</v>
      </c>
      <c r="B13" t="s">
        <v>34</v>
      </c>
      <c r="C13">
        <f>C9*0.8</f>
        <v>16435.2</v>
      </c>
      <c r="D13" s="1">
        <v>3.9011754173990099</v>
      </c>
      <c r="E13">
        <v>436</v>
      </c>
      <c r="F13">
        <v>30</v>
      </c>
      <c r="G13">
        <v>46</v>
      </c>
      <c r="H13">
        <v>15634</v>
      </c>
      <c r="I13">
        <v>1.7909999999999999</v>
      </c>
    </row>
    <row r="14" spans="1:9" x14ac:dyDescent="0.3">
      <c r="A14" t="s">
        <v>17</v>
      </c>
      <c r="B14" t="s">
        <v>35</v>
      </c>
      <c r="C14">
        <f>C9*0.9</f>
        <v>18489.600000000002</v>
      </c>
      <c r="D14" s="1">
        <v>3.9011754173990099</v>
      </c>
      <c r="E14">
        <v>436</v>
      </c>
      <c r="F14">
        <v>30</v>
      </c>
      <c r="G14">
        <v>46</v>
      </c>
      <c r="H14">
        <v>17562</v>
      </c>
      <c r="I14">
        <v>2.0139999999999998</v>
      </c>
    </row>
    <row r="16" spans="1:9" x14ac:dyDescent="0.3">
      <c r="A16" t="s">
        <v>19</v>
      </c>
      <c r="B16" t="s">
        <v>30</v>
      </c>
      <c r="C16">
        <v>23873</v>
      </c>
      <c r="D16">
        <v>4.88233075496799</v>
      </c>
      <c r="E16">
        <v>732</v>
      </c>
      <c r="F16">
        <v>32</v>
      </c>
      <c r="G16">
        <v>46</v>
      </c>
      <c r="H16">
        <v>23990</v>
      </c>
      <c r="I16">
        <v>6.2169999999999996</v>
      </c>
    </row>
    <row r="17" spans="1:9" x14ac:dyDescent="0.3">
      <c r="A17" t="s">
        <v>19</v>
      </c>
      <c r="B17" t="s">
        <v>31</v>
      </c>
      <c r="C17">
        <f>C16*1.1</f>
        <v>26260.300000000003</v>
      </c>
      <c r="D17">
        <v>4.88233075496799</v>
      </c>
      <c r="E17">
        <v>732</v>
      </c>
      <c r="F17">
        <v>32</v>
      </c>
      <c r="G17">
        <v>46</v>
      </c>
      <c r="H17">
        <v>26224</v>
      </c>
      <c r="I17">
        <v>6.8390000000000004</v>
      </c>
    </row>
    <row r="18" spans="1:9" x14ac:dyDescent="0.3">
      <c r="A18" t="s">
        <v>19</v>
      </c>
      <c r="B18" t="s">
        <v>32</v>
      </c>
      <c r="C18">
        <f>C16*1.2</f>
        <v>28647.599999999999</v>
      </c>
      <c r="D18">
        <v>4.88233075496799</v>
      </c>
      <c r="E18">
        <v>732</v>
      </c>
      <c r="F18">
        <v>32</v>
      </c>
      <c r="G18">
        <v>46</v>
      </c>
      <c r="H18">
        <v>28655</v>
      </c>
      <c r="I18">
        <v>7.46</v>
      </c>
    </row>
    <row r="19" spans="1:9" x14ac:dyDescent="0.3">
      <c r="A19" t="s">
        <v>19</v>
      </c>
      <c r="B19" t="s">
        <v>33</v>
      </c>
      <c r="C19">
        <f>C16*1.3</f>
        <v>31034.9</v>
      </c>
      <c r="D19">
        <v>4.88233075496799</v>
      </c>
      <c r="E19">
        <v>732</v>
      </c>
      <c r="F19">
        <v>32</v>
      </c>
      <c r="G19">
        <v>46</v>
      </c>
      <c r="H19">
        <v>31187</v>
      </c>
      <c r="I19">
        <v>8.0820000000000007</v>
      </c>
    </row>
    <row r="20" spans="1:9" x14ac:dyDescent="0.3">
      <c r="A20" t="s">
        <v>19</v>
      </c>
      <c r="B20" t="s">
        <v>34</v>
      </c>
      <c r="C20">
        <f>C16*0.8</f>
        <v>19098.400000000001</v>
      </c>
      <c r="D20">
        <v>4.88233075496799</v>
      </c>
      <c r="E20">
        <v>732</v>
      </c>
      <c r="F20">
        <v>32</v>
      </c>
      <c r="G20">
        <v>46</v>
      </c>
      <c r="H20">
        <v>19192</v>
      </c>
      <c r="I20">
        <v>4.9740000000000002</v>
      </c>
    </row>
    <row r="21" spans="1:9" x14ac:dyDescent="0.3">
      <c r="A21" t="s">
        <v>19</v>
      </c>
      <c r="B21" t="s">
        <v>35</v>
      </c>
      <c r="C21">
        <f>C16*0.9</f>
        <v>21485.7</v>
      </c>
      <c r="D21">
        <v>4.88233075496799</v>
      </c>
      <c r="E21">
        <v>732</v>
      </c>
      <c r="F21">
        <v>32</v>
      </c>
      <c r="G21">
        <v>46</v>
      </c>
      <c r="H21">
        <v>21282</v>
      </c>
      <c r="I21">
        <v>5.5949999999999998</v>
      </c>
    </row>
    <row r="23" spans="1:9" x14ac:dyDescent="0.3">
      <c r="A23" t="s">
        <v>20</v>
      </c>
      <c r="B23" t="s">
        <v>30</v>
      </c>
      <c r="C23">
        <v>32569</v>
      </c>
      <c r="D23">
        <v>4.8445282760165398</v>
      </c>
      <c r="E23">
        <v>772.5</v>
      </c>
      <c r="F23">
        <v>31</v>
      </c>
      <c r="G23">
        <v>42</v>
      </c>
      <c r="H23">
        <v>22321</v>
      </c>
      <c r="I23">
        <v>6.931</v>
      </c>
    </row>
    <row r="24" spans="1:9" x14ac:dyDescent="0.3">
      <c r="A24" t="s">
        <v>20</v>
      </c>
      <c r="B24" t="s">
        <v>31</v>
      </c>
      <c r="C24">
        <f>C23*1.1</f>
        <v>35825.9</v>
      </c>
      <c r="D24">
        <v>4.8445282760165398</v>
      </c>
      <c r="E24">
        <v>772.5</v>
      </c>
      <c r="F24">
        <v>31</v>
      </c>
      <c r="G24">
        <v>42</v>
      </c>
      <c r="H24">
        <v>24612</v>
      </c>
      <c r="I24">
        <v>7.625</v>
      </c>
    </row>
    <row r="25" spans="1:9" x14ac:dyDescent="0.3">
      <c r="A25" t="s">
        <v>20</v>
      </c>
      <c r="B25" t="s">
        <v>32</v>
      </c>
      <c r="C25">
        <f>C23*1.2</f>
        <v>39082.799999999996</v>
      </c>
      <c r="D25">
        <v>4.8445282760165398</v>
      </c>
      <c r="E25">
        <v>772.5</v>
      </c>
      <c r="F25">
        <v>31</v>
      </c>
      <c r="G25">
        <v>42</v>
      </c>
      <c r="H25">
        <v>26957</v>
      </c>
      <c r="I25">
        <v>8.3179999999999996</v>
      </c>
    </row>
    <row r="26" spans="1:9" x14ac:dyDescent="0.3">
      <c r="A26" t="s">
        <v>20</v>
      </c>
      <c r="B26" t="s">
        <v>33</v>
      </c>
      <c r="C26">
        <f>C23*1.3</f>
        <v>42339.700000000004</v>
      </c>
      <c r="D26">
        <v>4.8445282760165398</v>
      </c>
      <c r="E26">
        <v>772.5</v>
      </c>
      <c r="F26">
        <v>31</v>
      </c>
      <c r="G26">
        <v>42</v>
      </c>
      <c r="H26">
        <v>29008</v>
      </c>
      <c r="I26">
        <v>9.0109999999999992</v>
      </c>
    </row>
    <row r="27" spans="1:9" x14ac:dyDescent="0.3">
      <c r="A27" t="s">
        <v>20</v>
      </c>
      <c r="B27" t="s">
        <v>34</v>
      </c>
      <c r="C27">
        <f>C23*0.8</f>
        <v>26055.200000000001</v>
      </c>
      <c r="D27">
        <v>4.8445282760165398</v>
      </c>
      <c r="E27">
        <v>772.5</v>
      </c>
      <c r="F27">
        <v>31</v>
      </c>
      <c r="G27">
        <v>42</v>
      </c>
      <c r="H27">
        <v>17882</v>
      </c>
      <c r="I27">
        <v>5.5449999999999999</v>
      </c>
    </row>
    <row r="28" spans="1:9" x14ac:dyDescent="0.3">
      <c r="A28" t="s">
        <v>20</v>
      </c>
      <c r="B28" t="s">
        <v>35</v>
      </c>
      <c r="C28">
        <f>C23*0.9</f>
        <v>29312.100000000002</v>
      </c>
      <c r="D28">
        <v>4.8445282760165398</v>
      </c>
      <c r="E28">
        <v>772.5</v>
      </c>
      <c r="F28">
        <v>31</v>
      </c>
      <c r="G28">
        <v>42</v>
      </c>
      <c r="H28">
        <v>20113</v>
      </c>
      <c r="I28">
        <v>6.2380000000000004</v>
      </c>
    </row>
    <row r="30" spans="1:9" x14ac:dyDescent="0.3">
      <c r="A30" t="s">
        <v>12</v>
      </c>
      <c r="B30" t="s">
        <v>30</v>
      </c>
      <c r="C30">
        <v>36580</v>
      </c>
      <c r="D30">
        <v>5.1071414623183804</v>
      </c>
      <c r="E30">
        <v>520.70500000000004</v>
      </c>
      <c r="F30">
        <v>32.5</v>
      </c>
      <c r="G30">
        <v>48</v>
      </c>
      <c r="H30">
        <v>22851</v>
      </c>
      <c r="I30">
        <v>3.35</v>
      </c>
    </row>
    <row r="31" spans="1:9" x14ac:dyDescent="0.3">
      <c r="A31" t="s">
        <v>12</v>
      </c>
      <c r="B31" t="s">
        <v>36</v>
      </c>
      <c r="C31">
        <f>C30*1.05</f>
        <v>38409</v>
      </c>
      <c r="D31">
        <v>5.1071414623183804</v>
      </c>
      <c r="E31">
        <v>520.70500000000004</v>
      </c>
      <c r="F31">
        <v>32.5</v>
      </c>
      <c r="G31">
        <v>48</v>
      </c>
      <c r="H31">
        <v>24000</v>
      </c>
      <c r="I31">
        <v>3.5169999999999999</v>
      </c>
    </row>
    <row r="32" spans="1:9" x14ac:dyDescent="0.3">
      <c r="A32" t="s">
        <v>12</v>
      </c>
      <c r="B32" t="s">
        <v>31</v>
      </c>
      <c r="C32">
        <f>C30*1.1</f>
        <v>40238</v>
      </c>
      <c r="D32">
        <v>5.1071414623183804</v>
      </c>
      <c r="E32">
        <v>520.70500000000004</v>
      </c>
      <c r="F32">
        <v>32.5</v>
      </c>
      <c r="G32">
        <v>48</v>
      </c>
      <c r="H32">
        <v>25102</v>
      </c>
      <c r="I32">
        <v>3.6829999999999998</v>
      </c>
    </row>
    <row r="33" spans="1:9" x14ac:dyDescent="0.3">
      <c r="A33" t="s">
        <v>12</v>
      </c>
      <c r="B33" t="s">
        <v>37</v>
      </c>
      <c r="C33">
        <f>C30*1.15</f>
        <v>42067</v>
      </c>
      <c r="D33">
        <v>5.1071414623183804</v>
      </c>
      <c r="E33">
        <v>520.70500000000004</v>
      </c>
      <c r="F33">
        <v>32.5</v>
      </c>
      <c r="G33">
        <v>48</v>
      </c>
      <c r="H33">
        <v>26285</v>
      </c>
      <c r="I33">
        <v>3.8519999999999999</v>
      </c>
    </row>
    <row r="34" spans="1:9" x14ac:dyDescent="0.3">
      <c r="A34" t="s">
        <v>12</v>
      </c>
      <c r="B34" t="s">
        <v>32</v>
      </c>
      <c r="C34">
        <f>C30*1.2</f>
        <v>43896</v>
      </c>
      <c r="D34">
        <v>5.1071414623183804</v>
      </c>
      <c r="E34">
        <v>520.70500000000004</v>
      </c>
      <c r="F34">
        <v>32.5</v>
      </c>
      <c r="G34">
        <v>48</v>
      </c>
      <c r="H34">
        <v>27414</v>
      </c>
      <c r="I34">
        <v>4.0199999999999996</v>
      </c>
    </row>
    <row r="35" spans="1:9" x14ac:dyDescent="0.3">
      <c r="A35" t="s">
        <v>12</v>
      </c>
      <c r="B35" t="s">
        <v>38</v>
      </c>
      <c r="C35">
        <f>C30*1.25</f>
        <v>45725</v>
      </c>
      <c r="D35">
        <v>5.1071414623183804</v>
      </c>
      <c r="E35">
        <v>520.70500000000004</v>
      </c>
      <c r="F35">
        <v>32.5</v>
      </c>
      <c r="G35">
        <v>48</v>
      </c>
      <c r="H35">
        <v>28576</v>
      </c>
      <c r="I35">
        <v>4.1870000000000003</v>
      </c>
    </row>
    <row r="36" spans="1:9" x14ac:dyDescent="0.3">
      <c r="A36" t="s">
        <v>12</v>
      </c>
      <c r="B36" t="s">
        <v>33</v>
      </c>
      <c r="C36">
        <f>C30*1.3</f>
        <v>47554</v>
      </c>
      <c r="D36">
        <v>5.1071414623183804</v>
      </c>
      <c r="E36">
        <v>520.70500000000004</v>
      </c>
      <c r="F36">
        <v>32.5</v>
      </c>
      <c r="G36">
        <v>48</v>
      </c>
      <c r="H36">
        <v>29616</v>
      </c>
      <c r="I36">
        <v>4.3550000000000004</v>
      </c>
    </row>
    <row r="38" spans="1:9" x14ac:dyDescent="0.3">
      <c r="A38" t="s">
        <v>21</v>
      </c>
      <c r="B38" t="s">
        <v>30</v>
      </c>
      <c r="C38">
        <v>32958</v>
      </c>
      <c r="D38">
        <v>4.8298677428095402</v>
      </c>
      <c r="E38">
        <v>772.41700000000003</v>
      </c>
      <c r="F38">
        <v>32.5</v>
      </c>
      <c r="G38">
        <v>48</v>
      </c>
      <c r="H38">
        <v>22574</v>
      </c>
      <c r="I38">
        <v>6.3929999999999998</v>
      </c>
    </row>
    <row r="39" spans="1:9" x14ac:dyDescent="0.3">
      <c r="A39" t="s">
        <v>21</v>
      </c>
      <c r="B39" t="s">
        <v>31</v>
      </c>
      <c r="C39">
        <f>C38*1.1</f>
        <v>36253.800000000003</v>
      </c>
      <c r="D39">
        <v>4.8298677428095402</v>
      </c>
      <c r="E39">
        <v>772.41700000000003</v>
      </c>
      <c r="F39">
        <v>32.5</v>
      </c>
      <c r="G39">
        <v>48</v>
      </c>
      <c r="H39">
        <v>24794</v>
      </c>
      <c r="I39">
        <v>7.0323000000000002</v>
      </c>
    </row>
    <row r="40" spans="1:9" x14ac:dyDescent="0.3">
      <c r="A40" t="s">
        <v>21</v>
      </c>
      <c r="B40" t="s">
        <v>32</v>
      </c>
      <c r="C40">
        <f>C38*1.2</f>
        <v>39549.599999999999</v>
      </c>
      <c r="D40">
        <v>4.8298677428095402</v>
      </c>
      <c r="E40">
        <v>772.41700000000003</v>
      </c>
      <c r="F40">
        <v>32.5</v>
      </c>
      <c r="G40">
        <v>48</v>
      </c>
      <c r="H40">
        <v>27214</v>
      </c>
      <c r="I40">
        <v>7.6715999999999998</v>
      </c>
    </row>
    <row r="41" spans="1:9" x14ac:dyDescent="0.3">
      <c r="A41" t="s">
        <v>21</v>
      </c>
      <c r="B41" t="s">
        <v>33</v>
      </c>
      <c r="C41">
        <f>C38*1.3</f>
        <v>42845.4</v>
      </c>
      <c r="D41">
        <v>4.8298677428095402</v>
      </c>
      <c r="E41">
        <v>772.41700000000003</v>
      </c>
      <c r="F41">
        <v>32.5</v>
      </c>
      <c r="G41">
        <v>48</v>
      </c>
      <c r="H41">
        <v>29321</v>
      </c>
      <c r="I41">
        <v>8.3109000000000002</v>
      </c>
    </row>
    <row r="42" spans="1:9" x14ac:dyDescent="0.3">
      <c r="A42" t="s">
        <v>21</v>
      </c>
      <c r="B42" t="s">
        <v>34</v>
      </c>
      <c r="C42">
        <f>C38*0.8</f>
        <v>26366.400000000001</v>
      </c>
      <c r="D42">
        <v>4.8298677428095402</v>
      </c>
      <c r="E42">
        <v>772.41700000000003</v>
      </c>
      <c r="F42">
        <v>32.5</v>
      </c>
      <c r="G42">
        <v>48</v>
      </c>
      <c r="H42">
        <v>18097</v>
      </c>
      <c r="I42">
        <v>5.1143999999999998</v>
      </c>
    </row>
    <row r="43" spans="1:9" x14ac:dyDescent="0.3">
      <c r="A43" t="s">
        <v>21</v>
      </c>
      <c r="B43" t="s">
        <v>35</v>
      </c>
      <c r="C43">
        <f>C38*0.9</f>
        <v>29662.2</v>
      </c>
      <c r="D43">
        <v>4.8298677428095402</v>
      </c>
      <c r="E43">
        <v>772.41700000000003</v>
      </c>
      <c r="F43">
        <v>32.5</v>
      </c>
      <c r="G43">
        <v>48</v>
      </c>
      <c r="H43">
        <v>20272</v>
      </c>
      <c r="I43">
        <v>5.7537000000000003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426E-4905-49D5-9B89-6559DBE8BF8E}">
  <dimension ref="A1:I42"/>
  <sheetViews>
    <sheetView tabSelected="1"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4.33203125" bestFit="1" customWidth="1"/>
    <col min="4" max="4" width="15" bestFit="1" customWidth="1"/>
    <col min="5" max="5" width="16" bestFit="1" customWidth="1"/>
    <col min="6" max="6" width="10.21875" bestFit="1" customWidth="1"/>
    <col min="7" max="7" width="10.109375" bestFit="1" customWidth="1"/>
    <col min="8" max="8" width="21.109375" bestFit="1" customWidth="1"/>
    <col min="9" max="9" width="10.77734375" bestFit="1" customWidth="1"/>
  </cols>
  <sheetData>
    <row r="1" spans="1:9" x14ac:dyDescent="0.3">
      <c r="A1" t="s">
        <v>0</v>
      </c>
      <c r="B1" t="s">
        <v>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 t="s">
        <v>6</v>
      </c>
      <c r="B2" t="s">
        <v>46</v>
      </c>
      <c r="C2" s="1">
        <v>116140</v>
      </c>
      <c r="D2">
        <v>8.4721055549317903</v>
      </c>
      <c r="E2">
        <v>4.3968833632525604</v>
      </c>
      <c r="F2">
        <v>28</v>
      </c>
      <c r="G2">
        <v>46</v>
      </c>
      <c r="H2">
        <v>0.375</v>
      </c>
      <c r="I2">
        <v>20210</v>
      </c>
    </row>
    <row r="3" spans="1:9" x14ac:dyDescent="0.3">
      <c r="A3" t="s">
        <v>6</v>
      </c>
      <c r="B3" t="s">
        <v>47</v>
      </c>
      <c r="C3">
        <f>C2*0.75</f>
        <v>87105</v>
      </c>
      <c r="D3">
        <v>8.4721055549317903</v>
      </c>
      <c r="E3">
        <v>4.3968833632525604</v>
      </c>
      <c r="F3">
        <v>28</v>
      </c>
      <c r="G3">
        <v>46</v>
      </c>
      <c r="H3">
        <v>0.375</v>
      </c>
      <c r="I3">
        <v>14780</v>
      </c>
    </row>
    <row r="4" spans="1:9" x14ac:dyDescent="0.3">
      <c r="A4" t="s">
        <v>6</v>
      </c>
      <c r="B4" t="s">
        <v>48</v>
      </c>
      <c r="C4">
        <f>C2*0.8</f>
        <v>92912</v>
      </c>
      <c r="D4">
        <v>8.4721055549317903</v>
      </c>
      <c r="E4">
        <v>4.3968833632525604</v>
      </c>
      <c r="F4">
        <v>28</v>
      </c>
      <c r="G4">
        <v>46</v>
      </c>
      <c r="H4">
        <v>0.375</v>
      </c>
      <c r="I4">
        <v>15930</v>
      </c>
    </row>
    <row r="5" spans="1:9" x14ac:dyDescent="0.3">
      <c r="A5" t="s">
        <v>6</v>
      </c>
      <c r="B5" t="s">
        <v>49</v>
      </c>
      <c r="C5">
        <f>C2*0.9</f>
        <v>104526</v>
      </c>
      <c r="D5">
        <v>8.4721055549317903</v>
      </c>
      <c r="E5">
        <v>4.3968833632525604</v>
      </c>
      <c r="F5">
        <v>28</v>
      </c>
      <c r="G5">
        <v>46</v>
      </c>
      <c r="H5">
        <v>0.375</v>
      </c>
      <c r="I5">
        <v>17987</v>
      </c>
    </row>
    <row r="6" spans="1:9" x14ac:dyDescent="0.3">
      <c r="A6" t="s">
        <v>6</v>
      </c>
      <c r="B6" t="s">
        <v>50</v>
      </c>
      <c r="C6">
        <f>C2*1.1</f>
        <v>127754.00000000001</v>
      </c>
      <c r="D6">
        <v>8.4721055549317903</v>
      </c>
      <c r="E6">
        <v>4.3968833632525604</v>
      </c>
      <c r="F6">
        <v>28</v>
      </c>
      <c r="G6">
        <v>46</v>
      </c>
      <c r="H6">
        <v>0.375</v>
      </c>
      <c r="I6">
        <v>22214</v>
      </c>
    </row>
    <row r="7" spans="1:9" x14ac:dyDescent="0.3">
      <c r="A7" t="s">
        <v>6</v>
      </c>
      <c r="B7" t="s">
        <v>51</v>
      </c>
      <c r="C7">
        <f>C2*1.2</f>
        <v>139368</v>
      </c>
      <c r="D7">
        <v>8.4721055549317903</v>
      </c>
      <c r="E7">
        <v>4.3968833632525604</v>
      </c>
      <c r="F7">
        <v>28</v>
      </c>
      <c r="G7">
        <v>46</v>
      </c>
      <c r="H7">
        <v>0.375</v>
      </c>
      <c r="I7">
        <v>24322</v>
      </c>
    </row>
    <row r="9" spans="1:9" x14ac:dyDescent="0.3">
      <c r="A9" t="s">
        <v>17</v>
      </c>
      <c r="B9" t="s">
        <v>46</v>
      </c>
      <c r="C9">
        <v>86276</v>
      </c>
      <c r="D9">
        <v>8.4721055549317903</v>
      </c>
      <c r="E9" s="1">
        <v>3.9011754173990099</v>
      </c>
      <c r="F9">
        <v>30</v>
      </c>
      <c r="G9">
        <v>46</v>
      </c>
      <c r="H9">
        <v>0.375</v>
      </c>
      <c r="I9">
        <v>18089</v>
      </c>
    </row>
    <row r="10" spans="1:9" x14ac:dyDescent="0.3">
      <c r="A10" t="s">
        <v>17</v>
      </c>
      <c r="B10" t="s">
        <v>47</v>
      </c>
      <c r="C10">
        <f>C9*0.75</f>
        <v>64707</v>
      </c>
      <c r="D10">
        <v>8.4721055549317903</v>
      </c>
      <c r="E10" s="1">
        <v>3.9011754173990099</v>
      </c>
      <c r="F10">
        <v>30</v>
      </c>
      <c r="G10">
        <v>46</v>
      </c>
      <c r="H10">
        <v>0.375</v>
      </c>
      <c r="I10">
        <v>13600</v>
      </c>
    </row>
    <row r="11" spans="1:9" x14ac:dyDescent="0.3">
      <c r="A11" t="s">
        <v>17</v>
      </c>
      <c r="B11" t="s">
        <v>48</v>
      </c>
      <c r="C11">
        <f>C9*0.8</f>
        <v>69020.800000000003</v>
      </c>
      <c r="D11">
        <v>8.4721055549317903</v>
      </c>
      <c r="E11" s="1">
        <v>3.9011754173990099</v>
      </c>
      <c r="F11">
        <v>30</v>
      </c>
      <c r="G11">
        <v>46</v>
      </c>
      <c r="H11">
        <v>0.375</v>
      </c>
      <c r="I11">
        <v>14520</v>
      </c>
    </row>
    <row r="12" spans="1:9" x14ac:dyDescent="0.3">
      <c r="A12" t="s">
        <v>17</v>
      </c>
      <c r="B12" t="s">
        <v>49</v>
      </c>
      <c r="C12">
        <f>C9*0.9</f>
        <v>77648.400000000009</v>
      </c>
      <c r="D12">
        <v>8.4721055549317903</v>
      </c>
      <c r="E12" s="1">
        <v>3.9011754173990099</v>
      </c>
      <c r="F12">
        <v>30</v>
      </c>
      <c r="G12">
        <v>46</v>
      </c>
      <c r="H12">
        <v>0.375</v>
      </c>
      <c r="I12">
        <v>16300</v>
      </c>
    </row>
    <row r="13" spans="1:9" x14ac:dyDescent="0.3">
      <c r="A13" t="s">
        <v>17</v>
      </c>
      <c r="B13" t="s">
        <v>50</v>
      </c>
      <c r="C13">
        <f>C9*1.1</f>
        <v>94903.6</v>
      </c>
      <c r="D13">
        <v>8.4721055549317903</v>
      </c>
      <c r="E13" s="1">
        <v>3.9011754173990099</v>
      </c>
      <c r="F13">
        <v>30</v>
      </c>
      <c r="G13">
        <v>46</v>
      </c>
      <c r="H13">
        <v>0.375</v>
      </c>
      <c r="I13">
        <v>19795</v>
      </c>
    </row>
    <row r="14" spans="1:9" x14ac:dyDescent="0.3">
      <c r="A14" t="s">
        <v>17</v>
      </c>
      <c r="B14" t="s">
        <v>51</v>
      </c>
      <c r="C14">
        <f>C9*1.2</f>
        <v>103531.2</v>
      </c>
      <c r="D14">
        <v>8.4721055549317903</v>
      </c>
      <c r="E14" s="1">
        <v>3.9011754173990099</v>
      </c>
      <c r="F14">
        <v>30</v>
      </c>
      <c r="G14">
        <v>46</v>
      </c>
      <c r="H14">
        <v>0.375</v>
      </c>
      <c r="I14">
        <v>21721</v>
      </c>
    </row>
    <row r="16" spans="1:9" x14ac:dyDescent="0.3">
      <c r="A16" t="s">
        <v>19</v>
      </c>
      <c r="B16" t="s">
        <v>46</v>
      </c>
      <c r="C16">
        <v>165670</v>
      </c>
      <c r="D16">
        <v>10.1637237624584</v>
      </c>
      <c r="E16">
        <v>4.88233075496799</v>
      </c>
      <c r="F16">
        <v>32</v>
      </c>
      <c r="G16">
        <v>46</v>
      </c>
      <c r="H16">
        <v>0.375</v>
      </c>
      <c r="I16">
        <v>27703</v>
      </c>
    </row>
    <row r="17" spans="1:9" x14ac:dyDescent="0.3">
      <c r="A17" t="s">
        <v>19</v>
      </c>
      <c r="B17" t="s">
        <v>47</v>
      </c>
      <c r="C17">
        <f>C16*0.75</f>
        <v>124252.5</v>
      </c>
      <c r="D17">
        <v>10.1637237624584</v>
      </c>
      <c r="E17">
        <v>4.88233075496799</v>
      </c>
      <c r="F17">
        <v>32</v>
      </c>
      <c r="G17">
        <v>46</v>
      </c>
      <c r="H17">
        <v>0.375</v>
      </c>
      <c r="I17">
        <v>20550</v>
      </c>
    </row>
    <row r="18" spans="1:9" x14ac:dyDescent="0.3">
      <c r="A18" t="s">
        <v>19</v>
      </c>
      <c r="B18" t="s">
        <v>48</v>
      </c>
      <c r="C18">
        <f>C16*0.8</f>
        <v>132536</v>
      </c>
      <c r="D18">
        <v>10.1637237624584</v>
      </c>
      <c r="E18">
        <v>4.88233075496799</v>
      </c>
      <c r="F18">
        <v>32</v>
      </c>
      <c r="G18">
        <v>46</v>
      </c>
      <c r="H18">
        <v>0.375</v>
      </c>
      <c r="I18">
        <v>21978</v>
      </c>
    </row>
    <row r="19" spans="1:9" x14ac:dyDescent="0.3">
      <c r="A19" t="s">
        <v>19</v>
      </c>
      <c r="B19" t="s">
        <v>49</v>
      </c>
      <c r="C19">
        <f>C16*0.9</f>
        <v>149103</v>
      </c>
      <c r="D19">
        <v>10.1637237624584</v>
      </c>
      <c r="E19">
        <v>4.88233075496799</v>
      </c>
      <c r="F19">
        <v>32</v>
      </c>
      <c r="G19">
        <v>46</v>
      </c>
      <c r="H19">
        <v>0.375</v>
      </c>
      <c r="I19">
        <v>24826</v>
      </c>
    </row>
    <row r="20" spans="1:9" x14ac:dyDescent="0.3">
      <c r="A20" t="s">
        <v>19</v>
      </c>
      <c r="B20" t="s">
        <v>50</v>
      </c>
      <c r="C20">
        <f>C16*1.1</f>
        <v>182237.00000000003</v>
      </c>
      <c r="D20">
        <v>10.1637237624584</v>
      </c>
      <c r="E20">
        <v>4.88233075496799</v>
      </c>
      <c r="F20">
        <v>32</v>
      </c>
      <c r="G20">
        <v>46</v>
      </c>
      <c r="H20">
        <v>0.375</v>
      </c>
      <c r="I20">
        <v>30548</v>
      </c>
    </row>
    <row r="21" spans="1:9" x14ac:dyDescent="0.3">
      <c r="A21" t="s">
        <v>19</v>
      </c>
      <c r="B21" t="s">
        <v>51</v>
      </c>
      <c r="C21">
        <f>C16*1.2</f>
        <v>198804</v>
      </c>
      <c r="D21">
        <v>10.1637237624584</v>
      </c>
      <c r="E21">
        <v>4.88233075496799</v>
      </c>
      <c r="F21">
        <v>32</v>
      </c>
      <c r="G21">
        <v>46</v>
      </c>
      <c r="H21">
        <v>0.375</v>
      </c>
      <c r="I21">
        <v>33413</v>
      </c>
    </row>
    <row r="23" spans="1:9" x14ac:dyDescent="0.3">
      <c r="A23" t="s">
        <v>20</v>
      </c>
      <c r="B23" t="s">
        <v>46</v>
      </c>
      <c r="C23">
        <v>222660</v>
      </c>
      <c r="D23">
        <v>11.121499999999999</v>
      </c>
      <c r="E23">
        <v>4.8445282760165398</v>
      </c>
      <c r="F23">
        <v>31</v>
      </c>
      <c r="G23">
        <v>42</v>
      </c>
      <c r="H23">
        <v>0.25</v>
      </c>
      <c r="I23">
        <v>17583</v>
      </c>
    </row>
    <row r="24" spans="1:9" x14ac:dyDescent="0.3">
      <c r="A24" t="s">
        <v>20</v>
      </c>
      <c r="B24" t="s">
        <v>47</v>
      </c>
      <c r="C24">
        <f>C23*0.75</f>
        <v>166995</v>
      </c>
      <c r="D24">
        <v>11.121499999999999</v>
      </c>
      <c r="E24">
        <v>4.8445282760165398</v>
      </c>
      <c r="F24">
        <v>31</v>
      </c>
      <c r="G24">
        <v>42</v>
      </c>
      <c r="H24">
        <v>0.25</v>
      </c>
      <c r="I24">
        <v>13012</v>
      </c>
    </row>
    <row r="25" spans="1:9" x14ac:dyDescent="0.3">
      <c r="A25" t="s">
        <v>20</v>
      </c>
      <c r="B25" t="s">
        <v>48</v>
      </c>
      <c r="C25">
        <f>C23*0.8</f>
        <v>178128</v>
      </c>
      <c r="D25">
        <v>11.121499999999999</v>
      </c>
      <c r="E25">
        <v>4.8445282760165398</v>
      </c>
      <c r="F25">
        <v>31</v>
      </c>
      <c r="G25">
        <v>42</v>
      </c>
      <c r="H25">
        <v>0.25</v>
      </c>
      <c r="I25">
        <v>13842</v>
      </c>
    </row>
    <row r="26" spans="1:9" x14ac:dyDescent="0.3">
      <c r="A26" t="s">
        <v>20</v>
      </c>
      <c r="B26" t="s">
        <v>49</v>
      </c>
      <c r="C26">
        <f>C23*0.9</f>
        <v>200394</v>
      </c>
      <c r="D26">
        <v>11.121499999999999</v>
      </c>
      <c r="E26">
        <v>4.8445282760165398</v>
      </c>
      <c r="F26">
        <v>31</v>
      </c>
      <c r="G26">
        <v>42</v>
      </c>
      <c r="H26">
        <v>0.25</v>
      </c>
      <c r="I26">
        <v>15750</v>
      </c>
    </row>
    <row r="27" spans="1:9" x14ac:dyDescent="0.3">
      <c r="A27" t="s">
        <v>20</v>
      </c>
      <c r="B27" t="s">
        <v>50</v>
      </c>
      <c r="C27">
        <f>C23*1.1</f>
        <v>244926.00000000003</v>
      </c>
      <c r="D27">
        <v>11.121499999999999</v>
      </c>
      <c r="E27">
        <v>4.8445282760165398</v>
      </c>
      <c r="F27">
        <v>31</v>
      </c>
      <c r="G27">
        <v>42</v>
      </c>
      <c r="H27">
        <v>0.25</v>
      </c>
      <c r="I27">
        <v>19422</v>
      </c>
    </row>
    <row r="28" spans="1:9" x14ac:dyDescent="0.3">
      <c r="A28" t="s">
        <v>20</v>
      </c>
      <c r="B28" t="s">
        <v>51</v>
      </c>
      <c r="C28">
        <f>C23*1.2</f>
        <v>267192</v>
      </c>
      <c r="D28">
        <v>11.121499999999999</v>
      </c>
      <c r="E28">
        <v>4.8445282760165398</v>
      </c>
      <c r="F28">
        <v>31</v>
      </c>
      <c r="G28">
        <v>42</v>
      </c>
      <c r="H28">
        <v>0.25</v>
      </c>
      <c r="I28">
        <v>21312</v>
      </c>
    </row>
    <row r="30" spans="1:9" x14ac:dyDescent="0.3">
      <c r="A30" t="s">
        <v>12</v>
      </c>
      <c r="B30" t="s">
        <v>46</v>
      </c>
      <c r="C30">
        <v>178128</v>
      </c>
      <c r="D30">
        <v>9.4436522000000007</v>
      </c>
      <c r="E30">
        <v>5.1071414623183804</v>
      </c>
      <c r="F30">
        <v>32.5</v>
      </c>
      <c r="G30">
        <v>48</v>
      </c>
      <c r="H30">
        <v>0.25</v>
      </c>
      <c r="I30">
        <v>17486</v>
      </c>
    </row>
    <row r="31" spans="1:9" x14ac:dyDescent="0.3">
      <c r="A31" t="s">
        <v>12</v>
      </c>
      <c r="B31" t="s">
        <v>47</v>
      </c>
      <c r="C31">
        <f>C30*0.75</f>
        <v>133596</v>
      </c>
      <c r="D31">
        <v>9.4436522000000007</v>
      </c>
      <c r="E31">
        <v>5.1071414623183804</v>
      </c>
      <c r="F31">
        <v>32.5</v>
      </c>
      <c r="G31">
        <v>48</v>
      </c>
      <c r="H31">
        <v>0.25</v>
      </c>
      <c r="I31">
        <v>13057</v>
      </c>
    </row>
    <row r="32" spans="1:9" x14ac:dyDescent="0.3">
      <c r="A32" t="s">
        <v>12</v>
      </c>
      <c r="B32" t="s">
        <v>48</v>
      </c>
      <c r="C32">
        <f>C30*0.8</f>
        <v>142502.39999999999</v>
      </c>
      <c r="D32">
        <v>9.4436522000000007</v>
      </c>
      <c r="E32">
        <v>5.1071414623183804</v>
      </c>
      <c r="F32">
        <v>32.5</v>
      </c>
      <c r="G32">
        <v>48</v>
      </c>
      <c r="H32">
        <v>0.25</v>
      </c>
      <c r="I32">
        <v>13897</v>
      </c>
    </row>
    <row r="33" spans="1:9" x14ac:dyDescent="0.3">
      <c r="A33" t="s">
        <v>12</v>
      </c>
      <c r="B33" t="s">
        <v>49</v>
      </c>
      <c r="C33">
        <f>C30*0.9</f>
        <v>160315.20000000001</v>
      </c>
      <c r="D33">
        <v>9.4436522000000007</v>
      </c>
      <c r="E33">
        <v>5.1071414623183804</v>
      </c>
      <c r="F33">
        <v>32.5</v>
      </c>
      <c r="G33">
        <v>48</v>
      </c>
      <c r="H33">
        <v>0.25</v>
      </c>
      <c r="I33">
        <v>15742</v>
      </c>
    </row>
    <row r="34" spans="1:9" x14ac:dyDescent="0.3">
      <c r="A34" t="s">
        <v>12</v>
      </c>
      <c r="B34" t="s">
        <v>50</v>
      </c>
      <c r="C34">
        <f>C30*1.1</f>
        <v>195940.80000000002</v>
      </c>
      <c r="D34">
        <v>9.4436522000000007</v>
      </c>
      <c r="E34">
        <v>5.1071414623183804</v>
      </c>
      <c r="F34">
        <v>32.5</v>
      </c>
      <c r="G34">
        <v>48</v>
      </c>
      <c r="H34">
        <v>0.25</v>
      </c>
      <c r="I34">
        <v>19411</v>
      </c>
    </row>
    <row r="35" spans="1:9" x14ac:dyDescent="0.3">
      <c r="A35" t="s">
        <v>12</v>
      </c>
      <c r="B35" t="s">
        <v>51</v>
      </c>
      <c r="C35">
        <f>C30*1.2</f>
        <v>213753.60000000001</v>
      </c>
      <c r="D35">
        <v>9.4436522000000007</v>
      </c>
      <c r="E35">
        <v>5.1071414623183804</v>
      </c>
      <c r="F35">
        <v>32.5</v>
      </c>
      <c r="G35">
        <v>48</v>
      </c>
      <c r="H35">
        <v>0.25</v>
      </c>
      <c r="I35">
        <v>21296</v>
      </c>
    </row>
    <row r="37" spans="1:9" x14ac:dyDescent="0.3">
      <c r="A37" t="s">
        <v>21</v>
      </c>
      <c r="B37" t="s">
        <v>46</v>
      </c>
      <c r="C37">
        <v>222660</v>
      </c>
      <c r="D37">
        <v>9.2512899999999991</v>
      </c>
      <c r="E37">
        <v>4.8298677428095402</v>
      </c>
      <c r="F37">
        <v>32.5</v>
      </c>
      <c r="G37">
        <v>48</v>
      </c>
      <c r="H37">
        <v>0.25</v>
      </c>
      <c r="I37">
        <v>22982</v>
      </c>
    </row>
    <row r="38" spans="1:9" x14ac:dyDescent="0.3">
      <c r="A38" t="s">
        <v>21</v>
      </c>
      <c r="B38" t="s">
        <v>47</v>
      </c>
      <c r="C38">
        <f>C37*0.75</f>
        <v>166995</v>
      </c>
      <c r="D38">
        <v>9.2512899999999991</v>
      </c>
      <c r="E38">
        <v>4.8298677428095402</v>
      </c>
      <c r="F38">
        <v>32.5</v>
      </c>
      <c r="G38">
        <v>48</v>
      </c>
      <c r="H38">
        <v>0.25</v>
      </c>
      <c r="I38">
        <v>16109</v>
      </c>
    </row>
    <row r="39" spans="1:9" x14ac:dyDescent="0.3">
      <c r="A39" t="s">
        <v>21</v>
      </c>
      <c r="B39" t="s">
        <v>48</v>
      </c>
      <c r="C39">
        <f>C37*0.8</f>
        <v>178128</v>
      </c>
      <c r="D39">
        <v>9.2512899999999991</v>
      </c>
      <c r="E39">
        <v>4.8298677428095402</v>
      </c>
      <c r="F39">
        <v>32.5</v>
      </c>
      <c r="G39">
        <v>48</v>
      </c>
      <c r="H39">
        <v>0.25</v>
      </c>
      <c r="I39">
        <v>17018</v>
      </c>
    </row>
    <row r="40" spans="1:9" x14ac:dyDescent="0.3">
      <c r="A40" t="s">
        <v>21</v>
      </c>
      <c r="B40" t="s">
        <v>49</v>
      </c>
      <c r="C40">
        <f>C37*0.9</f>
        <v>200394</v>
      </c>
      <c r="D40">
        <v>9.2512899999999991</v>
      </c>
      <c r="E40">
        <v>4.8298677428095402</v>
      </c>
      <c r="F40">
        <v>32.5</v>
      </c>
      <c r="G40">
        <v>48</v>
      </c>
      <c r="H40">
        <v>0.25</v>
      </c>
      <c r="I40">
        <v>19536</v>
      </c>
    </row>
    <row r="41" spans="1:9" x14ac:dyDescent="0.3">
      <c r="A41" t="s">
        <v>21</v>
      </c>
      <c r="B41" t="s">
        <v>50</v>
      </c>
      <c r="C41">
        <f>C37*1.1</f>
        <v>244926.00000000003</v>
      </c>
      <c r="D41">
        <v>9.2512899999999991</v>
      </c>
      <c r="E41">
        <v>4.8298677428095402</v>
      </c>
      <c r="F41">
        <v>32.5</v>
      </c>
      <c r="G41">
        <v>48</v>
      </c>
      <c r="H41">
        <v>0.25</v>
      </c>
      <c r="I41">
        <v>23968</v>
      </c>
    </row>
    <row r="42" spans="1:9" x14ac:dyDescent="0.3">
      <c r="A42" t="s">
        <v>21</v>
      </c>
      <c r="B42" t="s">
        <v>51</v>
      </c>
      <c r="C42">
        <f>C37*1.2</f>
        <v>267192</v>
      </c>
      <c r="D42">
        <v>9.2512899999999991</v>
      </c>
      <c r="E42">
        <v>4.8298677428095402</v>
      </c>
      <c r="F42">
        <v>32.5</v>
      </c>
      <c r="G42">
        <v>48</v>
      </c>
      <c r="H42">
        <v>0.25</v>
      </c>
      <c r="I42">
        <v>26221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E1DE-6BAB-4FB6-B967-096304A42724}">
  <dimension ref="A1:G42"/>
  <sheetViews>
    <sheetView workbookViewId="0">
      <selection activeCell="M10" sqref="M10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8" bestFit="1" customWidth="1"/>
    <col min="4" max="4" width="15" bestFit="1" customWidth="1"/>
    <col min="5" max="5" width="9.33203125" bestFit="1" customWidth="1"/>
    <col min="6" max="6" width="10.77734375" bestFit="1" customWidth="1"/>
    <col min="7" max="7" width="13.5546875" bestFit="1" customWidth="1"/>
  </cols>
  <sheetData>
    <row r="1" spans="1:7" x14ac:dyDescent="0.3">
      <c r="A1" t="s">
        <v>0</v>
      </c>
      <c r="B1" t="s">
        <v>23</v>
      </c>
      <c r="C1" t="s">
        <v>24</v>
      </c>
      <c r="D1" t="s">
        <v>40</v>
      </c>
      <c r="E1" t="s">
        <v>26</v>
      </c>
      <c r="F1" t="s">
        <v>45</v>
      </c>
      <c r="G1" t="s">
        <v>29</v>
      </c>
    </row>
    <row r="2" spans="1:7" x14ac:dyDescent="0.3">
      <c r="A2" t="s">
        <v>6</v>
      </c>
      <c r="B2" t="s">
        <v>52</v>
      </c>
      <c r="C2">
        <v>33736.5</v>
      </c>
      <c r="D2" s="2">
        <v>3.9011754173990099</v>
      </c>
      <c r="E2">
        <v>367.375</v>
      </c>
      <c r="F2">
        <v>26021</v>
      </c>
      <c r="G2">
        <v>2.7412000000000001</v>
      </c>
    </row>
    <row r="3" spans="1:7" x14ac:dyDescent="0.3">
      <c r="A3" t="s">
        <v>6</v>
      </c>
      <c r="B3" t="s">
        <v>53</v>
      </c>
      <c r="C3">
        <v>35985.599999999999</v>
      </c>
      <c r="D3" s="2">
        <v>3.9011754173990099</v>
      </c>
      <c r="E3">
        <v>367.375</v>
      </c>
      <c r="F3">
        <v>27756</v>
      </c>
      <c r="G3">
        <v>2.9239000000000002</v>
      </c>
    </row>
    <row r="4" spans="1:7" x14ac:dyDescent="0.3">
      <c r="A4" t="s">
        <v>6</v>
      </c>
      <c r="B4" t="s">
        <v>54</v>
      </c>
      <c r="C4">
        <v>38234.699999999997</v>
      </c>
      <c r="D4" s="2">
        <v>3.9011754173990099</v>
      </c>
      <c r="E4">
        <v>367.375</v>
      </c>
      <c r="F4">
        <v>29491</v>
      </c>
      <c r="G4">
        <v>3.1065999999999998</v>
      </c>
    </row>
    <row r="5" spans="1:7" x14ac:dyDescent="0.3">
      <c r="A5" t="s">
        <v>6</v>
      </c>
      <c r="B5" t="s">
        <v>55</v>
      </c>
      <c r="C5">
        <v>31487.4</v>
      </c>
      <c r="D5" s="2">
        <v>3.9011754173990099</v>
      </c>
      <c r="E5">
        <v>367.375</v>
      </c>
      <c r="F5">
        <v>24287</v>
      </c>
      <c r="G5">
        <v>2.5583999999999998</v>
      </c>
    </row>
    <row r="6" spans="1:7" x14ac:dyDescent="0.3">
      <c r="A6" t="s">
        <v>6</v>
      </c>
      <c r="B6" t="s">
        <v>33</v>
      </c>
      <c r="C6">
        <v>29238.3</v>
      </c>
      <c r="D6" s="2">
        <v>3.9011754173990099</v>
      </c>
      <c r="E6">
        <v>367.375</v>
      </c>
      <c r="F6">
        <v>22552</v>
      </c>
      <c r="G6">
        <v>2.3757000000000001</v>
      </c>
    </row>
    <row r="7" spans="1:7" x14ac:dyDescent="0.3">
      <c r="A7" t="s">
        <v>6</v>
      </c>
      <c r="B7" t="s">
        <v>32</v>
      </c>
      <c r="C7">
        <v>26989.200000000001</v>
      </c>
      <c r="D7" s="2">
        <v>3.9011754173990099</v>
      </c>
      <c r="E7">
        <v>367.375</v>
      </c>
      <c r="F7">
        <v>20817</v>
      </c>
      <c r="G7">
        <v>2.1928999999999998</v>
      </c>
    </row>
    <row r="9" spans="1:7" x14ac:dyDescent="0.3">
      <c r="A9" t="s">
        <v>17</v>
      </c>
      <c r="B9" t="s">
        <v>52</v>
      </c>
      <c r="C9">
        <v>30532.5</v>
      </c>
      <c r="D9" s="2">
        <v>3.9011754173990099</v>
      </c>
      <c r="E9">
        <v>209.375</v>
      </c>
      <c r="F9">
        <v>11617</v>
      </c>
      <c r="G9">
        <v>0.46</v>
      </c>
    </row>
    <row r="10" spans="1:7" x14ac:dyDescent="0.3">
      <c r="A10" t="s">
        <v>17</v>
      </c>
      <c r="B10" t="s">
        <v>53</v>
      </c>
      <c r="C10">
        <v>32568</v>
      </c>
      <c r="D10" s="2">
        <v>3.9011754173990099</v>
      </c>
      <c r="E10">
        <v>209.375</v>
      </c>
      <c r="F10">
        <v>12391</v>
      </c>
      <c r="G10">
        <v>0.49</v>
      </c>
    </row>
    <row r="11" spans="1:7" x14ac:dyDescent="0.3">
      <c r="A11" t="s">
        <v>17</v>
      </c>
      <c r="B11" t="s">
        <v>54</v>
      </c>
      <c r="C11">
        <v>34603.5</v>
      </c>
      <c r="D11" s="2">
        <v>3.9011754173990099</v>
      </c>
      <c r="E11">
        <v>209.375</v>
      </c>
      <c r="F11">
        <v>13166</v>
      </c>
      <c r="G11">
        <v>0.52</v>
      </c>
    </row>
    <row r="12" spans="1:7" x14ac:dyDescent="0.3">
      <c r="A12" t="s">
        <v>17</v>
      </c>
      <c r="B12" t="s">
        <v>55</v>
      </c>
      <c r="C12">
        <v>28497</v>
      </c>
      <c r="D12" s="2">
        <v>3.9011754173990099</v>
      </c>
      <c r="E12">
        <v>209.375</v>
      </c>
      <c r="F12">
        <v>10842</v>
      </c>
      <c r="G12">
        <v>0.43</v>
      </c>
    </row>
    <row r="13" spans="1:7" x14ac:dyDescent="0.3">
      <c r="A13" t="s">
        <v>17</v>
      </c>
      <c r="B13" t="s">
        <v>33</v>
      </c>
      <c r="C13">
        <v>26461.5</v>
      </c>
      <c r="D13" s="2">
        <v>3.9011754173990099</v>
      </c>
      <c r="E13">
        <v>209.375</v>
      </c>
      <c r="F13">
        <v>10068</v>
      </c>
      <c r="G13">
        <v>0.4</v>
      </c>
    </row>
    <row r="14" spans="1:7" x14ac:dyDescent="0.3">
      <c r="A14" t="s">
        <v>17</v>
      </c>
      <c r="B14" t="s">
        <v>32</v>
      </c>
      <c r="C14">
        <v>24426</v>
      </c>
      <c r="D14" s="2">
        <v>3.9011754173990099</v>
      </c>
      <c r="E14">
        <v>209.375</v>
      </c>
      <c r="F14">
        <v>9293.5</v>
      </c>
      <c r="G14">
        <v>0.37</v>
      </c>
    </row>
    <row r="16" spans="1:7" x14ac:dyDescent="0.3">
      <c r="A16" t="s">
        <v>19</v>
      </c>
      <c r="B16" t="s">
        <v>52</v>
      </c>
      <c r="C16">
        <v>35533.5</v>
      </c>
      <c r="D16" s="2">
        <v>4.88233075496799</v>
      </c>
      <c r="E16">
        <v>450.375</v>
      </c>
      <c r="F16">
        <v>25465</v>
      </c>
      <c r="G16">
        <v>2.8029999999999999</v>
      </c>
    </row>
    <row r="17" spans="1:7" x14ac:dyDescent="0.3">
      <c r="A17" t="s">
        <v>19</v>
      </c>
      <c r="B17" t="s">
        <v>53</v>
      </c>
      <c r="C17">
        <v>37902.400000000001</v>
      </c>
      <c r="D17" s="2">
        <v>4.88233075496799</v>
      </c>
      <c r="E17">
        <v>450.375</v>
      </c>
      <c r="F17">
        <v>27163</v>
      </c>
      <c r="G17">
        <v>2.99</v>
      </c>
    </row>
    <row r="18" spans="1:7" x14ac:dyDescent="0.3">
      <c r="A18" t="s">
        <v>19</v>
      </c>
      <c r="B18" t="s">
        <v>54</v>
      </c>
      <c r="C18">
        <v>40271.300000000003</v>
      </c>
      <c r="D18" s="2">
        <v>4.88233075496799</v>
      </c>
      <c r="E18">
        <v>450.375</v>
      </c>
      <c r="F18">
        <v>28861</v>
      </c>
      <c r="G18">
        <v>3.177</v>
      </c>
    </row>
    <row r="19" spans="1:7" x14ac:dyDescent="0.3">
      <c r="A19" t="s">
        <v>19</v>
      </c>
      <c r="B19" t="s">
        <v>55</v>
      </c>
      <c r="C19">
        <v>33164.6</v>
      </c>
      <c r="D19" s="2">
        <v>4.88233075496799</v>
      </c>
      <c r="E19">
        <v>450.375</v>
      </c>
      <c r="F19">
        <v>23768</v>
      </c>
      <c r="G19">
        <v>2.6160000000000001</v>
      </c>
    </row>
    <row r="20" spans="1:7" x14ac:dyDescent="0.3">
      <c r="A20" t="s">
        <v>19</v>
      </c>
      <c r="B20" t="s">
        <v>33</v>
      </c>
      <c r="C20">
        <v>30795.7</v>
      </c>
      <c r="D20" s="2">
        <v>4.88233075496799</v>
      </c>
      <c r="E20">
        <v>450.375</v>
      </c>
      <c r="F20">
        <v>22070</v>
      </c>
      <c r="G20">
        <v>2.4289999999999998</v>
      </c>
    </row>
    <row r="21" spans="1:7" x14ac:dyDescent="0.3">
      <c r="A21" t="s">
        <v>19</v>
      </c>
      <c r="B21" t="s">
        <v>32</v>
      </c>
      <c r="C21">
        <v>28426.799999999999</v>
      </c>
      <c r="D21" s="2">
        <v>4.88233075496799</v>
      </c>
      <c r="E21">
        <v>450.375</v>
      </c>
      <c r="F21">
        <v>20372</v>
      </c>
      <c r="G21">
        <v>2.242</v>
      </c>
    </row>
    <row r="23" spans="1:7" x14ac:dyDescent="0.3">
      <c r="A23" t="s">
        <v>20</v>
      </c>
      <c r="B23" t="s">
        <v>52</v>
      </c>
      <c r="C23">
        <v>48853.5</v>
      </c>
      <c r="D23" s="2">
        <v>4.3195383433167898</v>
      </c>
      <c r="E23">
        <v>430</v>
      </c>
      <c r="F23">
        <v>31898</v>
      </c>
      <c r="G23">
        <v>3.258</v>
      </c>
    </row>
    <row r="24" spans="1:7" x14ac:dyDescent="0.3">
      <c r="A24" t="s">
        <v>20</v>
      </c>
      <c r="B24" t="s">
        <v>53</v>
      </c>
      <c r="C24">
        <v>52110.400000000001</v>
      </c>
      <c r="D24" s="2">
        <v>4.3195383433167898</v>
      </c>
      <c r="E24">
        <v>430</v>
      </c>
      <c r="F24">
        <v>34024</v>
      </c>
      <c r="G24">
        <v>3.4750000000000001</v>
      </c>
    </row>
    <row r="25" spans="1:7" x14ac:dyDescent="0.3">
      <c r="A25" t="s">
        <v>20</v>
      </c>
      <c r="B25" t="s">
        <v>54</v>
      </c>
      <c r="C25">
        <v>55367.3</v>
      </c>
      <c r="D25" s="2">
        <v>4.3195383433167898</v>
      </c>
      <c r="E25">
        <v>430</v>
      </c>
      <c r="F25">
        <v>36151</v>
      </c>
      <c r="G25">
        <v>3.6920000000000002</v>
      </c>
    </row>
    <row r="26" spans="1:7" x14ac:dyDescent="0.3">
      <c r="A26" t="s">
        <v>20</v>
      </c>
      <c r="B26" t="s">
        <v>55</v>
      </c>
      <c r="C26">
        <v>45596.6</v>
      </c>
      <c r="D26" s="2">
        <v>4.3195383433167898</v>
      </c>
      <c r="E26">
        <v>430</v>
      </c>
      <c r="F26">
        <v>29771</v>
      </c>
      <c r="G26">
        <v>3.0409999999999999</v>
      </c>
    </row>
    <row r="27" spans="1:7" x14ac:dyDescent="0.3">
      <c r="A27" t="s">
        <v>20</v>
      </c>
      <c r="B27" t="s">
        <v>33</v>
      </c>
      <c r="C27">
        <v>42339.7</v>
      </c>
      <c r="D27" s="2">
        <v>4.3195383433167898</v>
      </c>
      <c r="E27">
        <v>430</v>
      </c>
      <c r="F27">
        <v>27645</v>
      </c>
      <c r="G27">
        <v>2.8239999999999998</v>
      </c>
    </row>
    <row r="28" spans="1:7" x14ac:dyDescent="0.3">
      <c r="A28" t="s">
        <v>20</v>
      </c>
      <c r="B28" t="s">
        <v>32</v>
      </c>
      <c r="C28">
        <v>39082.800000000003</v>
      </c>
      <c r="D28" s="2">
        <v>4.3195383433167898</v>
      </c>
      <c r="E28">
        <v>430</v>
      </c>
      <c r="F28">
        <v>25518</v>
      </c>
      <c r="G28">
        <v>2.6059999999999999</v>
      </c>
    </row>
    <row r="30" spans="1:7" x14ac:dyDescent="0.3">
      <c r="A30" t="s">
        <v>12</v>
      </c>
      <c r="B30" t="s">
        <v>52</v>
      </c>
      <c r="C30">
        <v>54870</v>
      </c>
      <c r="D30" s="2">
        <v>4.6578659938434397</v>
      </c>
      <c r="E30">
        <v>178.20500000000001</v>
      </c>
      <c r="F30">
        <v>10176</v>
      </c>
      <c r="G30">
        <v>0.2979</v>
      </c>
    </row>
    <row r="31" spans="1:7" x14ac:dyDescent="0.3">
      <c r="A31" t="s">
        <v>12</v>
      </c>
      <c r="B31" t="s">
        <v>53</v>
      </c>
      <c r="C31">
        <v>58528</v>
      </c>
      <c r="D31" s="2">
        <v>4.6578659938434397</v>
      </c>
      <c r="E31">
        <v>178.20500000000001</v>
      </c>
      <c r="F31">
        <v>10879</v>
      </c>
      <c r="G31">
        <v>0.31790000000000002</v>
      </c>
    </row>
    <row r="32" spans="1:7" x14ac:dyDescent="0.3">
      <c r="A32" t="s">
        <v>12</v>
      </c>
      <c r="B32" t="s">
        <v>54</v>
      </c>
      <c r="C32">
        <v>62186</v>
      </c>
      <c r="D32" s="2">
        <v>4.6578659938434397</v>
      </c>
      <c r="E32">
        <v>178.20500000000001</v>
      </c>
      <c r="F32">
        <v>11697</v>
      </c>
      <c r="G32">
        <v>0.33779999999999999</v>
      </c>
    </row>
    <row r="33" spans="1:7" x14ac:dyDescent="0.3">
      <c r="A33" t="s">
        <v>12</v>
      </c>
      <c r="B33" t="s">
        <v>55</v>
      </c>
      <c r="C33">
        <v>51212</v>
      </c>
      <c r="D33" s="2">
        <v>4.6578659938434397</v>
      </c>
      <c r="E33">
        <v>178.20500000000001</v>
      </c>
      <c r="F33">
        <v>9633</v>
      </c>
      <c r="G33">
        <v>0.2782</v>
      </c>
    </row>
    <row r="34" spans="1:7" x14ac:dyDescent="0.3">
      <c r="A34" t="s">
        <v>12</v>
      </c>
      <c r="B34" t="s">
        <v>33</v>
      </c>
      <c r="C34">
        <v>47554</v>
      </c>
      <c r="D34" s="2">
        <v>4.6578659938434397</v>
      </c>
      <c r="E34">
        <v>178.20500000000001</v>
      </c>
      <c r="F34">
        <v>8859.4</v>
      </c>
      <c r="G34">
        <v>0.25829999999999997</v>
      </c>
    </row>
    <row r="35" spans="1:7" x14ac:dyDescent="0.3">
      <c r="A35" t="s">
        <v>12</v>
      </c>
      <c r="B35" t="s">
        <v>32</v>
      </c>
      <c r="C35">
        <v>43896</v>
      </c>
      <c r="D35" s="2">
        <v>4.6578659938434397</v>
      </c>
      <c r="E35">
        <v>178.20500000000001</v>
      </c>
      <c r="F35">
        <v>8257</v>
      </c>
      <c r="G35">
        <v>0.2384</v>
      </c>
    </row>
    <row r="37" spans="1:7" x14ac:dyDescent="0.3">
      <c r="A37" t="s">
        <v>21</v>
      </c>
      <c r="B37" t="s">
        <v>52</v>
      </c>
      <c r="C37">
        <v>49437</v>
      </c>
      <c r="D37" s="2">
        <v>4.3195383433167898</v>
      </c>
      <c r="E37">
        <v>426</v>
      </c>
      <c r="F37">
        <v>30731</v>
      </c>
      <c r="G37">
        <v>2.8250000000000002</v>
      </c>
    </row>
    <row r="38" spans="1:7" x14ac:dyDescent="0.3">
      <c r="A38" t="s">
        <v>21</v>
      </c>
      <c r="B38" t="s">
        <v>53</v>
      </c>
      <c r="C38">
        <v>52732.800000000003</v>
      </c>
      <c r="D38" s="2">
        <v>4.3195383433167898</v>
      </c>
      <c r="E38">
        <v>426</v>
      </c>
      <c r="F38">
        <v>32779</v>
      </c>
      <c r="G38">
        <v>3.0133000000000001</v>
      </c>
    </row>
    <row r="39" spans="1:7" x14ac:dyDescent="0.3">
      <c r="A39" t="s">
        <v>21</v>
      </c>
      <c r="B39" t="s">
        <v>54</v>
      </c>
      <c r="C39">
        <v>56028.6</v>
      </c>
      <c r="D39" s="2">
        <v>4.3195383433167898</v>
      </c>
      <c r="E39">
        <v>426</v>
      </c>
      <c r="F39">
        <v>34828</v>
      </c>
      <c r="G39">
        <v>3.2017000000000002</v>
      </c>
    </row>
    <row r="40" spans="1:7" x14ac:dyDescent="0.3">
      <c r="A40" t="s">
        <v>21</v>
      </c>
      <c r="B40" t="s">
        <v>55</v>
      </c>
      <c r="C40">
        <v>46141.2</v>
      </c>
      <c r="D40" s="2">
        <v>4.3195383433167898</v>
      </c>
      <c r="E40">
        <v>426</v>
      </c>
      <c r="F40">
        <v>28682</v>
      </c>
      <c r="G40">
        <v>2.6366999999999998</v>
      </c>
    </row>
    <row r="41" spans="1:7" x14ac:dyDescent="0.3">
      <c r="A41" t="s">
        <v>21</v>
      </c>
      <c r="B41" t="s">
        <v>33</v>
      </c>
      <c r="C41">
        <v>42845.4</v>
      </c>
      <c r="D41" s="2">
        <v>4.3195383433167898</v>
      </c>
      <c r="E41">
        <v>426</v>
      </c>
      <c r="F41">
        <v>26633</v>
      </c>
      <c r="G41">
        <v>2.4483000000000001</v>
      </c>
    </row>
    <row r="42" spans="1:7" x14ac:dyDescent="0.3">
      <c r="A42" t="s">
        <v>21</v>
      </c>
      <c r="B42" t="s">
        <v>32</v>
      </c>
      <c r="C42">
        <v>39549.599999999999</v>
      </c>
      <c r="D42" s="2">
        <v>4.3195383433167898</v>
      </c>
      <c r="E42">
        <v>426</v>
      </c>
      <c r="F42">
        <v>24585</v>
      </c>
      <c r="G42">
        <v>2.2599999999999998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9531-47FF-4844-8360-AEDD43511D91}">
  <dimension ref="A1:J135"/>
  <sheetViews>
    <sheetView workbookViewId="0">
      <selection activeCell="M12" sqref="M12"/>
    </sheetView>
  </sheetViews>
  <sheetFormatPr defaultRowHeight="14.4" x14ac:dyDescent="0.3"/>
  <cols>
    <col min="1" max="1" width="10.44140625" bestFit="1" customWidth="1"/>
    <col min="2" max="2" width="14.77734375" bestFit="1" customWidth="1"/>
    <col min="3" max="3" width="13" bestFit="1" customWidth="1"/>
    <col min="4" max="4" width="12" bestFit="1" customWidth="1"/>
    <col min="5" max="5" width="11" bestFit="1" customWidth="1"/>
    <col min="6" max="6" width="8.44140625" bestFit="1" customWidth="1"/>
    <col min="7" max="7" width="8.33203125" bestFit="1" customWidth="1"/>
    <col min="8" max="9" width="12.10937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s="3" t="s">
        <v>61</v>
      </c>
      <c r="I1" s="3" t="s">
        <v>62</v>
      </c>
      <c r="J1" t="s">
        <v>45</v>
      </c>
    </row>
    <row r="2" spans="1:10" x14ac:dyDescent="0.3">
      <c r="A2" t="s">
        <v>6</v>
      </c>
      <c r="B2" t="s">
        <v>63</v>
      </c>
      <c r="C2">
        <v>82678</v>
      </c>
      <c r="D2">
        <v>122720</v>
      </c>
      <c r="E2">
        <v>2</v>
      </c>
      <c r="F2">
        <v>5</v>
      </c>
      <c r="G2">
        <v>16.5</v>
      </c>
      <c r="H2">
        <v>0.25</v>
      </c>
      <c r="I2">
        <v>0.5</v>
      </c>
      <c r="J2">
        <v>16892</v>
      </c>
    </row>
    <row r="3" spans="1:10" x14ac:dyDescent="0.3">
      <c r="A3" t="s">
        <v>6</v>
      </c>
      <c r="B3" t="s">
        <v>64</v>
      </c>
      <c r="C3">
        <v>68898.33</v>
      </c>
      <c r="D3">
        <v>122720</v>
      </c>
      <c r="E3">
        <v>2</v>
      </c>
      <c r="F3">
        <v>5</v>
      </c>
      <c r="G3">
        <v>16.5</v>
      </c>
      <c r="H3">
        <v>0.25</v>
      </c>
      <c r="I3">
        <v>0.5</v>
      </c>
      <c r="J3">
        <v>14177</v>
      </c>
    </row>
    <row r="4" spans="1:10" x14ac:dyDescent="0.3">
      <c r="A4" t="s">
        <v>6</v>
      </c>
      <c r="B4" t="s">
        <v>65</v>
      </c>
      <c r="C4">
        <f>C3*1.1</f>
        <v>75788.163000000015</v>
      </c>
      <c r="D4">
        <v>122720</v>
      </c>
      <c r="E4">
        <v>2</v>
      </c>
      <c r="F4">
        <v>5</v>
      </c>
      <c r="G4">
        <v>16.5</v>
      </c>
      <c r="H4">
        <v>0.25</v>
      </c>
      <c r="I4">
        <v>0.5</v>
      </c>
      <c r="J4">
        <v>15534</v>
      </c>
    </row>
    <row r="5" spans="1:10" x14ac:dyDescent="0.3">
      <c r="A5" t="s">
        <v>6</v>
      </c>
      <c r="B5" t="s">
        <v>66</v>
      </c>
      <c r="C5">
        <f>C3*1.3</f>
        <v>89567.829000000012</v>
      </c>
      <c r="D5">
        <v>122720</v>
      </c>
      <c r="E5">
        <v>2</v>
      </c>
      <c r="F5">
        <v>5</v>
      </c>
      <c r="G5">
        <v>16.5</v>
      </c>
      <c r="H5">
        <v>0.25</v>
      </c>
      <c r="I5">
        <v>0.5</v>
      </c>
      <c r="J5">
        <v>18250</v>
      </c>
    </row>
    <row r="6" spans="1:10" x14ac:dyDescent="0.3">
      <c r="A6" t="s">
        <v>6</v>
      </c>
      <c r="B6" t="s">
        <v>67</v>
      </c>
      <c r="C6">
        <f>C3*1.4</f>
        <v>96457.661999999997</v>
      </c>
      <c r="D6">
        <v>122720</v>
      </c>
      <c r="E6">
        <v>2</v>
      </c>
      <c r="F6">
        <v>5</v>
      </c>
      <c r="G6">
        <v>16.5</v>
      </c>
      <c r="H6">
        <v>0.25</v>
      </c>
      <c r="I6">
        <v>0.5</v>
      </c>
      <c r="J6">
        <v>19608</v>
      </c>
    </row>
    <row r="7" spans="1:10" x14ac:dyDescent="0.3">
      <c r="A7" t="s">
        <v>6</v>
      </c>
      <c r="B7" t="s">
        <v>68</v>
      </c>
      <c r="C7">
        <f>C3*0.8</f>
        <v>55118.664000000004</v>
      </c>
      <c r="D7">
        <v>122720</v>
      </c>
      <c r="E7">
        <v>2</v>
      </c>
      <c r="F7">
        <v>5</v>
      </c>
      <c r="G7">
        <v>16.5</v>
      </c>
      <c r="H7">
        <v>0.25</v>
      </c>
      <c r="I7">
        <v>0.5</v>
      </c>
      <c r="J7">
        <v>11465</v>
      </c>
    </row>
    <row r="8" spans="1:10" x14ac:dyDescent="0.3">
      <c r="A8" t="s">
        <v>6</v>
      </c>
      <c r="B8" t="s">
        <v>69</v>
      </c>
      <c r="C8">
        <f>C3*0.9</f>
        <v>62008.497000000003</v>
      </c>
      <c r="D8">
        <v>122720</v>
      </c>
      <c r="E8">
        <v>2</v>
      </c>
      <c r="F8">
        <v>5</v>
      </c>
      <c r="G8">
        <v>16.5</v>
      </c>
      <c r="H8">
        <v>0.25</v>
      </c>
      <c r="I8">
        <v>0.5</v>
      </c>
      <c r="J8">
        <v>12820</v>
      </c>
    </row>
    <row r="9" spans="1:10" x14ac:dyDescent="0.3">
      <c r="A9" t="s">
        <v>6</v>
      </c>
      <c r="B9" t="s">
        <v>70</v>
      </c>
      <c r="C9">
        <v>89567.829000000012</v>
      </c>
      <c r="D9">
        <v>90903.703999999998</v>
      </c>
      <c r="E9">
        <v>2</v>
      </c>
      <c r="F9">
        <v>5</v>
      </c>
      <c r="G9">
        <v>16.5</v>
      </c>
      <c r="H9">
        <v>0.25</v>
      </c>
      <c r="I9">
        <v>0.5</v>
      </c>
      <c r="J9">
        <v>18248</v>
      </c>
    </row>
    <row r="10" spans="1:10" x14ac:dyDescent="0.3">
      <c r="A10" t="s">
        <v>6</v>
      </c>
      <c r="B10" t="s">
        <v>71</v>
      </c>
      <c r="C10">
        <v>89567.829000000012</v>
      </c>
      <c r="D10">
        <f>D9*1.1</f>
        <v>99994.074400000012</v>
      </c>
      <c r="E10">
        <v>2</v>
      </c>
      <c r="F10">
        <v>5</v>
      </c>
      <c r="G10">
        <v>16.5</v>
      </c>
      <c r="H10">
        <v>0.25</v>
      </c>
      <c r="I10">
        <v>0.5</v>
      </c>
      <c r="J10">
        <v>18252</v>
      </c>
    </row>
    <row r="11" spans="1:10" x14ac:dyDescent="0.3">
      <c r="A11" t="s">
        <v>6</v>
      </c>
      <c r="B11" t="s">
        <v>72</v>
      </c>
      <c r="C11">
        <v>89567.829000000012</v>
      </c>
      <c r="D11">
        <f>D9*1.2</f>
        <v>109084.4448</v>
      </c>
      <c r="E11">
        <v>2</v>
      </c>
      <c r="F11">
        <v>5</v>
      </c>
      <c r="G11">
        <v>16.5</v>
      </c>
      <c r="H11">
        <v>0.25</v>
      </c>
      <c r="I11">
        <v>0.5</v>
      </c>
      <c r="J11">
        <v>18252</v>
      </c>
    </row>
    <row r="12" spans="1:10" x14ac:dyDescent="0.3">
      <c r="A12" t="s">
        <v>6</v>
      </c>
      <c r="B12" t="s">
        <v>73</v>
      </c>
      <c r="C12">
        <v>89567.829000000012</v>
      </c>
      <c r="D12">
        <f>D9*1.45</f>
        <v>131810.3708</v>
      </c>
      <c r="E12">
        <v>2</v>
      </c>
      <c r="F12">
        <v>5</v>
      </c>
      <c r="G12">
        <v>16.5</v>
      </c>
      <c r="H12">
        <v>0.25</v>
      </c>
      <c r="I12">
        <v>0.5</v>
      </c>
      <c r="J12">
        <v>18250</v>
      </c>
    </row>
    <row r="14" spans="1:10" x14ac:dyDescent="0.3">
      <c r="A14" t="s">
        <v>6</v>
      </c>
      <c r="B14" t="s">
        <v>63</v>
      </c>
      <c r="C14">
        <v>82678</v>
      </c>
      <c r="D14">
        <v>122720</v>
      </c>
      <c r="E14">
        <v>2</v>
      </c>
      <c r="F14">
        <v>7</v>
      </c>
      <c r="G14">
        <v>16.5</v>
      </c>
      <c r="H14">
        <v>0.25</v>
      </c>
      <c r="I14">
        <v>0.5</v>
      </c>
      <c r="J14">
        <v>10121</v>
      </c>
    </row>
    <row r="15" spans="1:10" x14ac:dyDescent="0.3">
      <c r="A15" t="s">
        <v>6</v>
      </c>
      <c r="B15" t="s">
        <v>64</v>
      </c>
      <c r="C15">
        <v>68898.33</v>
      </c>
      <c r="D15">
        <v>122720</v>
      </c>
      <c r="E15">
        <v>2</v>
      </c>
      <c r="F15">
        <v>7</v>
      </c>
      <c r="G15">
        <v>16.5</v>
      </c>
      <c r="H15">
        <v>0.25</v>
      </c>
      <c r="I15">
        <v>0.5</v>
      </c>
      <c r="J15">
        <v>8497</v>
      </c>
    </row>
    <row r="16" spans="1:10" x14ac:dyDescent="0.3">
      <c r="A16" t="s">
        <v>6</v>
      </c>
      <c r="B16" t="s">
        <v>65</v>
      </c>
      <c r="C16">
        <f>C15*1.1</f>
        <v>75788.163000000015</v>
      </c>
      <c r="D16">
        <v>122720</v>
      </c>
      <c r="E16">
        <v>2</v>
      </c>
      <c r="F16">
        <v>7</v>
      </c>
      <c r="G16">
        <v>16.5</v>
      </c>
      <c r="H16">
        <v>0.25</v>
      </c>
      <c r="I16">
        <v>0.5</v>
      </c>
      <c r="J16">
        <v>9308</v>
      </c>
    </row>
    <row r="17" spans="1:10" x14ac:dyDescent="0.3">
      <c r="A17" t="s">
        <v>6</v>
      </c>
      <c r="B17" t="s">
        <v>66</v>
      </c>
      <c r="C17">
        <f>C15*1.3</f>
        <v>89567.829000000012</v>
      </c>
      <c r="D17">
        <v>122720</v>
      </c>
      <c r="E17">
        <v>2</v>
      </c>
      <c r="F17">
        <v>7</v>
      </c>
      <c r="G17">
        <v>16.5</v>
      </c>
      <c r="H17">
        <v>0.25</v>
      </c>
      <c r="I17">
        <v>0.5</v>
      </c>
      <c r="J17">
        <v>10934</v>
      </c>
    </row>
    <row r="18" spans="1:10" x14ac:dyDescent="0.3">
      <c r="A18" t="s">
        <v>6</v>
      </c>
      <c r="B18" t="s">
        <v>67</v>
      </c>
      <c r="C18">
        <f>C15*1.4</f>
        <v>96457.661999999997</v>
      </c>
      <c r="D18">
        <v>122720</v>
      </c>
      <c r="E18">
        <v>2</v>
      </c>
      <c r="F18">
        <v>7</v>
      </c>
      <c r="G18">
        <v>16.5</v>
      </c>
      <c r="H18">
        <v>0.25</v>
      </c>
      <c r="I18">
        <v>0.5</v>
      </c>
      <c r="J18">
        <v>11747</v>
      </c>
    </row>
    <row r="19" spans="1:10" x14ac:dyDescent="0.3">
      <c r="A19" t="s">
        <v>6</v>
      </c>
      <c r="B19" t="s">
        <v>68</v>
      </c>
      <c r="C19">
        <f>C15*0.8</f>
        <v>55118.664000000004</v>
      </c>
      <c r="D19">
        <v>122720</v>
      </c>
      <c r="E19">
        <v>2</v>
      </c>
      <c r="F19">
        <v>7</v>
      </c>
      <c r="G19">
        <v>16.5</v>
      </c>
      <c r="H19">
        <v>0.25</v>
      </c>
      <c r="I19">
        <v>0.5</v>
      </c>
      <c r="J19">
        <v>6876</v>
      </c>
    </row>
    <row r="20" spans="1:10" x14ac:dyDescent="0.3">
      <c r="A20" t="s">
        <v>6</v>
      </c>
      <c r="B20" t="s">
        <v>69</v>
      </c>
      <c r="C20">
        <f>C15*0.9</f>
        <v>62008.497000000003</v>
      </c>
      <c r="D20">
        <v>122720</v>
      </c>
      <c r="E20">
        <v>2</v>
      </c>
      <c r="F20">
        <v>7</v>
      </c>
      <c r="G20">
        <v>16.5</v>
      </c>
      <c r="H20">
        <v>0.25</v>
      </c>
      <c r="I20">
        <v>0.5</v>
      </c>
      <c r="J20">
        <v>7686</v>
      </c>
    </row>
    <row r="21" spans="1:10" x14ac:dyDescent="0.3">
      <c r="A21" t="s">
        <v>6</v>
      </c>
      <c r="B21" t="s">
        <v>70</v>
      </c>
      <c r="C21">
        <v>89567.829000000012</v>
      </c>
      <c r="D21">
        <v>90903.703999999998</v>
      </c>
      <c r="E21">
        <v>2</v>
      </c>
      <c r="F21">
        <v>7</v>
      </c>
      <c r="G21">
        <v>16.5</v>
      </c>
      <c r="H21">
        <v>0.25</v>
      </c>
      <c r="I21">
        <v>0.5</v>
      </c>
      <c r="J21">
        <v>10935</v>
      </c>
    </row>
    <row r="22" spans="1:10" x14ac:dyDescent="0.3">
      <c r="A22" t="s">
        <v>6</v>
      </c>
      <c r="B22" t="s">
        <v>71</v>
      </c>
      <c r="C22">
        <v>89567.829000000012</v>
      </c>
      <c r="D22">
        <f>D21*1.1</f>
        <v>99994.074400000012</v>
      </c>
      <c r="E22">
        <v>2</v>
      </c>
      <c r="F22">
        <v>7</v>
      </c>
      <c r="G22">
        <v>16.5</v>
      </c>
      <c r="H22">
        <v>0.25</v>
      </c>
      <c r="I22">
        <v>0.5</v>
      </c>
      <c r="J22">
        <v>10936</v>
      </c>
    </row>
    <row r="23" spans="1:10" x14ac:dyDescent="0.3">
      <c r="A23" t="s">
        <v>6</v>
      </c>
      <c r="B23" t="s">
        <v>72</v>
      </c>
      <c r="C23">
        <v>89567.829000000012</v>
      </c>
      <c r="D23">
        <f>D21*1.2</f>
        <v>109084.4448</v>
      </c>
      <c r="E23">
        <v>2</v>
      </c>
      <c r="F23">
        <v>7</v>
      </c>
      <c r="G23">
        <v>16.5</v>
      </c>
      <c r="H23">
        <v>0.25</v>
      </c>
      <c r="I23">
        <v>0.5</v>
      </c>
      <c r="J23">
        <v>10935</v>
      </c>
    </row>
    <row r="24" spans="1:10" x14ac:dyDescent="0.3">
      <c r="A24" t="s">
        <v>6</v>
      </c>
      <c r="B24" t="s">
        <v>73</v>
      </c>
      <c r="C24">
        <v>89567.829000000012</v>
      </c>
      <c r="D24">
        <f>D21*1.45</f>
        <v>131810.3708</v>
      </c>
      <c r="E24">
        <v>2</v>
      </c>
      <c r="F24">
        <v>7</v>
      </c>
      <c r="G24">
        <v>16.5</v>
      </c>
      <c r="H24">
        <v>0.25</v>
      </c>
      <c r="I24">
        <v>0.5</v>
      </c>
      <c r="J24">
        <v>10936</v>
      </c>
    </row>
    <row r="26" spans="1:10" x14ac:dyDescent="0.3">
      <c r="A26" t="s">
        <v>6</v>
      </c>
      <c r="B26" t="s">
        <v>63</v>
      </c>
      <c r="C26">
        <v>82678</v>
      </c>
      <c r="D26">
        <v>122720</v>
      </c>
      <c r="E26">
        <v>1</v>
      </c>
      <c r="F26">
        <v>5</v>
      </c>
      <c r="G26">
        <v>16.5</v>
      </c>
      <c r="H26">
        <v>0.25</v>
      </c>
      <c r="I26">
        <v>0.5</v>
      </c>
      <c r="J26">
        <v>24316</v>
      </c>
    </row>
    <row r="27" spans="1:10" x14ac:dyDescent="0.3">
      <c r="A27" t="s">
        <v>6</v>
      </c>
      <c r="B27" t="s">
        <v>64</v>
      </c>
      <c r="C27">
        <v>68898.33</v>
      </c>
      <c r="D27">
        <v>122720</v>
      </c>
      <c r="E27">
        <v>1</v>
      </c>
      <c r="F27">
        <v>5</v>
      </c>
      <c r="G27">
        <v>16.5</v>
      </c>
      <c r="H27">
        <v>0.25</v>
      </c>
      <c r="I27">
        <v>0.5</v>
      </c>
      <c r="J27">
        <v>20417</v>
      </c>
    </row>
    <row r="28" spans="1:10" x14ac:dyDescent="0.3">
      <c r="A28" t="s">
        <v>6</v>
      </c>
      <c r="B28" t="s">
        <v>65</v>
      </c>
      <c r="C28">
        <f>C27*1.1</f>
        <v>75788.163000000015</v>
      </c>
      <c r="D28">
        <v>122720</v>
      </c>
      <c r="E28">
        <v>1</v>
      </c>
      <c r="F28">
        <v>5</v>
      </c>
      <c r="G28">
        <v>16.5</v>
      </c>
      <c r="H28">
        <v>0.25</v>
      </c>
      <c r="I28">
        <v>0.5</v>
      </c>
      <c r="J28">
        <v>22367</v>
      </c>
    </row>
    <row r="29" spans="1:10" x14ac:dyDescent="0.3">
      <c r="A29" t="s">
        <v>6</v>
      </c>
      <c r="B29" t="s">
        <v>66</v>
      </c>
      <c r="C29">
        <f>C27*1.3</f>
        <v>89567.829000000012</v>
      </c>
      <c r="D29">
        <v>122720</v>
      </c>
      <c r="E29">
        <v>1</v>
      </c>
      <c r="F29">
        <v>5</v>
      </c>
      <c r="G29">
        <v>16.5</v>
      </c>
      <c r="H29">
        <v>0.25</v>
      </c>
      <c r="I29">
        <v>0.5</v>
      </c>
      <c r="J29">
        <v>26266</v>
      </c>
    </row>
    <row r="30" spans="1:10" x14ac:dyDescent="0.3">
      <c r="A30" t="s">
        <v>6</v>
      </c>
      <c r="B30" t="s">
        <v>67</v>
      </c>
      <c r="C30">
        <f>C27*1.4</f>
        <v>96457.661999999997</v>
      </c>
      <c r="D30">
        <v>122720</v>
      </c>
      <c r="E30">
        <v>1</v>
      </c>
      <c r="F30">
        <v>5</v>
      </c>
      <c r="G30">
        <v>16.5</v>
      </c>
      <c r="H30">
        <v>0.25</v>
      </c>
      <c r="I30">
        <v>0.5</v>
      </c>
      <c r="J30">
        <v>28216</v>
      </c>
    </row>
    <row r="31" spans="1:10" x14ac:dyDescent="0.3">
      <c r="A31" t="s">
        <v>6</v>
      </c>
      <c r="B31" t="s">
        <v>68</v>
      </c>
      <c r="C31">
        <f>C27*0.8</f>
        <v>55118.664000000004</v>
      </c>
      <c r="D31">
        <v>122720</v>
      </c>
      <c r="E31">
        <v>1</v>
      </c>
      <c r="F31">
        <v>5</v>
      </c>
      <c r="G31">
        <v>16.5</v>
      </c>
      <c r="H31">
        <v>0.25</v>
      </c>
      <c r="I31">
        <v>0.5</v>
      </c>
      <c r="J31">
        <v>16518</v>
      </c>
    </row>
    <row r="32" spans="1:10" x14ac:dyDescent="0.3">
      <c r="A32" t="s">
        <v>6</v>
      </c>
      <c r="B32" t="s">
        <v>69</v>
      </c>
      <c r="C32">
        <f>C27*0.9</f>
        <v>62008.497000000003</v>
      </c>
      <c r="D32">
        <v>122720</v>
      </c>
      <c r="E32">
        <v>1</v>
      </c>
      <c r="F32">
        <v>5</v>
      </c>
      <c r="G32">
        <v>16.5</v>
      </c>
      <c r="H32">
        <v>0.25</v>
      </c>
      <c r="I32">
        <v>0.5</v>
      </c>
      <c r="J32">
        <v>18468</v>
      </c>
    </row>
    <row r="33" spans="1:10" x14ac:dyDescent="0.3">
      <c r="A33" t="s">
        <v>6</v>
      </c>
      <c r="B33" t="s">
        <v>70</v>
      </c>
      <c r="C33">
        <v>89567.829000000012</v>
      </c>
      <c r="D33">
        <v>90903.703999999998</v>
      </c>
      <c r="E33">
        <v>1</v>
      </c>
      <c r="F33">
        <v>5</v>
      </c>
      <c r="G33">
        <v>16.5</v>
      </c>
      <c r="H33">
        <v>0.25</v>
      </c>
      <c r="I33">
        <v>0.5</v>
      </c>
      <c r="J33">
        <v>26264</v>
      </c>
    </row>
    <row r="34" spans="1:10" x14ac:dyDescent="0.3">
      <c r="A34" t="s">
        <v>6</v>
      </c>
      <c r="B34" t="s">
        <v>71</v>
      </c>
      <c r="C34">
        <v>89567.829000000012</v>
      </c>
      <c r="D34">
        <f>D33*1.1</f>
        <v>99994.074400000012</v>
      </c>
      <c r="E34">
        <v>1</v>
      </c>
      <c r="F34">
        <v>5</v>
      </c>
      <c r="G34">
        <v>16.5</v>
      </c>
      <c r="H34">
        <v>0.25</v>
      </c>
      <c r="I34">
        <v>0.5</v>
      </c>
      <c r="J34">
        <v>26265</v>
      </c>
    </row>
    <row r="35" spans="1:10" x14ac:dyDescent="0.3">
      <c r="A35" t="s">
        <v>6</v>
      </c>
      <c r="B35" t="s">
        <v>72</v>
      </c>
      <c r="C35">
        <v>89567.829000000012</v>
      </c>
      <c r="D35">
        <f>D33*1.2</f>
        <v>109084.4448</v>
      </c>
      <c r="E35">
        <v>1</v>
      </c>
      <c r="F35">
        <v>5</v>
      </c>
      <c r="G35">
        <v>16.5</v>
      </c>
      <c r="H35">
        <v>0.25</v>
      </c>
      <c r="I35">
        <v>0.5</v>
      </c>
      <c r="J35">
        <v>26266</v>
      </c>
    </row>
    <row r="36" spans="1:10" x14ac:dyDescent="0.3">
      <c r="A36" t="s">
        <v>6</v>
      </c>
      <c r="B36" t="s">
        <v>73</v>
      </c>
      <c r="C36">
        <v>89567.829000000012</v>
      </c>
      <c r="D36">
        <f>D33*1.45</f>
        <v>131810.3708</v>
      </c>
      <c r="E36">
        <v>1</v>
      </c>
      <c r="F36">
        <v>5</v>
      </c>
      <c r="G36">
        <v>16.5</v>
      </c>
      <c r="H36">
        <v>0.25</v>
      </c>
      <c r="I36">
        <v>0.5</v>
      </c>
      <c r="J36">
        <v>26266</v>
      </c>
    </row>
    <row r="38" spans="1:10" x14ac:dyDescent="0.3">
      <c r="A38" t="s">
        <v>17</v>
      </c>
      <c r="B38" t="s">
        <v>63</v>
      </c>
      <c r="C38">
        <v>82678.8</v>
      </c>
      <c r="D38">
        <v>122720</v>
      </c>
      <c r="E38">
        <v>2</v>
      </c>
      <c r="F38">
        <v>5</v>
      </c>
      <c r="G38">
        <v>18.5</v>
      </c>
      <c r="H38">
        <v>0.25</v>
      </c>
      <c r="I38">
        <v>0.5</v>
      </c>
      <c r="J38">
        <v>19784</v>
      </c>
    </row>
    <row r="39" spans="1:10" x14ac:dyDescent="0.3">
      <c r="A39" t="s">
        <v>17</v>
      </c>
      <c r="B39" t="s">
        <v>74</v>
      </c>
      <c r="C39">
        <v>68899</v>
      </c>
      <c r="D39">
        <v>90903.703999999998</v>
      </c>
      <c r="E39">
        <v>2</v>
      </c>
      <c r="F39">
        <v>5</v>
      </c>
      <c r="G39">
        <v>18.5</v>
      </c>
      <c r="H39">
        <v>0.25</v>
      </c>
      <c r="I39">
        <v>0.5</v>
      </c>
      <c r="J39">
        <v>17313</v>
      </c>
    </row>
    <row r="40" spans="1:10" x14ac:dyDescent="0.3">
      <c r="A40" t="s">
        <v>17</v>
      </c>
      <c r="B40" t="s">
        <v>75</v>
      </c>
      <c r="C40">
        <f>C39*1.1</f>
        <v>75788.900000000009</v>
      </c>
      <c r="D40">
        <v>90903.703999999998</v>
      </c>
      <c r="E40">
        <v>2</v>
      </c>
      <c r="F40">
        <v>5</v>
      </c>
      <c r="G40">
        <v>18.5</v>
      </c>
      <c r="H40">
        <v>0.25</v>
      </c>
      <c r="I40">
        <v>0.5</v>
      </c>
      <c r="J40">
        <v>18560</v>
      </c>
    </row>
    <row r="41" spans="1:10" x14ac:dyDescent="0.3">
      <c r="A41" t="s">
        <v>17</v>
      </c>
      <c r="B41" t="s">
        <v>76</v>
      </c>
      <c r="C41">
        <v>75788.900000000009</v>
      </c>
      <c r="D41">
        <f>D40*1.1</f>
        <v>99994.074400000012</v>
      </c>
      <c r="E41">
        <v>2</v>
      </c>
      <c r="F41">
        <v>5</v>
      </c>
      <c r="G41">
        <v>18.5</v>
      </c>
      <c r="H41">
        <v>0.25</v>
      </c>
      <c r="I41">
        <v>0.5</v>
      </c>
      <c r="J41">
        <v>18556</v>
      </c>
    </row>
    <row r="42" spans="1:10" x14ac:dyDescent="0.3">
      <c r="A42" t="s">
        <v>17</v>
      </c>
      <c r="B42" t="s">
        <v>77</v>
      </c>
      <c r="C42">
        <v>75788.900000000009</v>
      </c>
      <c r="D42">
        <f>D40*1.2</f>
        <v>109084.4448</v>
      </c>
      <c r="E42">
        <v>2</v>
      </c>
      <c r="F42">
        <v>5</v>
      </c>
      <c r="G42">
        <v>18.5</v>
      </c>
      <c r="H42">
        <v>0.25</v>
      </c>
      <c r="I42">
        <v>0.5</v>
      </c>
      <c r="J42">
        <v>18552</v>
      </c>
    </row>
    <row r="43" spans="1:10" x14ac:dyDescent="0.3">
      <c r="A43" t="s">
        <v>17</v>
      </c>
      <c r="B43" t="s">
        <v>78</v>
      </c>
      <c r="C43">
        <v>75788.900000000009</v>
      </c>
      <c r="D43">
        <f>D40*1.45</f>
        <v>131810.3708</v>
      </c>
      <c r="E43">
        <v>2</v>
      </c>
      <c r="F43">
        <v>5</v>
      </c>
      <c r="G43">
        <v>18.5</v>
      </c>
      <c r="H43">
        <v>0.25</v>
      </c>
      <c r="I43">
        <v>0.5</v>
      </c>
      <c r="J43">
        <v>18552</v>
      </c>
    </row>
    <row r="44" spans="1:10" x14ac:dyDescent="0.3">
      <c r="A44" t="s">
        <v>17</v>
      </c>
      <c r="B44" t="s">
        <v>70</v>
      </c>
      <c r="C44">
        <f>C39*1.3</f>
        <v>89568.7</v>
      </c>
      <c r="D44">
        <v>90903.703999999998</v>
      </c>
      <c r="E44">
        <v>2</v>
      </c>
      <c r="F44">
        <v>5</v>
      </c>
      <c r="G44">
        <v>18.5</v>
      </c>
      <c r="H44">
        <v>0.25</v>
      </c>
      <c r="I44">
        <v>0.5</v>
      </c>
      <c r="J44">
        <v>20960</v>
      </c>
    </row>
    <row r="45" spans="1:10" x14ac:dyDescent="0.3">
      <c r="A45" t="s">
        <v>17</v>
      </c>
      <c r="B45" t="s">
        <v>79</v>
      </c>
      <c r="C45">
        <f>C39*1.35</f>
        <v>93013.650000000009</v>
      </c>
      <c r="D45">
        <v>90903.703999999998</v>
      </c>
      <c r="E45">
        <v>2</v>
      </c>
      <c r="F45">
        <v>5</v>
      </c>
      <c r="G45">
        <v>18.5</v>
      </c>
      <c r="H45">
        <v>0.25</v>
      </c>
      <c r="I45">
        <v>0.5</v>
      </c>
      <c r="J45">
        <v>21560</v>
      </c>
    </row>
    <row r="46" spans="1:10" x14ac:dyDescent="0.3">
      <c r="A46" t="s">
        <v>17</v>
      </c>
      <c r="B46" t="s">
        <v>80</v>
      </c>
      <c r="C46">
        <f>C39*1.4</f>
        <v>96458.599999999991</v>
      </c>
      <c r="D46">
        <v>90903.703999999998</v>
      </c>
      <c r="E46">
        <v>2</v>
      </c>
      <c r="F46">
        <v>5</v>
      </c>
      <c r="G46">
        <v>18.5</v>
      </c>
      <c r="H46">
        <v>0.25</v>
      </c>
      <c r="I46">
        <v>0.5</v>
      </c>
      <c r="J46">
        <v>22161</v>
      </c>
    </row>
    <row r="47" spans="1:10" x14ac:dyDescent="0.3">
      <c r="A47" t="s">
        <v>17</v>
      </c>
      <c r="B47" t="s">
        <v>81</v>
      </c>
      <c r="C47">
        <f>C39*0.8</f>
        <v>55119.200000000004</v>
      </c>
      <c r="D47">
        <v>90903.703999999998</v>
      </c>
      <c r="E47">
        <v>2</v>
      </c>
      <c r="F47">
        <v>5</v>
      </c>
      <c r="G47">
        <v>18.5</v>
      </c>
      <c r="H47">
        <v>0.25</v>
      </c>
      <c r="I47">
        <v>0.5</v>
      </c>
      <c r="J47">
        <v>14966</v>
      </c>
    </row>
    <row r="48" spans="1:10" x14ac:dyDescent="0.3">
      <c r="A48" t="s">
        <v>17</v>
      </c>
      <c r="B48" t="s">
        <v>82</v>
      </c>
      <c r="C48">
        <f>C39*0.9</f>
        <v>62009.1</v>
      </c>
      <c r="D48">
        <v>90903.703999999998</v>
      </c>
      <c r="E48">
        <v>2</v>
      </c>
      <c r="F48">
        <v>5</v>
      </c>
      <c r="G48">
        <v>18.5</v>
      </c>
      <c r="H48">
        <v>0.25</v>
      </c>
      <c r="I48">
        <v>0.5</v>
      </c>
      <c r="J48">
        <v>16163</v>
      </c>
    </row>
    <row r="50" spans="1:10" x14ac:dyDescent="0.3">
      <c r="A50" t="s">
        <v>17</v>
      </c>
      <c r="B50" t="s">
        <v>63</v>
      </c>
      <c r="C50">
        <v>82678.8</v>
      </c>
      <c r="D50">
        <v>122720</v>
      </c>
      <c r="E50">
        <v>2</v>
      </c>
      <c r="F50">
        <v>8</v>
      </c>
      <c r="G50">
        <v>18.5</v>
      </c>
      <c r="H50">
        <v>0.25</v>
      </c>
      <c r="I50">
        <v>0.5</v>
      </c>
      <c r="J50">
        <v>9684</v>
      </c>
    </row>
    <row r="51" spans="1:10" x14ac:dyDescent="0.3">
      <c r="A51" t="s">
        <v>17</v>
      </c>
      <c r="B51" t="s">
        <v>74</v>
      </c>
      <c r="C51">
        <v>68899</v>
      </c>
      <c r="D51">
        <v>90903.703999999998</v>
      </c>
      <c r="E51">
        <v>2</v>
      </c>
      <c r="F51">
        <v>8</v>
      </c>
      <c r="G51">
        <v>18.5</v>
      </c>
      <c r="H51">
        <v>0.25</v>
      </c>
      <c r="I51">
        <v>0.5</v>
      </c>
      <c r="J51">
        <v>8761</v>
      </c>
    </row>
    <row r="52" spans="1:10" x14ac:dyDescent="0.3">
      <c r="A52" t="s">
        <v>17</v>
      </c>
      <c r="B52" t="s">
        <v>75</v>
      </c>
      <c r="C52">
        <f>C51*1.1</f>
        <v>75788.900000000009</v>
      </c>
      <c r="D52">
        <v>90903.703999999998</v>
      </c>
      <c r="E52">
        <v>2</v>
      </c>
      <c r="F52">
        <v>8</v>
      </c>
      <c r="G52">
        <v>18.5</v>
      </c>
      <c r="H52">
        <v>0.25</v>
      </c>
      <c r="I52">
        <v>0.5</v>
      </c>
      <c r="J52">
        <v>9203</v>
      </c>
    </row>
    <row r="53" spans="1:10" x14ac:dyDescent="0.3">
      <c r="A53" t="s">
        <v>17</v>
      </c>
      <c r="B53" t="s">
        <v>76</v>
      </c>
      <c r="C53">
        <v>75788.900000000009</v>
      </c>
      <c r="D53">
        <f>D52*1.1</f>
        <v>99994.074400000012</v>
      </c>
      <c r="E53">
        <v>2</v>
      </c>
      <c r="F53">
        <v>8</v>
      </c>
      <c r="G53">
        <v>18.5</v>
      </c>
      <c r="H53">
        <v>0.25</v>
      </c>
      <c r="I53">
        <v>0.5</v>
      </c>
      <c r="J53">
        <v>9205</v>
      </c>
    </row>
    <row r="54" spans="1:10" x14ac:dyDescent="0.3">
      <c r="A54" t="s">
        <v>17</v>
      </c>
      <c r="B54" t="s">
        <v>77</v>
      </c>
      <c r="C54">
        <v>75788.900000000009</v>
      </c>
      <c r="D54">
        <f>D52*1.2</f>
        <v>109084.4448</v>
      </c>
      <c r="E54">
        <v>2</v>
      </c>
      <c r="F54">
        <v>8</v>
      </c>
      <c r="G54">
        <v>18.5</v>
      </c>
      <c r="H54">
        <v>0.25</v>
      </c>
      <c r="I54">
        <v>0.5</v>
      </c>
      <c r="J54">
        <v>9202</v>
      </c>
    </row>
    <row r="55" spans="1:10" x14ac:dyDescent="0.3">
      <c r="A55" t="s">
        <v>17</v>
      </c>
      <c r="B55" t="s">
        <v>78</v>
      </c>
      <c r="C55">
        <v>75788.900000000009</v>
      </c>
      <c r="D55">
        <f>D52*1.45</f>
        <v>131810.3708</v>
      </c>
      <c r="E55">
        <v>2</v>
      </c>
      <c r="F55">
        <v>8</v>
      </c>
      <c r="G55">
        <v>18.5</v>
      </c>
      <c r="H55">
        <v>0.25</v>
      </c>
      <c r="I55">
        <v>0.5</v>
      </c>
      <c r="J55">
        <v>9203</v>
      </c>
    </row>
    <row r="56" spans="1:10" x14ac:dyDescent="0.3">
      <c r="A56" t="s">
        <v>17</v>
      </c>
      <c r="B56" t="s">
        <v>70</v>
      </c>
      <c r="C56">
        <f>C51*1.3</f>
        <v>89568.7</v>
      </c>
      <c r="D56">
        <v>90903.703999999998</v>
      </c>
      <c r="E56">
        <v>2</v>
      </c>
      <c r="F56">
        <v>8</v>
      </c>
      <c r="G56">
        <v>18.5</v>
      </c>
      <c r="H56">
        <v>0.25</v>
      </c>
      <c r="I56">
        <v>0.5</v>
      </c>
      <c r="J56">
        <v>10562</v>
      </c>
    </row>
    <row r="57" spans="1:10" x14ac:dyDescent="0.3">
      <c r="A57" t="s">
        <v>17</v>
      </c>
      <c r="B57" t="s">
        <v>79</v>
      </c>
      <c r="C57">
        <f>C51*1.35</f>
        <v>93013.650000000009</v>
      </c>
      <c r="D57">
        <v>90903.703999999998</v>
      </c>
      <c r="E57">
        <v>2</v>
      </c>
      <c r="F57">
        <v>8</v>
      </c>
      <c r="G57">
        <v>18.5</v>
      </c>
      <c r="H57">
        <v>0.25</v>
      </c>
      <c r="I57">
        <v>0.5</v>
      </c>
      <c r="J57">
        <v>11094</v>
      </c>
    </row>
    <row r="58" spans="1:10" x14ac:dyDescent="0.3">
      <c r="A58" t="s">
        <v>17</v>
      </c>
      <c r="B58" t="s">
        <v>80</v>
      </c>
      <c r="C58">
        <f>C51*1.4</f>
        <v>96458.599999999991</v>
      </c>
      <c r="D58">
        <v>90903.703999999998</v>
      </c>
      <c r="E58">
        <v>2</v>
      </c>
      <c r="F58">
        <v>8</v>
      </c>
      <c r="G58">
        <v>18.5</v>
      </c>
      <c r="H58">
        <v>0.25</v>
      </c>
      <c r="I58">
        <v>0.5</v>
      </c>
      <c r="J58">
        <v>11400</v>
      </c>
    </row>
    <row r="59" spans="1:10" x14ac:dyDescent="0.3">
      <c r="A59" t="s">
        <v>17</v>
      </c>
      <c r="B59" t="s">
        <v>81</v>
      </c>
      <c r="C59">
        <f>C51*0.8</f>
        <v>55119.200000000004</v>
      </c>
      <c r="D59">
        <v>90903.703999999998</v>
      </c>
      <c r="E59">
        <v>2</v>
      </c>
      <c r="F59">
        <v>8</v>
      </c>
      <c r="G59">
        <v>18.5</v>
      </c>
      <c r="H59">
        <v>0.25</v>
      </c>
      <c r="I59">
        <v>0.5</v>
      </c>
      <c r="J59">
        <v>7844</v>
      </c>
    </row>
    <row r="60" spans="1:10" x14ac:dyDescent="0.3">
      <c r="A60" t="s">
        <v>17</v>
      </c>
      <c r="B60" t="s">
        <v>82</v>
      </c>
      <c r="C60">
        <f>C51*0.9</f>
        <v>62009.1</v>
      </c>
      <c r="D60">
        <v>90903.703999999998</v>
      </c>
      <c r="E60">
        <v>2</v>
      </c>
      <c r="F60">
        <v>8</v>
      </c>
      <c r="G60">
        <v>18.5</v>
      </c>
      <c r="H60">
        <v>0.25</v>
      </c>
      <c r="I60">
        <v>0.5</v>
      </c>
      <c r="J60">
        <v>8203</v>
      </c>
    </row>
    <row r="62" spans="1:10" x14ac:dyDescent="0.3">
      <c r="A62" t="s">
        <v>17</v>
      </c>
      <c r="B62" t="s">
        <v>63</v>
      </c>
      <c r="C62">
        <v>82678.8</v>
      </c>
      <c r="D62">
        <v>122720</v>
      </c>
      <c r="E62">
        <v>1</v>
      </c>
      <c r="F62">
        <v>5</v>
      </c>
      <c r="G62">
        <v>18.5</v>
      </c>
      <c r="H62">
        <v>0.25</v>
      </c>
      <c r="I62">
        <v>0.5</v>
      </c>
      <c r="J62">
        <v>27031</v>
      </c>
    </row>
    <row r="63" spans="1:10" x14ac:dyDescent="0.3">
      <c r="A63" t="s">
        <v>17</v>
      </c>
      <c r="B63" t="s">
        <v>74</v>
      </c>
      <c r="C63">
        <v>68899</v>
      </c>
      <c r="D63">
        <v>90903.703999999998</v>
      </c>
      <c r="E63">
        <v>1</v>
      </c>
      <c r="F63">
        <v>5</v>
      </c>
      <c r="G63">
        <v>18.5</v>
      </c>
      <c r="H63">
        <v>0.25</v>
      </c>
      <c r="I63">
        <v>0.5</v>
      </c>
      <c r="J63">
        <v>23740</v>
      </c>
    </row>
    <row r="64" spans="1:10" x14ac:dyDescent="0.3">
      <c r="A64" t="s">
        <v>17</v>
      </c>
      <c r="B64" t="s">
        <v>75</v>
      </c>
      <c r="C64">
        <f>C63*1.1</f>
        <v>75788.900000000009</v>
      </c>
      <c r="D64">
        <v>90903.703999999998</v>
      </c>
      <c r="E64">
        <v>1</v>
      </c>
      <c r="F64">
        <v>5</v>
      </c>
      <c r="G64">
        <v>18.5</v>
      </c>
      <c r="H64">
        <v>0.25</v>
      </c>
      <c r="I64">
        <v>0.5</v>
      </c>
      <c r="J64">
        <v>25394</v>
      </c>
    </row>
    <row r="65" spans="1:10" x14ac:dyDescent="0.3">
      <c r="A65" t="s">
        <v>17</v>
      </c>
      <c r="B65" t="s">
        <v>76</v>
      </c>
      <c r="C65">
        <v>75788.900000000009</v>
      </c>
      <c r="D65">
        <f>D64*1.1</f>
        <v>99994.074400000012</v>
      </c>
      <c r="E65">
        <v>1</v>
      </c>
      <c r="F65">
        <v>5</v>
      </c>
      <c r="G65">
        <v>18.5</v>
      </c>
      <c r="H65">
        <v>0.25</v>
      </c>
      <c r="I65">
        <v>0.5</v>
      </c>
      <c r="J65">
        <v>25389</v>
      </c>
    </row>
    <row r="66" spans="1:10" x14ac:dyDescent="0.3">
      <c r="A66" t="s">
        <v>17</v>
      </c>
      <c r="B66" t="s">
        <v>77</v>
      </c>
      <c r="C66">
        <v>75788.900000000009</v>
      </c>
      <c r="D66">
        <f>D64*1.2</f>
        <v>109084.4448</v>
      </c>
      <c r="E66">
        <v>1</v>
      </c>
      <c r="F66">
        <v>5</v>
      </c>
      <c r="G66">
        <v>18.5</v>
      </c>
      <c r="H66">
        <v>0.25</v>
      </c>
      <c r="I66">
        <v>0.5</v>
      </c>
      <c r="J66">
        <v>25391</v>
      </c>
    </row>
    <row r="67" spans="1:10" x14ac:dyDescent="0.3">
      <c r="A67" t="s">
        <v>17</v>
      </c>
      <c r="B67" t="s">
        <v>78</v>
      </c>
      <c r="C67">
        <v>75788.900000000009</v>
      </c>
      <c r="D67">
        <f>D64*1.45</f>
        <v>131810.3708</v>
      </c>
      <c r="E67">
        <v>1</v>
      </c>
      <c r="F67">
        <v>5</v>
      </c>
      <c r="G67">
        <v>18.5</v>
      </c>
      <c r="H67">
        <v>0.25</v>
      </c>
      <c r="I67">
        <v>0.5</v>
      </c>
      <c r="J67">
        <v>25390</v>
      </c>
    </row>
    <row r="68" spans="1:10" x14ac:dyDescent="0.3">
      <c r="A68" t="s">
        <v>17</v>
      </c>
      <c r="B68" t="s">
        <v>70</v>
      </c>
      <c r="C68">
        <f>C63*1.3</f>
        <v>89568.7</v>
      </c>
      <c r="D68">
        <v>90903.703999999998</v>
      </c>
      <c r="E68">
        <v>1</v>
      </c>
      <c r="F68">
        <v>5</v>
      </c>
      <c r="G68">
        <v>18.5</v>
      </c>
      <c r="H68">
        <v>0.25</v>
      </c>
      <c r="I68">
        <v>0.5</v>
      </c>
      <c r="J68">
        <v>28701</v>
      </c>
    </row>
    <row r="69" spans="1:10" x14ac:dyDescent="0.3">
      <c r="A69" t="s">
        <v>17</v>
      </c>
      <c r="B69" t="s">
        <v>79</v>
      </c>
      <c r="C69">
        <f>C63*1.35</f>
        <v>93013.650000000009</v>
      </c>
      <c r="D69">
        <v>90903.703999999998</v>
      </c>
      <c r="E69">
        <v>1</v>
      </c>
      <c r="F69">
        <v>5</v>
      </c>
      <c r="G69">
        <v>18.5</v>
      </c>
      <c r="H69">
        <v>0.25</v>
      </c>
      <c r="I69">
        <v>0.5</v>
      </c>
      <c r="J69">
        <v>29528</v>
      </c>
    </row>
    <row r="70" spans="1:10" x14ac:dyDescent="0.3">
      <c r="A70" t="s">
        <v>17</v>
      </c>
      <c r="B70" t="s">
        <v>80</v>
      </c>
      <c r="C70">
        <f>C63*1.4</f>
        <v>96458.599999999991</v>
      </c>
      <c r="D70">
        <v>90903.703999999998</v>
      </c>
      <c r="E70">
        <v>1</v>
      </c>
      <c r="F70">
        <v>5</v>
      </c>
      <c r="G70">
        <v>18.5</v>
      </c>
      <c r="H70">
        <v>0.25</v>
      </c>
      <c r="I70">
        <v>0.5</v>
      </c>
      <c r="J70">
        <v>30355</v>
      </c>
    </row>
    <row r="71" spans="1:10" x14ac:dyDescent="0.3">
      <c r="A71" t="s">
        <v>17</v>
      </c>
      <c r="B71" t="s">
        <v>81</v>
      </c>
      <c r="C71">
        <f>C63*0.8</f>
        <v>55119.200000000004</v>
      </c>
      <c r="D71">
        <v>90903.703999999998</v>
      </c>
      <c r="E71">
        <v>1</v>
      </c>
      <c r="F71">
        <v>5</v>
      </c>
      <c r="G71">
        <v>18.5</v>
      </c>
      <c r="H71">
        <v>0.25</v>
      </c>
      <c r="I71">
        <v>0.5</v>
      </c>
      <c r="J71">
        <v>20433</v>
      </c>
    </row>
    <row r="72" spans="1:10" x14ac:dyDescent="0.3">
      <c r="A72" t="s">
        <v>17</v>
      </c>
      <c r="B72" t="s">
        <v>82</v>
      </c>
      <c r="C72">
        <f>C63*0.9</f>
        <v>62009.1</v>
      </c>
      <c r="D72">
        <v>90903.703999999998</v>
      </c>
      <c r="E72">
        <v>1</v>
      </c>
      <c r="F72">
        <v>5</v>
      </c>
      <c r="G72">
        <v>18.5</v>
      </c>
      <c r="H72">
        <v>0.25</v>
      </c>
      <c r="I72">
        <v>0.5</v>
      </c>
      <c r="J72">
        <v>22086</v>
      </c>
    </row>
    <row r="74" spans="1:10" x14ac:dyDescent="0.3">
      <c r="A74" t="s">
        <v>19</v>
      </c>
      <c r="B74" t="s">
        <v>83</v>
      </c>
      <c r="C74">
        <v>104000</v>
      </c>
      <c r="D74">
        <v>170100</v>
      </c>
      <c r="E74">
        <v>1.5</v>
      </c>
      <c r="F74">
        <v>5</v>
      </c>
      <c r="G74">
        <v>20.5</v>
      </c>
      <c r="H74">
        <v>0.25</v>
      </c>
      <c r="I74">
        <v>1.5</v>
      </c>
      <c r="J74">
        <v>24533</v>
      </c>
    </row>
    <row r="75" spans="1:10" x14ac:dyDescent="0.3">
      <c r="A75" t="s">
        <v>19</v>
      </c>
      <c r="B75" t="s">
        <v>74</v>
      </c>
      <c r="C75">
        <v>77037.036999999997</v>
      </c>
      <c r="D75">
        <v>126000</v>
      </c>
      <c r="E75">
        <v>1.5</v>
      </c>
      <c r="F75">
        <v>5</v>
      </c>
      <c r="G75">
        <v>20.5</v>
      </c>
      <c r="H75">
        <v>0.25</v>
      </c>
      <c r="I75">
        <v>1.5</v>
      </c>
      <c r="J75">
        <v>18500</v>
      </c>
    </row>
    <row r="76" spans="1:10" x14ac:dyDescent="0.3">
      <c r="A76" t="s">
        <v>19</v>
      </c>
      <c r="B76" t="s">
        <v>75</v>
      </c>
      <c r="C76">
        <f>C75*1.1</f>
        <v>84740.740700000009</v>
      </c>
      <c r="D76">
        <v>126000</v>
      </c>
      <c r="E76">
        <v>1.5</v>
      </c>
      <c r="F76">
        <v>5</v>
      </c>
      <c r="G76">
        <v>20.5</v>
      </c>
      <c r="H76">
        <v>0.25</v>
      </c>
      <c r="I76">
        <v>1.5</v>
      </c>
      <c r="J76">
        <v>20309</v>
      </c>
    </row>
    <row r="77" spans="1:10" x14ac:dyDescent="0.3">
      <c r="A77" t="s">
        <v>19</v>
      </c>
      <c r="B77" t="s">
        <v>84</v>
      </c>
      <c r="C77">
        <f>C75*1.2</f>
        <v>92444.444399999993</v>
      </c>
      <c r="D77">
        <v>126000</v>
      </c>
      <c r="E77">
        <v>1.5</v>
      </c>
      <c r="F77">
        <v>5</v>
      </c>
      <c r="G77">
        <v>20.5</v>
      </c>
      <c r="H77">
        <v>0.25</v>
      </c>
      <c r="I77">
        <v>1.5</v>
      </c>
      <c r="J77">
        <v>22120</v>
      </c>
    </row>
    <row r="78" spans="1:10" x14ac:dyDescent="0.3">
      <c r="A78" t="s">
        <v>19</v>
      </c>
      <c r="B78" t="s">
        <v>70</v>
      </c>
      <c r="C78">
        <f>C75*1.3</f>
        <v>100148.14810000001</v>
      </c>
      <c r="D78">
        <v>126000</v>
      </c>
      <c r="E78">
        <v>1.5</v>
      </c>
      <c r="F78">
        <v>5</v>
      </c>
      <c r="G78">
        <v>20.5</v>
      </c>
      <c r="H78">
        <v>0.25</v>
      </c>
      <c r="I78">
        <v>1.5</v>
      </c>
      <c r="J78">
        <v>23924</v>
      </c>
    </row>
    <row r="79" spans="1:10" x14ac:dyDescent="0.3">
      <c r="A79" t="s">
        <v>19</v>
      </c>
      <c r="B79" t="s">
        <v>80</v>
      </c>
      <c r="C79">
        <f>C75*1.4</f>
        <v>107851.85179999999</v>
      </c>
      <c r="D79">
        <v>126000</v>
      </c>
      <c r="E79">
        <v>1.5</v>
      </c>
      <c r="F79">
        <v>5</v>
      </c>
      <c r="G79">
        <v>20.5</v>
      </c>
      <c r="H79">
        <v>0.25</v>
      </c>
      <c r="I79">
        <v>1.5</v>
      </c>
      <c r="J79">
        <v>25752</v>
      </c>
    </row>
    <row r="80" spans="1:10" x14ac:dyDescent="0.3">
      <c r="A80" t="s">
        <v>19</v>
      </c>
      <c r="B80" t="s">
        <v>81</v>
      </c>
      <c r="C80">
        <f>C75*0.8</f>
        <v>61629.6296</v>
      </c>
      <c r="D80">
        <v>126000</v>
      </c>
      <c r="E80">
        <v>1.5</v>
      </c>
      <c r="F80">
        <v>5</v>
      </c>
      <c r="G80">
        <v>20.5</v>
      </c>
      <c r="H80">
        <v>0.25</v>
      </c>
      <c r="I80">
        <v>1.5</v>
      </c>
      <c r="J80">
        <v>14894</v>
      </c>
    </row>
    <row r="81" spans="1:10" x14ac:dyDescent="0.3">
      <c r="A81" t="s">
        <v>19</v>
      </c>
      <c r="B81" t="s">
        <v>82</v>
      </c>
      <c r="C81">
        <f>C75*0.9</f>
        <v>69333.333299999998</v>
      </c>
      <c r="D81">
        <v>126000</v>
      </c>
      <c r="E81">
        <v>1.5</v>
      </c>
      <c r="F81">
        <v>5</v>
      </c>
      <c r="G81">
        <v>20.5</v>
      </c>
      <c r="H81">
        <v>0.25</v>
      </c>
      <c r="I81">
        <v>1.5</v>
      </c>
      <c r="J81">
        <v>16692</v>
      </c>
    </row>
    <row r="82" spans="1:10" x14ac:dyDescent="0.3">
      <c r="A82" t="s">
        <v>19</v>
      </c>
      <c r="B82" t="s">
        <v>71</v>
      </c>
      <c r="C82">
        <v>100148.14810000001</v>
      </c>
      <c r="D82">
        <f>D75*1.1</f>
        <v>138600</v>
      </c>
      <c r="E82">
        <v>1.5</v>
      </c>
      <c r="F82">
        <v>5</v>
      </c>
      <c r="G82">
        <v>20.5</v>
      </c>
      <c r="H82">
        <v>0.25</v>
      </c>
      <c r="I82">
        <v>1.5</v>
      </c>
      <c r="J82">
        <v>23926</v>
      </c>
    </row>
    <row r="83" spans="1:10" x14ac:dyDescent="0.3">
      <c r="A83" t="s">
        <v>19</v>
      </c>
      <c r="B83" t="s">
        <v>72</v>
      </c>
      <c r="C83">
        <v>100148.14810000001</v>
      </c>
      <c r="D83">
        <f>D75*1.2</f>
        <v>151200</v>
      </c>
      <c r="E83">
        <v>1.5</v>
      </c>
      <c r="F83">
        <v>5</v>
      </c>
      <c r="G83">
        <v>20.5</v>
      </c>
      <c r="H83">
        <v>0.25</v>
      </c>
      <c r="I83">
        <v>1.5</v>
      </c>
      <c r="J83">
        <v>23925</v>
      </c>
    </row>
    <row r="84" spans="1:10" x14ac:dyDescent="0.3">
      <c r="A84" t="s">
        <v>19</v>
      </c>
      <c r="B84" t="s">
        <v>85</v>
      </c>
      <c r="C84">
        <v>100148.14810000001</v>
      </c>
      <c r="D84">
        <f>D75*1.3</f>
        <v>163800</v>
      </c>
      <c r="E84">
        <v>1.5</v>
      </c>
      <c r="F84">
        <v>5</v>
      </c>
      <c r="G84">
        <v>20.5</v>
      </c>
      <c r="H84">
        <v>0.25</v>
      </c>
      <c r="I84">
        <v>1.5</v>
      </c>
      <c r="J84">
        <v>23925</v>
      </c>
    </row>
    <row r="85" spans="1:10" x14ac:dyDescent="0.3">
      <c r="A85" t="s">
        <v>19</v>
      </c>
      <c r="B85" t="s">
        <v>86</v>
      </c>
      <c r="C85">
        <v>100148.14810000001</v>
      </c>
      <c r="D85">
        <f>D75*1.4</f>
        <v>176400</v>
      </c>
      <c r="E85">
        <v>1.5</v>
      </c>
      <c r="F85">
        <v>5</v>
      </c>
      <c r="G85">
        <v>20.5</v>
      </c>
      <c r="H85">
        <v>0.25</v>
      </c>
      <c r="I85">
        <v>1.5</v>
      </c>
      <c r="J85">
        <v>23926</v>
      </c>
    </row>
    <row r="87" spans="1:10" x14ac:dyDescent="0.3">
      <c r="A87" t="s">
        <v>19</v>
      </c>
      <c r="B87" t="s">
        <v>83</v>
      </c>
      <c r="C87">
        <v>104000</v>
      </c>
      <c r="D87">
        <v>170100</v>
      </c>
      <c r="E87">
        <v>1.5</v>
      </c>
      <c r="F87">
        <v>6</v>
      </c>
      <c r="G87">
        <v>20.5</v>
      </c>
      <c r="H87">
        <v>0.25</v>
      </c>
      <c r="I87">
        <v>1.5</v>
      </c>
      <c r="J87">
        <v>18913</v>
      </c>
    </row>
    <row r="88" spans="1:10" x14ac:dyDescent="0.3">
      <c r="A88" t="s">
        <v>19</v>
      </c>
      <c r="B88" t="s">
        <v>74</v>
      </c>
      <c r="C88">
        <v>77037.036999999997</v>
      </c>
      <c r="D88">
        <v>126000</v>
      </c>
      <c r="E88">
        <v>1.5</v>
      </c>
      <c r="F88">
        <v>6</v>
      </c>
      <c r="G88">
        <v>20.5</v>
      </c>
      <c r="H88">
        <v>0.25</v>
      </c>
      <c r="I88">
        <v>1.5</v>
      </c>
      <c r="J88">
        <v>14118</v>
      </c>
    </row>
    <row r="89" spans="1:10" x14ac:dyDescent="0.3">
      <c r="A89" t="s">
        <v>19</v>
      </c>
      <c r="B89" t="s">
        <v>75</v>
      </c>
      <c r="C89">
        <v>84740.740700000009</v>
      </c>
      <c r="D89">
        <v>126000</v>
      </c>
      <c r="E89">
        <v>1.5</v>
      </c>
      <c r="F89">
        <v>6</v>
      </c>
      <c r="G89">
        <v>20.5</v>
      </c>
      <c r="H89">
        <v>0.25</v>
      </c>
      <c r="I89">
        <v>1.5</v>
      </c>
      <c r="J89">
        <v>15503</v>
      </c>
    </row>
    <row r="90" spans="1:10" x14ac:dyDescent="0.3">
      <c r="A90" t="s">
        <v>19</v>
      </c>
      <c r="B90" t="s">
        <v>84</v>
      </c>
      <c r="C90">
        <v>92444.444399999993</v>
      </c>
      <c r="D90">
        <v>126000</v>
      </c>
      <c r="E90">
        <v>1.5</v>
      </c>
      <c r="F90">
        <v>6</v>
      </c>
      <c r="G90">
        <v>20.5</v>
      </c>
      <c r="H90">
        <v>0.25</v>
      </c>
      <c r="I90">
        <v>1.5</v>
      </c>
      <c r="J90">
        <v>16833</v>
      </c>
    </row>
    <row r="91" spans="1:10" x14ac:dyDescent="0.3">
      <c r="A91" t="s">
        <v>19</v>
      </c>
      <c r="B91" t="s">
        <v>70</v>
      </c>
      <c r="C91">
        <v>100148.14810000001</v>
      </c>
      <c r="D91">
        <v>126000</v>
      </c>
      <c r="E91">
        <v>1.5</v>
      </c>
      <c r="F91">
        <v>6</v>
      </c>
      <c r="G91">
        <v>20.5</v>
      </c>
      <c r="H91">
        <v>0.25</v>
      </c>
      <c r="I91">
        <v>1.5</v>
      </c>
      <c r="J91">
        <v>18232</v>
      </c>
    </row>
    <row r="92" spans="1:10" x14ac:dyDescent="0.3">
      <c r="A92" t="s">
        <v>19</v>
      </c>
      <c r="B92" t="s">
        <v>80</v>
      </c>
      <c r="C92">
        <v>107851.85179999999</v>
      </c>
      <c r="D92">
        <v>126000</v>
      </c>
      <c r="E92">
        <v>1.5</v>
      </c>
      <c r="F92">
        <v>6</v>
      </c>
      <c r="G92">
        <v>20.5</v>
      </c>
      <c r="H92">
        <v>0.25</v>
      </c>
      <c r="I92">
        <v>1.5</v>
      </c>
      <c r="J92">
        <v>19621</v>
      </c>
    </row>
    <row r="93" spans="1:10" x14ac:dyDescent="0.3">
      <c r="A93" t="s">
        <v>19</v>
      </c>
      <c r="B93" t="s">
        <v>81</v>
      </c>
      <c r="C93">
        <v>61629.6296</v>
      </c>
      <c r="D93">
        <v>126000</v>
      </c>
      <c r="E93">
        <v>1.5</v>
      </c>
      <c r="F93">
        <v>6</v>
      </c>
      <c r="G93">
        <v>20.5</v>
      </c>
      <c r="H93">
        <v>0.25</v>
      </c>
      <c r="I93">
        <v>1.5</v>
      </c>
      <c r="J93">
        <v>11376</v>
      </c>
    </row>
    <row r="94" spans="1:10" x14ac:dyDescent="0.3">
      <c r="A94" t="s">
        <v>19</v>
      </c>
      <c r="B94" t="s">
        <v>82</v>
      </c>
      <c r="C94">
        <v>69333.333299999998</v>
      </c>
      <c r="D94">
        <v>126000</v>
      </c>
      <c r="E94">
        <v>1.5</v>
      </c>
      <c r="F94">
        <v>6</v>
      </c>
      <c r="G94">
        <v>20.5</v>
      </c>
      <c r="H94">
        <v>0.25</v>
      </c>
      <c r="I94">
        <v>1.5</v>
      </c>
      <c r="J94">
        <v>12759</v>
      </c>
    </row>
    <row r="95" spans="1:10" x14ac:dyDescent="0.3">
      <c r="A95" t="s">
        <v>19</v>
      </c>
      <c r="B95" t="s">
        <v>71</v>
      </c>
      <c r="C95">
        <v>100148.14810000001</v>
      </c>
      <c r="D95">
        <f>D88*1.1</f>
        <v>138600</v>
      </c>
      <c r="E95">
        <v>1.5</v>
      </c>
      <c r="F95">
        <v>6</v>
      </c>
      <c r="G95">
        <v>20.5</v>
      </c>
      <c r="H95">
        <v>0.25</v>
      </c>
      <c r="I95">
        <v>1.5</v>
      </c>
      <c r="J95">
        <v>18232</v>
      </c>
    </row>
    <row r="96" spans="1:10" x14ac:dyDescent="0.3">
      <c r="A96" t="s">
        <v>19</v>
      </c>
      <c r="B96" t="s">
        <v>72</v>
      </c>
      <c r="C96">
        <v>100148.14810000001</v>
      </c>
      <c r="D96">
        <f>D88*1.2</f>
        <v>151200</v>
      </c>
      <c r="E96">
        <v>1.5</v>
      </c>
      <c r="F96">
        <v>6</v>
      </c>
      <c r="G96">
        <v>20.5</v>
      </c>
      <c r="H96">
        <v>0.25</v>
      </c>
      <c r="I96">
        <v>1.5</v>
      </c>
      <c r="J96">
        <v>18235</v>
      </c>
    </row>
    <row r="97" spans="1:10" x14ac:dyDescent="0.3">
      <c r="A97" t="s">
        <v>19</v>
      </c>
      <c r="B97" t="s">
        <v>85</v>
      </c>
      <c r="C97">
        <v>100148.14810000001</v>
      </c>
      <c r="D97">
        <f>D88*1.3</f>
        <v>163800</v>
      </c>
      <c r="E97">
        <v>1.5</v>
      </c>
      <c r="F97">
        <v>6</v>
      </c>
      <c r="G97">
        <v>20.5</v>
      </c>
      <c r="H97">
        <v>0.25</v>
      </c>
      <c r="I97">
        <v>1.5</v>
      </c>
      <c r="J97">
        <v>18234</v>
      </c>
    </row>
    <row r="98" spans="1:10" x14ac:dyDescent="0.3">
      <c r="A98" t="s">
        <v>19</v>
      </c>
      <c r="B98" t="s">
        <v>86</v>
      </c>
      <c r="C98">
        <v>100148.14810000001</v>
      </c>
      <c r="D98">
        <f>D88*1.4</f>
        <v>176400</v>
      </c>
      <c r="E98">
        <v>1.5</v>
      </c>
      <c r="F98">
        <v>6</v>
      </c>
      <c r="G98">
        <v>20.5</v>
      </c>
      <c r="H98">
        <v>0.25</v>
      </c>
      <c r="I98">
        <v>1.5</v>
      </c>
      <c r="J98">
        <v>18236</v>
      </c>
    </row>
    <row r="100" spans="1:10" x14ac:dyDescent="0.3">
      <c r="A100" t="s">
        <v>19</v>
      </c>
      <c r="B100" t="s">
        <v>83</v>
      </c>
      <c r="C100">
        <v>104000</v>
      </c>
      <c r="D100">
        <v>170100</v>
      </c>
      <c r="E100">
        <v>1</v>
      </c>
      <c r="F100">
        <v>5</v>
      </c>
      <c r="G100">
        <v>20.5</v>
      </c>
      <c r="H100">
        <v>0.25</v>
      </c>
      <c r="I100">
        <v>1.5</v>
      </c>
      <c r="J100">
        <v>29290</v>
      </c>
    </row>
    <row r="101" spans="1:10" x14ac:dyDescent="0.3">
      <c r="A101" t="s">
        <v>19</v>
      </c>
      <c r="B101" t="s">
        <v>74</v>
      </c>
      <c r="C101">
        <v>77037.036999999997</v>
      </c>
      <c r="D101">
        <v>126000</v>
      </c>
      <c r="E101">
        <v>1</v>
      </c>
      <c r="F101">
        <v>5</v>
      </c>
      <c r="G101">
        <v>20.5</v>
      </c>
      <c r="H101">
        <v>0.25</v>
      </c>
      <c r="I101">
        <v>1.5</v>
      </c>
      <c r="J101">
        <v>21848</v>
      </c>
    </row>
    <row r="102" spans="1:10" x14ac:dyDescent="0.3">
      <c r="A102" t="s">
        <v>19</v>
      </c>
      <c r="B102" t="s">
        <v>75</v>
      </c>
      <c r="C102">
        <v>84740.740700000009</v>
      </c>
      <c r="D102">
        <v>126000</v>
      </c>
      <c r="E102">
        <v>1</v>
      </c>
      <c r="F102">
        <v>5</v>
      </c>
      <c r="G102">
        <v>20.5</v>
      </c>
      <c r="H102">
        <v>0.25</v>
      </c>
      <c r="I102">
        <v>1.5</v>
      </c>
      <c r="J102">
        <v>23974</v>
      </c>
    </row>
    <row r="103" spans="1:10" x14ac:dyDescent="0.3">
      <c r="A103" t="s">
        <v>19</v>
      </c>
      <c r="B103" t="s">
        <v>84</v>
      </c>
      <c r="C103">
        <v>92444.444399999993</v>
      </c>
      <c r="D103">
        <v>126000</v>
      </c>
      <c r="E103">
        <v>1</v>
      </c>
      <c r="F103">
        <v>5</v>
      </c>
      <c r="G103">
        <v>20.5</v>
      </c>
      <c r="H103">
        <v>0.25</v>
      </c>
      <c r="I103">
        <v>1.5</v>
      </c>
      <c r="J103">
        <v>26101</v>
      </c>
    </row>
    <row r="104" spans="1:10" x14ac:dyDescent="0.3">
      <c r="A104" t="s">
        <v>19</v>
      </c>
      <c r="B104" t="s">
        <v>70</v>
      </c>
      <c r="C104">
        <v>100148.14810000001</v>
      </c>
      <c r="D104">
        <v>126000</v>
      </c>
      <c r="E104">
        <v>1</v>
      </c>
      <c r="F104">
        <v>5</v>
      </c>
      <c r="G104">
        <v>20.5</v>
      </c>
      <c r="H104">
        <v>0.25</v>
      </c>
      <c r="I104">
        <v>1.5</v>
      </c>
      <c r="J104">
        <v>28227</v>
      </c>
    </row>
    <row r="105" spans="1:10" x14ac:dyDescent="0.3">
      <c r="A105" t="s">
        <v>19</v>
      </c>
      <c r="B105" t="s">
        <v>80</v>
      </c>
      <c r="C105">
        <v>107851.85179999999</v>
      </c>
      <c r="D105">
        <v>126000</v>
      </c>
      <c r="E105">
        <v>1</v>
      </c>
      <c r="F105">
        <v>5</v>
      </c>
      <c r="G105">
        <v>20.5</v>
      </c>
      <c r="H105">
        <v>0.25</v>
      </c>
      <c r="I105">
        <v>1.5</v>
      </c>
      <c r="J105">
        <v>30354</v>
      </c>
    </row>
    <row r="106" spans="1:10" x14ac:dyDescent="0.3">
      <c r="A106" t="s">
        <v>19</v>
      </c>
      <c r="B106" t="s">
        <v>81</v>
      </c>
      <c r="C106">
        <v>61629.6296</v>
      </c>
      <c r="D106">
        <v>126000</v>
      </c>
      <c r="E106">
        <v>1</v>
      </c>
      <c r="F106">
        <v>5</v>
      </c>
      <c r="G106">
        <v>20.5</v>
      </c>
      <c r="H106">
        <v>0.25</v>
      </c>
      <c r="I106">
        <v>1.5</v>
      </c>
      <c r="J106">
        <v>17596</v>
      </c>
    </row>
    <row r="107" spans="1:10" x14ac:dyDescent="0.3">
      <c r="A107" t="s">
        <v>19</v>
      </c>
      <c r="B107" t="s">
        <v>82</v>
      </c>
      <c r="C107">
        <v>69333.333299999998</v>
      </c>
      <c r="D107">
        <v>126000</v>
      </c>
      <c r="E107">
        <v>1</v>
      </c>
      <c r="F107">
        <v>5</v>
      </c>
      <c r="G107">
        <v>20.5</v>
      </c>
      <c r="H107">
        <v>0.25</v>
      </c>
      <c r="I107">
        <v>1.5</v>
      </c>
      <c r="J107">
        <v>19722</v>
      </c>
    </row>
    <row r="108" spans="1:10" x14ac:dyDescent="0.3">
      <c r="A108" t="s">
        <v>19</v>
      </c>
      <c r="B108" t="s">
        <v>71</v>
      </c>
      <c r="C108">
        <v>100148.14810000001</v>
      </c>
      <c r="D108">
        <f>D101*1.1</f>
        <v>138600</v>
      </c>
      <c r="E108">
        <v>1</v>
      </c>
      <c r="F108">
        <v>5</v>
      </c>
      <c r="G108">
        <v>20.5</v>
      </c>
      <c r="H108">
        <v>0.25</v>
      </c>
      <c r="I108">
        <v>1.5</v>
      </c>
      <c r="J108">
        <v>28228</v>
      </c>
    </row>
    <row r="109" spans="1:10" x14ac:dyDescent="0.3">
      <c r="A109" t="s">
        <v>19</v>
      </c>
      <c r="B109" t="s">
        <v>72</v>
      </c>
      <c r="C109">
        <v>100148.14810000001</v>
      </c>
      <c r="D109">
        <f>D101*1.2</f>
        <v>151200</v>
      </c>
      <c r="E109">
        <v>1</v>
      </c>
      <c r="F109">
        <v>5</v>
      </c>
      <c r="G109">
        <v>20.5</v>
      </c>
      <c r="H109">
        <v>0.25</v>
      </c>
      <c r="I109">
        <v>1.5</v>
      </c>
      <c r="J109">
        <v>28230</v>
      </c>
    </row>
    <row r="110" spans="1:10" x14ac:dyDescent="0.3">
      <c r="A110" t="s">
        <v>19</v>
      </c>
      <c r="B110" t="s">
        <v>85</v>
      </c>
      <c r="C110">
        <v>100148.14810000001</v>
      </c>
      <c r="D110">
        <f>D101*1.3</f>
        <v>163800</v>
      </c>
      <c r="E110">
        <v>1</v>
      </c>
      <c r="F110">
        <v>5</v>
      </c>
      <c r="G110">
        <v>20.5</v>
      </c>
      <c r="H110">
        <v>0.25</v>
      </c>
      <c r="I110">
        <v>1.5</v>
      </c>
      <c r="J110">
        <v>28227</v>
      </c>
    </row>
    <row r="111" spans="1:10" x14ac:dyDescent="0.3">
      <c r="A111" t="s">
        <v>19</v>
      </c>
      <c r="B111" t="s">
        <v>86</v>
      </c>
      <c r="C111">
        <v>100148.14810000001</v>
      </c>
      <c r="D111">
        <f>D101*1.4</f>
        <v>176400</v>
      </c>
      <c r="E111">
        <v>1</v>
      </c>
      <c r="F111">
        <v>5</v>
      </c>
      <c r="G111">
        <v>20.5</v>
      </c>
      <c r="H111">
        <v>0.25</v>
      </c>
      <c r="I111">
        <v>1.5</v>
      </c>
      <c r="J111">
        <v>28229</v>
      </c>
    </row>
    <row r="113" spans="1:10" x14ac:dyDescent="0.3">
      <c r="A113" t="s">
        <v>12</v>
      </c>
      <c r="B113" t="s">
        <v>74</v>
      </c>
      <c r="C113">
        <v>89018</v>
      </c>
      <c r="D113">
        <v>165370</v>
      </c>
      <c r="E113">
        <v>1.25</v>
      </c>
      <c r="F113">
        <v>6</v>
      </c>
      <c r="G113">
        <v>19</v>
      </c>
      <c r="H113">
        <v>0</v>
      </c>
      <c r="I113">
        <v>0.625</v>
      </c>
      <c r="J113">
        <v>16461</v>
      </c>
    </row>
    <row r="114" spans="1:10" x14ac:dyDescent="0.3">
      <c r="A114" t="s">
        <v>12</v>
      </c>
      <c r="B114" t="s">
        <v>75</v>
      </c>
      <c r="C114">
        <v>97920</v>
      </c>
      <c r="D114">
        <v>165370</v>
      </c>
      <c r="E114">
        <v>1.25</v>
      </c>
      <c r="F114">
        <v>6</v>
      </c>
      <c r="G114">
        <v>19</v>
      </c>
      <c r="H114">
        <v>0</v>
      </c>
      <c r="I114">
        <v>0.625</v>
      </c>
      <c r="J114">
        <v>17985</v>
      </c>
    </row>
    <row r="115" spans="1:10" x14ac:dyDescent="0.3">
      <c r="A115" t="s">
        <v>12</v>
      </c>
      <c r="B115" t="s">
        <v>84</v>
      </c>
      <c r="C115">
        <v>106821.6</v>
      </c>
      <c r="D115">
        <v>165370</v>
      </c>
      <c r="E115">
        <v>1.25</v>
      </c>
      <c r="F115">
        <v>6</v>
      </c>
      <c r="G115">
        <v>19</v>
      </c>
      <c r="H115">
        <v>0</v>
      </c>
      <c r="I115">
        <v>0.625</v>
      </c>
      <c r="J115">
        <v>19508</v>
      </c>
    </row>
    <row r="116" spans="1:10" x14ac:dyDescent="0.3">
      <c r="A116" t="s">
        <v>12</v>
      </c>
      <c r="B116" t="s">
        <v>70</v>
      </c>
      <c r="C116">
        <v>115723.4</v>
      </c>
      <c r="D116">
        <v>165370</v>
      </c>
      <c r="E116">
        <v>1.25</v>
      </c>
      <c r="F116">
        <v>6</v>
      </c>
      <c r="G116">
        <v>19</v>
      </c>
      <c r="H116">
        <v>0</v>
      </c>
      <c r="I116">
        <v>0.625</v>
      </c>
      <c r="J116">
        <v>21031</v>
      </c>
    </row>
    <row r="117" spans="1:10" x14ac:dyDescent="0.3">
      <c r="A117" t="s">
        <v>12</v>
      </c>
      <c r="B117" t="s">
        <v>80</v>
      </c>
      <c r="C117">
        <v>124625.2</v>
      </c>
      <c r="D117">
        <v>165370</v>
      </c>
      <c r="E117">
        <v>1.25</v>
      </c>
      <c r="F117">
        <v>6</v>
      </c>
      <c r="G117">
        <v>19</v>
      </c>
      <c r="H117">
        <v>0</v>
      </c>
      <c r="I117">
        <v>0.625</v>
      </c>
      <c r="J117">
        <v>22554</v>
      </c>
    </row>
    <row r="118" spans="1:10" x14ac:dyDescent="0.3">
      <c r="A118" t="s">
        <v>12</v>
      </c>
      <c r="B118" t="s">
        <v>81</v>
      </c>
      <c r="C118">
        <v>71214.399999999994</v>
      </c>
      <c r="D118">
        <v>165370</v>
      </c>
      <c r="E118">
        <v>1.25</v>
      </c>
      <c r="F118">
        <v>6</v>
      </c>
      <c r="G118">
        <v>19</v>
      </c>
      <c r="H118">
        <v>0</v>
      </c>
      <c r="I118">
        <v>0.625</v>
      </c>
      <c r="J118">
        <v>13416</v>
      </c>
    </row>
    <row r="119" spans="1:10" x14ac:dyDescent="0.3">
      <c r="A119" t="s">
        <v>12</v>
      </c>
      <c r="B119" t="s">
        <v>82</v>
      </c>
      <c r="C119">
        <v>80116.2</v>
      </c>
      <c r="D119">
        <v>165370</v>
      </c>
      <c r="E119">
        <v>1.25</v>
      </c>
      <c r="F119">
        <v>6</v>
      </c>
      <c r="G119">
        <v>19</v>
      </c>
      <c r="H119">
        <v>0</v>
      </c>
      <c r="I119">
        <v>0.625</v>
      </c>
      <c r="J119">
        <v>14939</v>
      </c>
    </row>
    <row r="121" spans="1:10" x14ac:dyDescent="0.3">
      <c r="A121" t="s">
        <v>12</v>
      </c>
      <c r="B121" t="s">
        <v>74</v>
      </c>
      <c r="C121">
        <v>89018</v>
      </c>
      <c r="D121">
        <v>165370</v>
      </c>
      <c r="E121">
        <v>0.75</v>
      </c>
      <c r="F121">
        <v>6</v>
      </c>
      <c r="G121">
        <v>19</v>
      </c>
      <c r="H121">
        <v>0</v>
      </c>
      <c r="I121">
        <v>0.625</v>
      </c>
      <c r="J121">
        <v>19432</v>
      </c>
    </row>
    <row r="122" spans="1:10" x14ac:dyDescent="0.3">
      <c r="A122" t="s">
        <v>12</v>
      </c>
      <c r="B122" t="s">
        <v>75</v>
      </c>
      <c r="C122">
        <v>97920</v>
      </c>
      <c r="D122">
        <v>165370</v>
      </c>
      <c r="E122">
        <v>0.75</v>
      </c>
      <c r="F122">
        <v>6</v>
      </c>
      <c r="G122">
        <v>19</v>
      </c>
      <c r="H122">
        <v>0</v>
      </c>
      <c r="I122">
        <v>0.625</v>
      </c>
      <c r="J122">
        <v>21494</v>
      </c>
    </row>
    <row r="123" spans="1:10" x14ac:dyDescent="0.3">
      <c r="A123" t="s">
        <v>12</v>
      </c>
      <c r="B123" t="s">
        <v>84</v>
      </c>
      <c r="C123">
        <v>106821.6</v>
      </c>
      <c r="D123">
        <v>165370</v>
      </c>
      <c r="E123">
        <v>0.75</v>
      </c>
      <c r="F123">
        <v>6</v>
      </c>
      <c r="G123">
        <v>19</v>
      </c>
      <c r="H123">
        <v>0</v>
      </c>
      <c r="I123">
        <v>0.625</v>
      </c>
      <c r="J123">
        <v>23316</v>
      </c>
    </row>
    <row r="124" spans="1:10" x14ac:dyDescent="0.3">
      <c r="A124" t="s">
        <v>12</v>
      </c>
      <c r="B124" t="s">
        <v>70</v>
      </c>
      <c r="C124">
        <v>115723.4</v>
      </c>
      <c r="D124">
        <v>165370</v>
      </c>
      <c r="E124">
        <v>0.75</v>
      </c>
      <c r="F124">
        <v>6</v>
      </c>
      <c r="G124">
        <v>19</v>
      </c>
      <c r="H124">
        <v>0</v>
      </c>
      <c r="I124">
        <v>0.625</v>
      </c>
      <c r="J124">
        <v>25199</v>
      </c>
    </row>
    <row r="125" spans="1:10" x14ac:dyDescent="0.3">
      <c r="A125" t="s">
        <v>12</v>
      </c>
      <c r="B125" t="s">
        <v>80</v>
      </c>
      <c r="C125">
        <v>124625.2</v>
      </c>
      <c r="D125">
        <v>165370</v>
      </c>
      <c r="E125">
        <v>0.75</v>
      </c>
      <c r="F125">
        <v>6</v>
      </c>
      <c r="G125">
        <v>19</v>
      </c>
      <c r="H125">
        <v>0</v>
      </c>
      <c r="I125">
        <v>0.625</v>
      </c>
      <c r="J125">
        <v>26960</v>
      </c>
    </row>
    <row r="126" spans="1:10" x14ac:dyDescent="0.3">
      <c r="A126" t="s">
        <v>12</v>
      </c>
      <c r="B126" t="s">
        <v>81</v>
      </c>
      <c r="C126">
        <v>71214.399999999994</v>
      </c>
      <c r="D126">
        <v>165370</v>
      </c>
      <c r="E126">
        <v>0.75</v>
      </c>
      <c r="F126">
        <v>6</v>
      </c>
      <c r="G126">
        <v>19</v>
      </c>
      <c r="H126">
        <v>0</v>
      </c>
      <c r="I126">
        <v>0.625</v>
      </c>
      <c r="J126">
        <v>16028</v>
      </c>
    </row>
    <row r="127" spans="1:10" x14ac:dyDescent="0.3">
      <c r="A127" t="s">
        <v>12</v>
      </c>
      <c r="B127" t="s">
        <v>82</v>
      </c>
      <c r="C127">
        <v>80116.2</v>
      </c>
      <c r="D127">
        <v>165370</v>
      </c>
      <c r="E127">
        <v>0.75</v>
      </c>
      <c r="F127">
        <v>6</v>
      </c>
      <c r="G127">
        <v>19</v>
      </c>
      <c r="H127">
        <v>0</v>
      </c>
      <c r="I127">
        <v>0.625</v>
      </c>
      <c r="J127">
        <v>17850</v>
      </c>
    </row>
    <row r="129" spans="1:10" x14ac:dyDescent="0.3">
      <c r="A129" t="s">
        <v>12</v>
      </c>
      <c r="B129" t="s">
        <v>74</v>
      </c>
      <c r="C129">
        <v>89018</v>
      </c>
      <c r="D129">
        <v>165370</v>
      </c>
      <c r="E129">
        <v>0.75</v>
      </c>
      <c r="F129">
        <v>7</v>
      </c>
      <c r="G129">
        <v>19</v>
      </c>
      <c r="H129">
        <v>0</v>
      </c>
      <c r="I129">
        <v>0.625</v>
      </c>
      <c r="J129">
        <v>16085</v>
      </c>
    </row>
    <row r="130" spans="1:10" x14ac:dyDescent="0.3">
      <c r="A130" t="s">
        <v>12</v>
      </c>
      <c r="B130" t="s">
        <v>75</v>
      </c>
      <c r="C130">
        <v>97920</v>
      </c>
      <c r="D130">
        <v>165370</v>
      </c>
      <c r="E130">
        <v>0.75</v>
      </c>
      <c r="F130">
        <v>7</v>
      </c>
      <c r="G130">
        <v>19</v>
      </c>
      <c r="H130">
        <v>0</v>
      </c>
      <c r="I130">
        <v>0.625</v>
      </c>
      <c r="J130">
        <v>17569</v>
      </c>
    </row>
    <row r="131" spans="1:10" x14ac:dyDescent="0.3">
      <c r="A131" t="s">
        <v>12</v>
      </c>
      <c r="B131" t="s">
        <v>84</v>
      </c>
      <c r="C131">
        <v>106821.6</v>
      </c>
      <c r="D131">
        <v>165370</v>
      </c>
      <c r="E131">
        <v>0.75</v>
      </c>
      <c r="F131">
        <v>7</v>
      </c>
      <c r="G131">
        <v>19</v>
      </c>
      <c r="H131">
        <v>0</v>
      </c>
      <c r="I131">
        <v>0.625</v>
      </c>
      <c r="J131">
        <v>19052</v>
      </c>
    </row>
    <row r="132" spans="1:10" x14ac:dyDescent="0.3">
      <c r="A132" t="s">
        <v>12</v>
      </c>
      <c r="B132" t="s">
        <v>70</v>
      </c>
      <c r="C132">
        <v>115723.4</v>
      </c>
      <c r="D132">
        <v>165370</v>
      </c>
      <c r="E132">
        <v>0.75</v>
      </c>
      <c r="F132">
        <v>7</v>
      </c>
      <c r="G132">
        <v>19</v>
      </c>
      <c r="H132">
        <v>0</v>
      </c>
      <c r="I132">
        <v>0.625</v>
      </c>
      <c r="J132">
        <v>20464</v>
      </c>
    </row>
    <row r="133" spans="1:10" x14ac:dyDescent="0.3">
      <c r="A133" t="s">
        <v>12</v>
      </c>
      <c r="B133" t="s">
        <v>80</v>
      </c>
      <c r="C133">
        <v>124625.2</v>
      </c>
      <c r="D133">
        <v>165370</v>
      </c>
      <c r="E133">
        <v>0.75</v>
      </c>
      <c r="F133">
        <v>7</v>
      </c>
      <c r="G133">
        <v>19</v>
      </c>
      <c r="H133">
        <v>0</v>
      </c>
      <c r="I133">
        <v>0.625</v>
      </c>
      <c r="J133">
        <v>22186</v>
      </c>
    </row>
    <row r="134" spans="1:10" x14ac:dyDescent="0.3">
      <c r="A134" t="s">
        <v>12</v>
      </c>
      <c r="B134" t="s">
        <v>81</v>
      </c>
      <c r="C134">
        <v>71214.399999999994</v>
      </c>
      <c r="D134">
        <v>165370</v>
      </c>
      <c r="E134">
        <v>0.75</v>
      </c>
      <c r="F134">
        <v>7</v>
      </c>
      <c r="G134">
        <v>19</v>
      </c>
      <c r="H134">
        <v>0</v>
      </c>
      <c r="I134">
        <v>0.625</v>
      </c>
      <c r="J134">
        <v>13118</v>
      </c>
    </row>
    <row r="135" spans="1:10" x14ac:dyDescent="0.3">
      <c r="A135" t="s">
        <v>12</v>
      </c>
      <c r="B135" t="s">
        <v>82</v>
      </c>
      <c r="C135">
        <v>80116.2</v>
      </c>
      <c r="D135">
        <v>165370</v>
      </c>
      <c r="E135">
        <v>0.75</v>
      </c>
      <c r="F135">
        <v>7</v>
      </c>
      <c r="G135">
        <v>19</v>
      </c>
      <c r="H135">
        <v>0</v>
      </c>
      <c r="I135">
        <v>0.625</v>
      </c>
      <c r="J135">
        <v>14602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72BE-2B6E-4797-9FAA-5D234B29FE84}">
  <dimension ref="A1:F60"/>
  <sheetViews>
    <sheetView workbookViewId="0">
      <selection activeCell="L7" sqref="L7"/>
    </sheetView>
  </sheetViews>
  <sheetFormatPr defaultRowHeight="14.4" x14ac:dyDescent="0.3"/>
  <cols>
    <col min="1" max="1" width="10.44140625" bestFit="1" customWidth="1"/>
    <col min="2" max="2" width="15.109375" bestFit="1" customWidth="1"/>
    <col min="3" max="3" width="11.88671875" bestFit="1" customWidth="1"/>
    <col min="4" max="4" width="11" bestFit="1" customWidth="1"/>
    <col min="5" max="5" width="15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  <c r="C1" t="s">
        <v>87</v>
      </c>
      <c r="D1" t="s">
        <v>57</v>
      </c>
      <c r="E1" t="s">
        <v>40</v>
      </c>
      <c r="F1" t="s">
        <v>45</v>
      </c>
    </row>
    <row r="2" spans="1:6" x14ac:dyDescent="0.3">
      <c r="A2" t="s">
        <v>6</v>
      </c>
      <c r="B2" t="s">
        <v>88</v>
      </c>
      <c r="C2">
        <v>35703</v>
      </c>
      <c r="D2">
        <v>122720</v>
      </c>
      <c r="E2">
        <v>3.9011754173990099</v>
      </c>
      <c r="F2">
        <v>16664</v>
      </c>
    </row>
    <row r="3" spans="1:6" x14ac:dyDescent="0.3">
      <c r="A3" t="s">
        <v>6</v>
      </c>
      <c r="B3" t="s">
        <v>89</v>
      </c>
      <c r="C3">
        <v>39273.300000000003</v>
      </c>
      <c r="D3">
        <v>122720</v>
      </c>
      <c r="E3">
        <v>3.9011754173990099</v>
      </c>
      <c r="F3">
        <v>17989</v>
      </c>
    </row>
    <row r="4" spans="1:6" x14ac:dyDescent="0.3">
      <c r="A4" t="s">
        <v>6</v>
      </c>
      <c r="B4" t="s">
        <v>90</v>
      </c>
      <c r="C4">
        <v>42843.6</v>
      </c>
      <c r="D4">
        <v>122720</v>
      </c>
      <c r="E4">
        <v>3.9011754173990099</v>
      </c>
      <c r="F4">
        <v>19316</v>
      </c>
    </row>
    <row r="5" spans="1:6" x14ac:dyDescent="0.3">
      <c r="A5" t="s">
        <v>6</v>
      </c>
      <c r="B5" t="s">
        <v>91</v>
      </c>
      <c r="C5">
        <v>46413.9</v>
      </c>
      <c r="D5">
        <v>122720</v>
      </c>
      <c r="E5">
        <v>3.9011754173990099</v>
      </c>
      <c r="F5">
        <v>20642</v>
      </c>
    </row>
    <row r="6" spans="1:6" x14ac:dyDescent="0.3">
      <c r="A6" t="s">
        <v>6</v>
      </c>
      <c r="B6" t="s">
        <v>92</v>
      </c>
      <c r="C6">
        <v>49984.2</v>
      </c>
      <c r="D6">
        <v>122720</v>
      </c>
      <c r="E6">
        <v>3.9011754173990099</v>
      </c>
      <c r="F6">
        <v>21969</v>
      </c>
    </row>
    <row r="7" spans="1:6" x14ac:dyDescent="0.3">
      <c r="A7" t="s">
        <v>6</v>
      </c>
      <c r="B7" t="s">
        <v>93</v>
      </c>
      <c r="C7">
        <v>28562.400000000001</v>
      </c>
      <c r="D7">
        <v>122720</v>
      </c>
      <c r="E7">
        <v>3.9011754173990099</v>
      </c>
      <c r="F7">
        <v>14014</v>
      </c>
    </row>
    <row r="8" spans="1:6" x14ac:dyDescent="0.3">
      <c r="A8" t="s">
        <v>6</v>
      </c>
      <c r="B8" t="s">
        <v>94</v>
      </c>
      <c r="C8">
        <v>32132.7</v>
      </c>
      <c r="D8">
        <v>122720</v>
      </c>
      <c r="E8">
        <v>3.9011754173990099</v>
      </c>
      <c r="F8">
        <v>15338</v>
      </c>
    </row>
    <row r="9" spans="1:6" x14ac:dyDescent="0.3">
      <c r="A9" t="s">
        <v>6</v>
      </c>
      <c r="B9" t="s">
        <v>95</v>
      </c>
      <c r="C9">
        <v>46413.9</v>
      </c>
      <c r="D9">
        <v>90903.7</v>
      </c>
      <c r="E9">
        <v>3.9011754173990099</v>
      </c>
      <c r="F9">
        <v>19851</v>
      </c>
    </row>
    <row r="10" spans="1:6" x14ac:dyDescent="0.3">
      <c r="A10" t="s">
        <v>6</v>
      </c>
      <c r="B10" t="s">
        <v>96</v>
      </c>
      <c r="C10">
        <v>46413.9</v>
      </c>
      <c r="D10">
        <v>99994.073999999993</v>
      </c>
      <c r="E10">
        <v>3.9011754173990099</v>
      </c>
      <c r="F10">
        <v>20077</v>
      </c>
    </row>
    <row r="11" spans="1:6" x14ac:dyDescent="0.3">
      <c r="A11" t="s">
        <v>6</v>
      </c>
      <c r="B11" t="s">
        <v>97</v>
      </c>
      <c r="C11">
        <v>46413.9</v>
      </c>
      <c r="D11">
        <v>109084.44</v>
      </c>
      <c r="E11">
        <v>3.9011754173990099</v>
      </c>
      <c r="F11">
        <v>20303</v>
      </c>
    </row>
    <row r="12" spans="1:6" x14ac:dyDescent="0.3">
      <c r="A12" t="s">
        <v>6</v>
      </c>
      <c r="B12" t="s">
        <v>98</v>
      </c>
      <c r="C12">
        <v>46413.9</v>
      </c>
      <c r="D12">
        <v>118174.815</v>
      </c>
      <c r="E12">
        <v>3.9011754173990099</v>
      </c>
      <c r="F12">
        <v>20529</v>
      </c>
    </row>
    <row r="13" spans="1:6" x14ac:dyDescent="0.3">
      <c r="A13" t="s">
        <v>6</v>
      </c>
      <c r="B13" t="s">
        <v>99</v>
      </c>
      <c r="C13">
        <v>46413.9</v>
      </c>
      <c r="D13">
        <v>131810.37</v>
      </c>
      <c r="E13">
        <v>3.9011754173990099</v>
      </c>
      <c r="F13">
        <v>20869</v>
      </c>
    </row>
    <row r="15" spans="1:6" x14ac:dyDescent="0.3">
      <c r="A15" t="s">
        <v>19</v>
      </c>
      <c r="B15" t="s">
        <v>100</v>
      </c>
      <c r="C15">
        <v>29000</v>
      </c>
      <c r="D15">
        <v>157500</v>
      </c>
      <c r="E15">
        <v>4.88233075496799</v>
      </c>
      <c r="F15">
        <v>9833</v>
      </c>
    </row>
    <row r="16" spans="1:6" x14ac:dyDescent="0.3">
      <c r="A16" t="s">
        <v>19</v>
      </c>
      <c r="B16" t="s">
        <v>101</v>
      </c>
      <c r="C16">
        <v>21481.48</v>
      </c>
      <c r="D16">
        <v>126000</v>
      </c>
      <c r="E16">
        <v>4.88233075496799</v>
      </c>
      <c r="F16">
        <v>7718</v>
      </c>
    </row>
    <row r="17" spans="1:6" x14ac:dyDescent="0.3">
      <c r="A17" t="s">
        <v>19</v>
      </c>
      <c r="B17" t="s">
        <v>102</v>
      </c>
      <c r="C17">
        <v>23629.692999999999</v>
      </c>
      <c r="D17">
        <v>126000</v>
      </c>
      <c r="E17">
        <v>4.88233075496799</v>
      </c>
      <c r="F17">
        <v>8313.4</v>
      </c>
    </row>
    <row r="18" spans="1:6" x14ac:dyDescent="0.3">
      <c r="A18" t="s">
        <v>19</v>
      </c>
      <c r="B18" t="s">
        <v>103</v>
      </c>
      <c r="C18">
        <v>25777.77</v>
      </c>
      <c r="D18">
        <v>126000</v>
      </c>
      <c r="E18">
        <v>4.88233075496799</v>
      </c>
      <c r="F18">
        <v>8909</v>
      </c>
    </row>
    <row r="19" spans="1:6" x14ac:dyDescent="0.3">
      <c r="A19" t="s">
        <v>19</v>
      </c>
      <c r="B19" t="s">
        <v>95</v>
      </c>
      <c r="C19">
        <v>27925.925999999999</v>
      </c>
      <c r="D19">
        <v>126000</v>
      </c>
      <c r="E19">
        <v>4.88233075496799</v>
      </c>
      <c r="F19">
        <v>9505</v>
      </c>
    </row>
    <row r="20" spans="1:6" x14ac:dyDescent="0.3">
      <c r="A20" t="s">
        <v>19</v>
      </c>
      <c r="B20" t="s">
        <v>104</v>
      </c>
      <c r="C20">
        <v>30074.074000000001</v>
      </c>
      <c r="D20">
        <v>126000</v>
      </c>
      <c r="E20">
        <v>4.88233075496799</v>
      </c>
      <c r="F20">
        <v>10101</v>
      </c>
    </row>
    <row r="21" spans="1:6" x14ac:dyDescent="0.3">
      <c r="A21" t="s">
        <v>19</v>
      </c>
      <c r="B21" t="s">
        <v>105</v>
      </c>
      <c r="C21">
        <v>17185.185000000001</v>
      </c>
      <c r="D21">
        <v>126000</v>
      </c>
      <c r="E21">
        <v>4.88233075496799</v>
      </c>
      <c r="F21">
        <v>6528</v>
      </c>
    </row>
    <row r="22" spans="1:6" x14ac:dyDescent="0.3">
      <c r="A22" t="s">
        <v>19</v>
      </c>
      <c r="B22" t="s">
        <v>106</v>
      </c>
      <c r="C22">
        <v>19333.332999999999</v>
      </c>
      <c r="D22">
        <v>126000</v>
      </c>
      <c r="E22">
        <v>4.88233075496799</v>
      </c>
      <c r="F22">
        <v>7123</v>
      </c>
    </row>
    <row r="23" spans="1:6" x14ac:dyDescent="0.3">
      <c r="A23" t="s">
        <v>19</v>
      </c>
      <c r="B23" t="s">
        <v>96</v>
      </c>
      <c r="C23">
        <v>27925.925999999999</v>
      </c>
      <c r="D23">
        <v>138600</v>
      </c>
      <c r="E23">
        <v>4.88233075496799</v>
      </c>
      <c r="F23">
        <v>9608</v>
      </c>
    </row>
    <row r="24" spans="1:6" x14ac:dyDescent="0.3">
      <c r="A24" t="s">
        <v>19</v>
      </c>
      <c r="B24" t="s">
        <v>97</v>
      </c>
      <c r="C24">
        <v>27925.925999999999</v>
      </c>
      <c r="D24">
        <v>151200</v>
      </c>
      <c r="E24">
        <v>4.88233075496799</v>
      </c>
      <c r="F24">
        <v>9711</v>
      </c>
    </row>
    <row r="25" spans="1:6" x14ac:dyDescent="0.3">
      <c r="A25" t="s">
        <v>19</v>
      </c>
      <c r="B25" t="s">
        <v>91</v>
      </c>
      <c r="C25">
        <v>27925.925999999999</v>
      </c>
      <c r="D25">
        <v>170100</v>
      </c>
      <c r="E25">
        <v>4.88233075496799</v>
      </c>
      <c r="F25">
        <v>9813</v>
      </c>
    </row>
    <row r="26" spans="1:6" x14ac:dyDescent="0.3">
      <c r="A26" t="s">
        <v>19</v>
      </c>
      <c r="B26" t="s">
        <v>99</v>
      </c>
      <c r="C26">
        <v>27925.925999999999</v>
      </c>
      <c r="D26">
        <v>182700</v>
      </c>
      <c r="E26">
        <v>4.88233075496799</v>
      </c>
      <c r="F26">
        <v>9912</v>
      </c>
    </row>
    <row r="28" spans="1:6" x14ac:dyDescent="0.3">
      <c r="A28" t="s">
        <v>12</v>
      </c>
      <c r="B28" t="s">
        <v>101</v>
      </c>
      <c r="C28">
        <v>44508</v>
      </c>
      <c r="D28">
        <v>165370</v>
      </c>
      <c r="E28">
        <v>4.6578659938434397</v>
      </c>
      <c r="F28">
        <v>19104</v>
      </c>
    </row>
    <row r="29" spans="1:6" x14ac:dyDescent="0.3">
      <c r="A29" t="s">
        <v>12</v>
      </c>
      <c r="B29" t="s">
        <v>102</v>
      </c>
      <c r="C29">
        <v>48958.8</v>
      </c>
      <c r="D29">
        <v>165370</v>
      </c>
      <c r="E29">
        <v>4.6578659938434397</v>
      </c>
      <c r="F29">
        <v>20620</v>
      </c>
    </row>
    <row r="30" spans="1:6" x14ac:dyDescent="0.3">
      <c r="A30" t="s">
        <v>12</v>
      </c>
      <c r="B30" t="s">
        <v>103</v>
      </c>
      <c r="C30">
        <v>53409.599999999999</v>
      </c>
      <c r="D30">
        <v>165370</v>
      </c>
      <c r="E30">
        <v>4.6578659938434397</v>
      </c>
      <c r="F30">
        <v>22136</v>
      </c>
    </row>
    <row r="31" spans="1:6" x14ac:dyDescent="0.3">
      <c r="A31" t="s">
        <v>12</v>
      </c>
      <c r="B31" t="s">
        <v>95</v>
      </c>
      <c r="C31">
        <v>57860.4</v>
      </c>
      <c r="D31">
        <v>165370</v>
      </c>
      <c r="E31">
        <v>4.6578659938434397</v>
      </c>
      <c r="F31">
        <v>23653</v>
      </c>
    </row>
    <row r="32" spans="1:6" x14ac:dyDescent="0.3">
      <c r="A32" t="s">
        <v>12</v>
      </c>
      <c r="B32" t="s">
        <v>104</v>
      </c>
      <c r="C32">
        <v>62311.199999999997</v>
      </c>
      <c r="D32">
        <v>165370</v>
      </c>
      <c r="E32">
        <v>4.6578659938434397</v>
      </c>
      <c r="F32">
        <v>25170</v>
      </c>
    </row>
    <row r="33" spans="1:6" x14ac:dyDescent="0.3">
      <c r="A33" t="s">
        <v>12</v>
      </c>
      <c r="B33" t="s">
        <v>105</v>
      </c>
      <c r="C33">
        <v>35606.400000000001</v>
      </c>
      <c r="D33">
        <v>165370</v>
      </c>
      <c r="E33">
        <v>4.6578659938434397</v>
      </c>
      <c r="F33">
        <v>16076</v>
      </c>
    </row>
    <row r="34" spans="1:6" x14ac:dyDescent="0.3">
      <c r="A34" t="s">
        <v>12</v>
      </c>
      <c r="B34" t="s">
        <v>106</v>
      </c>
      <c r="C34">
        <v>40057.199999999997</v>
      </c>
      <c r="D34">
        <v>165370</v>
      </c>
      <c r="E34">
        <v>4.6578659938434397</v>
      </c>
      <c r="F34">
        <v>17589</v>
      </c>
    </row>
    <row r="35" spans="1:6" x14ac:dyDescent="0.3">
      <c r="A35" t="s">
        <v>12</v>
      </c>
      <c r="B35" t="s">
        <v>96</v>
      </c>
      <c r="C35">
        <v>57860.4</v>
      </c>
      <c r="D35">
        <v>181907</v>
      </c>
      <c r="E35">
        <v>4.6578659938434397</v>
      </c>
      <c r="F35">
        <v>23985</v>
      </c>
    </row>
    <row r="36" spans="1:6" x14ac:dyDescent="0.3">
      <c r="A36" t="s">
        <v>12</v>
      </c>
      <c r="B36" t="s">
        <v>97</v>
      </c>
      <c r="C36">
        <v>57860.4</v>
      </c>
      <c r="D36">
        <v>198444</v>
      </c>
      <c r="E36">
        <v>4.6578659938434397</v>
      </c>
      <c r="F36">
        <v>24315</v>
      </c>
    </row>
    <row r="37" spans="1:6" x14ac:dyDescent="0.3">
      <c r="A37" t="s">
        <v>12</v>
      </c>
      <c r="B37" t="s">
        <v>98</v>
      </c>
      <c r="C37">
        <v>57860.4</v>
      </c>
      <c r="D37">
        <v>214981</v>
      </c>
      <c r="E37">
        <v>4.6578659938434397</v>
      </c>
      <c r="F37">
        <v>24657</v>
      </c>
    </row>
    <row r="38" spans="1:6" x14ac:dyDescent="0.3">
      <c r="A38" t="s">
        <v>12</v>
      </c>
      <c r="B38" t="s">
        <v>107</v>
      </c>
      <c r="C38">
        <v>57860.4</v>
      </c>
      <c r="D38">
        <v>231518</v>
      </c>
      <c r="E38">
        <v>4.6578659938434397</v>
      </c>
      <c r="F38">
        <v>24983</v>
      </c>
    </row>
    <row r="40" spans="1:6" x14ac:dyDescent="0.3">
      <c r="A40" t="s">
        <v>20</v>
      </c>
      <c r="B40" t="s">
        <v>108</v>
      </c>
      <c r="C40">
        <v>55635</v>
      </c>
      <c r="D40">
        <v>206712.5</v>
      </c>
      <c r="E40">
        <v>4.3195383433167898</v>
      </c>
      <c r="F40">
        <v>22902</v>
      </c>
    </row>
    <row r="41" spans="1:6" x14ac:dyDescent="0.3">
      <c r="A41" t="s">
        <v>20</v>
      </c>
      <c r="B41" t="s">
        <v>101</v>
      </c>
      <c r="C41">
        <v>44508</v>
      </c>
      <c r="D41">
        <v>165370</v>
      </c>
      <c r="E41">
        <v>4.3195383433167898</v>
      </c>
      <c r="F41">
        <v>19223</v>
      </c>
    </row>
    <row r="42" spans="1:6" x14ac:dyDescent="0.3">
      <c r="A42" t="s">
        <v>20</v>
      </c>
      <c r="B42" t="s">
        <v>105</v>
      </c>
      <c r="C42">
        <v>35606.400000000001</v>
      </c>
      <c r="D42">
        <v>165370</v>
      </c>
      <c r="E42">
        <v>4.3195383433167898</v>
      </c>
      <c r="F42">
        <v>16293</v>
      </c>
    </row>
    <row r="43" spans="1:6" x14ac:dyDescent="0.3">
      <c r="A43" t="s">
        <v>20</v>
      </c>
      <c r="B43" t="s">
        <v>106</v>
      </c>
      <c r="C43">
        <v>40057.199999999997</v>
      </c>
      <c r="D43">
        <v>165370</v>
      </c>
      <c r="E43">
        <v>4.3195383433167898</v>
      </c>
      <c r="F43">
        <v>18099</v>
      </c>
    </row>
    <row r="44" spans="1:6" x14ac:dyDescent="0.3">
      <c r="A44" t="s">
        <v>20</v>
      </c>
      <c r="B44" t="s">
        <v>102</v>
      </c>
      <c r="C44">
        <v>48958.8</v>
      </c>
      <c r="D44">
        <v>165370</v>
      </c>
      <c r="E44">
        <v>4.3195383433167898</v>
      </c>
      <c r="F44">
        <v>20957</v>
      </c>
    </row>
    <row r="45" spans="1:6" x14ac:dyDescent="0.3">
      <c r="A45" t="s">
        <v>20</v>
      </c>
      <c r="B45" t="s">
        <v>103</v>
      </c>
      <c r="C45">
        <v>53409.599999999999</v>
      </c>
      <c r="D45">
        <v>165370</v>
      </c>
      <c r="E45">
        <v>4.3195383433167898</v>
      </c>
      <c r="F45">
        <v>22690</v>
      </c>
    </row>
    <row r="46" spans="1:6" x14ac:dyDescent="0.3">
      <c r="A46" t="s">
        <v>20</v>
      </c>
      <c r="B46" t="s">
        <v>95</v>
      </c>
      <c r="C46">
        <v>57860.4</v>
      </c>
      <c r="D46">
        <v>165370</v>
      </c>
      <c r="E46">
        <v>4.3195383433167898</v>
      </c>
      <c r="F46">
        <v>23860</v>
      </c>
    </row>
    <row r="47" spans="1:6" x14ac:dyDescent="0.3">
      <c r="A47" t="s">
        <v>20</v>
      </c>
      <c r="B47" t="s">
        <v>109</v>
      </c>
      <c r="C47">
        <v>53409.599999999999</v>
      </c>
      <c r="D47">
        <v>181907</v>
      </c>
      <c r="E47">
        <v>4.3195383433167898</v>
      </c>
      <c r="F47">
        <v>22876</v>
      </c>
    </row>
    <row r="48" spans="1:6" x14ac:dyDescent="0.3">
      <c r="A48" t="s">
        <v>20</v>
      </c>
      <c r="B48" t="s">
        <v>90</v>
      </c>
      <c r="C48">
        <v>53409.599999999999</v>
      </c>
      <c r="D48">
        <v>223249.5</v>
      </c>
      <c r="E48">
        <v>4.3195383433167898</v>
      </c>
      <c r="F48">
        <v>23343</v>
      </c>
    </row>
    <row r="49" spans="1:6" x14ac:dyDescent="0.3">
      <c r="A49" t="s">
        <v>20</v>
      </c>
      <c r="B49" t="s">
        <v>110</v>
      </c>
      <c r="C49">
        <v>53409.599999999999</v>
      </c>
      <c r="D49">
        <v>239786.5</v>
      </c>
      <c r="E49">
        <v>4.3195383433167898</v>
      </c>
      <c r="F49">
        <v>23526</v>
      </c>
    </row>
    <row r="50" spans="1:6" x14ac:dyDescent="0.3">
      <c r="A50" t="s">
        <v>20</v>
      </c>
      <c r="B50" t="s">
        <v>111</v>
      </c>
      <c r="C50">
        <v>53409.599999999999</v>
      </c>
      <c r="D50">
        <v>198444</v>
      </c>
      <c r="E50">
        <v>4.3195383433167898</v>
      </c>
      <c r="F50">
        <v>23060</v>
      </c>
    </row>
    <row r="52" spans="1:6" x14ac:dyDescent="0.3">
      <c r="A52" t="s">
        <v>21</v>
      </c>
      <c r="B52" t="s">
        <v>112</v>
      </c>
      <c r="C52">
        <v>30188</v>
      </c>
      <c r="D52">
        <v>165000</v>
      </c>
      <c r="E52">
        <v>4.3195383433167898</v>
      </c>
      <c r="F52">
        <v>10531</v>
      </c>
    </row>
    <row r="53" spans="1:6" x14ac:dyDescent="0.3">
      <c r="A53" t="s">
        <v>21</v>
      </c>
      <c r="B53" t="s">
        <v>101</v>
      </c>
      <c r="C53">
        <v>22361.48</v>
      </c>
      <c r="D53">
        <v>165000</v>
      </c>
      <c r="E53">
        <v>4.3195383433167898</v>
      </c>
      <c r="F53">
        <v>9790</v>
      </c>
    </row>
    <row r="54" spans="1:6" x14ac:dyDescent="0.3">
      <c r="A54" t="s">
        <v>21</v>
      </c>
      <c r="B54" t="s">
        <v>102</v>
      </c>
      <c r="C54">
        <v>24597.63</v>
      </c>
      <c r="D54">
        <v>165000</v>
      </c>
      <c r="E54">
        <v>4.3195383433167898</v>
      </c>
      <c r="F54">
        <v>10002</v>
      </c>
    </row>
    <row r="55" spans="1:6" x14ac:dyDescent="0.3">
      <c r="A55" t="s">
        <v>21</v>
      </c>
      <c r="B55" t="s">
        <v>103</v>
      </c>
      <c r="C55">
        <v>26833.77</v>
      </c>
      <c r="D55">
        <v>165000</v>
      </c>
      <c r="E55">
        <v>4.3195383433167898</v>
      </c>
      <c r="F55">
        <v>10214</v>
      </c>
    </row>
    <row r="56" spans="1:6" x14ac:dyDescent="0.3">
      <c r="A56" t="s">
        <v>21</v>
      </c>
      <c r="B56" t="s">
        <v>95</v>
      </c>
      <c r="C56">
        <v>29069.925999999999</v>
      </c>
      <c r="D56">
        <v>165000</v>
      </c>
      <c r="E56">
        <v>4.3195383433167898</v>
      </c>
      <c r="F56">
        <v>10426</v>
      </c>
    </row>
    <row r="57" spans="1:6" x14ac:dyDescent="0.3">
      <c r="A57" t="s">
        <v>21</v>
      </c>
      <c r="B57" t="s">
        <v>104</v>
      </c>
      <c r="C57">
        <v>31306.074000000001</v>
      </c>
      <c r="D57">
        <v>165000</v>
      </c>
      <c r="E57">
        <v>4.3195383433167898</v>
      </c>
      <c r="F57">
        <v>10649</v>
      </c>
    </row>
    <row r="58" spans="1:6" x14ac:dyDescent="0.3">
      <c r="A58" t="s">
        <v>21</v>
      </c>
      <c r="B58" t="s">
        <v>113</v>
      </c>
      <c r="C58">
        <v>24597.63</v>
      </c>
      <c r="D58">
        <v>181500</v>
      </c>
      <c r="E58">
        <v>4.3195383433167898</v>
      </c>
      <c r="F58">
        <v>10020</v>
      </c>
    </row>
    <row r="59" spans="1:6" x14ac:dyDescent="0.3">
      <c r="A59" t="s">
        <v>21</v>
      </c>
      <c r="B59" t="s">
        <v>114</v>
      </c>
      <c r="C59">
        <v>24597.63</v>
      </c>
      <c r="D59">
        <v>198000</v>
      </c>
      <c r="E59">
        <v>4.3195383433167898</v>
      </c>
      <c r="F59">
        <v>10051</v>
      </c>
    </row>
    <row r="60" spans="1:6" x14ac:dyDescent="0.3">
      <c r="A60" t="s">
        <v>21</v>
      </c>
      <c r="B60" t="s">
        <v>115</v>
      </c>
      <c r="C60">
        <v>24597.63</v>
      </c>
      <c r="D60">
        <v>214500</v>
      </c>
      <c r="E60">
        <v>4.3195383433167898</v>
      </c>
      <c r="F60">
        <v>10072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58707db-cea7-4907-92d1-cf323291762b}" enabled="1" method="Standard" siteId="{e11cbe9c-f680-44b9-9d42-d705f740b88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Retracting</vt:lpstr>
      <vt:lpstr>Just about to lift</vt:lpstr>
      <vt:lpstr>Extending</vt:lpstr>
      <vt:lpstr>Horizontal tramming</vt:lpstr>
      <vt:lpstr>Pulldown - Cylinder</vt:lpstr>
      <vt:lpstr>Pullback</vt:lpstr>
    </vt:vector>
  </TitlesOfParts>
  <Company>Sandvik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Badagabettu_c</dc:creator>
  <cp:lastModifiedBy>Akshay Badagabettu_c</cp:lastModifiedBy>
  <dcterms:created xsi:type="dcterms:W3CDTF">2023-02-07T04:40:28Z</dcterms:created>
  <dcterms:modified xsi:type="dcterms:W3CDTF">2023-02-07T04:46:30Z</dcterms:modified>
</cp:coreProperties>
</file>