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7"/>
  <workbookPr defaultThemeVersion="166925"/>
  <xr:revisionPtr revIDLastSave="153" documentId="11_E60897F41BE170836B02CE998F75CCDC64E183C8" xr6:coauthVersionLast="45" xr6:coauthVersionMax="45" xr10:uidLastSave="{98349C69-B629-45DF-9785-83FC6348BA57}"/>
  <bookViews>
    <workbookView xWindow="240" yWindow="105" windowWidth="14805" windowHeight="8010" firstSheet="1" activeTab="1" xr2:uid="{00000000-000D-0000-FFFF-FFFF00000000}"/>
  </bookViews>
  <sheets>
    <sheet name="Asia SSE" sheetId="1" r:id="rId1"/>
    <sheet name="Asian_Countries" sheetId="2" r:id="rId2"/>
    <sheet name="SSEAsia" sheetId="3" r:id="rId3"/>
    <sheet name="North America SSE" sheetId="4" r:id="rId4"/>
    <sheet name="NA_Countries" sheetId="5" r:id="rId5"/>
    <sheet name="SSENA" sheetId="6" r:id="rId6"/>
    <sheet name="mu_sigma_values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8" i="7" l="1"/>
  <c r="E88" i="7"/>
  <c r="F88" i="7"/>
  <c r="G88" i="7"/>
  <c r="H88" i="7"/>
  <c r="I88" i="7"/>
  <c r="J88" i="7"/>
  <c r="C88" i="7"/>
  <c r="K2" i="6" l="1"/>
  <c r="L2" i="6"/>
  <c r="M2" i="6"/>
  <c r="N2" i="6"/>
  <c r="O2" i="6"/>
  <c r="P2" i="6"/>
  <c r="Q2" i="6"/>
  <c r="R2" i="6"/>
  <c r="J2" i="6"/>
  <c r="C5" i="6" a="1"/>
  <c r="C5" i="6"/>
  <c r="D5" i="6"/>
  <c r="G11" i="4"/>
  <c r="F11" i="4"/>
  <c r="G10" i="4"/>
  <c r="F10" i="4"/>
  <c r="E10" i="4"/>
  <c r="G9" i="4"/>
  <c r="F9" i="4"/>
  <c r="E9" i="4"/>
  <c r="G8" i="4"/>
  <c r="F8" i="4"/>
  <c r="E8" i="4"/>
  <c r="G7" i="4"/>
  <c r="F7" i="4"/>
  <c r="E7" i="4"/>
  <c r="G6" i="4"/>
  <c r="F6" i="4"/>
  <c r="E6" i="4"/>
  <c r="G5" i="4"/>
  <c r="F5" i="4"/>
  <c r="E5" i="4"/>
  <c r="G4" i="4"/>
  <c r="F4" i="4"/>
  <c r="E4" i="4"/>
  <c r="G3" i="4"/>
  <c r="F3" i="4"/>
  <c r="E3" i="4"/>
  <c r="G2" i="4"/>
  <c r="F2" i="4"/>
  <c r="E2" i="4"/>
  <c r="L38" i="3"/>
  <c r="K38" i="3" a="1"/>
  <c r="K38" i="3" s="1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AJ26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M21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M11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N2" i="3"/>
  <c r="O2" i="3"/>
  <c r="P2" i="3"/>
  <c r="Q2" i="3"/>
  <c r="R2" i="3"/>
  <c r="S2" i="3"/>
  <c r="T2" i="3"/>
  <c r="U2" i="3"/>
  <c r="V2" i="3"/>
  <c r="W2" i="3"/>
  <c r="M2" i="3"/>
  <c r="I16" i="3" a="1"/>
  <c r="I16" i="3" s="1"/>
  <c r="J16" i="3" s="1"/>
  <c r="A16" i="3" a="1"/>
  <c r="A16" i="3" s="1"/>
  <c r="I15" i="3" a="1"/>
  <c r="I15" i="3" s="1"/>
  <c r="J15" i="3" s="1"/>
  <c r="A15" i="3" a="1"/>
  <c r="A15" i="3" s="1"/>
  <c r="I14" i="3" a="1"/>
  <c r="I14" i="3" s="1"/>
  <c r="J14" i="3" s="1"/>
  <c r="A14" i="3" a="1"/>
  <c r="A14" i="3" s="1"/>
  <c r="I13" i="3" a="1"/>
  <c r="I13" i="3" s="1"/>
  <c r="J13" i="3" s="1"/>
  <c r="A13" i="3" a="1"/>
  <c r="A13" i="3" s="1"/>
  <c r="I12" i="3" a="1"/>
  <c r="I12" i="3" s="1"/>
  <c r="J12" i="3" s="1"/>
  <c r="A12" i="3" a="1"/>
  <c r="A12" i="3" s="1"/>
  <c r="I11" i="3" a="1"/>
  <c r="I11" i="3" s="1"/>
  <c r="J11" i="3" s="1"/>
  <c r="A11" i="3" a="1"/>
  <c r="A11" i="3" s="1"/>
  <c r="F16" i="3" a="1"/>
  <c r="F16" i="3" s="1"/>
  <c r="G16" i="3" s="1"/>
  <c r="F15" i="3" a="1"/>
  <c r="F15" i="3" s="1"/>
  <c r="G15" i="3" s="1"/>
  <c r="F14" i="3" a="1"/>
  <c r="F14" i="3" s="1"/>
  <c r="G14" i="3" s="1"/>
  <c r="F13" i="3" a="1"/>
  <c r="F13" i="3" s="1"/>
  <c r="G13" i="3" s="1"/>
  <c r="F12" i="3" a="1"/>
  <c r="F12" i="3" s="1"/>
  <c r="G12" i="3" s="1"/>
  <c r="F11" i="3" a="1"/>
  <c r="F11" i="3" s="1"/>
  <c r="G11" i="3" s="1"/>
  <c r="O31" i="1"/>
  <c r="L31" i="1"/>
  <c r="J31" i="1"/>
  <c r="G31" i="1"/>
  <c r="E31" i="1"/>
  <c r="O30" i="1"/>
  <c r="L30" i="1"/>
  <c r="J30" i="1"/>
  <c r="G30" i="1"/>
  <c r="E30" i="1"/>
  <c r="O29" i="1"/>
  <c r="L29" i="1"/>
  <c r="J29" i="1"/>
  <c r="G29" i="1"/>
  <c r="E29" i="1"/>
  <c r="O28" i="1"/>
  <c r="L28" i="1"/>
  <c r="J28" i="1"/>
  <c r="G28" i="1"/>
  <c r="E28" i="1"/>
  <c r="O27" i="1"/>
  <c r="L27" i="1"/>
  <c r="J27" i="1"/>
  <c r="G27" i="1"/>
  <c r="E27" i="1"/>
  <c r="O26" i="1"/>
  <c r="L26" i="1"/>
  <c r="J26" i="1"/>
  <c r="G26" i="1"/>
  <c r="E26" i="1"/>
  <c r="O25" i="1"/>
  <c r="L25" i="1"/>
  <c r="J25" i="1"/>
  <c r="G25" i="1"/>
  <c r="E25" i="1"/>
  <c r="O24" i="1"/>
  <c r="L24" i="1"/>
  <c r="J24" i="1"/>
  <c r="G24" i="1"/>
  <c r="E24" i="1"/>
  <c r="O23" i="1"/>
  <c r="L23" i="1"/>
  <c r="J23" i="1"/>
  <c r="G23" i="1"/>
  <c r="E23" i="1"/>
  <c r="O22" i="1"/>
  <c r="L22" i="1"/>
  <c r="J22" i="1"/>
  <c r="G22" i="1"/>
  <c r="E22" i="1"/>
  <c r="O21" i="1"/>
  <c r="L21" i="1"/>
  <c r="J21" i="1"/>
  <c r="G21" i="1"/>
  <c r="B21" i="1"/>
  <c r="O20" i="1"/>
  <c r="L20" i="1"/>
  <c r="J20" i="1"/>
  <c r="G20" i="1"/>
  <c r="F20" i="1"/>
  <c r="E20" i="1"/>
  <c r="O19" i="1"/>
  <c r="L19" i="1"/>
  <c r="J19" i="1"/>
  <c r="G19" i="1"/>
  <c r="F19" i="1"/>
  <c r="E19" i="1"/>
  <c r="O18" i="1"/>
  <c r="L18" i="1"/>
  <c r="J18" i="1"/>
  <c r="G18" i="1"/>
  <c r="F18" i="1"/>
  <c r="E18" i="1"/>
  <c r="O17" i="1"/>
  <c r="L17" i="1"/>
  <c r="J17" i="1"/>
  <c r="G17" i="1"/>
  <c r="F17" i="1"/>
  <c r="E17" i="1"/>
  <c r="O16" i="1"/>
  <c r="L16" i="1"/>
  <c r="J16" i="1"/>
  <c r="G16" i="1"/>
  <c r="F16" i="1"/>
  <c r="E16" i="1"/>
  <c r="O15" i="1"/>
  <c r="L15" i="1"/>
  <c r="J15" i="1"/>
  <c r="G15" i="1"/>
  <c r="F15" i="1"/>
  <c r="E15" i="1"/>
  <c r="O14" i="1"/>
  <c r="L14" i="1"/>
  <c r="J14" i="1"/>
  <c r="G14" i="1"/>
  <c r="F14" i="1"/>
  <c r="E14" i="1"/>
  <c r="O13" i="1"/>
  <c r="L13" i="1"/>
  <c r="J13" i="1"/>
  <c r="G13" i="1"/>
  <c r="F13" i="1"/>
  <c r="E13" i="1"/>
  <c r="O12" i="1"/>
  <c r="L12" i="1"/>
  <c r="J12" i="1"/>
  <c r="G12" i="1"/>
  <c r="F12" i="1"/>
  <c r="E12" i="1"/>
  <c r="O11" i="1"/>
  <c r="L11" i="1"/>
  <c r="J11" i="1"/>
  <c r="G11" i="1"/>
  <c r="F11" i="1"/>
  <c r="E11" i="1"/>
  <c r="O10" i="1"/>
  <c r="L10" i="1"/>
  <c r="J10" i="1"/>
  <c r="G10" i="1"/>
  <c r="F10" i="1"/>
  <c r="E10" i="1"/>
  <c r="O9" i="1"/>
  <c r="L9" i="1"/>
  <c r="J9" i="1"/>
  <c r="G9" i="1"/>
  <c r="F9" i="1"/>
  <c r="E9" i="1"/>
  <c r="O8" i="1"/>
  <c r="L8" i="1"/>
  <c r="J8" i="1"/>
  <c r="G8" i="1"/>
  <c r="F8" i="1"/>
  <c r="E8" i="1"/>
  <c r="O7" i="1"/>
  <c r="L7" i="1"/>
  <c r="J7" i="1"/>
  <c r="G7" i="1"/>
  <c r="F7" i="1"/>
  <c r="E7" i="1"/>
  <c r="O6" i="1"/>
  <c r="L6" i="1"/>
  <c r="J6" i="1"/>
  <c r="G6" i="1"/>
  <c r="F6" i="1"/>
  <c r="E6" i="1"/>
  <c r="O5" i="1"/>
  <c r="L5" i="1"/>
  <c r="J5" i="1"/>
  <c r="G5" i="1"/>
  <c r="F5" i="1"/>
  <c r="E5" i="1"/>
  <c r="O4" i="1"/>
  <c r="L4" i="1"/>
  <c r="J4" i="1"/>
  <c r="G4" i="1"/>
  <c r="F4" i="1"/>
  <c r="E4" i="1"/>
  <c r="O3" i="1"/>
  <c r="L3" i="1"/>
  <c r="J3" i="1"/>
  <c r="G3" i="1"/>
  <c r="F3" i="1"/>
  <c r="E3" i="1"/>
  <c r="O2" i="1"/>
  <c r="P2" i="1" s="1"/>
  <c r="L2" i="1"/>
  <c r="M2" i="1" s="1"/>
  <c r="J2" i="1"/>
  <c r="G2" i="1"/>
  <c r="F2" i="1"/>
  <c r="E2" i="1"/>
  <c r="K37" i="3" l="1" a="1"/>
  <c r="K37" i="3" s="1"/>
  <c r="L37" i="3" s="1"/>
  <c r="K36" i="3" a="1"/>
  <c r="K36" i="3" s="1"/>
  <c r="L36" i="3" s="1"/>
  <c r="K35" i="3" a="1"/>
  <c r="K35" i="3" s="1"/>
  <c r="L35" i="3" s="1"/>
  <c r="K34" i="3" a="1"/>
  <c r="K34" i="3" s="1"/>
  <c r="L34" i="3" s="1"/>
  <c r="K33" i="3" a="1"/>
  <c r="K33" i="3" s="1"/>
  <c r="L33" i="3" s="1"/>
  <c r="H11" i="4"/>
  <c r="H2" i="4"/>
  <c r="H3" i="4"/>
  <c r="H4" i="4"/>
  <c r="H5" i="4"/>
  <c r="H6" i="4"/>
  <c r="H7" i="4"/>
  <c r="H8" i="4"/>
  <c r="H9" i="4"/>
  <c r="H10" i="4"/>
  <c r="H21" i="1"/>
  <c r="H2" i="1"/>
  <c r="H3" i="1"/>
  <c r="M3" i="1"/>
  <c r="P3" i="1"/>
  <c r="H4" i="1"/>
  <c r="M4" i="1"/>
  <c r="P4" i="1"/>
  <c r="H5" i="1"/>
  <c r="M5" i="1"/>
  <c r="P5" i="1"/>
  <c r="H6" i="1"/>
  <c r="M6" i="1"/>
  <c r="P6" i="1"/>
  <c r="H7" i="1"/>
  <c r="M7" i="1"/>
  <c r="P7" i="1"/>
  <c r="H8" i="1"/>
  <c r="M8" i="1"/>
  <c r="P8" i="1"/>
  <c r="H9" i="1"/>
  <c r="M9" i="1"/>
  <c r="P9" i="1"/>
  <c r="H10" i="1"/>
  <c r="M10" i="1"/>
  <c r="P10" i="1"/>
  <c r="H11" i="1"/>
  <c r="M11" i="1"/>
  <c r="P11" i="1"/>
  <c r="H12" i="1"/>
  <c r="M12" i="1"/>
  <c r="P12" i="1"/>
  <c r="H13" i="1"/>
  <c r="M13" i="1"/>
  <c r="P13" i="1"/>
  <c r="H14" i="1"/>
  <c r="M14" i="1"/>
  <c r="P14" i="1"/>
  <c r="H15" i="1"/>
  <c r="M15" i="1"/>
  <c r="P15" i="1"/>
  <c r="H16" i="1"/>
  <c r="M16" i="1"/>
  <c r="P16" i="1"/>
  <c r="H17" i="1"/>
  <c r="M17" i="1"/>
  <c r="P17" i="1"/>
  <c r="H18" i="1"/>
  <c r="M18" i="1"/>
  <c r="P18" i="1"/>
  <c r="H19" i="1"/>
  <c r="M19" i="1"/>
  <c r="P19" i="1"/>
  <c r="H20" i="1"/>
  <c r="M20" i="1"/>
  <c r="P20" i="1"/>
  <c r="F31" i="1"/>
  <c r="F30" i="1"/>
  <c r="F29" i="1"/>
  <c r="F28" i="1"/>
  <c r="F27" i="1"/>
  <c r="F26" i="1"/>
  <c r="F25" i="1"/>
  <c r="F24" i="1"/>
  <c r="F23" i="1"/>
  <c r="F22" i="1"/>
  <c r="F21" i="1"/>
  <c r="M21" i="1"/>
  <c r="P21" i="1"/>
  <c r="H22" i="1"/>
  <c r="M22" i="1"/>
  <c r="P22" i="1"/>
  <c r="H23" i="1"/>
  <c r="M23" i="1"/>
  <c r="P23" i="1"/>
  <c r="H24" i="1"/>
  <c r="M24" i="1"/>
  <c r="P24" i="1"/>
  <c r="H25" i="1"/>
  <c r="M25" i="1"/>
  <c r="P25" i="1"/>
  <c r="H26" i="1"/>
  <c r="M26" i="1"/>
  <c r="P26" i="1"/>
  <c r="H27" i="1"/>
  <c r="M27" i="1"/>
  <c r="P27" i="1"/>
  <c r="H28" i="1"/>
  <c r="M28" i="1"/>
  <c r="P28" i="1"/>
  <c r="H29" i="1"/>
  <c r="M29" i="1"/>
  <c r="P29" i="1"/>
  <c r="H30" i="1"/>
  <c r="M30" i="1"/>
  <c r="P30" i="1"/>
  <c r="H31" i="1"/>
  <c r="M31" i="1"/>
  <c r="P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<sst xmlns="http://schemas.openxmlformats.org/spreadsheetml/2006/main" count="455" uniqueCount="164">
  <si>
    <t>Asia</t>
  </si>
  <si>
    <t>Total Wealth (GNI)</t>
  </si>
  <si>
    <t>Pop</t>
  </si>
  <si>
    <t>GDP_per_cap 2019</t>
  </si>
  <si>
    <t>GNI_per_cap</t>
  </si>
  <si>
    <t>Norm_Wealth</t>
  </si>
  <si>
    <t>Norm_GDP/C</t>
  </si>
  <si>
    <t>Norm_GNI/ capita</t>
  </si>
  <si>
    <t>GDP/ capita 2050</t>
  </si>
  <si>
    <t>N_GDP/capita 2050</t>
  </si>
  <si>
    <t>pop 2050</t>
  </si>
  <si>
    <t xml:space="preserve">GDP 2050 </t>
  </si>
  <si>
    <t>N_GDP_2050</t>
  </si>
  <si>
    <t>pop 2019</t>
  </si>
  <si>
    <t>GDP_2019</t>
  </si>
  <si>
    <t>N_GDP_2019</t>
  </si>
  <si>
    <t>Azerbaijan</t>
  </si>
  <si>
    <t>Bangladesh</t>
  </si>
  <si>
    <t>China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</si>
  <si>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</si>
  <si>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</si>
  <si>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</si>
  <si>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</si>
  <si>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</si>
  <si>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</si>
  <si>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</si>
  <si>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</si>
  <si>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Kenya</t>
  </si>
  <si>
    <t>Lebanon</t>
  </si>
  <si>
    <t>Malaysia</t>
  </si>
  <si>
    <t>Myanmar</t>
  </si>
  <si>
    <t>Pakistan</t>
  </si>
  <si>
    <t>Philippines</t>
  </si>
  <si>
    <t>Republic of Korea</t>
  </si>
  <si>
    <t>Sri Lanka</t>
  </si>
  <si>
    <t>Syria</t>
  </si>
  <si>
    <t>Thailand</t>
  </si>
  <si>
    <t>Turkey</t>
  </si>
  <si>
    <t>United Arab Emirates</t>
  </si>
  <si>
    <t>Viet Nam</t>
  </si>
  <si>
    <t>Cambodia</t>
  </si>
  <si>
    <t xml:space="preserve">Kuwait </t>
  </si>
  <si>
    <t>Oman</t>
  </si>
  <si>
    <t>Qatar</t>
  </si>
  <si>
    <t>Saudi Arabia</t>
  </si>
  <si>
    <t xml:space="preserve">Singapore </t>
  </si>
  <si>
    <t>Country No</t>
  </si>
  <si>
    <t>N_GNI</t>
  </si>
  <si>
    <t>N_GDP/C_2019</t>
  </si>
  <si>
    <t>N_GNI/C</t>
  </si>
  <si>
    <t>Jordon</t>
  </si>
  <si>
    <t>Rep of Korea</t>
  </si>
  <si>
    <t>Cambodia (Asia)</t>
  </si>
  <si>
    <t xml:space="preserve">Qatar </t>
  </si>
  <si>
    <t>Singapore</t>
  </si>
  <si>
    <t>GNI</t>
  </si>
  <si>
    <t>GDP/C_2019</t>
  </si>
  <si>
    <t>N_GDP/C</t>
  </si>
  <si>
    <t>GNI/C</t>
  </si>
  <si>
    <t>N_GDP/C 2050</t>
  </si>
  <si>
    <t>N_GDP 2050</t>
  </si>
  <si>
    <t>Min SSE</t>
  </si>
  <si>
    <t>Best fit</t>
  </si>
  <si>
    <t xml:space="preserve">Cambodia </t>
  </si>
  <si>
    <t>25-20</t>
  </si>
  <si>
    <t>20-Syria</t>
  </si>
  <si>
    <t>2019+2050</t>
  </si>
  <si>
    <t>26-23</t>
  </si>
  <si>
    <t>27-22-14</t>
  </si>
  <si>
    <t>14-Malaysia</t>
  </si>
  <si>
    <t>Rep. Of Korea</t>
  </si>
  <si>
    <t>UAE</t>
  </si>
  <si>
    <t>Kuwait</t>
  </si>
  <si>
    <t>28-30</t>
  </si>
  <si>
    <t>23-UAE</t>
  </si>
  <si>
    <t>29-18</t>
  </si>
  <si>
    <t>18-Korea</t>
  </si>
  <si>
    <t>30-28-26-23</t>
  </si>
  <si>
    <t>Korea</t>
  </si>
  <si>
    <t>GDP_2019/2050, GDP/C_2019/50</t>
  </si>
  <si>
    <t>Final Resuts</t>
  </si>
  <si>
    <t>GNI_2019, GNI/C_2019, GDP/C 2019 + GDP/C 2050, GDP 2050</t>
  </si>
  <si>
    <t>R^2</t>
  </si>
  <si>
    <t>GDP/C 2050, GDP 2050</t>
  </si>
  <si>
    <t>Rep Of Korea</t>
  </si>
  <si>
    <t>0.9658 (Malaysia)</t>
  </si>
  <si>
    <t>0.9636(Israel)</t>
  </si>
  <si>
    <t>North America</t>
  </si>
  <si>
    <t>GDP_per_capita</t>
  </si>
  <si>
    <t>GNI_per_capita</t>
  </si>
  <si>
    <t>Canada</t>
  </si>
  <si>
    <t>Chile</t>
  </si>
  <si>
    <t>Costa Rica</t>
  </si>
  <si>
    <t>Dominican Republic</t>
  </si>
  <si>
    <t>El Salvador</t>
  </si>
  <si>
    <t>Guatemala</t>
  </si>
  <si>
    <t>Mexico</t>
  </si>
  <si>
    <t>Panama</t>
  </si>
  <si>
    <t>United States</t>
  </si>
  <si>
    <t>Cuba (North America)</t>
  </si>
  <si>
    <t>Cuba</t>
  </si>
  <si>
    <t>GDP/C</t>
  </si>
  <si>
    <t>Other NA Countries</t>
  </si>
  <si>
    <t>Best Fit</t>
  </si>
  <si>
    <t>Countries</t>
  </si>
  <si>
    <t>Continet/Region</t>
  </si>
  <si>
    <t>ID_35(mu)</t>
  </si>
  <si>
    <t>ID_35(sigma)</t>
  </si>
  <si>
    <t>ID_40(mu)</t>
  </si>
  <si>
    <t>ID_40(sigma)</t>
  </si>
  <si>
    <t>ID_45(mu)</t>
  </si>
  <si>
    <t>ID_45(sigma)</t>
  </si>
  <si>
    <t>ID_50(mu)</t>
  </si>
  <si>
    <t>ID_50(sigma)</t>
  </si>
  <si>
    <t>Algeria</t>
  </si>
  <si>
    <t>Africa</t>
  </si>
  <si>
    <t>Angola</t>
  </si>
  <si>
    <t>Argentina</t>
  </si>
  <si>
    <t>South America</t>
  </si>
  <si>
    <t>Australia</t>
  </si>
  <si>
    <t>Pacific</t>
  </si>
  <si>
    <t>Austria</t>
  </si>
  <si>
    <t>Europe</t>
  </si>
  <si>
    <t>Belarus</t>
  </si>
  <si>
    <t>Belgium</t>
  </si>
  <si>
    <t>Brazil</t>
  </si>
  <si>
    <t>Bulgaria</t>
  </si>
  <si>
    <t>Colombia</t>
  </si>
  <si>
    <t>Croatia</t>
  </si>
  <si>
    <t>Czech Republic</t>
  </si>
  <si>
    <t>Denmark</t>
  </si>
  <si>
    <t>Ecuador</t>
  </si>
  <si>
    <t>Egypt</t>
  </si>
  <si>
    <t>Finland</t>
  </si>
  <si>
    <t>France</t>
  </si>
  <si>
    <t>Germany</t>
  </si>
  <si>
    <t>Ghana</t>
  </si>
  <si>
    <t>Greece</t>
  </si>
  <si>
    <t>Hungary</t>
  </si>
  <si>
    <t>Ireland</t>
  </si>
  <si>
    <t>Italy</t>
  </si>
  <si>
    <t>Luxembourg</t>
  </si>
  <si>
    <t>Morocco</t>
  </si>
  <si>
    <t>Netherlands</t>
  </si>
  <si>
    <t xml:space="preserve">New Zealand </t>
  </si>
  <si>
    <t>Nigeria</t>
  </si>
  <si>
    <t>Norway</t>
  </si>
  <si>
    <t>Paraguay</t>
  </si>
  <si>
    <t>Peru</t>
  </si>
  <si>
    <t>Poland</t>
  </si>
  <si>
    <t>Portugal</t>
  </si>
  <si>
    <t>Romania</t>
  </si>
  <si>
    <t>Russia</t>
  </si>
  <si>
    <t>Serbia</t>
  </si>
  <si>
    <t>South Africa</t>
  </si>
  <si>
    <t>Spain</t>
  </si>
  <si>
    <t>Sweden</t>
  </si>
  <si>
    <t>Switzerland</t>
  </si>
  <si>
    <t>Tunisia</t>
  </si>
  <si>
    <t>Ukraine</t>
  </si>
  <si>
    <t>United Kingdom</t>
  </si>
  <si>
    <t>Uruguay</t>
  </si>
  <si>
    <t>Venezuela</t>
  </si>
  <si>
    <t>Max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</si>
</sst>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</font>
    <font>
      <sz val="12"/>
      <color rgb="FF000000"/>
      <name val="Calibri"/>
      <charset val="1"/>
    </font>
    <font>
      <sz val="11"/>
      <color rgb="FF444444"/>
      <name val="Calibri"/>
      <charset val="1"/>
    </font>
    <font>
      <sz val="11"/>
      <color rgb="FF70AD47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2" fontId="0" fillId="0" borderId="0" xfId="0" applyNumberFormat="1"/>
    <xf numFmtId="0" fontId="0" fillId="3" borderId="0" xfId="0" applyFill="1"/>
    <xf numFmtId="0" fontId="2" fillId="2" borderId="0" xfId="0" applyFont="1" applyFill="1"/>
    <xf numFmtId="0" fontId="5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6" fillId="0" borderId="0" xfId="0" applyFont="1"/>
    <xf numFmtId="0" fontId="0" fillId="9" borderId="0" xfId="0" applyFill="1"/>
    <xf numFmtId="11" fontId="6" fillId="0" borderId="0" xfId="0" applyNumberFormat="1" applyFont="1"/>
    <xf numFmtId="0" fontId="4" fillId="10" borderId="0" xfId="0" applyFont="1" applyFill="1"/>
    <xf numFmtId="0" fontId="7" fillId="5" borderId="0" xfId="0" applyFont="1" applyFill="1"/>
    <xf numFmtId="0" fontId="0" fillId="0" borderId="0" xfId="0" applyAlignment="1">
      <alignment horizontal="center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8" fillId="5" borderId="0" xfId="0" applyFont="1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F1" sqref="F1:H1"/>
    </sheetView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>
      <c r="A2" t="s">
        <v>16</v>
      </c>
      <c r="B2" s="3">
        <v>143908000000</v>
      </c>
      <c r="C2">
        <v>10047719</v>
      </c>
      <c r="D2">
        <v>18197.762095088001</v>
      </c>
      <c r="E2" s="3">
        <f>B2/C2</f>
        <v>14322.454678519573</v>
      </c>
      <c r="F2" s="3">
        <f>(B2-MIN($B$2:$B$31))/(MAX($B$2:$B$31)-MIN($B$2:$B$31))</f>
        <v>3.2165264551925494E-3</v>
      </c>
      <c r="G2">
        <f>(D2-MIN($D$2:$D$31))/(MAX($D$2:$D$31)-MIN($D$2:$D$31))</f>
        <v>0.10965529449938918</v>
      </c>
      <c r="H2" s="3">
        <f>(E2-MIN($E$2:$E$32))/(MAX($E$2:$E$32)-MIN($E$2:$E$32))</f>
        <v>0.11274096236026303</v>
      </c>
      <c r="I2" s="4">
        <v>104768.711</v>
      </c>
      <c r="J2" s="5">
        <f>(I2-MIN($I$2:$I$31))/(MAX($I$2:$I$31)-MIN($I$2:$I$31))</f>
        <v>0.20057311074880749</v>
      </c>
      <c r="K2" s="4">
        <v>11070.013499999999</v>
      </c>
      <c r="L2">
        <f>I2*K2</f>
        <v>1159791045.1475983</v>
      </c>
      <c r="M2">
        <f>(L2-MIN($L$2:$L$31))/(MAX($L$2:$L$31)-MIN($L$2:$L$31))</f>
        <v>5.579875265793531E-3</v>
      </c>
      <c r="N2" s="6">
        <v>10050</v>
      </c>
      <c r="O2">
        <f>D2*N2</f>
        <v>182887509.05563441</v>
      </c>
      <c r="P2">
        <f>(O2-MIN($O$2:$O$31))/(MAX($O$2:$O$31)-MIN($O$2:$O$31))</f>
        <v>3.7173575613405219E-3</v>
      </c>
    </row>
    <row r="3" spans="1:16" ht="15.75">
      <c r="A3" t="s">
        <v>17</v>
      </c>
      <c r="B3" s="3">
        <v>845446000000</v>
      </c>
      <c r="C3">
        <v>163046173</v>
      </c>
      <c r="D3">
        <v>4734.1135787009998</v>
      </c>
      <c r="E3" s="3">
        <f>B3/C3</f>
        <v>5185.3164318060999</v>
      </c>
      <c r="F3" s="3">
        <f>(B3-MIN($B$2:$B$31))/(MAX($B$2:$B$31)-MIN($B$2:$B$31))</f>
        <v>3.3281133944692967E-2</v>
      </c>
      <c r="G3">
        <f>(D3-MIN($D$2:$D$31))/(MAX($D$2:$D$31)-MIN($D$2:$D$31))</f>
        <v>8.4569264007902673E-3</v>
      </c>
      <c r="H3" s="3">
        <f>(E3-MIN($E$2:$E$32))/(MAX($E$2:$E$32)-MIN($E$2:$E$32))</f>
        <v>1.1212058422412144E-2</v>
      </c>
      <c r="I3" s="4">
        <v>33755.498699999996</v>
      </c>
      <c r="J3" s="7">
        <f t="shared" ref="J3:J31" si="0">(I3-MIN($I$2:$I$31))/(MAX($I$2:$I$31)-MIN($I$2:$I$31))</f>
        <v>4.6604738216678952E-2</v>
      </c>
      <c r="K3" s="4">
        <v>192620.413</v>
      </c>
      <c r="L3">
        <f t="shared" ref="L3:L31" si="1">I3*K3</f>
        <v>6501998100.6149626</v>
      </c>
      <c r="M3">
        <f t="shared" ref="M3:M31" si="2">(L3-MIN($L$2:$L$31))/(MAX($L$2:$L$31)-MIN($L$2:$L$31))</f>
        <v>4.0202300062506274E-2</v>
      </c>
      <c r="N3" s="6">
        <v>163050</v>
      </c>
      <c r="O3">
        <f t="shared" ref="O3:O31" si="3">D3*N3</f>
        <v>771897219.00719798</v>
      </c>
      <c r="P3">
        <f>(O3-MIN($O$2:$O$31))/(MAX($O$2:$O$31)-MIN($O$2:$O$31))</f>
        <v>2.4435786247312186E-2</v>
      </c>
    </row>
    <row r="4" spans="1:16" ht="15.75">
      <c r="A4" t="s">
        <v>18</v>
      </c>
      <c r="B4" s="3">
        <v>23403200000000</v>
      </c>
      <c r="C4">
        <v>1433783692</v>
      </c>
      <c r="D4">
        <v>19882.039970264999</v>
      </c>
      <c r="E4" s="3">
        <f>B4/C4</f>
        <v>16322.685305029958</v>
      </c>
      <c r="F4" s="3">
        <f>(B4-MIN($B$2:$B$31))/(MAX($B$2:$B$31)-MIN($B$2:$B$31))</f>
        <v>1</v>
      </c>
      <c r="G4">
        <f>(D4-MIN($D$2:$D$31))/(MAX($D$2:$D$31)-MIN($D$2:$D$31))</f>
        <v>0.12231502578879658</v>
      </c>
      <c r="H4" s="3">
        <f>(E4-MIN($E$2:$E$32))/(MAX($E$2:$E$32)-MIN($E$2:$E$32))</f>
        <v>0.13496687354263637</v>
      </c>
      <c r="I4" s="4">
        <v>110215.754</v>
      </c>
      <c r="J4" s="7">
        <f t="shared" si="0"/>
        <v>0.21238319958522706</v>
      </c>
      <c r="K4" s="4">
        <v>1402683.92</v>
      </c>
      <c r="L4">
        <f t="shared" si="1"/>
        <v>154597865866.47568</v>
      </c>
      <c r="M4">
        <f t="shared" si="2"/>
        <v>1</v>
      </c>
      <c r="N4" s="6">
        <v>1433780</v>
      </c>
      <c r="O4">
        <f t="shared" si="3"/>
        <v>28506471268.566551</v>
      </c>
      <c r="P4">
        <f>(O4-MIN($O$2:$O$31))/(MAX($O$2:$O$31)-MIN($O$2:$O$31))</f>
        <v>1</v>
      </c>
    </row>
    <row r="5" spans="1:16" ht="15.75">
      <c r="A5" t="s">
        <v>19</v>
      </c>
      <c r="B5" s="3">
        <v>9507240000000</v>
      </c>
      <c r="C5">
        <v>1366417756</v>
      </c>
      <c r="D5">
        <v>8299.9493626719996</v>
      </c>
      <c r="E5" s="3">
        <f>B5/C5</f>
        <v>6957.7842927269458</v>
      </c>
      <c r="F5" s="3">
        <f>(B5-MIN($B$2:$B$31))/(MAX($B$2:$B$31)-MIN($B$2:$B$31))</f>
        <v>0.40448474196722312</v>
      </c>
      <c r="G5">
        <f>(D5-MIN($D$2:$D$31))/(MAX($D$2:$D$31)-MIN($D$2:$D$31))</f>
        <v>3.5259227560557174E-2</v>
      </c>
      <c r="H5" s="3">
        <f>(E5-MIN($E$2:$E$32))/(MAX($E$2:$E$32)-MIN($E$2:$E$32))</f>
        <v>3.0907143943208443E-2</v>
      </c>
      <c r="I5" s="4">
        <v>63514.297400000003</v>
      </c>
      <c r="J5" s="7">
        <f t="shared" si="0"/>
        <v>0.11112672864563782</v>
      </c>
      <c r="K5" s="4">
        <v>1639510.38</v>
      </c>
      <c r="L5">
        <f t="shared" si="1"/>
        <v>104132349865.70702</v>
      </c>
      <c r="M5">
        <f t="shared" si="2"/>
        <v>0.6729369501364153</v>
      </c>
      <c r="N5" s="6">
        <v>1366420</v>
      </c>
      <c r="O5">
        <f t="shared" si="3"/>
        <v>11341216808.142273</v>
      </c>
      <c r="P5">
        <f>(O5-MIN($O$2:$O$31))/(MAX($O$2:$O$31)-MIN($O$2:$O$31))</f>
        <v>0.39621182060970983</v>
      </c>
    </row>
    <row r="6" spans="1:16" ht="15.75">
      <c r="A6" t="s">
        <v>20</v>
      </c>
      <c r="B6" s="3">
        <v>3229570000000</v>
      </c>
      <c r="C6">
        <v>270625567</v>
      </c>
      <c r="D6">
        <v>14519.141708354</v>
      </c>
      <c r="E6" s="3">
        <f>B6/C6</f>
        <v>11933.720955492723</v>
      </c>
      <c r="F6" s="3">
        <f>(B6-MIN($B$2:$B$31))/(MAX($B$2:$B$31)-MIN($B$2:$B$31))</f>
        <v>0.13545343575342991</v>
      </c>
      <c r="G6">
        <f>(D6-MIN($D$2:$D$31))/(MAX($D$2:$D$31)-MIN($D$2:$D$31))</f>
        <v>8.2005257472752863E-2</v>
      </c>
      <c r="H6" s="3">
        <f>(E6-MIN($E$2:$E$32))/(MAX($E$2:$E$32)-MIN($E$2:$E$32))</f>
        <v>8.6198131317345231E-2</v>
      </c>
      <c r="I6" s="4">
        <v>88128.1345</v>
      </c>
      <c r="J6" s="7">
        <f t="shared" si="0"/>
        <v>0.16449359260396526</v>
      </c>
      <c r="K6" s="4">
        <v>330984.29499999998</v>
      </c>
      <c r="L6">
        <f t="shared" si="1"/>
        <v>29169028467.147675</v>
      </c>
      <c r="M6">
        <f t="shared" si="2"/>
        <v>0.1871055454967897</v>
      </c>
      <c r="N6" s="6">
        <v>270630</v>
      </c>
      <c r="O6">
        <f t="shared" si="3"/>
        <v>3929315320.5318432</v>
      </c>
      <c r="P6">
        <f>(O6-MIN($O$2:$O$31))/(MAX($O$2:$O$31)-MIN($O$2:$O$31))</f>
        <v>0.13549803303712124</v>
      </c>
    </row>
    <row r="7" spans="1:16" ht="15.75">
      <c r="A7" t="s">
        <v>21</v>
      </c>
      <c r="B7" s="3">
        <v>1174850000000</v>
      </c>
      <c r="C7">
        <v>80673888</v>
      </c>
      <c r="D7">
        <v>17480.984889940999</v>
      </c>
      <c r="E7" s="3">
        <f>B7/C7</f>
        <v>14562.952513209726</v>
      </c>
      <c r="F7" s="3">
        <f>(B7-MIN($B$2:$B$31))/(MAX($B$2:$B$31)-MIN($B$2:$B$31))</f>
        <v>4.7397834630146067E-2</v>
      </c>
      <c r="G7">
        <f>(D7-MIN($D$2:$D$31))/(MAX($D$2:$D$31)-MIN($D$2:$D$31))</f>
        <v>0.10426769964626563</v>
      </c>
      <c r="H7" s="3">
        <f>(E7-MIN($E$2:$E$32))/(MAX($E$2:$E$32)-MIN($E$2:$E$32))</f>
        <v>0.11541329596146474</v>
      </c>
      <c r="I7" s="4">
        <v>68657.0435</v>
      </c>
      <c r="J7" s="7">
        <f t="shared" si="0"/>
        <v>0.12227705154636584</v>
      </c>
      <c r="K7" s="4">
        <v>103112.23299999999</v>
      </c>
      <c r="L7">
        <f t="shared" si="1"/>
        <v>7079381066.4631348</v>
      </c>
      <c r="M7">
        <f t="shared" si="2"/>
        <v>4.3944273764840135E-2</v>
      </c>
      <c r="N7" s="6">
        <v>82910</v>
      </c>
      <c r="O7">
        <f t="shared" si="3"/>
        <v>1449348457.2250082</v>
      </c>
      <c r="P7">
        <f>(O7-MIN($O$2:$O$31))/(MAX($O$2:$O$31)-MIN($O$2:$O$31))</f>
        <v>4.826514751266911E-2</v>
      </c>
    </row>
    <row r="8" spans="1:16" ht="15.75">
      <c r="A8" t="s">
        <v>22</v>
      </c>
      <c r="B8" s="3">
        <v>443347000000</v>
      </c>
      <c r="C8">
        <v>39309789</v>
      </c>
      <c r="D8">
        <v>15412.676605402001</v>
      </c>
      <c r="E8" s="3">
        <f>B8/C8</f>
        <v>11278.284907609146</v>
      </c>
      <c r="F8" s="3">
        <f>(B8-MIN($B$2:$B$31))/(MAX($B$2:$B$31)-MIN($B$2:$B$31))</f>
        <v>1.6049068672504392E-2</v>
      </c>
      <c r="G8">
        <f>(D8-MIN($D$2:$D$31))/(MAX($D$2:$D$31)-MIN($D$2:$D$31))</f>
        <v>8.8721436472104287E-2</v>
      </c>
      <c r="H8" s="3">
        <f>(E8-MIN($E$2:$E$32))/(MAX($E$2:$E$32)-MIN($E$2:$E$32))</f>
        <v>7.8915139449851915E-2</v>
      </c>
      <c r="I8" s="4">
        <v>50980.224699999999</v>
      </c>
      <c r="J8" s="7">
        <f t="shared" si="0"/>
        <v>8.3950788953378847E-2</v>
      </c>
      <c r="K8" s="4">
        <v>70962.799899999998</v>
      </c>
      <c r="L8">
        <f t="shared" si="1"/>
        <v>3617699484.2431374</v>
      </c>
      <c r="M8">
        <f t="shared" si="2"/>
        <v>2.1509387021182807E-2</v>
      </c>
      <c r="N8" s="6">
        <v>39310</v>
      </c>
      <c r="O8">
        <f t="shared" si="3"/>
        <v>605872317.35835266</v>
      </c>
      <c r="P8">
        <f>(O8-MIN($O$2:$O$31))/(MAX($O$2:$O$31)-MIN($O$2:$O$31))</f>
        <v>1.8595856910340939E-2</v>
      </c>
    </row>
    <row r="9" spans="1:16" ht="15.75">
      <c r="A9" t="s">
        <v>23</v>
      </c>
      <c r="B9" s="3">
        <v>381509000000</v>
      </c>
      <c r="C9">
        <v>8519373</v>
      </c>
      <c r="D9">
        <v>41527.627097768003</v>
      </c>
      <c r="E9" s="3">
        <f>B9/C9</f>
        <v>44781.34717191042</v>
      </c>
      <c r="F9" s="3">
        <f>(B9-MIN($B$2:$B$31))/(MAX($B$2:$B$31)-MIN($B$2:$B$31))</f>
        <v>1.3398983861794599E-2</v>
      </c>
      <c r="G9">
        <f>(D9-MIN($D$2:$D$31))/(MAX($D$2:$D$31)-MIN($D$2:$D$31))</f>
        <v>0.28501223904218953</v>
      </c>
      <c r="H9" s="3">
        <f>(E9-MIN($E$2:$E$32))/(MAX($E$2:$E$32)-MIN($E$2:$E$32))</f>
        <v>0.45119025430647275</v>
      </c>
      <c r="I9" s="4">
        <v>136796.783</v>
      </c>
      <c r="J9" s="7">
        <f t="shared" si="0"/>
        <v>0.27001526047651153</v>
      </c>
      <c r="K9" s="4">
        <v>12722.3752</v>
      </c>
      <c r="L9">
        <f t="shared" si="1"/>
        <v>1740379999.4789815</v>
      </c>
      <c r="M9">
        <f t="shared" si="2"/>
        <v>9.3426267279571092E-3</v>
      </c>
      <c r="N9" s="6">
        <v>8520</v>
      </c>
      <c r="O9">
        <f t="shared" si="3"/>
        <v>353815382.8729834</v>
      </c>
      <c r="P9">
        <f>(O9-MIN($O$2:$O$31))/(MAX($O$2:$O$31)-MIN($O$2:$O$31))</f>
        <v>9.7297490453802787E-3</v>
      </c>
    </row>
    <row r="10" spans="1:16" ht="15.75">
      <c r="A10" t="s">
        <v>24</v>
      </c>
      <c r="B10" s="3">
        <v>5654420000000</v>
      </c>
      <c r="C10">
        <v>126860299</v>
      </c>
      <c r="D10">
        <v>44842.627649921</v>
      </c>
      <c r="E10" s="3">
        <f>B10/C10</f>
        <v>44572.021700815952</v>
      </c>
      <c r="F10" s="3">
        <f>(B10-MIN($B$2:$B$31))/(MAX($B$2:$B$31)-MIN($B$2:$B$31))</f>
        <v>0.23937106169944436</v>
      </c>
      <c r="G10">
        <f>(D10-MIN($D$2:$D$31))/(MAX($D$2:$D$31)-MIN($D$2:$D$31))</f>
        <v>0.30992915853214231</v>
      </c>
      <c r="H10" s="3">
        <f>(E10-MIN($E$2:$E$32))/(MAX($E$2:$E$32)-MIN($E$2:$E$32))</f>
        <v>0.44886429785570547</v>
      </c>
      <c r="I10" s="4">
        <v>111910.014</v>
      </c>
      <c r="J10" s="7">
        <f t="shared" si="0"/>
        <v>0.21605663508261383</v>
      </c>
      <c r="K10" s="4">
        <v>105807.633</v>
      </c>
      <c r="L10">
        <f t="shared" si="1"/>
        <v>11840933690.336863</v>
      </c>
      <c r="M10">
        <f t="shared" si="2"/>
        <v>7.4803522746389739E-2</v>
      </c>
      <c r="N10" s="6">
        <v>126860</v>
      </c>
      <c r="O10">
        <f t="shared" si="3"/>
        <v>5688735743.6689777</v>
      </c>
      <c r="P10">
        <f>(O10-MIN($O$2:$O$31))/(MAX($O$2:$O$31)-MIN($O$2:$O$31))</f>
        <v>0.19738568267944451</v>
      </c>
    </row>
    <row r="11" spans="1:16" ht="15.75">
      <c r="A11" t="s">
        <v>25</v>
      </c>
      <c r="B11" s="3">
        <v>103466000000</v>
      </c>
      <c r="C11">
        <v>10101697</v>
      </c>
      <c r="D11">
        <v>9522.6574100340003</v>
      </c>
      <c r="E11" s="3">
        <f>B11/C11</f>
        <v>10242.437483523809</v>
      </c>
      <c r="F11" s="3">
        <f>(B11-MIN($B$2:$B$31))/(MAX($B$2:$B$31)-MIN($B$2:$B$31))</f>
        <v>1.4833732174629099E-3</v>
      </c>
      <c r="G11">
        <f>(D11-MIN($D$2:$D$31))/(MAX($D$2:$D$31)-MIN($D$2:$D$31))</f>
        <v>4.4449608526270598E-2</v>
      </c>
      <c r="H11" s="3">
        <f>(E11-MIN($E$2:$E$32))/(MAX($E$2:$E$32)-MIN($E$2:$E$32))</f>
        <v>6.7405140282217738E-2</v>
      </c>
      <c r="I11" s="4">
        <v>27593.327499999999</v>
      </c>
      <c r="J11" s="7">
        <f t="shared" si="0"/>
        <v>3.3244133334869468E-2</v>
      </c>
      <c r="K11" s="4">
        <v>12940.9552</v>
      </c>
      <c r="L11">
        <f t="shared" si="1"/>
        <v>357084014.99642801</v>
      </c>
      <c r="M11">
        <f t="shared" si="2"/>
        <v>3.7759398080313566E-4</v>
      </c>
      <c r="N11" s="6">
        <v>10100</v>
      </c>
      <c r="O11">
        <f t="shared" si="3"/>
        <v>96178839.841343403</v>
      </c>
      <c r="P11">
        <f>(O11-MIN($O$2:$O$31))/(MAX($O$2:$O$31)-MIN($O$2:$O$31))</f>
        <v>6.6737833481889943E-4</v>
      </c>
    </row>
    <row r="12" spans="1:16" ht="15.75">
      <c r="A12" t="s">
        <v>26</v>
      </c>
      <c r="B12" s="3">
        <v>445227000000</v>
      </c>
      <c r="C12">
        <v>18551428</v>
      </c>
      <c r="D12">
        <v>28671.269613289001</v>
      </c>
      <c r="E12" s="3">
        <f>B12/C12</f>
        <v>23999.608008612598</v>
      </c>
      <c r="F12" s="3">
        <f>(B12-MIN($B$2:$B$31))/(MAX($B$2:$B$31)-MIN($B$2:$B$31))</f>
        <v>1.6129636599088927E-2</v>
      </c>
      <c r="G12">
        <f>(D12-MIN($D$2:$D$31))/(MAX($D$2:$D$31)-MIN($D$2:$D$31))</f>
        <v>0.18837852229461205</v>
      </c>
      <c r="H12" s="3">
        <f>(E12-MIN($E$2:$E$32))/(MAX($E$2:$E$32)-MIN($E$2:$E$32))</f>
        <v>0.22027033800435672</v>
      </c>
      <c r="I12" s="4">
        <v>98574.563999999998</v>
      </c>
      <c r="J12" s="7">
        <f t="shared" si="0"/>
        <v>0.18714317705159933</v>
      </c>
      <c r="K12" s="4">
        <v>24031.426299999999</v>
      </c>
      <c r="L12">
        <f t="shared" si="1"/>
        <v>2368887369.8206329</v>
      </c>
      <c r="M12">
        <f t="shared" si="2"/>
        <v>1.3415933684781865E-2</v>
      </c>
      <c r="N12" s="6">
        <v>18550</v>
      </c>
      <c r="O12">
        <f t="shared" si="3"/>
        <v>531852051.32651097</v>
      </c>
      <c r="P12">
        <f>(O12-MIN($O$2:$O$31))/(MAX($O$2:$O$31)-MIN($O$2:$O$31))</f>
        <v>1.5992192527247026E-2</v>
      </c>
    </row>
    <row r="13" spans="1:16" ht="15.75">
      <c r="A13" t="s">
        <v>27</v>
      </c>
      <c r="B13" s="3">
        <v>232294000000</v>
      </c>
      <c r="C13">
        <v>52573967</v>
      </c>
      <c r="D13">
        <v>3608.9859039319999</v>
      </c>
      <c r="E13" s="3">
        <f>B13/C13</f>
        <v>4418.4225245928274</v>
      </c>
      <c r="F13" s="3">
        <f>(B13-MIN($B$2:$B$31))/(MAX($B$2:$B$31)-MIN($B$2:$B$31))</f>
        <v>7.0043332419481973E-3</v>
      </c>
      <c r="G13">
        <f>(D13-MIN($D$2:$D$31))/(MAX($D$2:$D$31)-MIN($D$2:$D$31))</f>
        <v>0</v>
      </c>
      <c r="H13" s="3">
        <f>(E13-MIN($E$2:$E$32))/(MAX($E$2:$E$32)-MIN($E$2:$E$32))</f>
        <v>2.6905831274547163E-3</v>
      </c>
      <c r="I13" s="4">
        <v>12260.485699999999</v>
      </c>
      <c r="J13" s="7">
        <f t="shared" si="0"/>
        <v>0</v>
      </c>
      <c r="K13" s="4">
        <v>91775.150699999998</v>
      </c>
      <c r="L13">
        <f t="shared" si="1"/>
        <v>1125207922.7726948</v>
      </c>
      <c r="M13">
        <f t="shared" si="2"/>
        <v>5.3557447629454238E-3</v>
      </c>
      <c r="N13" s="6">
        <v>52570</v>
      </c>
      <c r="O13">
        <f t="shared" si="3"/>
        <v>189724388.96970522</v>
      </c>
      <c r="P13">
        <f>(O13-MIN($O$2:$O$31))/(MAX($O$2:$O$31)-MIN($O$2:$O$31))</f>
        <v>3.9578449532136992E-3</v>
      </c>
    </row>
    <row r="14" spans="1:16" ht="15.75">
      <c r="A14" t="s">
        <v>28</v>
      </c>
      <c r="B14" s="3">
        <v>104646000000</v>
      </c>
      <c r="C14">
        <v>6855709</v>
      </c>
      <c r="D14">
        <v>15024.584607855</v>
      </c>
      <c r="E14" s="3">
        <f>B14/C14</f>
        <v>15264.066779963969</v>
      </c>
      <c r="F14" s="3">
        <f>(B14-MIN($B$2:$B$31))/(MAX($B$2:$B$31)-MIN($B$2:$B$31))</f>
        <v>1.5339424479787343E-3</v>
      </c>
      <c r="G14">
        <f>(D14-MIN($D$2:$D$31))/(MAX($D$2:$D$31)-MIN($D$2:$D$31))</f>
        <v>8.5804376005464797E-2</v>
      </c>
      <c r="H14" s="3">
        <f>(E14-MIN($E$2:$E$32))/(MAX($E$2:$E$32)-MIN($E$2:$E$32))</f>
        <v>0.12320384931818473</v>
      </c>
      <c r="I14" s="4">
        <v>45761.1898</v>
      </c>
      <c r="J14" s="7">
        <f t="shared" si="0"/>
        <v>7.2635059334689556E-2</v>
      </c>
      <c r="K14" s="4">
        <v>6530.0230600000004</v>
      </c>
      <c r="L14">
        <f t="shared" si="1"/>
        <v>298821624.64703679</v>
      </c>
      <c r="M14">
        <f t="shared" si="2"/>
        <v>0</v>
      </c>
      <c r="N14" s="6">
        <v>6860</v>
      </c>
      <c r="O14">
        <f t="shared" si="3"/>
        <v>103068650.4098853</v>
      </c>
      <c r="P14">
        <f>(O14-MIN($O$2:$O$31))/(MAX($O$2:$O$31)-MIN($O$2:$O$31))</f>
        <v>9.0972756355390248E-4</v>
      </c>
    </row>
    <row r="15" spans="1:16" ht="15.75">
      <c r="A15" t="s">
        <v>29</v>
      </c>
      <c r="B15" s="3">
        <v>916168000000</v>
      </c>
      <c r="C15">
        <v>31949789</v>
      </c>
      <c r="D15" s="8">
        <v>33407.156194570998</v>
      </c>
      <c r="E15" s="3">
        <f>B15/C15</f>
        <v>28675.244146369794</v>
      </c>
      <c r="F15" s="3">
        <f>(B15-MIN($B$2:$B$31))/(MAX($B$2:$B$31)-MIN($B$2:$B$31))</f>
        <v>3.631194506379478E-2</v>
      </c>
      <c r="G15">
        <f>(D15-MIN($D$2:$D$31))/(MAX($D$2:$D$31)-MIN($D$2:$D$31))</f>
        <v>0.22397541068206989</v>
      </c>
      <c r="H15" s="3">
        <f>(E15-MIN($E$2:$E$32))/(MAX($E$2:$E$32)-MIN($E$2:$E$32))</f>
        <v>0.27222448376213193</v>
      </c>
      <c r="I15" s="4">
        <v>161613.52100000001</v>
      </c>
      <c r="J15" s="7">
        <f t="shared" si="0"/>
        <v>0.32382204709636192</v>
      </c>
      <c r="K15" s="4">
        <v>40560.955999999998</v>
      </c>
      <c r="L15">
        <f t="shared" si="1"/>
        <v>6555198914.2860756</v>
      </c>
      <c r="M15">
        <f t="shared" si="2"/>
        <v>4.0547090361970038E-2</v>
      </c>
      <c r="N15" s="6">
        <v>31950</v>
      </c>
      <c r="O15">
        <f t="shared" si="3"/>
        <v>1067358640.4165434</v>
      </c>
      <c r="P15">
        <f>(O15-MIN($O$2:$O$31))/(MAX($O$2:$O$31)-MIN($O$2:$O$31))</f>
        <v>3.4828647834311721E-2</v>
      </c>
    </row>
    <row r="16" spans="1:16" ht="15.75">
      <c r="A16" t="s">
        <v>30</v>
      </c>
      <c r="B16" s="3">
        <v>278800000000</v>
      </c>
      <c r="C16">
        <v>54045422</v>
      </c>
      <c r="D16" s="8">
        <v>7278.2909463559999</v>
      </c>
      <c r="E16" s="3">
        <f>B16/C16</f>
        <v>5158.6237961098723</v>
      </c>
      <c r="F16" s="3">
        <f>(B16-MIN($B$2:$B$31))/(MAX($B$2:$B$31)-MIN($B$2:$B$31))</f>
        <v>8.9973608981930575E-3</v>
      </c>
      <c r="G16">
        <f>(D16-MIN($D$2:$D$31))/(MAX($D$2:$D$31)-MIN($D$2:$D$31))</f>
        <v>2.7580019034017064E-2</v>
      </c>
      <c r="H16" s="3">
        <f>(E16-MIN($E$2:$E$32))/(MAX($E$2:$E$32)-MIN($E$2:$E$32))</f>
        <v>1.0915458549205111E-2</v>
      </c>
      <c r="I16" s="4">
        <v>60848.760699999999</v>
      </c>
      <c r="J16" s="7">
        <f t="shared" si="0"/>
        <v>0.10534740485037189</v>
      </c>
      <c r="K16" s="4">
        <v>62270.086900000002</v>
      </c>
      <c r="L16">
        <f t="shared" si="1"/>
        <v>3789057616.5463047</v>
      </c>
      <c r="M16">
        <f t="shared" si="2"/>
        <v>2.2619945632515504E-2</v>
      </c>
      <c r="N16" s="6">
        <v>54050</v>
      </c>
      <c r="O16">
        <f t="shared" si="3"/>
        <v>393391625.65054178</v>
      </c>
      <c r="P16">
        <f>(O16-MIN($O$2:$O$31))/(MAX($O$2:$O$31)-MIN($O$2:$O$31))</f>
        <v>1.112184420067572E-2</v>
      </c>
    </row>
    <row r="17" spans="1:16" ht="15.75">
      <c r="A17" t="s">
        <v>31</v>
      </c>
      <c r="B17" s="3">
        <v>1129050000000</v>
      </c>
      <c r="C17">
        <v>216565317</v>
      </c>
      <c r="D17" s="8">
        <v>4712.0449126539997</v>
      </c>
      <c r="E17" s="3">
        <f>B17/C17</f>
        <v>5213.4386781794801</v>
      </c>
      <c r="F17" s="3">
        <f>(B17-MIN($B$2:$B$31))/(MAX($B$2:$B$31)-MIN($B$2:$B$31))</f>
        <v>4.5435062801650501E-2</v>
      </c>
      <c r="G17">
        <f>(D17-MIN($D$2:$D$31))/(MAX($D$2:$D$31)-MIN($D$2:$D$31))</f>
        <v>8.2910491508493521E-3</v>
      </c>
      <c r="H17" s="3">
        <f>(E17-MIN($E$2:$E$32))/(MAX($E$2:$E$32)-MIN($E$2:$E$32))</f>
        <v>1.1524543663793546E-2</v>
      </c>
      <c r="I17" s="4">
        <v>22049.590499999998</v>
      </c>
      <c r="J17" s="7">
        <f t="shared" si="0"/>
        <v>2.1224395936845226E-2</v>
      </c>
      <c r="K17" s="4">
        <v>338122.27100000001</v>
      </c>
      <c r="L17">
        <f t="shared" si="1"/>
        <v>7455457614.4800253</v>
      </c>
      <c r="M17">
        <f t="shared" si="2"/>
        <v>4.6381596366965115E-2</v>
      </c>
      <c r="N17" s="6">
        <v>216570</v>
      </c>
      <c r="O17">
        <f t="shared" si="3"/>
        <v>1020487566.7334768</v>
      </c>
      <c r="P17">
        <f>(O17-MIN($O$2:$O$31))/(MAX($O$2:$O$31)-MIN($O$2:$O$31))</f>
        <v>3.3179956851581753E-2</v>
      </c>
    </row>
    <row r="18" spans="1:16" ht="15.75">
      <c r="A18" t="s">
        <v>32</v>
      </c>
      <c r="B18" s="3">
        <v>1102790000000</v>
      </c>
      <c r="C18">
        <v>108116622</v>
      </c>
      <c r="D18" s="8">
        <v>8644.9262056949992</v>
      </c>
      <c r="E18" s="3">
        <f>B18/C18</f>
        <v>10200.004213968135</v>
      </c>
      <c r="F18" s="3">
        <f>(B18-MIN($B$2:$B$31))/(MAX($B$2:$B$31)-MIN($B$2:$B$31))</f>
        <v>4.430968314627292E-2</v>
      </c>
      <c r="G18">
        <f>(D18-MIN($D$2:$D$31))/(MAX($D$2:$D$31)-MIN($D$2:$D$31))</f>
        <v>3.7852216638015843E-2</v>
      </c>
      <c r="H18" s="3">
        <f>(E18-MIN($E$2:$E$32))/(MAX($E$2:$E$32)-MIN($E$2:$E$32))</f>
        <v>6.6933635612794959E-2</v>
      </c>
      <c r="I18" s="4">
        <v>21999.695</v>
      </c>
      <c r="J18" s="7">
        <f t="shared" si="0"/>
        <v>2.1116214252298666E-2</v>
      </c>
      <c r="K18" s="4">
        <v>144526.399</v>
      </c>
      <c r="L18">
        <f t="shared" si="1"/>
        <v>3179536697.4483051</v>
      </c>
      <c r="M18">
        <f t="shared" si="2"/>
        <v>1.8669688376594239E-2</v>
      </c>
      <c r="N18" s="6">
        <v>108120</v>
      </c>
      <c r="O18">
        <f t="shared" si="3"/>
        <v>934689421.35974336</v>
      </c>
      <c r="P18">
        <f>(O18-MIN($O$2:$O$31))/(MAX($O$2:$O$31)-MIN($O$2:$O$31))</f>
        <v>3.0162005319915995E-2</v>
      </c>
    </row>
    <row r="19" spans="1:16" ht="15.75">
      <c r="A19" t="s">
        <v>33</v>
      </c>
      <c r="B19" s="3">
        <v>2245540000000</v>
      </c>
      <c r="C19">
        <v>51225321</v>
      </c>
      <c r="D19" s="8">
        <v>47721.597920180997</v>
      </c>
      <c r="E19" s="3">
        <f>B19/C19</f>
        <v>43836.523737938121</v>
      </c>
      <c r="F19" s="3">
        <f>(B19-MIN($B$2:$B$31))/(MAX($B$2:$B$31)-MIN($B$2:$B$31))</f>
        <v>9.3282554478441096E-2</v>
      </c>
      <c r="G19">
        <f>(D19-MIN($D$2:$D$31))/(MAX($D$2:$D$31)-MIN($D$2:$D$31))</f>
        <v>0.33156869352149437</v>
      </c>
      <c r="H19" s="3">
        <f>(E19-MIN($E$2:$E$32))/(MAX($E$2:$E$32)-MIN($E$2:$E$32))</f>
        <v>0.44069168406753523</v>
      </c>
      <c r="I19" s="4">
        <v>120475.10400000001</v>
      </c>
      <c r="J19" s="7">
        <f t="shared" si="0"/>
        <v>0.23462716477953913</v>
      </c>
      <c r="K19" s="4">
        <v>46853.636700000003</v>
      </c>
      <c r="L19">
        <f t="shared" si="1"/>
        <v>5644696754.2107172</v>
      </c>
      <c r="M19">
        <f t="shared" si="2"/>
        <v>3.4646197297147463E-2</v>
      </c>
      <c r="N19" s="6">
        <v>51230</v>
      </c>
      <c r="O19">
        <f t="shared" si="3"/>
        <v>2444777461.4508724</v>
      </c>
      <c r="P19">
        <f>(O19-MIN($O$2:$O$31))/(MAX($O$2:$O$31)-MIN($O$2:$O$31))</f>
        <v>8.3279383250306302E-2</v>
      </c>
    </row>
    <row r="20" spans="1:16" ht="15.75">
      <c r="A20" t="s">
        <v>34</v>
      </c>
      <c r="B20" s="3">
        <v>288411000000</v>
      </c>
      <c r="C20">
        <v>21323734</v>
      </c>
      <c r="D20" s="8">
        <v>14283.525015621</v>
      </c>
      <c r="E20" s="3">
        <f>B20/C20</f>
        <v>13525.351610557513</v>
      </c>
      <c r="F20" s="3">
        <f>(B20-MIN($B$2:$B$31))/(MAX($B$2:$B$31)-MIN($B$2:$B$31))</f>
        <v>9.4092429952164387E-3</v>
      </c>
      <c r="G20">
        <f>(D20-MIN($D$2:$D$31))/(MAX($D$2:$D$31)-MIN($D$2:$D$31))</f>
        <v>8.0234264656626739E-2</v>
      </c>
      <c r="H20" s="3">
        <f>(E20-MIN($E$2:$E$32))/(MAX($E$2:$E$32)-MIN($E$2:$E$32))</f>
        <v>0.10388381271115978</v>
      </c>
      <c r="I20" s="4">
        <v>84588.430300000007</v>
      </c>
      <c r="J20" s="7">
        <f t="shared" si="0"/>
        <v>0.1568189292945977</v>
      </c>
      <c r="K20" s="4">
        <v>21860.333600000002</v>
      </c>
      <c r="L20">
        <f t="shared" si="1"/>
        <v>1849131305.0583484</v>
      </c>
      <c r="M20">
        <f t="shared" si="2"/>
        <v>1.0047435407192502E-2</v>
      </c>
      <c r="N20" s="6">
        <v>21320</v>
      </c>
      <c r="O20">
        <f t="shared" si="3"/>
        <v>304524753.3330397</v>
      </c>
      <c r="P20">
        <f>(O20-MIN($O$2:$O$31))/(MAX($O$2:$O$31)-MIN($O$2:$O$31))</f>
        <v>7.9959501355219842E-3</v>
      </c>
    </row>
    <row r="21" spans="1:16" ht="15.75">
      <c r="A21" t="s">
        <v>35</v>
      </c>
      <c r="B21" s="3">
        <f>C21*E21</f>
        <v>95750340903.919998</v>
      </c>
      <c r="C21">
        <v>20438861</v>
      </c>
      <c r="D21" s="8">
        <v>5589.2342536200003</v>
      </c>
      <c r="E21" s="3">
        <v>4684.72</v>
      </c>
      <c r="F21" s="3">
        <f>(B21-MIN($B$2:$B$31))/(MAX($B$2:$B$31)-MIN($B$2:$B$31))</f>
        <v>1.1527164857585135E-3</v>
      </c>
      <c r="G21">
        <f>(D21-MIN($D$2:$D$31))/(MAX($D$2:$D$31)-MIN($D$2:$D$31))</f>
        <v>1.4884368169182309E-2</v>
      </c>
      <c r="H21" s="3">
        <f>(E21-MIN($E$2:$E$32))/(MAX($E$2:$E$32)-MIN($E$2:$E$32))</f>
        <v>5.6495939325316713E-3</v>
      </c>
      <c r="I21" s="4">
        <v>26420.814600000002</v>
      </c>
      <c r="J21" s="7">
        <f t="shared" si="0"/>
        <v>3.0701931720002847E-2</v>
      </c>
      <c r="K21" s="4">
        <v>33143.623399999997</v>
      </c>
      <c r="L21">
        <f t="shared" si="1"/>
        <v>875681529.02362156</v>
      </c>
      <c r="M21">
        <f t="shared" si="2"/>
        <v>3.7385837819739706E-3</v>
      </c>
      <c r="N21" s="6">
        <v>17070</v>
      </c>
      <c r="O21">
        <f t="shared" si="3"/>
        <v>95408228.70929341</v>
      </c>
      <c r="P21">
        <f>(O21-MIN($O$2:$O$31))/(MAX($O$2:$O$31)-MIN($O$2:$O$31))</f>
        <v>6.402720723681385E-4</v>
      </c>
    </row>
    <row r="22" spans="1:16" ht="15.75">
      <c r="A22" t="s">
        <v>36</v>
      </c>
      <c r="B22" s="3">
        <v>1289400000000</v>
      </c>
      <c r="C22">
        <v>69625581</v>
      </c>
      <c r="D22" s="8">
        <v>20569.943618334</v>
      </c>
      <c r="E22" s="3">
        <f>B22/C22</f>
        <v>18519.055517827564</v>
      </c>
      <c r="F22" s="3">
        <f>(B22-MIN($B$2:$B$31))/(MAX($B$2:$B$31)-MIN($B$2:$B$31))</f>
        <v>5.2306906965389872E-2</v>
      </c>
      <c r="G22">
        <f>(D22-MIN($D$2:$D$31))/(MAX($D$2:$D$31)-MIN($D$2:$D$31))</f>
        <v>0.12748559500775128</v>
      </c>
      <c r="H22" s="3">
        <f>(E22-MIN($E$2:$E$32))/(MAX($E$2:$E$32)-MIN($E$2:$E$32))</f>
        <v>0.15937222391886541</v>
      </c>
      <c r="I22" s="4">
        <v>106902.579</v>
      </c>
      <c r="J22" s="7">
        <f t="shared" si="0"/>
        <v>0.2051996889941404</v>
      </c>
      <c r="K22" s="4">
        <v>65943.072100000005</v>
      </c>
      <c r="L22">
        <f t="shared" si="1"/>
        <v>7049484474.672946</v>
      </c>
      <c r="M22">
        <f t="shared" si="2"/>
        <v>4.375051629902374E-2</v>
      </c>
      <c r="N22" s="6">
        <v>69630</v>
      </c>
      <c r="O22">
        <f t="shared" si="3"/>
        <v>1432285174.1445963</v>
      </c>
      <c r="P22">
        <f>(O22-MIN($O$2:$O$31))/(MAX($O$2:$O$31)-MIN($O$2:$O$31))</f>
        <v>4.7664946178672202E-2</v>
      </c>
    </row>
    <row r="23" spans="1:16" ht="15.75">
      <c r="A23" t="s">
        <v>37</v>
      </c>
      <c r="B23" s="3">
        <v>2287040000000</v>
      </c>
      <c r="C23">
        <v>83429607</v>
      </c>
      <c r="D23" s="8">
        <v>28539.379288478001</v>
      </c>
      <c r="E23" s="3">
        <f>B23/C23</f>
        <v>27412.810418728212</v>
      </c>
      <c r="F23" s="3">
        <f>(B23-MIN($B$2:$B$31))/(MAX($B$2:$B$31)-MIN($B$2:$B$31))</f>
        <v>9.5061048602514589E-2</v>
      </c>
      <c r="G23">
        <f>(D23-MIN($D$2:$D$31))/(MAX($D$2:$D$31)-MIN($D$2:$D$31))</f>
        <v>0.18738717989417561</v>
      </c>
      <c r="H23" s="3">
        <f>(E23-MIN($E$2:$E$32))/(MAX($E$2:$E$32)-MIN($E$2:$E$32))</f>
        <v>0.25819673139582316</v>
      </c>
      <c r="I23" s="4">
        <v>154720.96100000001</v>
      </c>
      <c r="J23" s="7">
        <f t="shared" si="0"/>
        <v>0.30887783866798124</v>
      </c>
      <c r="K23" s="4">
        <v>97150.751499999998</v>
      </c>
      <c r="L23">
        <f t="shared" si="1"/>
        <v>15031257633.952192</v>
      </c>
      <c r="M23">
        <f t="shared" si="2"/>
        <v>9.5479761923965081E-2</v>
      </c>
      <c r="N23" s="6">
        <v>83430</v>
      </c>
      <c r="O23">
        <f t="shared" si="3"/>
        <v>2381040414.0377197</v>
      </c>
      <c r="P23">
        <f>(O23-MIN($O$2:$O$31))/(MAX($O$2:$O$31)-MIN($O$2:$O$31))</f>
        <v>8.1037431294043324E-2</v>
      </c>
    </row>
    <row r="24" spans="1:16" ht="15.75">
      <c r="A24" t="s">
        <v>38</v>
      </c>
      <c r="B24" s="3">
        <v>686307000000</v>
      </c>
      <c r="C24">
        <v>9770526</v>
      </c>
      <c r="D24" s="8">
        <v>81479.505128181001</v>
      </c>
      <c r="E24" s="3">
        <f>B24/C24</f>
        <v>70242.584687866343</v>
      </c>
      <c r="F24" s="3">
        <f>(B24-MIN($B$2:$B$31))/(MAX($B$2:$B$31)-MIN($B$2:$B$31))</f>
        <v>2.646118752515246E-2</v>
      </c>
      <c r="G24">
        <f>(D24-MIN($D$2:$D$31))/(MAX($D$2:$D$31)-MIN($D$2:$D$31))</f>
        <v>0.58530712970508292</v>
      </c>
      <c r="H24" s="3">
        <f>(E24-MIN($E$2:$E$32))/(MAX($E$2:$E$32)-MIN($E$2:$E$32))</f>
        <v>0.73410723204029527</v>
      </c>
      <c r="I24" s="4">
        <v>473479.96299999999</v>
      </c>
      <c r="J24" s="7">
        <f t="shared" si="0"/>
        <v>1</v>
      </c>
      <c r="K24" s="4">
        <v>10440.057199999999</v>
      </c>
      <c r="L24">
        <f t="shared" si="1"/>
        <v>4943157896.7738829</v>
      </c>
      <c r="M24">
        <f t="shared" si="2"/>
        <v>3.0099579002238704E-2</v>
      </c>
      <c r="N24" s="6">
        <v>9770</v>
      </c>
      <c r="O24">
        <f t="shared" si="3"/>
        <v>796054765.10232842</v>
      </c>
      <c r="P24">
        <f>(O24-MIN($O$2:$O$31))/(MAX($O$2:$O$31)-MIN($O$2:$O$31))</f>
        <v>2.5285528429051754E-2</v>
      </c>
    </row>
    <row r="25" spans="1:16" ht="15.75">
      <c r="A25" t="s">
        <v>39</v>
      </c>
      <c r="B25" s="3">
        <v>747220000000</v>
      </c>
      <c r="C25">
        <v>96462108</v>
      </c>
      <c r="D25" s="8">
        <v>7681.7795423240004</v>
      </c>
      <c r="E25" s="3">
        <f>B25/C25</f>
        <v>7746.254104254077</v>
      </c>
      <c r="F25" s="3">
        <f>(B25-MIN($B$2:$B$31))/(MAX($B$2:$B$31)-MIN($B$2:$B$31))</f>
        <v>2.9071631201771461E-2</v>
      </c>
      <c r="G25">
        <f>(D25-MIN($D$2:$D$31))/(MAX($D$2:$D$31)-MIN($D$2:$D$31))</f>
        <v>3.0612806722187788E-2</v>
      </c>
      <c r="H25" s="3">
        <f>(E25-MIN($E$2:$E$32))/(MAX($E$2:$E$32)-MIN($E$2:$E$32))</f>
        <v>3.9668363658935904E-2</v>
      </c>
      <c r="I25" s="4">
        <v>57202.881300000001</v>
      </c>
      <c r="J25" s="7">
        <f t="shared" si="0"/>
        <v>9.7442536171921557E-2</v>
      </c>
      <c r="K25" s="4">
        <v>109620.198</v>
      </c>
      <c r="L25">
        <f t="shared" si="1"/>
        <v>6270591174.2764978</v>
      </c>
      <c r="M25">
        <f t="shared" si="2"/>
        <v>3.8702569928236702E-2</v>
      </c>
      <c r="N25" s="6">
        <v>96460</v>
      </c>
      <c r="O25">
        <f t="shared" si="3"/>
        <v>740984454.65257311</v>
      </c>
      <c r="P25">
        <f>(O25-MIN($O$2:$O$31))/(MAX($O$2:$O$31)-MIN($O$2:$O$31))</f>
        <v>2.3348429124082064E-2</v>
      </c>
    </row>
    <row r="26" spans="1:16" ht="15.75">
      <c r="A26" s="9" t="s">
        <v>40</v>
      </c>
      <c r="B26">
        <v>68852453803</v>
      </c>
      <c r="C26">
        <v>16486542</v>
      </c>
      <c r="D26">
        <v>4681.9747706950002</v>
      </c>
      <c r="E26">
        <f>B26/C26</f>
        <v>4176.2823157821695</v>
      </c>
      <c r="F26" s="3">
        <f>(B26-MIN($B$2:$B$31))/(MAX($B$2:$B$31)-MIN($B$2:$B$31))</f>
        <v>0</v>
      </c>
      <c r="G26">
        <f>(D26-MIN($D$2:$D$31))/(MAX($D$2:$D$31)-MIN($D$2:$D$31))</f>
        <v>8.0650294882712494E-3</v>
      </c>
      <c r="H26" s="3">
        <f>(E26-MIN($E$2:$E$32))/(MAX($E$2:$E$32)-MIN($E$2:$E$32))</f>
        <v>0</v>
      </c>
      <c r="I26" s="4">
        <v>36426.231699999997</v>
      </c>
      <c r="J26" s="7">
        <f t="shared" si="0"/>
        <v>5.2395328448545553E-2</v>
      </c>
      <c r="K26" s="4">
        <v>21860.8406</v>
      </c>
      <c r="L26">
        <f t="shared" si="1"/>
        <v>796308044.85236692</v>
      </c>
      <c r="M26">
        <f t="shared" si="2"/>
        <v>3.2241704584095375E-3</v>
      </c>
      <c r="N26" s="6">
        <v>16490</v>
      </c>
      <c r="O26">
        <f t="shared" si="3"/>
        <v>77205763.96876055</v>
      </c>
      <c r="P26">
        <f>(O26-MIN($O$2:$O$31))/(MAX($O$2:$O$31)-MIN($O$2:$O$31))</f>
        <v>0</v>
      </c>
    </row>
    <row r="27" spans="1:16" ht="15.75">
      <c r="A27" s="9" t="s">
        <v>41</v>
      </c>
      <c r="B27" s="3">
        <v>247071000000</v>
      </c>
      <c r="C27">
        <v>4137314</v>
      </c>
      <c r="D27">
        <v>82671.903528839001</v>
      </c>
      <c r="E27">
        <f>B27/C27</f>
        <v>59717.729908824906</v>
      </c>
      <c r="F27" s="3">
        <f>(B27-MIN($B$2:$B$31))/(MAX($B$2:$B$31)-MIN($B$2:$B$31))</f>
        <v>7.6376057159586539E-3</v>
      </c>
      <c r="G27">
        <f>(D27-MIN($D$2:$D$31))/(MAX($D$2:$D$31)-MIN($D$2:$D$31))</f>
        <v>0.59426969079118819</v>
      </c>
      <c r="H27" s="3">
        <f>(E27-MIN($E$2:$E$32))/(MAX($E$2:$E$32)-MIN($E$2:$E$32))</f>
        <v>0.61715847401909707</v>
      </c>
      <c r="I27" s="4">
        <v>173453.57500000001</v>
      </c>
      <c r="J27" s="7">
        <f t="shared" si="0"/>
        <v>0.34949323962559381</v>
      </c>
      <c r="K27" s="4">
        <v>5400.1121300000004</v>
      </c>
      <c r="L27">
        <f t="shared" si="1"/>
        <v>936668754.34936488</v>
      </c>
      <c r="M27">
        <f t="shared" si="2"/>
        <v>4.1338372044783887E-3</v>
      </c>
      <c r="N27" s="6">
        <v>4210</v>
      </c>
      <c r="O27">
        <f t="shared" si="3"/>
        <v>348048713.85641217</v>
      </c>
      <c r="P27">
        <f>(O27-MIN($O$2:$O$31))/(MAX($O$2:$O$31)-MIN($O$2:$O$31))</f>
        <v>9.5269063438817615E-3</v>
      </c>
    </row>
    <row r="28" spans="1:16" ht="15.75">
      <c r="A28" s="9" t="s">
        <v>42</v>
      </c>
      <c r="B28" s="3">
        <v>142211000000</v>
      </c>
      <c r="C28">
        <v>4974992</v>
      </c>
      <c r="D28">
        <v>42277.466334352001</v>
      </c>
      <c r="E28">
        <f>B28/C28</f>
        <v>28585.171594245781</v>
      </c>
      <c r="F28" s="3">
        <f>(B28-MIN($B$2:$B$31))/(MAX($B$2:$B$31)-MIN($B$2:$B$31))</f>
        <v>3.143801044865978E-3</v>
      </c>
      <c r="G28">
        <f>(D28-MIN($D$2:$D$31))/(MAX($D$2:$D$31)-MIN($D$2:$D$31))</f>
        <v>0.29064834184049421</v>
      </c>
      <c r="H28" s="3">
        <f>(E28-MIN($E$2:$E$32))/(MAX($E$2:$E$32)-MIN($E$2:$E$32))</f>
        <v>0.27122362690245538</v>
      </c>
      <c r="I28" s="4">
        <v>106268.77099999999</v>
      </c>
      <c r="J28" s="7">
        <f t="shared" si="0"/>
        <v>0.20382548857287819</v>
      </c>
      <c r="K28" s="4">
        <v>6790</v>
      </c>
      <c r="L28">
        <f t="shared" si="1"/>
        <v>721564955.08999991</v>
      </c>
      <c r="M28">
        <f t="shared" si="2"/>
        <v>2.7397663577255161E-3</v>
      </c>
      <c r="N28" s="6">
        <v>4970</v>
      </c>
      <c r="O28">
        <f t="shared" si="3"/>
        <v>210119007.68172944</v>
      </c>
      <c r="P28">
        <f>(O28-MIN($O$2:$O$31))/(MAX($O$2:$O$31)-MIN($O$2:$O$31))</f>
        <v>4.6752260867053766E-3</v>
      </c>
    </row>
    <row r="29" spans="1:16" ht="15.75">
      <c r="A29" s="9" t="s">
        <v>43</v>
      </c>
      <c r="B29" s="3">
        <v>266701000000</v>
      </c>
      <c r="C29">
        <v>2832071</v>
      </c>
      <c r="D29">
        <v>136651.13637882099</v>
      </c>
      <c r="E29">
        <f>B29/C29</f>
        <v>94171.720977334247</v>
      </c>
      <c r="F29" s="3">
        <f>(B29-MIN($B$2:$B$31))/(MAX($B$2:$B$31)-MIN($B$2:$B$31))</f>
        <v>8.4788548642854636E-3</v>
      </c>
      <c r="G29">
        <f>(D29-MIN($D$2:$D$31))/(MAX($D$2:$D$31)-MIN($D$2:$D$31))</f>
        <v>1</v>
      </c>
      <c r="H29" s="3">
        <f>(E29-MIN($E$2:$E$32))/(MAX($E$2:$E$32)-MIN($E$2:$E$32))</f>
        <v>1</v>
      </c>
      <c r="I29" s="4">
        <v>419636.80699999997</v>
      </c>
      <c r="J29" s="7">
        <f t="shared" si="0"/>
        <v>0.88325914526593641</v>
      </c>
      <c r="K29" s="4">
        <v>3850.1578500000001</v>
      </c>
      <c r="L29">
        <f t="shared" si="1"/>
        <v>1615667946.6199849</v>
      </c>
      <c r="M29">
        <f t="shared" si="2"/>
        <v>8.5343776978235274E-3</v>
      </c>
      <c r="N29" s="6">
        <v>2830</v>
      </c>
      <c r="O29">
        <f t="shared" si="3"/>
        <v>386722715.95206338</v>
      </c>
      <c r="P29">
        <f>(O29-MIN($O$2:$O$31))/(MAX($O$2:$O$31)-MIN($O$2:$O$31))</f>
        <v>1.0887265164597568E-2</v>
      </c>
    </row>
    <row r="30" spans="1:16" ht="15.75">
      <c r="A30" s="9" t="s">
        <v>44</v>
      </c>
      <c r="B30" s="3">
        <v>1692870000000</v>
      </c>
      <c r="C30">
        <v>34268529</v>
      </c>
      <c r="D30" s="8">
        <v>54207.092736931001</v>
      </c>
      <c r="E30">
        <f>B30/C30</f>
        <v>49400.136200768931</v>
      </c>
      <c r="F30" s="3">
        <f>(B30-MIN($B$2:$B$31))/(MAX($B$2:$B$31)-MIN($B$2:$B$31))</f>
        <v>6.9597726826593029E-2</v>
      </c>
      <c r="G30">
        <f>(D30-MIN($D$2:$D$31))/(MAX($D$2:$D$31)-MIN($D$2:$D$31))</f>
        <v>0.38031636329081386</v>
      </c>
      <c r="H30" s="3">
        <f>(E30-MIN($E$2:$E$32))/(MAX($E$2:$E$32)-MIN($E$2:$E$32))</f>
        <v>0.50251273350709647</v>
      </c>
      <c r="I30" s="4">
        <v>192324.04300000001</v>
      </c>
      <c r="J30" s="7">
        <f t="shared" si="0"/>
        <v>0.39040753082263646</v>
      </c>
      <c r="K30" s="4">
        <v>44591.1008</v>
      </c>
      <c r="L30">
        <f t="shared" si="1"/>
        <v>8575940787.6765347</v>
      </c>
      <c r="M30">
        <f t="shared" si="2"/>
        <v>5.3643359903493615E-2</v>
      </c>
      <c r="N30" s="6">
        <v>34270</v>
      </c>
      <c r="O30">
        <f t="shared" si="3"/>
        <v>1857677068.0946255</v>
      </c>
      <c r="P30">
        <f>(O30-MIN($O$2:$O$31))/(MAX($O$2:$O$31)-MIN($O$2:$O$31))</f>
        <v>6.2628114814922461E-2</v>
      </c>
    </row>
    <row r="31" spans="1:16" ht="15.75">
      <c r="A31" s="9" t="s">
        <v>45</v>
      </c>
      <c r="B31" s="3">
        <v>524842000000</v>
      </c>
      <c r="C31">
        <v>5804343</v>
      </c>
      <c r="D31" s="8">
        <v>100239.180501201</v>
      </c>
      <c r="E31">
        <f>B31/C31</f>
        <v>90422.292411044633</v>
      </c>
      <c r="F31" s="3">
        <f>(B31-MIN($B$2:$B$31))/(MAX($B$2:$B$31)-MIN($B$2:$B$31))</f>
        <v>1.9541559724103645E-2</v>
      </c>
      <c r="G31">
        <f>(D31-MIN($D$2:$D$31))/(MAX($D$2:$D$31)-MIN($D$2:$D$31))</f>
        <v>0.72631263289379455</v>
      </c>
      <c r="H31" s="3">
        <f>(E31-MIN($E$2:$E$32))/(MAX($E$2:$E$32)-MIN($E$2:$E$32))</f>
        <v>0.95833757108079465</v>
      </c>
      <c r="I31" s="4">
        <v>362470.26199999999</v>
      </c>
      <c r="J31" s="7">
        <f t="shared" si="0"/>
        <v>0.75931263430188178</v>
      </c>
      <c r="K31" s="4">
        <v>6410.0233099999996</v>
      </c>
      <c r="L31">
        <f t="shared" si="1"/>
        <v>2323442828.6018071</v>
      </c>
      <c r="M31">
        <f t="shared" si="2"/>
        <v>1.3121411178552974E-2</v>
      </c>
      <c r="N31" s="6">
        <v>5800</v>
      </c>
      <c r="O31">
        <f t="shared" si="3"/>
        <v>581387246.90696585</v>
      </c>
      <c r="P31">
        <f>(O31-MIN($O$2:$O$31))/(MAX($O$2:$O$31)-MIN($O$2:$O$31))</f>
        <v>1.7734594052620366E-2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E30-5B19-43F2-BC9B-F3EC4DA7EA6C}">
  <dimension ref="A1:G31"/>
  <sheetViews>
    <sheetView tabSelected="1" topLeftCell="A8" workbookViewId="0">
      <selection activeCell="J17" sqref="J17"/>
    </sheetView>
  </sheetViews>
  <sheetFormatPr defaultRowHeight="15"/>
  <sheetData>
    <row r="1" spans="1:7" ht="15.75">
      <c r="A1" s="2" t="s">
        <v>46</v>
      </c>
      <c r="B1" s="2" t="s">
        <v>47</v>
      </c>
      <c r="C1" s="2" t="s">
        <v>48</v>
      </c>
      <c r="D1" s="2" t="s">
        <v>49</v>
      </c>
      <c r="E1" s="10" t="s">
        <v>9</v>
      </c>
      <c r="F1" s="10" t="s">
        <v>12</v>
      </c>
      <c r="G1" s="11" t="s">
        <v>15</v>
      </c>
    </row>
    <row r="2" spans="1:7" ht="15.75">
      <c r="A2" t="s">
        <v>16</v>
      </c>
      <c r="B2" s="3">
        <v>3.2200000000000002E-3</v>
      </c>
      <c r="C2">
        <v>0.109655294</v>
      </c>
      <c r="D2" s="3">
        <v>0.113</v>
      </c>
      <c r="E2" s="4">
        <v>0.20057311</v>
      </c>
      <c r="F2" s="4">
        <v>5.5798799999999997E-3</v>
      </c>
      <c r="G2">
        <v>3.7173575613405219E-3</v>
      </c>
    </row>
    <row r="3" spans="1:7" ht="15.75">
      <c r="A3" t="s">
        <v>17</v>
      </c>
      <c r="B3" s="3">
        <v>3.3300000000000003E-2</v>
      </c>
      <c r="C3">
        <v>8.456926E-3</v>
      </c>
      <c r="D3" s="3">
        <v>1.12E-2</v>
      </c>
      <c r="E3" s="4">
        <v>4.6604739999999999E-2</v>
      </c>
      <c r="F3" s="4">
        <v>4.0202300000000003E-2</v>
      </c>
      <c r="G3">
        <v>2.4435786247312186E-2</v>
      </c>
    </row>
    <row r="4" spans="1:7" ht="15.75">
      <c r="A4" t="s">
        <v>18</v>
      </c>
      <c r="B4" s="3">
        <v>1</v>
      </c>
      <c r="C4">
        <v>0.12231502599999999</v>
      </c>
      <c r="D4" s="3">
        <v>0.13500000000000001</v>
      </c>
      <c r="E4" s="4">
        <v>0.21238319999999999</v>
      </c>
      <c r="F4" s="4">
        <v>1</v>
      </c>
      <c r="G4">
        <v>1</v>
      </c>
    </row>
    <row r="5" spans="1:7" ht="15.75">
      <c r="A5" t="s">
        <v>19</v>
      </c>
      <c r="B5" s="3">
        <v>0.40400000000000003</v>
      </c>
      <c r="C5">
        <v>3.5259227999999997E-2</v>
      </c>
      <c r="D5" s="3">
        <v>3.09E-2</v>
      </c>
      <c r="E5" s="4">
        <v>0.11112673000000001</v>
      </c>
      <c r="F5" s="4">
        <v>0.67293694999999998</v>
      </c>
      <c r="G5">
        <v>0.39621182060970983</v>
      </c>
    </row>
    <row r="6" spans="1:7" ht="15.75">
      <c r="A6" t="s">
        <v>20</v>
      </c>
      <c r="B6" s="3">
        <v>0.13500000000000001</v>
      </c>
      <c r="C6">
        <v>8.2005256999999998E-2</v>
      </c>
      <c r="D6" s="3">
        <v>8.6199999999999999E-2</v>
      </c>
      <c r="E6" s="4">
        <v>0.16449359</v>
      </c>
      <c r="F6" s="4">
        <v>0.18710555000000001</v>
      </c>
      <c r="G6">
        <v>0.13549803303712124</v>
      </c>
    </row>
    <row r="7" spans="1:7" ht="15.75">
      <c r="A7" t="s">
        <v>21</v>
      </c>
      <c r="B7" s="3">
        <v>4.7399999999999998E-2</v>
      </c>
      <c r="C7">
        <v>0.1042677</v>
      </c>
      <c r="D7" s="3">
        <v>0.115</v>
      </c>
      <c r="E7" s="4">
        <v>0.12227705</v>
      </c>
      <c r="F7" s="4">
        <v>4.3944270000000001E-2</v>
      </c>
      <c r="G7">
        <v>4.826514751266911E-2</v>
      </c>
    </row>
    <row r="8" spans="1:7" ht="15.75">
      <c r="A8" t="s">
        <v>22</v>
      </c>
      <c r="B8" s="3">
        <v>1.6E-2</v>
      </c>
      <c r="C8">
        <v>8.8721436000000001E-2</v>
      </c>
      <c r="D8" s="3">
        <v>7.8899999999999998E-2</v>
      </c>
      <c r="E8" s="4">
        <v>8.3950789999999997E-2</v>
      </c>
      <c r="F8" s="4">
        <v>2.150939E-2</v>
      </c>
      <c r="G8">
        <v>1.8595856910340939E-2</v>
      </c>
    </row>
    <row r="9" spans="1:7" ht="15.75">
      <c r="A9" t="s">
        <v>23</v>
      </c>
      <c r="B9" s="3">
        <v>1.34E-2</v>
      </c>
      <c r="C9">
        <v>0.285012239</v>
      </c>
      <c r="D9" s="3">
        <v>0.45100000000000001</v>
      </c>
      <c r="E9" s="4">
        <v>0.27001525999999998</v>
      </c>
      <c r="F9" s="4">
        <v>9.3426299999999993E-3</v>
      </c>
      <c r="G9">
        <v>9.7297490453802787E-3</v>
      </c>
    </row>
    <row r="10" spans="1:7" ht="15.75">
      <c r="A10" t="s">
        <v>24</v>
      </c>
      <c r="B10" s="3">
        <v>0.23899999999999999</v>
      </c>
      <c r="C10">
        <v>0.30992915900000001</v>
      </c>
      <c r="D10" s="3">
        <v>0.44900000000000001</v>
      </c>
      <c r="E10" s="4">
        <v>0.21605663999999999</v>
      </c>
      <c r="F10" s="4">
        <v>7.4803519999999998E-2</v>
      </c>
      <c r="G10">
        <v>0.19738568267944451</v>
      </c>
    </row>
    <row r="11" spans="1:7" ht="15.75">
      <c r="A11" t="s">
        <v>50</v>
      </c>
      <c r="B11" s="3">
        <v>1.48E-3</v>
      </c>
      <c r="C11">
        <v>4.4449609000000001E-2</v>
      </c>
      <c r="D11" s="3">
        <v>6.7400000000000002E-2</v>
      </c>
      <c r="E11" s="4">
        <v>3.3244129999999997E-2</v>
      </c>
      <c r="F11" s="4">
        <v>3.7759000000000002E-4</v>
      </c>
      <c r="G11">
        <v>6.6737833481889943E-4</v>
      </c>
    </row>
    <row r="12" spans="1:7" ht="15.75">
      <c r="A12" t="s">
        <v>26</v>
      </c>
      <c r="B12" s="3">
        <v>1.61E-2</v>
      </c>
      <c r="C12">
        <v>0.18837852199999999</v>
      </c>
      <c r="D12" s="3">
        <v>0.22</v>
      </c>
      <c r="E12" s="4">
        <v>0.18714317999999999</v>
      </c>
      <c r="F12" s="4">
        <v>1.341593E-2</v>
      </c>
      <c r="G12">
        <v>1.5992192527247026E-2</v>
      </c>
    </row>
    <row r="13" spans="1:7" ht="15.75">
      <c r="A13" t="s">
        <v>27</v>
      </c>
      <c r="B13" s="3">
        <v>7.0000000000000001E-3</v>
      </c>
      <c r="C13">
        <v>0</v>
      </c>
      <c r="D13" s="3">
        <v>2.6900000000000001E-3</v>
      </c>
      <c r="E13" s="4">
        <v>0</v>
      </c>
      <c r="F13" s="4">
        <v>5.3557500000000003E-3</v>
      </c>
      <c r="G13">
        <v>3.9578449532136992E-3</v>
      </c>
    </row>
    <row r="14" spans="1:7" ht="15.75">
      <c r="A14" t="s">
        <v>28</v>
      </c>
      <c r="B14" s="3">
        <v>1.5299999999999999E-3</v>
      </c>
      <c r="C14">
        <v>8.5804376000000002E-2</v>
      </c>
      <c r="D14" s="3">
        <v>0.123</v>
      </c>
      <c r="E14" s="4">
        <v>7.2635060000000001E-2</v>
      </c>
      <c r="F14" s="4">
        <v>0</v>
      </c>
      <c r="G14">
        <v>9.0972756355390248E-4</v>
      </c>
    </row>
    <row r="15" spans="1:7" ht="15.75">
      <c r="A15" t="s">
        <v>29</v>
      </c>
      <c r="B15" s="3">
        <v>3.6299999999999999E-2</v>
      </c>
      <c r="C15">
        <v>0.22397541100000001</v>
      </c>
      <c r="D15" s="3">
        <v>0.27200000000000002</v>
      </c>
      <c r="E15" s="4">
        <v>0.32382204999999997</v>
      </c>
      <c r="F15" s="4">
        <v>4.0547090000000001E-2</v>
      </c>
      <c r="G15">
        <v>3.4828647834311721E-2</v>
      </c>
    </row>
    <row r="16" spans="1:7" ht="15.75">
      <c r="A16" t="s">
        <v>30</v>
      </c>
      <c r="B16" s="3">
        <v>8.9999999999999993E-3</v>
      </c>
      <c r="C16">
        <v>2.7580019000000001E-2</v>
      </c>
      <c r="D16" s="3">
        <v>1.09E-2</v>
      </c>
      <c r="E16" s="4">
        <v>0.10534741</v>
      </c>
      <c r="F16" s="4">
        <v>2.261995E-2</v>
      </c>
      <c r="G16">
        <v>1.112184420067572E-2</v>
      </c>
    </row>
    <row r="17" spans="1:7" ht="15.75">
      <c r="A17" t="s">
        <v>31</v>
      </c>
      <c r="B17" s="3">
        <v>4.5400000000000003E-2</v>
      </c>
      <c r="C17">
        <v>8.291049E-3</v>
      </c>
      <c r="D17" s="3">
        <v>1.15E-2</v>
      </c>
      <c r="E17" s="4">
        <v>2.1224400000000001E-2</v>
      </c>
      <c r="F17" s="4">
        <v>4.6381600000000002E-2</v>
      </c>
      <c r="G17">
        <v>3.3179956851581753E-2</v>
      </c>
    </row>
    <row r="18" spans="1:7" ht="15.75">
      <c r="A18" t="s">
        <v>32</v>
      </c>
      <c r="B18" s="3">
        <v>4.4299999999999999E-2</v>
      </c>
      <c r="C18">
        <v>3.7852217000000001E-2</v>
      </c>
      <c r="D18" s="3">
        <v>6.6900000000000001E-2</v>
      </c>
      <c r="E18" s="4">
        <v>2.111621E-2</v>
      </c>
      <c r="F18" s="4">
        <v>1.8669689999999999E-2</v>
      </c>
      <c r="G18">
        <v>3.0162005319915995E-2</v>
      </c>
    </row>
    <row r="19" spans="1:7" ht="15.75">
      <c r="A19" t="s">
        <v>51</v>
      </c>
      <c r="B19" s="3">
        <v>9.3299999999999994E-2</v>
      </c>
      <c r="C19">
        <v>0.331568694</v>
      </c>
      <c r="D19" s="3">
        <v>0.441</v>
      </c>
      <c r="E19" s="4">
        <v>0.23462717</v>
      </c>
      <c r="F19" s="4">
        <v>3.4646200000000002E-2</v>
      </c>
      <c r="G19">
        <v>8.3279383250306302E-2</v>
      </c>
    </row>
    <row r="20" spans="1:7" ht="15.75">
      <c r="A20" t="s">
        <v>34</v>
      </c>
      <c r="B20" s="3">
        <v>9.41E-3</v>
      </c>
      <c r="C20">
        <v>8.0234264999999999E-2</v>
      </c>
      <c r="D20" s="3">
        <v>0.104</v>
      </c>
      <c r="E20" s="4">
        <v>0.15681893</v>
      </c>
      <c r="F20" s="4">
        <v>1.0047439999999999E-2</v>
      </c>
      <c r="G20">
        <v>7.9959501355219842E-3</v>
      </c>
    </row>
    <row r="21" spans="1:7" ht="15.75">
      <c r="A21" t="s">
        <v>35</v>
      </c>
      <c r="B21" s="3">
        <v>1.15E-3</v>
      </c>
      <c r="C21">
        <v>1.4884368E-2</v>
      </c>
      <c r="D21" s="3">
        <v>5.6499999999999996E-3</v>
      </c>
      <c r="E21" s="4">
        <v>3.0701929999999999E-2</v>
      </c>
      <c r="F21" s="4">
        <v>3.73858E-3</v>
      </c>
      <c r="G21">
        <v>6.402720723681385E-4</v>
      </c>
    </row>
    <row r="22" spans="1:7" ht="15.75">
      <c r="A22" t="s">
        <v>36</v>
      </c>
      <c r="B22" s="3">
        <v>5.2299999999999999E-2</v>
      </c>
      <c r="C22">
        <v>0.12748559500000001</v>
      </c>
      <c r="D22" s="3">
        <v>0.159</v>
      </c>
      <c r="E22" s="4">
        <v>0.20519968999999999</v>
      </c>
      <c r="F22" s="4">
        <v>4.3750520000000001E-2</v>
      </c>
      <c r="G22">
        <v>4.7664946178672202E-2</v>
      </c>
    </row>
    <row r="23" spans="1:7" ht="15.75">
      <c r="A23" t="s">
        <v>37</v>
      </c>
      <c r="B23" s="3">
        <v>9.5100000000000004E-2</v>
      </c>
      <c r="C23">
        <v>0.18738717999999999</v>
      </c>
      <c r="D23" s="3">
        <v>0.25800000000000001</v>
      </c>
      <c r="E23" s="4">
        <v>0.30887784000000001</v>
      </c>
      <c r="F23" s="4">
        <v>9.5479759999999997E-2</v>
      </c>
      <c r="G23">
        <v>8.1037431294043324E-2</v>
      </c>
    </row>
    <row r="24" spans="1:7" ht="15.75">
      <c r="A24" t="s">
        <v>38</v>
      </c>
      <c r="B24" s="3">
        <v>2.6499999999999999E-2</v>
      </c>
      <c r="C24">
        <v>0.58530713000000001</v>
      </c>
      <c r="D24" s="3">
        <v>0.73399999999999999</v>
      </c>
      <c r="E24" s="4">
        <v>1</v>
      </c>
      <c r="F24" s="4">
        <v>3.0099580000000001E-2</v>
      </c>
      <c r="G24">
        <v>2.5285528429051754E-2</v>
      </c>
    </row>
    <row r="25" spans="1:7" ht="15.75">
      <c r="A25" t="s">
        <v>39</v>
      </c>
      <c r="B25" s="3">
        <v>2.9100000000000001E-2</v>
      </c>
      <c r="C25">
        <v>3.0612806999999999E-2</v>
      </c>
      <c r="D25" s="3">
        <v>3.9699999999999999E-2</v>
      </c>
      <c r="E25" s="4">
        <v>9.7442539999999994E-2</v>
      </c>
      <c r="F25" s="4">
        <v>3.8702569999999999E-2</v>
      </c>
      <c r="G25">
        <v>2.3348429124082064E-2</v>
      </c>
    </row>
    <row r="26" spans="1:7" ht="15.75">
      <c r="A26" t="s">
        <v>52</v>
      </c>
      <c r="B26" s="3">
        <v>0</v>
      </c>
      <c r="C26">
        <v>8.0650289999999996E-3</v>
      </c>
      <c r="D26" s="3">
        <v>0</v>
      </c>
      <c r="E26" s="4">
        <v>5.2395329999999997E-2</v>
      </c>
      <c r="F26" s="4">
        <v>3.2241700000000002E-3</v>
      </c>
      <c r="G26">
        <v>0</v>
      </c>
    </row>
    <row r="27" spans="1:7" ht="15.75">
      <c r="A27" t="s">
        <v>41</v>
      </c>
      <c r="B27" s="3">
        <v>7.6400000000000001E-3</v>
      </c>
      <c r="C27">
        <v>0.59426969100000004</v>
      </c>
      <c r="D27" s="3">
        <v>0.61699999999999999</v>
      </c>
      <c r="E27" s="4">
        <v>0.34949323999999998</v>
      </c>
      <c r="F27" s="4">
        <v>4.1338399999999997E-3</v>
      </c>
      <c r="G27">
        <v>9.5269063438817615E-3</v>
      </c>
    </row>
    <row r="28" spans="1:7" ht="15.75">
      <c r="A28" t="s">
        <v>42</v>
      </c>
      <c r="B28" s="3">
        <v>3.14E-3</v>
      </c>
      <c r="C28">
        <v>0.290648342</v>
      </c>
      <c r="D28" s="3">
        <v>0.27100000000000002</v>
      </c>
      <c r="E28" s="4">
        <v>0.20382549</v>
      </c>
      <c r="F28" s="4">
        <v>2.7397699999999999E-3</v>
      </c>
      <c r="G28">
        <v>4.6752260867053766E-3</v>
      </c>
    </row>
    <row r="29" spans="1:7" ht="15.75">
      <c r="A29" t="s">
        <v>53</v>
      </c>
      <c r="B29" s="3">
        <v>8.4799999999999997E-3</v>
      </c>
      <c r="C29">
        <v>1</v>
      </c>
      <c r="D29" s="3">
        <v>1</v>
      </c>
      <c r="E29" s="4">
        <v>0.88325914999999999</v>
      </c>
      <c r="F29" s="4">
        <v>8.5343799999999994E-3</v>
      </c>
      <c r="G29">
        <v>1.0887265164597568E-2</v>
      </c>
    </row>
    <row r="30" spans="1:7" ht="15.75">
      <c r="A30" t="s">
        <v>44</v>
      </c>
      <c r="B30" s="3">
        <v>6.9599999999999995E-2</v>
      </c>
      <c r="C30">
        <v>0.38031636299999999</v>
      </c>
      <c r="D30" s="3">
        <v>0.503</v>
      </c>
      <c r="E30" s="4">
        <v>0.39040753</v>
      </c>
      <c r="F30" s="4">
        <v>5.3643360000000001E-2</v>
      </c>
      <c r="G30">
        <v>6.2628114814922461E-2</v>
      </c>
    </row>
    <row r="31" spans="1:7" ht="15.75">
      <c r="A31" t="s">
        <v>54</v>
      </c>
      <c r="B31" s="3">
        <v>1.95E-2</v>
      </c>
      <c r="C31">
        <v>0.72631263300000004</v>
      </c>
      <c r="D31" s="3">
        <v>0.95799999999999996</v>
      </c>
      <c r="E31" s="4">
        <v>0.75931263000000004</v>
      </c>
      <c r="F31" s="4">
        <v>1.312141E-2</v>
      </c>
      <c r="G31">
        <v>1.7734594052620366E-2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23575-60F4-4384-8732-E3D782326809}">
  <dimension ref="A1:AJ39"/>
  <sheetViews>
    <sheetView topLeftCell="A10" workbookViewId="0">
      <selection activeCell="G30" sqref="G30"/>
    </sheetView>
  </sheetViews>
  <sheetFormatPr defaultRowHeight="15"/>
  <sheetData>
    <row r="1" spans="1:36">
      <c r="C1" s="2" t="s">
        <v>55</v>
      </c>
      <c r="D1" s="2" t="s">
        <v>47</v>
      </c>
      <c r="E1" s="2" t="s">
        <v>56</v>
      </c>
      <c r="F1" s="2" t="s">
        <v>57</v>
      </c>
      <c r="G1" s="2" t="s">
        <v>58</v>
      </c>
      <c r="H1" s="2" t="s">
        <v>49</v>
      </c>
      <c r="I1" s="2" t="s">
        <v>59</v>
      </c>
      <c r="J1" s="2" t="s">
        <v>60</v>
      </c>
      <c r="K1" s="2" t="s">
        <v>14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50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51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</row>
    <row r="2" spans="1:36" ht="15.75">
      <c r="B2" s="12" t="s">
        <v>52</v>
      </c>
      <c r="C2">
        <v>68852453803</v>
      </c>
      <c r="D2" s="3">
        <v>0</v>
      </c>
      <c r="E2">
        <v>4681.9747710000001</v>
      </c>
      <c r="F2" s="3">
        <v>8.0650289999999996E-3</v>
      </c>
      <c r="G2">
        <v>4176.2823159999998</v>
      </c>
      <c r="H2" s="3">
        <v>0</v>
      </c>
      <c r="I2" s="4">
        <v>5.2395329999999997E-2</v>
      </c>
      <c r="J2" s="4">
        <v>3.2241700000000002E-3</v>
      </c>
      <c r="K2" s="4">
        <v>0</v>
      </c>
      <c r="M2" s="3">
        <f>(SSEAsia!$D2-INDEX(Asian_Countries!$B$2:$B$31,MATCH(SSEAsia!M$1,Asian_Countries!$A$2:$A$31,0)))^2+(SSEAsia!$F2-INDEX(Asian_Countries!$C$2:$C$31,MATCH(SSEAsia!M$1,Asian_Countries!$A$2:$A$31,0)))^2+(SSEAsia!$H2-INDEX(Asian_Countries!$D$2:$D$31,MATCH(SSEAsia!M$1,Asian_Countries!$A$2:$A$31,0)))^2+(SSEAsia!$I2-INDEX(Asian_Countries!$E$2:$E$31,MATCH(SSEAsia!M$1,Asian_Countries!$A$2:$A$31,0)))^2+(SSEAsia!$J2-INDEX(Asian_Countries!$F$2:$F$31,MATCH(SSEAsia!M$1,Asian_Countries!$A$2:$A$31,0)))^2</f>
        <v>4.5062154198102729E-2</v>
      </c>
      <c r="N2" s="3">
        <f>(SSEAsia!$D2-INDEX(Asian_Countries!$B$2:$B$31,MATCH(SSEAsia!N$1,Asian_Countries!$A$2:$A$31,0)))^2+(SSEAsia!$F2-INDEX(Asian_Countries!$C$2:$C$31,MATCH(SSEAsia!N$1,Asian_Countries!$A$2:$A$31,0)))^2+(SSEAsia!$H2-INDEX(Asian_Countries!$D$2:$D$31,MATCH(SSEAsia!N$1,Asian_Countries!$A$2:$A$31,0)))^2+(SSEAsia!$I2-INDEX(Asian_Countries!$E$2:$E$31,MATCH(SSEAsia!N$1,Asian_Countries!$A$2:$A$31,0)))^2+(SSEAsia!$J2-INDEX(Asian_Countries!$F$2:$F$31,MATCH(SSEAsia!N$1,Asian_Countries!$A$2:$A$31,0)))^2</f>
        <v>2.6353966141036095E-3</v>
      </c>
      <c r="O2" s="3">
        <f>(SSEAsia!$D2-INDEX(Asian_Countries!$B$2:$B$31,MATCH(SSEAsia!O$1,Asian_Countries!$A$2:$A$31,0)))^2+(SSEAsia!$F2-INDEX(Asian_Countries!$C$2:$C$31,MATCH(SSEAsia!O$1,Asian_Countries!$A$2:$A$31,0)))^2+(SSEAsia!$H2-INDEX(Asian_Countries!$D$2:$D$31,MATCH(SSEAsia!O$1,Asian_Countries!$A$2:$A$31,0)))^2+(SSEAsia!$I2-INDEX(Asian_Countries!$E$2:$E$31,MATCH(SSEAsia!O$1,Asian_Countries!$A$2:$A$31,0)))^2+(SSEAsia!$J2-INDEX(Asian_Countries!$F$2:$F$31,MATCH(SSEAsia!O$1,Asian_Countries!$A$2:$A$31,0)))^2</f>
        <v>2.0504362356338257</v>
      </c>
      <c r="P2" s="3">
        <f>(SSEAsia!$D2-INDEX(Asian_Countries!$B$2:$B$31,MATCH(SSEAsia!P$1,Asian_Countries!$A$2:$A$31,0)))^2+(SSEAsia!$F2-INDEX(Asian_Countries!$C$2:$C$31,MATCH(SSEAsia!P$1,Asian_Countries!$A$2:$A$31,0)))^2+(SSEAsia!$H2-INDEX(Asian_Countries!$D$2:$D$31,MATCH(SSEAsia!P$1,Asian_Countries!$A$2:$A$31,0)))^2+(SSEAsia!$I2-INDEX(Asian_Countries!$E$2:$E$31,MATCH(SSEAsia!P$1,Asian_Countries!$A$2:$A$31,0)))^2+(SSEAsia!$J2-INDEX(Asian_Countries!$F$2:$F$31,MATCH(SSEAsia!P$1,Asian_Countries!$A$2:$A$31,0)))^2</f>
        <v>0.61687491950054008</v>
      </c>
      <c r="Q2" s="3">
        <f>(SSEAsia!$D2-INDEX(Asian_Countries!$B$2:$B$31,MATCH(SSEAsia!Q$1,Asian_Countries!$A$2:$A$31,0)))^2+(SSEAsia!$F2-INDEX(Asian_Countries!$C$2:$C$31,MATCH(SSEAsia!Q$1,Asian_Countries!$A$2:$A$31,0)))^2+(SSEAsia!$H2-INDEX(Asian_Countries!$D$2:$D$31,MATCH(SSEAsia!Q$1,Asian_Countries!$A$2:$A$31,0)))^2+(SSEAsia!$I2-INDEX(Asian_Countries!$E$2:$E$31,MATCH(SSEAsia!Q$1,Asian_Countries!$A$2:$A$31,0)))^2+(SSEAsia!$J2-INDEX(Asian_Countries!$F$2:$F$31,MATCH(SSEAsia!Q$1,Asian_Countries!$A$2:$A$31,0)))^2</f>
        <v>7.7500979122423985E-2</v>
      </c>
      <c r="R2" s="3">
        <f>(SSEAsia!$D2-INDEX(Asian_Countries!$B$2:$B$31,MATCH(SSEAsia!R$1,Asian_Countries!$A$2:$A$31,0)))^2+(SSEAsia!$F2-INDEX(Asian_Countries!$C$2:$C$31,MATCH(SSEAsia!R$1,Asian_Countries!$A$2:$A$31,0)))^2+(SSEAsia!$H2-INDEX(Asian_Countries!$D$2:$D$31,MATCH(SSEAsia!R$1,Asian_Countries!$A$2:$A$31,0)))^2+(SSEAsia!$I2-INDEX(Asian_Countries!$E$2:$E$31,MATCH(SSEAsia!R$1,Asian_Countries!$A$2:$A$31,0)))^2+(SSEAsia!$J2-INDEX(Asian_Countries!$F$2:$F$31,MATCH(SSEAsia!R$1,Asian_Countries!$A$2:$A$31,0)))^2</f>
        <v>3.1268295241702646E-2</v>
      </c>
      <c r="S2" s="3">
        <f>(SSEAsia!$D2-INDEX(Asian_Countries!$B$2:$B$31,MATCH(SSEAsia!S$1,Asian_Countries!$A$2:$A$31,0)))^2+(SSEAsia!$F2-INDEX(Asian_Countries!$C$2:$C$31,MATCH(SSEAsia!S$1,Asian_Countries!$A$2:$A$31,0)))^2+(SSEAsia!$H2-INDEX(Asian_Countries!$D$2:$D$31,MATCH(SSEAsia!S$1,Asian_Countries!$A$2:$A$31,0)))^2+(SSEAsia!$I2-INDEX(Asian_Countries!$E$2:$E$31,MATCH(SSEAsia!S$1,Asian_Countries!$A$2:$A$31,0)))^2+(SSEAsia!$J2-INDEX(Asian_Countries!$F$2:$F$31,MATCH(SSEAsia!S$1,Asian_Countries!$A$2:$A$31,0)))^2</f>
        <v>1.4316762316409647E-2</v>
      </c>
      <c r="T2" s="3">
        <f>(SSEAsia!$D2-INDEX(Asian_Countries!$B$2:$B$31,MATCH(SSEAsia!T$1,Asian_Countries!$A$2:$A$31,0)))^2+(SSEAsia!$F2-INDEX(Asian_Countries!$C$2:$C$31,MATCH(SSEAsia!T$1,Asian_Countries!$A$2:$A$31,0)))^2+(SSEAsia!$H2-INDEX(Asian_Countries!$D$2:$D$31,MATCH(SSEAsia!T$1,Asian_Countries!$A$2:$A$31,0)))^2+(SSEAsia!$I2-INDEX(Asian_Countries!$E$2:$E$31,MATCH(SSEAsia!T$1,Asian_Countries!$A$2:$A$31,0)))^2+(SSEAsia!$J2-INDEX(Asian_Countries!$F$2:$F$31,MATCH(SSEAsia!T$1,Asian_Countries!$A$2:$A$31,0)))^2</f>
        <v>0.32767618661276054</v>
      </c>
      <c r="U2" s="3">
        <f>(SSEAsia!$D2-INDEX(Asian_Countries!$B$2:$B$31,MATCH(SSEAsia!U$1,Asian_Countries!$A$2:$A$31,0)))^2+(SSEAsia!$F2-INDEX(Asian_Countries!$C$2:$C$31,MATCH(SSEAsia!U$1,Asian_Countries!$A$2:$A$31,0)))^2+(SSEAsia!$H2-INDEX(Asian_Countries!$D$2:$D$31,MATCH(SSEAsia!U$1,Asian_Countries!$A$2:$A$31,0)))^2+(SSEAsia!$I2-INDEX(Asian_Countries!$E$2:$E$31,MATCH(SSEAsia!U$1,Asian_Countries!$A$2:$A$31,0)))^2+(SSEAsia!$J2-INDEX(Asian_Countries!$F$2:$F$31,MATCH(SSEAsia!U$1,Asian_Countries!$A$2:$A$31,0)))^2</f>
        <v>0.3817525807179955</v>
      </c>
      <c r="V2" s="3">
        <f>(SSEAsia!$D2-INDEX(Asian_Countries!$B$2:$B$31,MATCH(SSEAsia!V$1,Asian_Countries!$A$2:$A$31,0)))^2+(SSEAsia!$F2-INDEX(Asian_Countries!$C$2:$C$31,MATCH(SSEAsia!V$1,Asian_Countries!$A$2:$A$31,0)))^2+(SSEAsia!$H2-INDEX(Asian_Countries!$D$2:$D$31,MATCH(SSEAsia!V$1,Asian_Countries!$A$2:$A$31,0)))^2+(SSEAsia!$I2-INDEX(Asian_Countries!$E$2:$E$31,MATCH(SSEAsia!V$1,Asian_Countries!$A$2:$A$31,0)))^2+(SSEAsia!$J2-INDEX(Asian_Countries!$F$2:$F$31,MATCH(SSEAsia!V$1,Asian_Countries!$A$2:$A$31,0)))^2</f>
        <v>6.2436595409127993E-3</v>
      </c>
      <c r="W2" s="3">
        <f>(SSEAsia!$D2-INDEX(Asian_Countries!$B$2:$B$31,MATCH(SSEAsia!W$1,Asian_Countries!$A$2:$A$31,0)))^2+(SSEAsia!$F2-INDEX(Asian_Countries!$C$2:$C$31,MATCH(SSEAsia!W$1,Asian_Countries!$A$2:$A$31,0)))^2+(SSEAsia!$H2-INDEX(Asian_Countries!$D$2:$D$31,MATCH(SSEAsia!W$1,Asian_Countries!$A$2:$A$31,0)))^2+(SSEAsia!$I2-INDEX(Asian_Countries!$E$2:$E$31,MATCH(SSEAsia!W$1,Asian_Countries!$A$2:$A$31,0)))^2+(SSEAsia!$J2-INDEX(Asian_Countries!$F$2:$F$31,MATCH(SSEAsia!W$1,Asian_Countries!$A$2:$A$31,0)))^2</f>
        <v>9.9433020809381142E-2</v>
      </c>
      <c r="X2" s="3">
        <f>(SSEAsia!$D2-INDEX(Asian_Countries!$B$2:$B$31,MATCH(SSEAsia!X$1,Asian_Countries!$A$2:$A$31,0)))^2+(SSEAsia!$F2-INDEX(Asian_Countries!$C$2:$C$31,MATCH(SSEAsia!X$1,Asian_Countries!$A$2:$A$31,0)))^2+(SSEAsia!$H2-INDEX(Asian_Countries!$D$2:$D$31,MATCH(SSEAsia!X$1,Asian_Countries!$A$2:$A$31,0)))^2+(SSEAsia!$I2-INDEX(Asian_Countries!$E$2:$E$31,MATCH(SSEAsia!X$1,Asian_Countries!$A$2:$A$31,0)))^2+(SSEAsia!$J2-INDEX(Asian_Countries!$F$2:$F$31,MATCH(SSEAsia!X$1,Asian_Countries!$A$2:$A$31,0)))^2</f>
        <v>2.8710950318761408E-3</v>
      </c>
      <c r="Y2" s="3">
        <f>(SSEAsia!$D2-INDEX(Asian_Countries!$B$2:$B$31,MATCH(SSEAsia!Y$1,Asian_Countries!$A$2:$A$31,0)))^2+(SSEAsia!$F2-INDEX(Asian_Countries!$C$2:$C$31,MATCH(SSEAsia!Y$1,Asian_Countries!$A$2:$A$31,0)))^2+(SSEAsia!$H2-INDEX(Asian_Countries!$D$2:$D$31,MATCH(SSEAsia!Y$1,Asian_Countries!$A$2:$A$31,0)))^2+(SSEAsia!$I2-INDEX(Asian_Countries!$E$2:$E$31,MATCH(SSEAsia!Y$1,Asian_Countries!$A$2:$A$31,0)))^2+(SSEAsia!$J2-INDEX(Asian_Countries!$F$2:$F$31,MATCH(SSEAsia!Y$1,Asian_Countries!$A$2:$A$31,0)))^2</f>
        <v>2.1594788914648208E-2</v>
      </c>
      <c r="Z2" s="3">
        <f>(SSEAsia!$D2-INDEX(Asian_Countries!$B$2:$B$31,MATCH(SSEAsia!Z$1,Asian_Countries!$A$2:$A$31,0)))^2+(SSEAsia!$F2-INDEX(Asian_Countries!$C$2:$C$31,MATCH(SSEAsia!Z$1,Asian_Countries!$A$2:$A$31,0)))^2+(SSEAsia!$H2-INDEX(Asian_Countries!$D$2:$D$31,MATCH(SSEAsia!Z$1,Asian_Countries!$A$2:$A$31,0)))^2+(SSEAsia!$I2-INDEX(Asian_Countries!$E$2:$E$31,MATCH(SSEAsia!Z$1,Asian_Countries!$A$2:$A$31,0)))^2+(SSEAsia!$J2-INDEX(Asian_Countries!$F$2:$F$31,MATCH(SSEAsia!Z$1,Asian_Countries!$A$2:$A$31,0)))^2</f>
        <v>0.19698444774267071</v>
      </c>
      <c r="AA2" s="3">
        <f>(SSEAsia!$D2-INDEX(Asian_Countries!$B$2:$B$31,MATCH(SSEAsia!AA$1,Asian_Countries!$A$2:$A$31,0)))^2+(SSEAsia!$F2-INDEX(Asian_Countries!$C$2:$C$31,MATCH(SSEAsia!AA$1,Asian_Countries!$A$2:$A$31,0)))^2+(SSEAsia!$H2-INDEX(Asian_Countries!$D$2:$D$31,MATCH(SSEAsia!AA$1,Asian_Countries!$A$2:$A$31,0)))^2+(SSEAsia!$I2-INDEX(Asian_Countries!$E$2:$E$31,MATCH(SSEAsia!AA$1,Asian_Countries!$A$2:$A$31,0)))^2+(SSEAsia!$J2-INDEX(Asian_Countries!$F$2:$F$31,MATCH(SSEAsia!AA$1,Asian_Countries!$A$2:$A$31,0)))^2</f>
        <v>3.7607638928349009E-3</v>
      </c>
      <c r="AB2" s="3">
        <f>(SSEAsia!$D2-INDEX(Asian_Countries!$B$2:$B$31,MATCH(SSEAsia!AB$1,Asian_Countries!$A$2:$A$31,0)))^2+(SSEAsia!$F2-INDEX(Asian_Countries!$C$2:$C$31,MATCH(SSEAsia!AB$1,Asian_Countries!$A$2:$A$31,0)))^2+(SSEAsia!$H2-INDEX(Asian_Countries!$D$2:$D$31,MATCH(SSEAsia!AB$1,Asian_Countries!$A$2:$A$31,0)))^2+(SSEAsia!$I2-INDEX(Asian_Countries!$E$2:$E$31,MATCH(SSEAsia!AB$1,Asian_Countries!$A$2:$A$31,0)))^2+(SSEAsia!$J2-INDEX(Asian_Countries!$F$2:$F$31,MATCH(SSEAsia!AB$1,Asian_Countries!$A$2:$A$31,0)))^2</f>
        <v>5.0276517263102005E-3</v>
      </c>
      <c r="AC2" s="3">
        <f>(SSEAsia!$D2-INDEX(Asian_Countries!$B$2:$B$31,MATCH(SSEAsia!AC$1,Asian_Countries!$A$2:$A$31,0)))^2+(SSEAsia!$F2-INDEX(Asian_Countries!$C$2:$C$31,MATCH(SSEAsia!AC$1,Asian_Countries!$A$2:$A$31,0)))^2+(SSEAsia!$H2-INDEX(Asian_Countries!$D$2:$D$31,MATCH(SSEAsia!AC$1,Asian_Countries!$A$2:$A$31,0)))^2+(SSEAsia!$I2-INDEX(Asian_Countries!$E$2:$E$31,MATCH(SSEAsia!AC$1,Asian_Countries!$A$2:$A$31,0)))^2+(SSEAsia!$J2-INDEX(Asian_Countries!$F$2:$F$31,MATCH(SSEAsia!AC$1,Asian_Countries!$A$2:$A$31,0)))^2</f>
        <v>8.5423240049921443E-3</v>
      </c>
      <c r="AD2" s="3">
        <f>(SSEAsia!$D2-INDEX(Asian_Countries!$B$2:$B$31,MATCH(SSEAsia!AD$1,Asian_Countries!$A$2:$A$31,0)))^2+(SSEAsia!$F2-INDEX(Asian_Countries!$C$2:$C$31,MATCH(SSEAsia!AD$1,Asian_Countries!$A$2:$A$31,0)))^2+(SSEAsia!$H2-INDEX(Asian_Countries!$D$2:$D$31,MATCH(SSEAsia!AD$1,Asian_Countries!$A$2:$A$31,0)))^2+(SSEAsia!$I2-INDEX(Asian_Countries!$E$2:$E$31,MATCH(SSEAsia!AD$1,Asian_Countries!$A$2:$A$31,0)))^2+(SSEAsia!$J2-INDEX(Asian_Countries!$F$2:$F$31,MATCH(SSEAsia!AD$1,Asian_Countries!$A$2:$A$31,0)))^2</f>
        <v>0.34203629874753871</v>
      </c>
      <c r="AE2" s="3">
        <f>(SSEAsia!$D2-INDEX(Asian_Countries!$B$2:$B$31,MATCH(SSEAsia!AE$1,Asian_Countries!$A$2:$A$31,0)))^2+(SSEAsia!$F2-INDEX(Asian_Countries!$C$2:$C$31,MATCH(SSEAsia!AE$1,Asian_Countries!$A$2:$A$31,0)))^2+(SSEAsia!$H2-INDEX(Asian_Countries!$D$2:$D$31,MATCH(SSEAsia!AE$1,Asian_Countries!$A$2:$A$31,0)))^2+(SSEAsia!$I2-INDEX(Asian_Countries!$E$2:$E$31,MATCH(SSEAsia!AE$1,Asian_Countries!$A$2:$A$31,0)))^2+(SSEAsia!$J2-INDEX(Asian_Countries!$F$2:$F$31,MATCH(SSEAsia!AE$1,Asian_Countries!$A$2:$A$31,0)))^2</f>
        <v>2.7063791975276599E-2</v>
      </c>
      <c r="AF2" s="3">
        <f>(SSEAsia!$D2-INDEX(Asian_Countries!$B$2:$B$31,MATCH(SSEAsia!AF$1,Asian_Countries!$A$2:$A$31,0)))^2+(SSEAsia!$F2-INDEX(Asian_Countries!$C$2:$C$31,MATCH(SSEAsia!AF$1,Asian_Countries!$A$2:$A$31,0)))^2+(SSEAsia!$H2-INDEX(Asian_Countries!$D$2:$D$31,MATCH(SSEAsia!AF$1,Asian_Countries!$A$2:$A$31,0)))^2+(SSEAsia!$I2-INDEX(Asian_Countries!$E$2:$E$31,MATCH(SSEAsia!AF$1,Asian_Countries!$A$2:$A$31,0)))^2+(SSEAsia!$J2-INDEX(Asian_Countries!$F$2:$F$31,MATCH(SSEAsia!AF$1,Asian_Countries!$A$2:$A$31,0)))^2</f>
        <v>5.5061660560502097E-4</v>
      </c>
      <c r="AG2" s="3">
        <f>(SSEAsia!$D2-INDEX(Asian_Countries!$B$2:$B$31,MATCH(SSEAsia!AG$1,Asian_Countries!$A$2:$A$31,0)))^2+(SSEAsia!$F2-INDEX(Asian_Countries!$C$2:$C$31,MATCH(SSEAsia!AG$1,Asian_Countries!$A$2:$A$31,0)))^2+(SSEAsia!$H2-INDEX(Asian_Countries!$D$2:$D$31,MATCH(SSEAsia!AG$1,Asian_Countries!$A$2:$A$31,0)))^2+(SSEAsia!$I2-INDEX(Asian_Countries!$E$2:$E$31,MATCH(SSEAsia!AG$1,Asian_Countries!$A$2:$A$31,0)))^2+(SSEAsia!$J2-INDEX(Asian_Countries!$F$2:$F$31,MATCH(SSEAsia!AG$1,Asian_Countries!$A$2:$A$31,0)))^2</f>
        <v>6.726911906309245E-2</v>
      </c>
      <c r="AH2" s="3">
        <f>(SSEAsia!$D2-INDEX(Asian_Countries!$B$2:$B$31,MATCH(SSEAsia!AH$1,Asian_Countries!$A$2:$A$31,0)))^2+(SSEAsia!$F2-INDEX(Asian_Countries!$C$2:$C$31,MATCH(SSEAsia!AH$1,Asian_Countries!$A$2:$A$31,0)))^2+(SSEAsia!$H2-INDEX(Asian_Countries!$D$2:$D$31,MATCH(SSEAsia!AH$1,Asian_Countries!$A$2:$A$31,0)))^2+(SSEAsia!$I2-INDEX(Asian_Countries!$E$2:$E$31,MATCH(SSEAsia!AH$1,Asian_Countries!$A$2:$A$31,0)))^2+(SSEAsia!$J2-INDEX(Asian_Countries!$F$2:$F$31,MATCH(SSEAsia!AH$1,Asian_Countries!$A$2:$A$31,0)))^2</f>
        <v>0.18205881566141496</v>
      </c>
      <c r="AI2" s="3">
        <f>(SSEAsia!$D2-INDEX(Asian_Countries!$B$2:$B$31,MATCH(SSEAsia!AI$1,Asian_Countries!$A$2:$A$31,0)))^2+(SSEAsia!$F2-INDEX(Asian_Countries!$C$2:$C$31,MATCH(SSEAsia!AI$1,Asian_Countries!$A$2:$A$31,0)))^2+(SSEAsia!$H2-INDEX(Asian_Countries!$D$2:$D$31,MATCH(SSEAsia!AI$1,Asian_Countries!$A$2:$A$31,0)))^2+(SSEAsia!$I2-INDEX(Asian_Countries!$E$2:$E$31,MATCH(SSEAsia!AI$1,Asian_Countries!$A$2:$A$31,0)))^2+(SSEAsia!$J2-INDEX(Asian_Countries!$F$2:$F$31,MATCH(SSEAsia!AI$1,Asian_Countries!$A$2:$A$31,0)))^2</f>
        <v>1.7713435914353712</v>
      </c>
      <c r="AJ2" s="3">
        <f>(SSEAsia!$D2-INDEX(Asian_Countries!$B$2:$B$31,MATCH(SSEAsia!AJ$1,Asian_Countries!$A$2:$A$31,0)))^2+(SSEAsia!$F2-INDEX(Asian_Countries!$C$2:$C$31,MATCH(SSEAsia!AJ$1,Asian_Countries!$A$2:$A$31,0)))^2+(SSEAsia!$H2-INDEX(Asian_Countries!$D$2:$D$31,MATCH(SSEAsia!AJ$1,Asian_Countries!$A$2:$A$31,0)))^2+(SSEAsia!$I2-INDEX(Asian_Countries!$E$2:$E$31,MATCH(SSEAsia!AJ$1,Asian_Countries!$A$2:$A$31,0)))^2+(SSEAsia!$J2-INDEX(Asian_Countries!$F$2:$F$31,MATCH(SSEAsia!AJ$1,Asian_Countries!$A$2:$A$31,0)))^2</f>
        <v>6.2192702880813832E-3</v>
      </c>
    </row>
    <row r="3" spans="1:36" ht="15.75">
      <c r="B3" s="12" t="s">
        <v>41</v>
      </c>
      <c r="C3" s="3">
        <v>247071000000</v>
      </c>
      <c r="D3" s="3">
        <v>7.6400000000000001E-3</v>
      </c>
      <c r="E3">
        <v>82671.903529999996</v>
      </c>
      <c r="F3" s="3">
        <v>0.59426969100000004</v>
      </c>
      <c r="G3">
        <v>59717.729910000002</v>
      </c>
      <c r="H3" s="3">
        <v>0.61699999999999999</v>
      </c>
      <c r="I3" s="4">
        <v>0.34949323999999998</v>
      </c>
      <c r="J3" s="4">
        <v>4.1338399999999997E-3</v>
      </c>
      <c r="K3" s="4">
        <v>9.5269063438817615E-3</v>
      </c>
      <c r="M3" s="3">
        <f>(SSEAsia!$D3-INDEX(Asian_Countries!$B$2:$B$31,MATCH(SSEAsia!M$1,Asian_Countries!$A$2:$A$31,0)))^2+(SSEAsia!$F3-INDEX(Asian_Countries!$C$2:$C$31,MATCH(SSEAsia!M$1,Asian_Countries!$A$2:$A$31,0)))^2+(SSEAsia!$H3-INDEX(Asian_Countries!$D$2:$D$31,MATCH(SSEAsia!M$1,Asian_Countries!$A$2:$A$31,0)))^2+(SSEAsia!$I3-INDEX(Asian_Countries!$E$2:$E$31,MATCH(SSEAsia!M$1,Asian_Countries!$A$2:$A$31,0)))^2+(SSEAsia!$J3-INDEX(Asian_Countries!$F$2:$F$31,MATCH(SSEAsia!M$1,Asian_Countries!$A$2:$A$31,0)))^2</f>
        <v>0.51106594633057212</v>
      </c>
      <c r="N3" s="3">
        <f>(SSEAsia!$D3-INDEX(Asian_Countries!$B$2:$B$31,MATCH(SSEAsia!N$1,Asian_Countries!$A$2:$A$31,0)))^2+(SSEAsia!$F3-INDEX(Asian_Countries!$C$2:$C$31,MATCH(SSEAsia!N$1,Asian_Countries!$A$2:$A$31,0)))^2+(SSEAsia!$H3-INDEX(Asian_Countries!$D$2:$D$31,MATCH(SSEAsia!N$1,Asian_Countries!$A$2:$A$31,0)))^2+(SSEAsia!$I3-INDEX(Asian_Countries!$E$2:$E$31,MATCH(SSEAsia!N$1,Asian_Countries!$A$2:$A$31,0)))^2+(SSEAsia!$J3-INDEX(Asian_Countries!$F$2:$F$31,MATCH(SSEAsia!N$1,Asian_Countries!$A$2:$A$31,0)))^2</f>
        <v>0.80387104847596691</v>
      </c>
      <c r="O3" s="3">
        <f>(SSEAsia!$D3-INDEX(Asian_Countries!$B$2:$B$31,MATCH(SSEAsia!O$1,Asian_Countries!$A$2:$A$31,0)))^2+(SSEAsia!$F3-INDEX(Asian_Countries!$C$2:$C$31,MATCH(SSEAsia!O$1,Asian_Countries!$A$2:$A$31,0)))^2+(SSEAsia!$H3-INDEX(Asian_Countries!$D$2:$D$31,MATCH(SSEAsia!O$1,Asian_Countries!$A$2:$A$31,0)))^2+(SSEAsia!$I3-INDEX(Asian_Countries!$E$2:$E$31,MATCH(SSEAsia!O$1,Asian_Countries!$A$2:$A$31,0)))^2+(SSEAsia!$J3-INDEX(Asian_Countries!$F$2:$F$31,MATCH(SSEAsia!O$1,Asian_Countries!$A$2:$A$31,0)))^2</f>
        <v>2.4503921471172099</v>
      </c>
      <c r="P3" s="3">
        <f>(SSEAsia!$D3-INDEX(Asian_Countries!$B$2:$B$31,MATCH(SSEAsia!P$1,Asian_Countries!$A$2:$A$31,0)))^2+(SSEAsia!$F3-INDEX(Asian_Countries!$C$2:$C$31,MATCH(SSEAsia!P$1,Asian_Countries!$A$2:$A$31,0)))^2+(SSEAsia!$H3-INDEX(Asian_Countries!$D$2:$D$31,MATCH(SSEAsia!P$1,Asian_Countries!$A$2:$A$31,0)))^2+(SSEAsia!$I3-INDEX(Asian_Countries!$E$2:$E$31,MATCH(SSEAsia!P$1,Asian_Countries!$A$2:$A$31,0)))^2+(SSEAsia!$J3-INDEX(Asian_Countries!$F$2:$F$31,MATCH(SSEAsia!P$1,Asian_Countries!$A$2:$A$31,0)))^2</f>
        <v>1.3172233503787265</v>
      </c>
      <c r="Q3" s="3">
        <f>(SSEAsia!$D3-INDEX(Asian_Countries!$B$2:$B$31,MATCH(SSEAsia!Q$1,Asian_Countries!$A$2:$A$31,0)))^2+(SSEAsia!$F3-INDEX(Asian_Countries!$C$2:$C$31,MATCH(SSEAsia!Q$1,Asian_Countries!$A$2:$A$31,0)))^2+(SSEAsia!$H3-INDEX(Asian_Countries!$D$2:$D$31,MATCH(SSEAsia!Q$1,Asian_Countries!$A$2:$A$31,0)))^2+(SSEAsia!$I3-INDEX(Asian_Countries!$E$2:$E$31,MATCH(SSEAsia!Q$1,Asian_Countries!$A$2:$A$31,0)))^2+(SSEAsia!$J3-INDEX(Asian_Countries!$F$2:$F$31,MATCH(SSEAsia!Q$1,Asian_Countries!$A$2:$A$31,0)))^2</f>
        <v>0.62808757710178686</v>
      </c>
      <c r="R3" s="3">
        <f>(SSEAsia!$D3-INDEX(Asian_Countries!$B$2:$B$31,MATCH(SSEAsia!R$1,Asian_Countries!$A$2:$A$31,0)))^2+(SSEAsia!$F3-INDEX(Asian_Countries!$C$2:$C$31,MATCH(SSEAsia!R$1,Asian_Countries!$A$2:$A$31,0)))^2+(SSEAsia!$H3-INDEX(Asian_Countries!$D$2:$D$31,MATCH(SSEAsia!R$1,Asian_Countries!$A$2:$A$31,0)))^2+(SSEAsia!$I3-INDEX(Asian_Countries!$E$2:$E$31,MATCH(SSEAsia!R$1,Asian_Countries!$A$2:$A$31,0)))^2+(SSEAsia!$J3-INDEX(Asian_Countries!$F$2:$F$31,MATCH(SSEAsia!R$1,Asian_Countries!$A$2:$A$31,0)))^2</f>
        <v>0.54689887611886512</v>
      </c>
      <c r="S3" s="3">
        <f>(SSEAsia!$D3-INDEX(Asian_Countries!$B$2:$B$31,MATCH(SSEAsia!S$1,Asian_Countries!$A$2:$A$31,0)))^2+(SSEAsia!$F3-INDEX(Asian_Countries!$C$2:$C$31,MATCH(SSEAsia!S$1,Asian_Countries!$A$2:$A$31,0)))^2+(SSEAsia!$H3-INDEX(Asian_Countries!$D$2:$D$31,MATCH(SSEAsia!S$1,Asian_Countries!$A$2:$A$31,0)))^2+(SSEAsia!$I3-INDEX(Asian_Countries!$E$2:$E$31,MATCH(SSEAsia!S$1,Asian_Countries!$A$2:$A$31,0)))^2+(SSEAsia!$J3-INDEX(Asian_Countries!$F$2:$F$31,MATCH(SSEAsia!S$1,Asian_Countries!$A$2:$A$31,0)))^2</f>
        <v>0.61601524022335008</v>
      </c>
      <c r="T3" s="3">
        <f>(SSEAsia!$D3-INDEX(Asian_Countries!$B$2:$B$31,MATCH(SSEAsia!T$1,Asian_Countries!$A$2:$A$31,0)))^2+(SSEAsia!$F3-INDEX(Asian_Countries!$C$2:$C$31,MATCH(SSEAsia!T$1,Asian_Countries!$A$2:$A$31,0)))^2+(SSEAsia!$H3-INDEX(Asian_Countries!$D$2:$D$31,MATCH(SSEAsia!T$1,Asian_Countries!$A$2:$A$31,0)))^2+(SSEAsia!$I3-INDEX(Asian_Countries!$E$2:$E$31,MATCH(SSEAsia!T$1,Asian_Countries!$A$2:$A$31,0)))^2+(SSEAsia!$J3-INDEX(Asian_Countries!$F$2:$F$31,MATCH(SSEAsia!T$1,Asian_Countries!$A$2:$A$31,0)))^2</f>
        <v>0.12957323001567683</v>
      </c>
      <c r="U3" s="3">
        <f>(SSEAsia!$D3-INDEX(Asian_Countries!$B$2:$B$31,MATCH(SSEAsia!U$1,Asian_Countries!$A$2:$A$31,0)))^2+(SSEAsia!$F3-INDEX(Asian_Countries!$C$2:$C$31,MATCH(SSEAsia!U$1,Asian_Countries!$A$2:$A$31,0)))^2+(SSEAsia!$H3-INDEX(Asian_Countries!$D$2:$D$31,MATCH(SSEAsia!U$1,Asian_Countries!$A$2:$A$31,0)))^2+(SSEAsia!$I3-INDEX(Asian_Countries!$E$2:$E$31,MATCH(SSEAsia!U$1,Asian_Countries!$A$2:$A$31,0)))^2+(SSEAsia!$J3-INDEX(Asian_Countries!$F$2:$F$31,MATCH(SSEAsia!U$1,Asian_Countries!$A$2:$A$31,0)))^2</f>
        <v>0.18540051762890544</v>
      </c>
      <c r="V3" s="3">
        <f>(SSEAsia!$D3-INDEX(Asian_Countries!$B$2:$B$31,MATCH(SSEAsia!V$1,Asian_Countries!$A$2:$A$31,0)))^2+(SSEAsia!$F3-INDEX(Asian_Countries!$C$2:$C$31,MATCH(SSEAsia!V$1,Asian_Countries!$A$2:$A$31,0)))^2+(SSEAsia!$H3-INDEX(Asian_Countries!$D$2:$D$31,MATCH(SSEAsia!V$1,Asian_Countries!$A$2:$A$31,0)))^2+(SSEAsia!$I3-INDEX(Asian_Countries!$E$2:$E$31,MATCH(SSEAsia!V$1,Asian_Countries!$A$2:$A$31,0)))^2+(SSEAsia!$J3-INDEX(Asian_Countries!$F$2:$F$31,MATCH(SSEAsia!V$1,Asian_Countries!$A$2:$A$31,0)))^2</f>
        <v>0.70442783716034141</v>
      </c>
      <c r="W3" s="3">
        <f>(SSEAsia!$D3-INDEX(Asian_Countries!$B$2:$B$31,MATCH(SSEAsia!W$1,Asian_Countries!$A$2:$A$31,0)))^2+(SSEAsia!$F3-INDEX(Asian_Countries!$C$2:$C$31,MATCH(SSEAsia!W$1,Asian_Countries!$A$2:$A$31,0)))^2+(SSEAsia!$H3-INDEX(Asian_Countries!$D$2:$D$31,MATCH(SSEAsia!W$1,Asian_Countries!$A$2:$A$31,0)))^2+(SSEAsia!$I3-INDEX(Asian_Countries!$E$2:$E$31,MATCH(SSEAsia!W$1,Asian_Countries!$A$2:$A$31,0)))^2+(SSEAsia!$J3-INDEX(Asian_Countries!$F$2:$F$31,MATCH(SSEAsia!W$1,Asian_Countries!$A$2:$A$31,0)))^2</f>
        <v>0.34887191184895827</v>
      </c>
      <c r="X3" s="3">
        <f>(SSEAsia!$D3-INDEX(Asian_Countries!$B$2:$B$31,MATCH(SSEAsia!X$1,Asian_Countries!$A$2:$A$31,0)))^2+(SSEAsia!$F3-INDEX(Asian_Countries!$C$2:$C$31,MATCH(SSEAsia!X$1,Asian_Countries!$A$2:$A$31,0)))^2+(SSEAsia!$H3-INDEX(Asian_Countries!$D$2:$D$31,MATCH(SSEAsia!X$1,Asian_Countries!$A$2:$A$31,0)))^2+(SSEAsia!$I3-INDEX(Asian_Countries!$E$2:$E$31,MATCH(SSEAsia!X$1,Asian_Countries!$A$2:$A$31,0)))^2+(SSEAsia!$J3-INDEX(Asian_Countries!$F$2:$F$31,MATCH(SSEAsia!X$1,Asian_Countries!$A$2:$A$31,0)))^2</f>
        <v>0.85268066921098118</v>
      </c>
      <c r="Y3" s="3">
        <f>(SSEAsia!$D3-INDEX(Asian_Countries!$B$2:$B$31,MATCH(SSEAsia!Y$1,Asian_Countries!$A$2:$A$31,0)))^2+(SSEAsia!$F3-INDEX(Asian_Countries!$C$2:$C$31,MATCH(SSEAsia!Y$1,Asian_Countries!$A$2:$A$31,0)))^2+(SSEAsia!$H3-INDEX(Asian_Countries!$D$2:$D$31,MATCH(SSEAsia!Y$1,Asian_Countries!$A$2:$A$31,0)))^2+(SSEAsia!$I3-INDEX(Asian_Countries!$E$2:$E$31,MATCH(SSEAsia!Y$1,Asian_Countries!$A$2:$A$31,0)))^2+(SSEAsia!$J3-INDEX(Asian_Countries!$F$2:$F$31,MATCH(SSEAsia!Y$1,Asian_Countries!$A$2:$A$31,0)))^2</f>
        <v>0.57927784912410729</v>
      </c>
      <c r="Z3" s="3">
        <f>(SSEAsia!$D3-INDEX(Asian_Countries!$B$2:$B$31,MATCH(SSEAsia!Z$1,Asian_Countries!$A$2:$A$31,0)))^2+(SSEAsia!$F3-INDEX(Asian_Countries!$C$2:$C$31,MATCH(SSEAsia!Z$1,Asian_Countries!$A$2:$A$31,0)))^2+(SSEAsia!$H3-INDEX(Asian_Countries!$D$2:$D$31,MATCH(SSEAsia!Z$1,Asian_Countries!$A$2:$A$31,0)))^2+(SSEAsia!$I3-INDEX(Asian_Countries!$E$2:$E$31,MATCH(SSEAsia!Z$1,Asian_Countries!$A$2:$A$31,0)))^2+(SSEAsia!$J3-INDEX(Asian_Countries!$F$2:$F$31,MATCH(SSEAsia!Z$1,Asian_Countries!$A$2:$A$31,0)))^2</f>
        <v>0.25894918417229695</v>
      </c>
      <c r="AA3" s="3">
        <f>(SSEAsia!$D3-INDEX(Asian_Countries!$B$2:$B$31,MATCH(SSEAsia!AA$1,Asian_Countries!$A$2:$A$31,0)))^2+(SSEAsia!$F3-INDEX(Asian_Countries!$C$2:$C$31,MATCH(SSEAsia!AA$1,Asian_Countries!$A$2:$A$31,0)))^2+(SSEAsia!$H3-INDEX(Asian_Countries!$D$2:$D$31,MATCH(SSEAsia!AA$1,Asian_Countries!$A$2:$A$31,0)))^2+(SSEAsia!$I3-INDEX(Asian_Countries!$E$2:$E$31,MATCH(SSEAsia!AA$1,Asian_Countries!$A$2:$A$31,0)))^2+(SSEAsia!$J3-INDEX(Asian_Countries!$F$2:$F$31,MATCH(SSEAsia!AA$1,Asian_Countries!$A$2:$A$31,0)))^2</f>
        <v>0.74844516652078874</v>
      </c>
      <c r="AB3" s="3">
        <f>(SSEAsia!$D3-INDEX(Asian_Countries!$B$2:$B$31,MATCH(SSEAsia!AB$1,Asian_Countries!$A$2:$A$31,0)))^2+(SSEAsia!$F3-INDEX(Asian_Countries!$C$2:$C$31,MATCH(SSEAsia!AB$1,Asian_Countries!$A$2:$A$31,0)))^2+(SSEAsia!$H3-INDEX(Asian_Countries!$D$2:$D$31,MATCH(SSEAsia!AB$1,Asian_Countries!$A$2:$A$31,0)))^2+(SSEAsia!$I3-INDEX(Asian_Countries!$E$2:$E$31,MATCH(SSEAsia!AB$1,Asian_Countries!$A$2:$A$31,0)))^2+(SSEAsia!$J3-INDEX(Asian_Countries!$F$2:$F$31,MATCH(SSEAsia!AB$1,Asian_Countries!$A$2:$A$31,0)))^2</f>
        <v>0.82097234102012751</v>
      </c>
      <c r="AC3" s="3">
        <f>(SSEAsia!$D3-INDEX(Asian_Countries!$B$2:$B$31,MATCH(SSEAsia!AC$1,Asian_Countries!$A$2:$A$31,0)))^2+(SSEAsia!$F3-INDEX(Asian_Countries!$C$2:$C$31,MATCH(SSEAsia!AC$1,Asian_Countries!$A$2:$A$31,0)))^2+(SSEAsia!$H3-INDEX(Asian_Countries!$D$2:$D$31,MATCH(SSEAsia!AC$1,Asian_Countries!$A$2:$A$31,0)))^2+(SSEAsia!$I3-INDEX(Asian_Countries!$E$2:$E$31,MATCH(SSEAsia!AC$1,Asian_Countries!$A$2:$A$31,0)))^2+(SSEAsia!$J3-INDEX(Asian_Countries!$F$2:$F$31,MATCH(SSEAsia!AC$1,Asian_Countries!$A$2:$A$31,0)))^2</f>
        <v>0.72159713573938422</v>
      </c>
      <c r="AD3" s="3">
        <f>(SSEAsia!$D3-INDEX(Asian_Countries!$B$2:$B$31,MATCH(SSEAsia!AD$1,Asian_Countries!$A$2:$A$31,0)))^2+(SSEAsia!$F3-INDEX(Asian_Countries!$C$2:$C$31,MATCH(SSEAsia!AD$1,Asian_Countries!$A$2:$A$31,0)))^2+(SSEAsia!$H3-INDEX(Asian_Countries!$D$2:$D$31,MATCH(SSEAsia!AD$1,Asian_Countries!$A$2:$A$31,0)))^2+(SSEAsia!$I3-INDEX(Asian_Countries!$E$2:$E$31,MATCH(SSEAsia!AD$1,Asian_Countries!$A$2:$A$31,0)))^2+(SSEAsia!$J3-INDEX(Asian_Countries!$F$2:$F$31,MATCH(SSEAsia!AD$1,Asian_Countries!$A$2:$A$31,0)))^2</f>
        <v>0.12145066757480852</v>
      </c>
      <c r="AE3" s="3">
        <f>(SSEAsia!$D3-INDEX(Asian_Countries!$B$2:$B$31,MATCH(SSEAsia!AE$1,Asian_Countries!$A$2:$A$31,0)))^2+(SSEAsia!$F3-INDEX(Asian_Countries!$C$2:$C$31,MATCH(SSEAsia!AE$1,Asian_Countries!$A$2:$A$31,0)))^2+(SSEAsia!$H3-INDEX(Asian_Countries!$D$2:$D$31,MATCH(SSEAsia!AE$1,Asian_Countries!$A$2:$A$31,0)))^2+(SSEAsia!$I3-INDEX(Asian_Countries!$E$2:$E$31,MATCH(SSEAsia!AE$1,Asian_Countries!$A$2:$A$31,0)))^2+(SSEAsia!$J3-INDEX(Asian_Countries!$F$2:$F$31,MATCH(SSEAsia!AE$1,Asian_Countries!$A$2:$A$31,0)))^2</f>
        <v>0.56456291248193768</v>
      </c>
      <c r="AF3" s="3">
        <f>(SSEAsia!$D3-INDEX(Asian_Countries!$B$2:$B$31,MATCH(SSEAsia!AF$1,Asian_Countries!$A$2:$A$31,0)))^2+(SSEAsia!$F3-INDEX(Asian_Countries!$C$2:$C$31,MATCH(SSEAsia!AF$1,Asian_Countries!$A$2:$A$31,0)))^2+(SSEAsia!$H3-INDEX(Asian_Countries!$D$2:$D$31,MATCH(SSEAsia!AF$1,Asian_Countries!$A$2:$A$31,0)))^2+(SSEAsia!$I3-INDEX(Asian_Countries!$E$2:$E$31,MATCH(SSEAsia!AF$1,Asian_Countries!$A$2:$A$31,0)))^2+(SSEAsia!$J3-INDEX(Asian_Countries!$F$2:$F$31,MATCH(SSEAsia!AF$1,Asian_Countries!$A$2:$A$31,0)))^2</f>
        <v>0.81110635066979786</v>
      </c>
      <c r="AG3" s="3">
        <f>(SSEAsia!$D3-INDEX(Asian_Countries!$B$2:$B$31,MATCH(SSEAsia!AG$1,Asian_Countries!$A$2:$A$31,0)))^2+(SSEAsia!$F3-INDEX(Asian_Countries!$C$2:$C$31,MATCH(SSEAsia!AG$1,Asian_Countries!$A$2:$A$31,0)))^2+(SSEAsia!$H3-INDEX(Asian_Countries!$D$2:$D$31,MATCH(SSEAsia!AG$1,Asian_Countries!$A$2:$A$31,0)))^2+(SSEAsia!$I3-INDEX(Asian_Countries!$E$2:$E$31,MATCH(SSEAsia!AG$1,Asian_Countries!$A$2:$A$31,0)))^2+(SSEAsia!$J3-INDEX(Asian_Countries!$F$2:$F$31,MATCH(SSEAsia!AG$1,Asian_Countries!$A$2:$A$31,0)))^2</f>
        <v>0.45203601778436214</v>
      </c>
      <c r="AH3" s="3">
        <f>(SSEAsia!$D3-INDEX(Asian_Countries!$B$2:$B$31,MATCH(SSEAsia!AH$1,Asian_Countries!$A$2:$A$31,0)))^2+(SSEAsia!$F3-INDEX(Asian_Countries!$C$2:$C$31,MATCH(SSEAsia!AH$1,Asian_Countries!$A$2:$A$31,0)))^2+(SSEAsia!$H3-INDEX(Asian_Countries!$D$2:$D$31,MATCH(SSEAsia!AH$1,Asian_Countries!$A$2:$A$31,0)))^2+(SSEAsia!$I3-INDEX(Asian_Countries!$E$2:$E$31,MATCH(SSEAsia!AH$1,Asian_Countries!$A$2:$A$31,0)))^2+(SSEAsia!$J3-INDEX(Asian_Countries!$F$2:$F$31,MATCH(SSEAsia!AH$1,Asian_Countries!$A$2:$A$31,0)))^2</f>
        <v>0.31207731717547155</v>
      </c>
      <c r="AI3" s="3">
        <f>(SSEAsia!$D3-INDEX(Asian_Countries!$B$2:$B$31,MATCH(SSEAsia!AI$1,Asian_Countries!$A$2:$A$31,0)))^2+(SSEAsia!$F3-INDEX(Asian_Countries!$C$2:$C$31,MATCH(SSEAsia!AI$1,Asian_Countries!$A$2:$A$31,0)))^2+(SSEAsia!$H3-INDEX(Asian_Countries!$D$2:$D$31,MATCH(SSEAsia!AI$1,Asian_Countries!$A$2:$A$31,0)))^2+(SSEAsia!$I3-INDEX(Asian_Countries!$E$2:$E$31,MATCH(SSEAsia!AI$1,Asian_Countries!$A$2:$A$31,0)))^2+(SSEAsia!$J3-INDEX(Asian_Countries!$F$2:$F$31,MATCH(SSEAsia!AI$1,Asian_Countries!$A$2:$A$31,0)))^2</f>
        <v>0.43795829155912402</v>
      </c>
      <c r="AJ3" s="3">
        <f>(SSEAsia!$D3-INDEX(Asian_Countries!$B$2:$B$31,MATCH(SSEAsia!AJ$1,Asian_Countries!$A$2:$A$31,0)))^2+(SSEAsia!$F3-INDEX(Asian_Countries!$C$2:$C$31,MATCH(SSEAsia!AJ$1,Asian_Countries!$A$2:$A$31,0)))^2+(SSEAsia!$H3-INDEX(Asian_Countries!$D$2:$D$31,MATCH(SSEAsia!AJ$1,Asian_Countries!$A$2:$A$31,0)))^2+(SSEAsia!$I3-INDEX(Asian_Countries!$E$2:$E$31,MATCH(SSEAsia!AJ$1,Asian_Countries!$A$2:$A$31,0)))^2+(SSEAsia!$J3-INDEX(Asian_Countries!$F$2:$F$31,MATCH(SSEAsia!AJ$1,Asian_Countries!$A$2:$A$31,0)))^2</f>
        <v>0.71616945694489231</v>
      </c>
    </row>
    <row r="4" spans="1:36" ht="15.75">
      <c r="B4" s="12" t="s">
        <v>42</v>
      </c>
      <c r="C4" s="3">
        <v>142211000000</v>
      </c>
      <c r="D4" s="3">
        <v>3.14E-3</v>
      </c>
      <c r="E4">
        <v>42277.466330000003</v>
      </c>
      <c r="F4" s="3">
        <v>0.290648342</v>
      </c>
      <c r="G4">
        <v>28585.171590000002</v>
      </c>
      <c r="H4" s="3">
        <v>0.27100000000000002</v>
      </c>
      <c r="I4" s="4">
        <v>0.20382549</v>
      </c>
      <c r="J4" s="4">
        <v>2.7397699999999999E-3</v>
      </c>
      <c r="K4" s="4">
        <v>4.6752260867053766E-3</v>
      </c>
      <c r="M4" s="3">
        <f>(SSEAsia!$D4-INDEX(Asian_Countries!$B$2:$B$31,MATCH(SSEAsia!M$1,Asian_Countries!$A$2:$A$31,0)))^2+(SSEAsia!$F4-INDEX(Asian_Countries!$C$2:$C$31,MATCH(SSEAsia!M$1,Asian_Countries!$A$2:$A$31,0)))^2+(SSEAsia!$H4-INDEX(Asian_Countries!$D$2:$D$31,MATCH(SSEAsia!M$1,Asian_Countries!$A$2:$A$31,0)))^2+(SSEAsia!$I4-INDEX(Asian_Countries!$E$2:$E$31,MATCH(SSEAsia!M$1,Asian_Countries!$A$2:$A$31,0)))^2+(SSEAsia!$J4-INDEX(Asian_Countries!$F$2:$F$31,MATCH(SSEAsia!M$1,Asian_Countries!$A$2:$A$31,0)))^2</f>
        <v>5.7741134024806816E-2</v>
      </c>
      <c r="N4" s="3">
        <f>(SSEAsia!$D4-INDEX(Asian_Countries!$B$2:$B$31,MATCH(SSEAsia!N$1,Asian_Countries!$A$2:$A$31,0)))^2+(SSEAsia!$F4-INDEX(Asian_Countries!$C$2:$C$31,MATCH(SSEAsia!N$1,Asian_Countries!$A$2:$A$31,0)))^2+(SSEAsia!$H4-INDEX(Asian_Countries!$D$2:$D$31,MATCH(SSEAsia!N$1,Asian_Countries!$A$2:$A$31,0)))^2+(SSEAsia!$I4-INDEX(Asian_Countries!$E$2:$E$31,MATCH(SSEAsia!N$1,Asian_Countries!$A$2:$A$31,0)))^2+(SSEAsia!$J4-INDEX(Asian_Countries!$F$2:$F$31,MATCH(SSEAsia!N$1,Asian_Countries!$A$2:$A$31,0)))^2</f>
        <v>0.1741594662486485</v>
      </c>
      <c r="O4" s="3">
        <f>(SSEAsia!$D4-INDEX(Asian_Countries!$B$2:$B$31,MATCH(SSEAsia!O$1,Asian_Countries!$A$2:$A$31,0)))^2+(SSEAsia!$F4-INDEX(Asian_Countries!$C$2:$C$31,MATCH(SSEAsia!O$1,Asian_Countries!$A$2:$A$31,0)))^2+(SSEAsia!$H4-INDEX(Asian_Countries!$D$2:$D$31,MATCH(SSEAsia!O$1,Asian_Countries!$A$2:$A$31,0)))^2+(SSEAsia!$I4-INDEX(Asian_Countries!$E$2:$E$31,MATCH(SSEAsia!O$1,Asian_Countries!$A$2:$A$31,0)))^2+(SSEAsia!$J4-INDEX(Asian_Countries!$F$2:$F$31,MATCH(SSEAsia!O$1,Asian_Countries!$A$2:$A$31,0)))^2</f>
        <v>2.035163165615653</v>
      </c>
      <c r="P4" s="3">
        <f>(SSEAsia!$D4-INDEX(Asian_Countries!$B$2:$B$31,MATCH(SSEAsia!P$1,Asian_Countries!$A$2:$A$31,0)))^2+(SSEAsia!$F4-INDEX(Asian_Countries!$C$2:$C$31,MATCH(SSEAsia!P$1,Asian_Countries!$A$2:$A$31,0)))^2+(SSEAsia!$H4-INDEX(Asian_Countries!$D$2:$D$31,MATCH(SSEAsia!P$1,Asian_Countries!$A$2:$A$31,0)))^2+(SSEAsia!$I4-INDEX(Asian_Countries!$E$2:$E$31,MATCH(SSEAsia!P$1,Asian_Countries!$A$2:$A$31,0)))^2+(SSEAsia!$J4-INDEX(Asian_Countries!$F$2:$F$31,MATCH(SSEAsia!P$1,Asian_Countries!$A$2:$A$31,0)))^2</f>
        <v>0.74131766933519505</v>
      </c>
      <c r="Q4" s="3">
        <f>(SSEAsia!$D4-INDEX(Asian_Countries!$B$2:$B$31,MATCH(SSEAsia!Q$1,Asian_Countries!$A$2:$A$31,0)))^2+(SSEAsia!$F4-INDEX(Asian_Countries!$C$2:$C$31,MATCH(SSEAsia!Q$1,Asian_Countries!$A$2:$A$31,0)))^2+(SSEAsia!$H4-INDEX(Asian_Countries!$D$2:$D$31,MATCH(SSEAsia!Q$1,Asian_Countries!$A$2:$A$31,0)))^2+(SSEAsia!$I4-INDEX(Asian_Countries!$E$2:$E$31,MATCH(SSEAsia!Q$1,Asian_Countries!$A$2:$A$31,0)))^2+(SSEAsia!$J4-INDEX(Asian_Countries!$F$2:$F$31,MATCH(SSEAsia!Q$1,Asian_Countries!$A$2:$A$31,0)))^2</f>
        <v>0.13060777571093563</v>
      </c>
      <c r="R4" s="3">
        <f>(SSEAsia!$D4-INDEX(Asian_Countries!$B$2:$B$31,MATCH(SSEAsia!R$1,Asian_Countries!$A$2:$A$31,0)))^2+(SSEAsia!$F4-INDEX(Asian_Countries!$C$2:$C$31,MATCH(SSEAsia!R$1,Asian_Countries!$A$2:$A$31,0)))^2+(SSEAsia!$H4-INDEX(Asian_Countries!$D$2:$D$31,MATCH(SSEAsia!R$1,Asian_Countries!$A$2:$A$31,0)))^2+(SSEAsia!$I4-INDEX(Asian_Countries!$E$2:$E$31,MATCH(SSEAsia!R$1,Asian_Countries!$A$2:$A$31,0)))^2+(SSEAsia!$J4-INDEX(Asian_Countries!$F$2:$F$31,MATCH(SSEAsia!R$1,Asian_Countries!$A$2:$A$31,0)))^2</f>
        <v>6.9380650199015778E-2</v>
      </c>
      <c r="S4" s="3">
        <f>(SSEAsia!$D4-INDEX(Asian_Countries!$B$2:$B$31,MATCH(SSEAsia!S$1,Asian_Countries!$A$2:$A$31,0)))^2+(SSEAsia!$F4-INDEX(Asian_Countries!$C$2:$C$31,MATCH(SSEAsia!S$1,Asian_Countries!$A$2:$A$31,0)))^2+(SSEAsia!$H4-INDEX(Asian_Countries!$D$2:$D$31,MATCH(SSEAsia!S$1,Asian_Countries!$A$2:$A$31,0)))^2+(SSEAsia!$I4-INDEX(Asian_Countries!$E$2:$E$31,MATCH(SSEAsia!S$1,Asian_Countries!$A$2:$A$31,0)))^2+(SSEAsia!$J4-INDEX(Asian_Countries!$F$2:$F$31,MATCH(SSEAsia!S$1,Asian_Countries!$A$2:$A$31,0)))^2</f>
        <v>9.2564507301767254E-2</v>
      </c>
      <c r="T4" s="3">
        <f>(SSEAsia!$D4-INDEX(Asian_Countries!$B$2:$B$31,MATCH(SSEAsia!T$1,Asian_Countries!$A$2:$A$31,0)))^2+(SSEAsia!$F4-INDEX(Asian_Countries!$C$2:$C$31,MATCH(SSEAsia!T$1,Asian_Countries!$A$2:$A$31,0)))^2+(SSEAsia!$H4-INDEX(Asian_Countries!$D$2:$D$31,MATCH(SSEAsia!T$1,Asian_Countries!$A$2:$A$31,0)))^2+(SSEAsia!$I4-INDEX(Asian_Countries!$E$2:$E$31,MATCH(SSEAsia!T$1,Asian_Countries!$A$2:$A$31,0)))^2+(SSEAsia!$J4-INDEX(Asian_Countries!$F$2:$F$31,MATCH(SSEAsia!T$1,Asian_Countries!$A$2:$A$31,0)))^2</f>
        <v>3.6961716669859104E-2</v>
      </c>
      <c r="U4" s="3">
        <f>(SSEAsia!$D4-INDEX(Asian_Countries!$B$2:$B$31,MATCH(SSEAsia!U$1,Asian_Countries!$A$2:$A$31,0)))^2+(SSEAsia!$F4-INDEX(Asian_Countries!$C$2:$C$31,MATCH(SSEAsia!U$1,Asian_Countries!$A$2:$A$31,0)))^2+(SSEAsia!$H4-INDEX(Asian_Countries!$D$2:$D$31,MATCH(SSEAsia!U$1,Asian_Countries!$A$2:$A$31,0)))^2+(SSEAsia!$I4-INDEX(Asian_Countries!$E$2:$E$31,MATCH(SSEAsia!U$1,Asian_Countries!$A$2:$A$31,0)))^2+(SSEAsia!$J4-INDEX(Asian_Countries!$F$2:$F$31,MATCH(SSEAsia!U$1,Asian_Countries!$A$2:$A$31,0)))^2</f>
        <v>9.3028474598572469E-2</v>
      </c>
      <c r="V4" s="3">
        <f>(SSEAsia!$D4-INDEX(Asian_Countries!$B$2:$B$31,MATCH(SSEAsia!V$1,Asian_Countries!$A$2:$A$31,0)))^2+(SSEAsia!$F4-INDEX(Asian_Countries!$C$2:$C$31,MATCH(SSEAsia!V$1,Asian_Countries!$A$2:$A$31,0)))^2+(SSEAsia!$H4-INDEX(Asian_Countries!$D$2:$D$31,MATCH(SSEAsia!V$1,Asian_Countries!$A$2:$A$31,0)))^2+(SSEAsia!$I4-INDEX(Asian_Countries!$E$2:$E$31,MATCH(SSEAsia!V$1,Asian_Countries!$A$2:$A$31,0)))^2+(SSEAsia!$J4-INDEX(Asian_Countries!$F$2:$F$31,MATCH(SSEAsia!V$1,Asian_Countries!$A$2:$A$31,0)))^2</f>
        <v>0.1311731120046073</v>
      </c>
      <c r="W4" s="3">
        <f>(SSEAsia!$D4-INDEX(Asian_Countries!$B$2:$B$31,MATCH(SSEAsia!W$1,Asian_Countries!$A$2:$A$31,0)))^2+(SSEAsia!$F4-INDEX(Asian_Countries!$C$2:$C$31,MATCH(SSEAsia!W$1,Asian_Countries!$A$2:$A$31,0)))^2+(SSEAsia!$H4-INDEX(Asian_Countries!$D$2:$D$31,MATCH(SSEAsia!W$1,Asian_Countries!$A$2:$A$31,0)))^2+(SSEAsia!$I4-INDEX(Asian_Countries!$E$2:$E$31,MATCH(SSEAsia!W$1,Asian_Countries!$A$2:$A$31,0)))^2+(SSEAsia!$J4-INDEX(Asian_Countries!$F$2:$F$31,MATCH(SSEAsia!W$1,Asian_Countries!$A$2:$A$31,0)))^2</f>
        <v>1.3620357542114103E-2</v>
      </c>
      <c r="X4" s="3">
        <f>(SSEAsia!$D4-INDEX(Asian_Countries!$B$2:$B$31,MATCH(SSEAsia!X$1,Asian_Countries!$A$2:$A$31,0)))^2+(SSEAsia!$F4-INDEX(Asian_Countries!$C$2:$C$31,MATCH(SSEAsia!X$1,Asian_Countries!$A$2:$A$31,0)))^2+(SSEAsia!$H4-INDEX(Asian_Countries!$D$2:$D$31,MATCH(SSEAsia!X$1,Asian_Countries!$A$2:$A$31,0)))^2+(SSEAsia!$I4-INDEX(Asian_Countries!$E$2:$E$31,MATCH(SSEAsia!X$1,Asian_Countries!$A$2:$A$31,0)))^2+(SSEAsia!$J4-INDEX(Asian_Countries!$F$2:$F$31,MATCH(SSEAsia!X$1,Asian_Countries!$A$2:$A$31,0)))^2</f>
        <v>0.19803328813244947</v>
      </c>
      <c r="Y4" s="3">
        <f>(SSEAsia!$D4-INDEX(Asian_Countries!$B$2:$B$31,MATCH(SSEAsia!Y$1,Asian_Countries!$A$2:$A$31,0)))^2+(SSEAsia!$F4-INDEX(Asian_Countries!$C$2:$C$31,MATCH(SSEAsia!Y$1,Asian_Countries!$A$2:$A$31,0)))^2+(SSEAsia!$H4-INDEX(Asian_Countries!$D$2:$D$31,MATCH(SSEAsia!Y$1,Asian_Countries!$A$2:$A$31,0)))^2+(SSEAsia!$I4-INDEX(Asian_Countries!$E$2:$E$31,MATCH(SSEAsia!Y$1,Asian_Countries!$A$2:$A$31,0)))^2+(SSEAsia!$J4-INDEX(Asian_Countries!$F$2:$F$31,MATCH(SSEAsia!Y$1,Asian_Countries!$A$2:$A$31,0)))^2</f>
        <v>8.1086077769846943E-2</v>
      </c>
      <c r="Z4" s="3">
        <f>(SSEAsia!$D4-INDEX(Asian_Countries!$B$2:$B$31,MATCH(SSEAsia!Z$1,Asian_Countries!$A$2:$A$31,0)))^2+(SSEAsia!$F4-INDEX(Asian_Countries!$C$2:$C$31,MATCH(SSEAsia!Z$1,Asian_Countries!$A$2:$A$31,0)))^2+(SSEAsia!$H4-INDEX(Asian_Countries!$D$2:$D$31,MATCH(SSEAsia!Z$1,Asian_Countries!$A$2:$A$31,0)))^2+(SSEAsia!$I4-INDEX(Asian_Countries!$E$2:$E$31,MATCH(SSEAsia!Z$1,Asian_Countries!$A$2:$A$31,0)))^2+(SSEAsia!$J4-INDEX(Asian_Countries!$F$2:$F$31,MATCH(SSEAsia!Z$1,Asian_Countries!$A$2:$A$31,0)))^2</f>
        <v>2.1374433185546753E-2</v>
      </c>
      <c r="AA4" s="3">
        <f>(SSEAsia!$D4-INDEX(Asian_Countries!$B$2:$B$31,MATCH(SSEAsia!AA$1,Asian_Countries!$A$2:$A$31,0)))^2+(SSEAsia!$F4-INDEX(Asian_Countries!$C$2:$C$31,MATCH(SSEAsia!AA$1,Asian_Countries!$A$2:$A$31,0)))^2+(SSEAsia!$H4-INDEX(Asian_Countries!$D$2:$D$31,MATCH(SSEAsia!AA$1,Asian_Countries!$A$2:$A$31,0)))^2+(SSEAsia!$I4-INDEX(Asian_Countries!$E$2:$E$31,MATCH(SSEAsia!AA$1,Asian_Countries!$A$2:$A$31,0)))^2+(SSEAsia!$J4-INDEX(Asian_Countries!$F$2:$F$31,MATCH(SSEAsia!AA$1,Asian_Countries!$A$2:$A$31,0)))^2</f>
        <v>0.14698444596335111</v>
      </c>
      <c r="AB4" s="3">
        <f>(SSEAsia!$D4-INDEX(Asian_Countries!$B$2:$B$31,MATCH(SSEAsia!AB$1,Asian_Countries!$A$2:$A$31,0)))^2+(SSEAsia!$F4-INDEX(Asian_Countries!$C$2:$C$31,MATCH(SSEAsia!AB$1,Asian_Countries!$A$2:$A$31,0)))^2+(SSEAsia!$H4-INDEX(Asian_Countries!$D$2:$D$31,MATCH(SSEAsia!AB$1,Asian_Countries!$A$2:$A$31,0)))^2+(SSEAsia!$I4-INDEX(Asian_Countries!$E$2:$E$31,MATCH(SSEAsia!AB$1,Asian_Countries!$A$2:$A$31,0)))^2+(SSEAsia!$J4-INDEX(Asian_Countries!$F$2:$F$31,MATCH(SSEAsia!AB$1,Asian_Countries!$A$2:$A$31,0)))^2</f>
        <v>0.18409956590522483</v>
      </c>
      <c r="AC4" s="3">
        <f>(SSEAsia!$D4-INDEX(Asian_Countries!$B$2:$B$31,MATCH(SSEAsia!AC$1,Asian_Countries!$A$2:$A$31,0)))^2+(SSEAsia!$F4-INDEX(Asian_Countries!$C$2:$C$31,MATCH(SSEAsia!AC$1,Asian_Countries!$A$2:$A$31,0)))^2+(SSEAsia!$H4-INDEX(Asian_Countries!$D$2:$D$31,MATCH(SSEAsia!AC$1,Asian_Countries!$A$2:$A$31,0)))^2+(SSEAsia!$I4-INDEX(Asian_Countries!$E$2:$E$31,MATCH(SSEAsia!AC$1,Asian_Countries!$A$2:$A$31,0)))^2+(SSEAsia!$J4-INDEX(Asian_Countries!$F$2:$F$31,MATCH(SSEAsia!AC$1,Asian_Countries!$A$2:$A$31,0)))^2</f>
        <v>0.14089327976434041</v>
      </c>
      <c r="AD4" s="3">
        <f>(SSEAsia!$D4-INDEX(Asian_Countries!$B$2:$B$31,MATCH(SSEAsia!AD$1,Asian_Countries!$A$2:$A$31,0)))^2+(SSEAsia!$F4-INDEX(Asian_Countries!$C$2:$C$31,MATCH(SSEAsia!AD$1,Asian_Countries!$A$2:$A$31,0)))^2+(SSEAsia!$H4-INDEX(Asian_Countries!$D$2:$D$31,MATCH(SSEAsia!AD$1,Asian_Countries!$A$2:$A$31,0)))^2+(SSEAsia!$I4-INDEX(Asian_Countries!$E$2:$E$31,MATCH(SSEAsia!AD$1,Asian_Countries!$A$2:$A$31,0)))^2+(SSEAsia!$J4-INDEX(Asian_Countries!$F$2:$F$31,MATCH(SSEAsia!AD$1,Asian_Countries!$A$2:$A$31,0)))^2</f>
        <v>4.0670064573971196E-2</v>
      </c>
      <c r="AE4" s="3">
        <f>(SSEAsia!$D4-INDEX(Asian_Countries!$B$2:$B$31,MATCH(SSEAsia!AE$1,Asian_Countries!$A$2:$A$31,0)))^2+(SSEAsia!$F4-INDEX(Asian_Countries!$C$2:$C$31,MATCH(SSEAsia!AE$1,Asian_Countries!$A$2:$A$31,0)))^2+(SSEAsia!$H4-INDEX(Asian_Countries!$D$2:$D$31,MATCH(SSEAsia!AE$1,Asian_Countries!$A$2:$A$31,0)))^2+(SSEAsia!$I4-INDEX(Asian_Countries!$E$2:$E$31,MATCH(SSEAsia!AE$1,Asian_Countries!$A$2:$A$31,0)))^2+(SSEAsia!$J4-INDEX(Asian_Countries!$F$2:$F$31,MATCH(SSEAsia!AE$1,Asian_Countries!$A$2:$A$31,0)))^2</f>
        <v>7.4465415423624448E-2</v>
      </c>
      <c r="AF4" s="3">
        <f>(SSEAsia!$D4-INDEX(Asian_Countries!$B$2:$B$31,MATCH(SSEAsia!AF$1,Asian_Countries!$A$2:$A$31,0)))^2+(SSEAsia!$F4-INDEX(Asian_Countries!$C$2:$C$31,MATCH(SSEAsia!AF$1,Asian_Countries!$A$2:$A$31,0)))^2+(SSEAsia!$H4-INDEX(Asian_Countries!$D$2:$D$31,MATCH(SSEAsia!AF$1,Asian_Countries!$A$2:$A$31,0)))^2+(SSEAsia!$I4-INDEX(Asian_Countries!$E$2:$E$31,MATCH(SSEAsia!AF$1,Asian_Countries!$A$2:$A$31,0)))^2+(SSEAsia!$J4-INDEX(Asian_Countries!$F$2:$F$31,MATCH(SSEAsia!AF$1,Asian_Countries!$A$2:$A$31,0)))^2</f>
        <v>0.17643311660476241</v>
      </c>
      <c r="AG4" s="3">
        <f>(SSEAsia!$D4-INDEX(Asian_Countries!$B$2:$B$31,MATCH(SSEAsia!AG$1,Asian_Countries!$A$2:$A$31,0)))^2+(SSEAsia!$F4-INDEX(Asian_Countries!$C$2:$C$31,MATCH(SSEAsia!AG$1,Asian_Countries!$A$2:$A$31,0)))^2+(SSEAsia!$H4-INDEX(Asian_Countries!$D$2:$D$31,MATCH(SSEAsia!AG$1,Asian_Countries!$A$2:$A$31,0)))^2+(SSEAsia!$I4-INDEX(Asian_Countries!$E$2:$E$31,MATCH(SSEAsia!AG$1,Asian_Countries!$A$2:$A$31,0)))^2+(SSEAsia!$J4-INDEX(Asian_Countries!$F$2:$F$31,MATCH(SSEAsia!AG$1,Asian_Countries!$A$2:$A$31,0)))^2</f>
        <v>4.3266557649788512E-2</v>
      </c>
      <c r="AH4" s="3">
        <f>(SSEAsia!$D4-INDEX(Asian_Countries!$B$2:$B$31,MATCH(SSEAsia!AH$1,Asian_Countries!$A$2:$A$31,0)))^2+(SSEAsia!$F4-INDEX(Asian_Countries!$C$2:$C$31,MATCH(SSEAsia!AH$1,Asian_Countries!$A$2:$A$31,0)))^2+(SSEAsia!$H4-INDEX(Asian_Countries!$D$2:$D$31,MATCH(SSEAsia!AH$1,Asian_Countries!$A$2:$A$31,0)))^2+(SSEAsia!$I4-INDEX(Asian_Countries!$E$2:$E$31,MATCH(SSEAsia!AH$1,Asian_Countries!$A$2:$A$31,0)))^2+(SSEAsia!$J4-INDEX(Asian_Countries!$F$2:$F$31,MATCH(SSEAsia!AH$1,Asian_Countries!$A$2:$A$31,0)))^2</f>
        <v>3.8925211163312851E-2</v>
      </c>
      <c r="AI4" s="3">
        <f>(SSEAsia!$D4-INDEX(Asian_Countries!$B$2:$B$31,MATCH(SSEAsia!AI$1,Asian_Countries!$A$2:$A$31,0)))^2+(SSEAsia!$F4-INDEX(Asian_Countries!$C$2:$C$31,MATCH(SSEAsia!AI$1,Asian_Countries!$A$2:$A$31,0)))^2+(SSEAsia!$H4-INDEX(Asian_Countries!$D$2:$D$31,MATCH(SSEAsia!AI$1,Asian_Countries!$A$2:$A$31,0)))^2+(SSEAsia!$I4-INDEX(Asian_Countries!$E$2:$E$31,MATCH(SSEAsia!AI$1,Asian_Countries!$A$2:$A$31,0)))^2+(SSEAsia!$J4-INDEX(Asian_Countries!$F$2:$F$31,MATCH(SSEAsia!AI$1,Asian_Countries!$A$2:$A$31,0)))^2</f>
        <v>0.93638090052260514</v>
      </c>
      <c r="AJ4" s="3">
        <f>(SSEAsia!$D4-INDEX(Asian_Countries!$B$2:$B$31,MATCH(SSEAsia!AJ$1,Asian_Countries!$A$2:$A$31,0)))^2+(SSEAsia!$F4-INDEX(Asian_Countries!$C$2:$C$31,MATCH(SSEAsia!AJ$1,Asian_Countries!$A$2:$A$31,0)))^2+(SSEAsia!$H4-INDEX(Asian_Countries!$D$2:$D$31,MATCH(SSEAsia!AJ$1,Asian_Countries!$A$2:$A$31,0)))^2+(SSEAsia!$I4-INDEX(Asian_Countries!$E$2:$E$31,MATCH(SSEAsia!AJ$1,Asian_Countries!$A$2:$A$31,0)))^2+(SSEAsia!$J4-INDEX(Asian_Countries!$F$2:$F$31,MATCH(SSEAsia!AJ$1,Asian_Countries!$A$2:$A$31,0)))^2</f>
        <v>0.13440274609727873</v>
      </c>
    </row>
    <row r="5" spans="1:36" ht="15.75">
      <c r="B5" s="12" t="s">
        <v>53</v>
      </c>
      <c r="C5" s="3">
        <v>266701000000</v>
      </c>
      <c r="D5" s="3">
        <v>8.4799999999999997E-3</v>
      </c>
      <c r="E5">
        <v>136651.13639999999</v>
      </c>
      <c r="F5" s="3">
        <v>1</v>
      </c>
      <c r="G5">
        <v>94171.720979999998</v>
      </c>
      <c r="H5" s="3">
        <v>1</v>
      </c>
      <c r="I5" s="4">
        <v>0.88325914999999999</v>
      </c>
      <c r="J5" s="4">
        <v>8.5343799999999994E-3</v>
      </c>
      <c r="K5" s="4">
        <v>1.0887265164597568E-2</v>
      </c>
      <c r="M5" s="3">
        <f>(SSEAsia!$D5-INDEX(Asian_Countries!$B$2:$B$31,MATCH(SSEAsia!M$1,Asian_Countries!$A$2:$A$31,0)))^2+(SSEAsia!$F5-INDEX(Asian_Countries!$C$2:$C$31,MATCH(SSEAsia!M$1,Asian_Countries!$A$2:$A$31,0)))^2+(SSEAsia!$H5-INDEX(Asian_Countries!$D$2:$D$31,MATCH(SSEAsia!M$1,Asian_Countries!$A$2:$A$31,0)))^2+(SSEAsia!$I5-INDEX(Asian_Countries!$E$2:$E$31,MATCH(SSEAsia!M$1,Asian_Countries!$A$2:$A$31,0)))^2+(SSEAsia!$J5-INDEX(Asian_Countries!$F$2:$F$31,MATCH(SSEAsia!M$1,Asian_Countries!$A$2:$A$31,0)))^2</f>
        <v>2.0455793213833582</v>
      </c>
      <c r="N5" s="3">
        <f>(SSEAsia!$D5-INDEX(Asian_Countries!$B$2:$B$31,MATCH(SSEAsia!N$1,Asian_Countries!$A$2:$A$31,0)))^2+(SSEAsia!$F5-INDEX(Asian_Countries!$C$2:$C$31,MATCH(SSEAsia!N$1,Asian_Countries!$A$2:$A$31,0)))^2+(SSEAsia!$H5-INDEX(Asian_Countries!$D$2:$D$31,MATCH(SSEAsia!N$1,Asian_Countries!$A$2:$A$31,0)))^2+(SSEAsia!$I5-INDEX(Asian_Countries!$E$2:$E$31,MATCH(SSEAsia!N$1,Asian_Countries!$A$2:$A$31,0)))^2+(SSEAsia!$J5-INDEX(Asian_Countries!$F$2:$F$31,MATCH(SSEAsia!N$1,Asian_Countries!$A$2:$A$31,0)))^2</f>
        <v>2.6624925989269439</v>
      </c>
      <c r="O5" s="3">
        <f>(SSEAsia!$D5-INDEX(Asian_Countries!$B$2:$B$31,MATCH(SSEAsia!O$1,Asian_Countries!$A$2:$A$31,0)))^2+(SSEAsia!$F5-INDEX(Asian_Countries!$C$2:$C$31,MATCH(SSEAsia!O$1,Asian_Countries!$A$2:$A$31,0)))^2+(SSEAsia!$H5-INDEX(Asian_Countries!$D$2:$D$31,MATCH(SSEAsia!O$1,Asian_Countries!$A$2:$A$31,0)))^2+(SSEAsia!$I5-INDEX(Asian_Countries!$E$2:$E$31,MATCH(SSEAsia!O$1,Asian_Countries!$A$2:$A$31,0)))^2+(SSEAsia!$J5-INDEX(Asian_Countries!$F$2:$F$31,MATCH(SSEAsia!O$1,Asian_Countries!$A$2:$A$31,0)))^2</f>
        <v>3.9347464399157674</v>
      </c>
      <c r="P5" s="3">
        <f>(SSEAsia!$D5-INDEX(Asian_Countries!$B$2:$B$31,MATCH(SSEAsia!P$1,Asian_Countries!$A$2:$A$31,0)))^2+(SSEAsia!$F5-INDEX(Asian_Countries!$C$2:$C$31,MATCH(SSEAsia!P$1,Asian_Countries!$A$2:$A$31,0)))^2+(SSEAsia!$H5-INDEX(Asian_Countries!$D$2:$D$31,MATCH(SSEAsia!P$1,Asian_Countries!$A$2:$A$31,0)))^2+(SSEAsia!$I5-INDEX(Asian_Countries!$E$2:$E$31,MATCH(SSEAsia!P$1,Asian_Countries!$A$2:$A$31,0)))^2+(SSEAsia!$J5-INDEX(Asian_Countries!$F$2:$F$31,MATCH(SSEAsia!P$1,Asian_Countries!$A$2:$A$31,0)))^2</f>
        <v>3.063934886596817</v>
      </c>
      <c r="Q5" s="3">
        <f>(SSEAsia!$D5-INDEX(Asian_Countries!$B$2:$B$31,MATCH(SSEAsia!Q$1,Asian_Countries!$A$2:$A$31,0)))^2+(SSEAsia!$F5-INDEX(Asian_Countries!$C$2:$C$31,MATCH(SSEAsia!Q$1,Asian_Countries!$A$2:$A$31,0)))^2+(SSEAsia!$H5-INDEX(Asian_Countries!$D$2:$D$31,MATCH(SSEAsia!Q$1,Asian_Countries!$A$2:$A$31,0)))^2+(SSEAsia!$I5-INDEX(Asian_Countries!$E$2:$E$31,MATCH(SSEAsia!Q$1,Asian_Countries!$A$2:$A$31,0)))^2+(SSEAsia!$J5-INDEX(Asian_Countries!$F$2:$F$31,MATCH(SSEAsia!Q$1,Asian_Countries!$A$2:$A$31,0)))^2</f>
        <v>2.2422636915729184</v>
      </c>
      <c r="R5" s="3">
        <f>(SSEAsia!$D5-INDEX(Asian_Countries!$B$2:$B$31,MATCH(SSEAsia!R$1,Asian_Countries!$A$2:$A$31,0)))^2+(SSEAsia!$F5-INDEX(Asian_Countries!$C$2:$C$31,MATCH(SSEAsia!R$1,Asian_Countries!$A$2:$A$31,0)))^2+(SSEAsia!$H5-INDEX(Asian_Countries!$D$2:$D$31,MATCH(SSEAsia!R$1,Asian_Countries!$A$2:$A$31,0)))^2+(SSEAsia!$I5-INDEX(Asian_Countries!$E$2:$E$31,MATCH(SSEAsia!R$1,Asian_Countries!$A$2:$A$31,0)))^2+(SSEAsia!$J5-INDEX(Asian_Countries!$F$2:$F$31,MATCH(SSEAsia!R$1,Asian_Countries!$A$2:$A$31,0)))^2</f>
        <v>2.1674237364935118</v>
      </c>
      <c r="S5" s="3">
        <f>(SSEAsia!$D5-INDEX(Asian_Countries!$B$2:$B$31,MATCH(SSEAsia!S$1,Asian_Countries!$A$2:$A$31,0)))^2+(SSEAsia!$F5-INDEX(Asian_Countries!$C$2:$C$31,MATCH(SSEAsia!S$1,Asian_Countries!$A$2:$A$31,0)))^2+(SSEAsia!$H5-INDEX(Asian_Countries!$D$2:$D$31,MATCH(SSEAsia!S$1,Asian_Countries!$A$2:$A$31,0)))^2+(SSEAsia!$I5-INDEX(Asian_Countries!$E$2:$E$31,MATCH(SSEAsia!S$1,Asian_Countries!$A$2:$A$31,0)))^2+(SSEAsia!$J5-INDEX(Asian_Countries!$F$2:$F$31,MATCH(SSEAsia!S$1,Asian_Countries!$A$2:$A$31,0)))^2</f>
        <v>2.3179725868562917</v>
      </c>
      <c r="T5" s="3">
        <f>(SSEAsia!$D5-INDEX(Asian_Countries!$B$2:$B$31,MATCH(SSEAsia!T$1,Asian_Countries!$A$2:$A$31,0)))^2+(SSEAsia!$F5-INDEX(Asian_Countries!$C$2:$C$31,MATCH(SSEAsia!T$1,Asian_Countries!$A$2:$A$31,0)))^2+(SSEAsia!$H5-INDEX(Asian_Countries!$D$2:$D$31,MATCH(SSEAsia!T$1,Asian_Countries!$A$2:$A$31,0)))^2+(SSEAsia!$I5-INDEX(Asian_Countries!$E$2:$E$31,MATCH(SSEAsia!T$1,Asian_Countries!$A$2:$A$31,0)))^2+(SSEAsia!$J5-INDEX(Asian_Countries!$F$2:$F$31,MATCH(SSEAsia!T$1,Asian_Countries!$A$2:$A$31,0)))^2</f>
        <v>1.1887014266701876</v>
      </c>
      <c r="U5" s="3">
        <f>(SSEAsia!$D5-INDEX(Asian_Countries!$B$2:$B$31,MATCH(SSEAsia!U$1,Asian_Countries!$A$2:$A$31,0)))^2+(SSEAsia!$F5-INDEX(Asian_Countries!$C$2:$C$31,MATCH(SSEAsia!U$1,Asian_Countries!$A$2:$A$31,0)))^2+(SSEAsia!$H5-INDEX(Asian_Countries!$D$2:$D$31,MATCH(SSEAsia!U$1,Asian_Countries!$A$2:$A$31,0)))^2+(SSEAsia!$I5-INDEX(Asian_Countries!$E$2:$E$31,MATCH(SSEAsia!U$1,Asian_Countries!$A$2:$A$31,0)))^2+(SSEAsia!$J5-INDEX(Asian_Countries!$F$2:$F$31,MATCH(SSEAsia!U$1,Asian_Countries!$A$2:$A$31,0)))^2</f>
        <v>1.2824890242650873</v>
      </c>
      <c r="V5" s="3">
        <f>(SSEAsia!$D5-INDEX(Asian_Countries!$B$2:$B$31,MATCH(SSEAsia!V$1,Asian_Countries!$A$2:$A$31,0)))^2+(SSEAsia!$F5-INDEX(Asian_Countries!$C$2:$C$31,MATCH(SSEAsia!V$1,Asian_Countries!$A$2:$A$31,0)))^2+(SSEAsia!$H5-INDEX(Asian_Countries!$D$2:$D$31,MATCH(SSEAsia!V$1,Asian_Countries!$A$2:$A$31,0)))^2+(SSEAsia!$I5-INDEX(Asian_Countries!$E$2:$E$31,MATCH(SSEAsia!V$1,Asian_Countries!$A$2:$A$31,0)))^2+(SSEAsia!$J5-INDEX(Asian_Countries!$F$2:$F$31,MATCH(SSEAsia!V$1,Asian_Countries!$A$2:$A$31,0)))^2</f>
        <v>2.5054603771889576</v>
      </c>
      <c r="W5" s="3">
        <f>(SSEAsia!$D5-INDEX(Asian_Countries!$B$2:$B$31,MATCH(SSEAsia!W$1,Asian_Countries!$A$2:$A$31,0)))^2+(SSEAsia!$F5-INDEX(Asian_Countries!$C$2:$C$31,MATCH(SSEAsia!W$1,Asian_Countries!$A$2:$A$31,0)))^2+(SSEAsia!$H5-INDEX(Asian_Countries!$D$2:$D$31,MATCH(SSEAsia!W$1,Asian_Countries!$A$2:$A$31,0)))^2+(SSEAsia!$I5-INDEX(Asian_Countries!$E$2:$E$31,MATCH(SSEAsia!W$1,Asian_Countries!$A$2:$A$31,0)))^2+(SSEAsia!$J5-INDEX(Asian_Countries!$F$2:$F$31,MATCH(SSEAsia!W$1,Asian_Countries!$A$2:$A$31,0)))^2</f>
        <v>1.7517887611703478</v>
      </c>
      <c r="X5" s="3">
        <f>(SSEAsia!$D5-INDEX(Asian_Countries!$B$2:$B$31,MATCH(SSEAsia!X$1,Asian_Countries!$A$2:$A$31,0)))^2+(SSEAsia!$F5-INDEX(Asian_Countries!$C$2:$C$31,MATCH(SSEAsia!X$1,Asian_Countries!$A$2:$A$31,0)))^2+(SSEAsia!$H5-INDEX(Asian_Countries!$D$2:$D$31,MATCH(SSEAsia!X$1,Asian_Countries!$A$2:$A$31,0)))^2+(SSEAsia!$I5-INDEX(Asian_Countries!$E$2:$E$31,MATCH(SSEAsia!X$1,Asian_Countries!$A$2:$A$31,0)))^2+(SSEAsia!$J5-INDEX(Asian_Countries!$F$2:$F$31,MATCH(SSEAsia!X$1,Asian_Countries!$A$2:$A$31,0)))^2</f>
        <v>2.7747862562473991</v>
      </c>
      <c r="Y5" s="3">
        <f>(SSEAsia!$D5-INDEX(Asian_Countries!$B$2:$B$31,MATCH(SSEAsia!Y$1,Asian_Countries!$A$2:$A$31,0)))^2+(SSEAsia!$F5-INDEX(Asian_Countries!$C$2:$C$31,MATCH(SSEAsia!Y$1,Asian_Countries!$A$2:$A$31,0)))^2+(SSEAsia!$H5-INDEX(Asian_Countries!$D$2:$D$31,MATCH(SSEAsia!Y$1,Asian_Countries!$A$2:$A$31,0)))^2+(SSEAsia!$I5-INDEX(Asian_Countries!$E$2:$E$31,MATCH(SSEAsia!Y$1,Asian_Countries!$A$2:$A$31,0)))^2+(SSEAsia!$J5-INDEX(Asian_Countries!$F$2:$F$31,MATCH(SSEAsia!Y$1,Asian_Countries!$A$2:$A$31,0)))^2</f>
        <v>2.2621151923710618</v>
      </c>
      <c r="Z5" s="3">
        <f>(SSEAsia!$D5-INDEX(Asian_Countries!$B$2:$B$31,MATCH(SSEAsia!Z$1,Asian_Countries!$A$2:$A$31,0)))^2+(SSEAsia!$F5-INDEX(Asian_Countries!$C$2:$C$31,MATCH(SSEAsia!Z$1,Asian_Countries!$A$2:$A$31,0)))^2+(SSEAsia!$H5-INDEX(Asian_Countries!$D$2:$D$31,MATCH(SSEAsia!Z$1,Asian_Countries!$A$2:$A$31,0)))^2+(SSEAsia!$I5-INDEX(Asian_Countries!$E$2:$E$31,MATCH(SSEAsia!Z$1,Asian_Countries!$A$2:$A$31,0)))^2+(SSEAsia!$J5-INDEX(Asian_Countries!$F$2:$F$31,MATCH(SSEAsia!Z$1,Asian_Countries!$A$2:$A$31,0)))^2</f>
        <v>1.4469667975905729</v>
      </c>
      <c r="AA5" s="3">
        <f>(SSEAsia!$D5-INDEX(Asian_Countries!$B$2:$B$31,MATCH(SSEAsia!AA$1,Asian_Countries!$A$2:$A$31,0)))^2+(SSEAsia!$F5-INDEX(Asian_Countries!$C$2:$C$31,MATCH(SSEAsia!AA$1,Asian_Countries!$A$2:$A$31,0)))^2+(SSEAsia!$H5-INDEX(Asian_Countries!$D$2:$D$31,MATCH(SSEAsia!AA$1,Asian_Countries!$A$2:$A$31,0)))^2+(SSEAsia!$I5-INDEX(Asian_Countries!$E$2:$E$31,MATCH(SSEAsia!AA$1,Asian_Countries!$A$2:$A$31,0)))^2+(SSEAsia!$J5-INDEX(Asian_Countries!$F$2:$F$31,MATCH(SSEAsia!AA$1,Asian_Countries!$A$2:$A$31,0)))^2</f>
        <v>2.5292647783600928</v>
      </c>
      <c r="AB5" s="3">
        <f>(SSEAsia!$D5-INDEX(Asian_Countries!$B$2:$B$31,MATCH(SSEAsia!AB$1,Asian_Countries!$A$2:$A$31,0)))^2+(SSEAsia!$F5-INDEX(Asian_Countries!$C$2:$C$31,MATCH(SSEAsia!AB$1,Asian_Countries!$A$2:$A$31,0)))^2+(SSEAsia!$H5-INDEX(Asian_Countries!$D$2:$D$31,MATCH(SSEAsia!AB$1,Asian_Countries!$A$2:$A$31,0)))^2+(SSEAsia!$I5-INDEX(Asian_Countries!$E$2:$E$31,MATCH(SSEAsia!AB$1,Asian_Countries!$A$2:$A$31,0)))^2+(SSEAsia!$J5-INDEX(Asian_Countries!$F$2:$F$31,MATCH(SSEAsia!AB$1,Asian_Countries!$A$2:$A$31,0)))^2</f>
        <v>2.7065183021628116</v>
      </c>
      <c r="AC5" s="3">
        <f>(SSEAsia!$D5-INDEX(Asian_Countries!$B$2:$B$31,MATCH(SSEAsia!AC$1,Asian_Countries!$A$2:$A$31,0)))^2+(SSEAsia!$F5-INDEX(Asian_Countries!$C$2:$C$31,MATCH(SSEAsia!AC$1,Asian_Countries!$A$2:$A$31,0)))^2+(SSEAsia!$H5-INDEX(Asian_Countries!$D$2:$D$31,MATCH(SSEAsia!AC$1,Asian_Countries!$A$2:$A$31,0)))^2+(SSEAsia!$I5-INDEX(Asian_Countries!$E$2:$E$31,MATCH(SSEAsia!AC$1,Asian_Countries!$A$2:$A$31,0)))^2+(SSEAsia!$J5-INDEX(Asian_Countries!$F$2:$F$31,MATCH(SSEAsia!AC$1,Asian_Countries!$A$2:$A$31,0)))^2</f>
        <v>2.5410802122324552</v>
      </c>
      <c r="AD5" s="3">
        <f>(SSEAsia!$D5-INDEX(Asian_Countries!$B$2:$B$31,MATCH(SSEAsia!AD$1,Asian_Countries!$A$2:$A$31,0)))^2+(SSEAsia!$F5-INDEX(Asian_Countries!$C$2:$C$31,MATCH(SSEAsia!AD$1,Asian_Countries!$A$2:$A$31,0)))^2+(SSEAsia!$H5-INDEX(Asian_Countries!$D$2:$D$31,MATCH(SSEAsia!AD$1,Asian_Countries!$A$2:$A$31,0)))^2+(SSEAsia!$I5-INDEX(Asian_Countries!$E$2:$E$31,MATCH(SSEAsia!AD$1,Asian_Countries!$A$2:$A$31,0)))^2+(SSEAsia!$J5-INDEX(Asian_Countries!$F$2:$F$31,MATCH(SSEAsia!AD$1,Asian_Countries!$A$2:$A$31,0)))^2</f>
        <v>1.1878811158632983</v>
      </c>
      <c r="AE5" s="3">
        <f>(SSEAsia!$D5-INDEX(Asian_Countries!$B$2:$B$31,MATCH(SSEAsia!AE$1,Asian_Countries!$A$2:$A$31,0)))^2+(SSEAsia!$F5-INDEX(Asian_Countries!$C$2:$C$31,MATCH(SSEAsia!AE$1,Asian_Countries!$A$2:$A$31,0)))^2+(SSEAsia!$H5-INDEX(Asian_Countries!$D$2:$D$31,MATCH(SSEAsia!AE$1,Asian_Countries!$A$2:$A$31,0)))^2+(SSEAsia!$I5-INDEX(Asian_Countries!$E$2:$E$31,MATCH(SSEAsia!AE$1,Asian_Countries!$A$2:$A$31,0)))^2+(SSEAsia!$J5-INDEX(Asian_Countries!$F$2:$F$31,MATCH(SSEAsia!AE$1,Asian_Countries!$A$2:$A$31,0)))^2</f>
        <v>2.1765035547643024</v>
      </c>
      <c r="AF5" s="3">
        <f>(SSEAsia!$D5-INDEX(Asian_Countries!$B$2:$B$31,MATCH(SSEAsia!AF$1,Asian_Countries!$A$2:$A$31,0)))^2+(SSEAsia!$F5-INDEX(Asian_Countries!$C$2:$C$31,MATCH(SSEAsia!AF$1,Asian_Countries!$A$2:$A$31,0)))^2+(SSEAsia!$H5-INDEX(Asian_Countries!$D$2:$D$31,MATCH(SSEAsia!AF$1,Asian_Countries!$A$2:$A$31,0)))^2+(SSEAsia!$I5-INDEX(Asian_Countries!$E$2:$E$31,MATCH(SSEAsia!AF$1,Asian_Countries!$A$2:$A$31,0)))^2+(SSEAsia!$J5-INDEX(Asian_Countries!$F$2:$F$31,MATCH(SSEAsia!AF$1,Asian_Countries!$A$2:$A$31,0)))^2</f>
        <v>2.6861152728825277</v>
      </c>
      <c r="AG5" s="3">
        <f>(SSEAsia!$D5-INDEX(Asian_Countries!$B$2:$B$31,MATCH(SSEAsia!AG$1,Asian_Countries!$A$2:$A$31,0)))^2+(SSEAsia!$F5-INDEX(Asian_Countries!$C$2:$C$31,MATCH(SSEAsia!AG$1,Asian_Countries!$A$2:$A$31,0)))^2+(SSEAsia!$H5-INDEX(Asian_Countries!$D$2:$D$31,MATCH(SSEAsia!AG$1,Asian_Countries!$A$2:$A$31,0)))^2+(SSEAsia!$I5-INDEX(Asian_Countries!$E$2:$E$31,MATCH(SSEAsia!AG$1,Asian_Countries!$A$2:$A$31,0)))^2+(SSEAsia!$J5-INDEX(Asian_Countries!$F$2:$F$31,MATCH(SSEAsia!AG$1,Asian_Countries!$A$2:$A$31,0)))^2</f>
        <v>1.9314873871444951</v>
      </c>
      <c r="AH5" s="3">
        <f>(SSEAsia!$D5-INDEX(Asian_Countries!$B$2:$B$31,MATCH(SSEAsia!AH$1,Asian_Countries!$A$2:$A$31,0)))^2+(SSEAsia!$F5-INDEX(Asian_Countries!$C$2:$C$31,MATCH(SSEAsia!AH$1,Asian_Countries!$A$2:$A$31,0)))^2+(SSEAsia!$H5-INDEX(Asian_Countries!$D$2:$D$31,MATCH(SSEAsia!AH$1,Asian_Countries!$A$2:$A$31,0)))^2+(SSEAsia!$I5-INDEX(Asian_Countries!$E$2:$E$31,MATCH(SSEAsia!AH$1,Asian_Countries!$A$2:$A$31,0)))^2+(SSEAsia!$J5-INDEX(Asian_Countries!$F$2:$F$31,MATCH(SSEAsia!AH$1,Asian_Countries!$A$2:$A$31,0)))^2</f>
        <v>1.5558800080090125</v>
      </c>
      <c r="AI5" s="3">
        <f>(SSEAsia!$D5-INDEX(Asian_Countries!$B$2:$B$31,MATCH(SSEAsia!AI$1,Asian_Countries!$A$2:$A$31,0)))^2+(SSEAsia!$F5-INDEX(Asian_Countries!$C$2:$C$31,MATCH(SSEAsia!AI$1,Asian_Countries!$A$2:$A$31,0)))^2+(SSEAsia!$H5-INDEX(Asian_Countries!$D$2:$D$31,MATCH(SSEAsia!AI$1,Asian_Countries!$A$2:$A$31,0)))^2+(SSEAsia!$I5-INDEX(Asian_Countries!$E$2:$E$31,MATCH(SSEAsia!AI$1,Asian_Countries!$A$2:$A$31,0)))^2+(SSEAsia!$J5-INDEX(Asian_Countries!$F$2:$F$31,MATCH(SSEAsia!AI$1,Asian_Countries!$A$2:$A$31,0)))^2</f>
        <v>0.25714438073859941</v>
      </c>
      <c r="AJ5" s="3">
        <f>(SSEAsia!$D5-INDEX(Asian_Countries!$B$2:$B$31,MATCH(SSEAsia!AJ$1,Asian_Countries!$A$2:$A$31,0)))^2+(SSEAsia!$F5-INDEX(Asian_Countries!$C$2:$C$31,MATCH(SSEAsia!AJ$1,Asian_Countries!$A$2:$A$31,0)))^2+(SSEAsia!$H5-INDEX(Asian_Countries!$D$2:$D$31,MATCH(SSEAsia!AJ$1,Asian_Countries!$A$2:$A$31,0)))^2+(SSEAsia!$I5-INDEX(Asian_Countries!$E$2:$E$31,MATCH(SSEAsia!AJ$1,Asian_Countries!$A$2:$A$31,0)))^2+(SSEAsia!$J5-INDEX(Asian_Countries!$F$2:$F$31,MATCH(SSEAsia!AJ$1,Asian_Countries!$A$2:$A$31,0)))^2</f>
        <v>2.4807306685921877</v>
      </c>
    </row>
    <row r="6" spans="1:36" ht="15.75">
      <c r="B6" s="12" t="s">
        <v>44</v>
      </c>
      <c r="C6" s="3">
        <v>1692870000000</v>
      </c>
      <c r="D6" s="3">
        <v>6.9599999999999995E-2</v>
      </c>
      <c r="E6">
        <v>54207.09</v>
      </c>
      <c r="F6" s="3">
        <v>0.38031636299999999</v>
      </c>
      <c r="G6">
        <v>49400.136200000001</v>
      </c>
      <c r="H6" s="3">
        <v>0.503</v>
      </c>
      <c r="I6" s="4">
        <v>0.39040753</v>
      </c>
      <c r="J6" s="4">
        <v>5.3643360000000001E-2</v>
      </c>
      <c r="K6" s="4">
        <v>6.2628114814922461E-2</v>
      </c>
      <c r="M6" s="3">
        <f>(SSEAsia!$D6-INDEX(Asian_Countries!$B$2:$B$31,MATCH(SSEAsia!M$1,Asian_Countries!$A$2:$A$31,0)))^2+(SSEAsia!$F6-INDEX(Asian_Countries!$C$2:$C$31,MATCH(SSEAsia!M$1,Asian_Countries!$A$2:$A$31,0)))^2+(SSEAsia!$H6-INDEX(Asian_Countries!$D$2:$D$31,MATCH(SSEAsia!M$1,Asian_Countries!$A$2:$A$31,0)))^2+(SSEAsia!$I6-INDEX(Asian_Countries!$E$2:$E$31,MATCH(SSEAsia!M$1,Asian_Countries!$A$2:$A$31,0)))^2+(SSEAsia!$J6-INDEX(Asian_Countries!$F$2:$F$31,MATCH(SSEAsia!M$1,Asian_Countries!$A$2:$A$31,0)))^2</f>
        <v>0.26811092379866958</v>
      </c>
      <c r="N6" s="3">
        <f>(SSEAsia!$D6-INDEX(Asian_Countries!$B$2:$B$31,MATCH(SSEAsia!N$1,Asian_Countries!$A$2:$A$31,0)))^2+(SSEAsia!$F6-INDEX(Asian_Countries!$C$2:$C$31,MATCH(SSEAsia!N$1,Asian_Countries!$A$2:$A$31,0)))^2+(SSEAsia!$H6-INDEX(Asian_Countries!$D$2:$D$31,MATCH(SSEAsia!N$1,Asian_Countries!$A$2:$A$31,0)))^2+(SSEAsia!$I6-INDEX(Asian_Countries!$E$2:$E$31,MATCH(SSEAsia!N$1,Asian_Countries!$A$2:$A$31,0)))^2+(SSEAsia!$J6-INDEX(Asian_Countries!$F$2:$F$31,MATCH(SSEAsia!N$1,Asian_Countries!$A$2:$A$31,0)))^2</f>
        <v>0.49984539139166467</v>
      </c>
      <c r="O6" s="3">
        <f>(SSEAsia!$D6-INDEX(Asian_Countries!$B$2:$B$31,MATCH(SSEAsia!O$1,Asian_Countries!$A$2:$A$31,0)))^2+(SSEAsia!$F6-INDEX(Asian_Countries!$C$2:$C$31,MATCH(SSEAsia!O$1,Asian_Countries!$A$2:$A$31,0)))^2+(SSEAsia!$H6-INDEX(Asian_Countries!$D$2:$D$31,MATCH(SSEAsia!O$1,Asian_Countries!$A$2:$A$31,0)))^2+(SSEAsia!$I6-INDEX(Asian_Countries!$E$2:$E$31,MATCH(SSEAsia!O$1,Asian_Countries!$A$2:$A$31,0)))^2+(SSEAsia!$J6-INDEX(Asian_Countries!$F$2:$F$31,MATCH(SSEAsia!O$1,Asian_Countries!$A$2:$A$31,0)))^2</f>
        <v>1.9949164020378261</v>
      </c>
      <c r="P6" s="3">
        <f>(SSEAsia!$D6-INDEX(Asian_Countries!$B$2:$B$31,MATCH(SSEAsia!P$1,Asian_Countries!$A$2:$A$31,0)))^2+(SSEAsia!$F6-INDEX(Asian_Countries!$C$2:$C$31,MATCH(SSEAsia!P$1,Asian_Countries!$A$2:$A$31,0)))^2+(SSEAsia!$H6-INDEX(Asian_Countries!$D$2:$D$31,MATCH(SSEAsia!P$1,Asian_Countries!$A$2:$A$31,0)))^2+(SSEAsia!$I6-INDEX(Asian_Countries!$E$2:$E$31,MATCH(SSEAsia!P$1,Asian_Countries!$A$2:$A$31,0)))^2+(SSEAsia!$J6-INDEX(Asian_Countries!$F$2:$F$31,MATCH(SSEAsia!P$1,Asian_Countries!$A$2:$A$31,0)))^2</f>
        <v>0.91528851227813635</v>
      </c>
      <c r="Q6" s="3">
        <f>(SSEAsia!$D6-INDEX(Asian_Countries!$B$2:$B$31,MATCH(SSEAsia!Q$1,Asian_Countries!$A$2:$A$31,0)))^2+(SSEAsia!$F6-INDEX(Asian_Countries!$C$2:$C$31,MATCH(SSEAsia!Q$1,Asian_Countries!$A$2:$A$31,0)))^2+(SSEAsia!$H6-INDEX(Asian_Countries!$D$2:$D$31,MATCH(SSEAsia!Q$1,Asian_Countries!$A$2:$A$31,0)))^2+(SSEAsia!$I6-INDEX(Asian_Countries!$E$2:$E$31,MATCH(SSEAsia!Q$1,Asian_Countries!$A$2:$A$31,0)))^2+(SSEAsia!$J6-INDEX(Asian_Countries!$F$2:$F$31,MATCH(SSEAsia!Q$1,Asian_Countries!$A$2:$A$31,0)))^2</f>
        <v>0.33583818040886293</v>
      </c>
      <c r="R6" s="3">
        <f>(SSEAsia!$D6-INDEX(Asian_Countries!$B$2:$B$31,MATCH(SSEAsia!R$1,Asian_Countries!$A$2:$A$31,0)))^2+(SSEAsia!$F6-INDEX(Asian_Countries!$C$2:$C$31,MATCH(SSEAsia!R$1,Asian_Countries!$A$2:$A$31,0)))^2+(SSEAsia!$H6-INDEX(Asian_Countries!$D$2:$D$31,MATCH(SSEAsia!R$1,Asian_Countries!$A$2:$A$31,0)))^2+(SSEAsia!$I6-INDEX(Asian_Countries!$E$2:$E$31,MATCH(SSEAsia!R$1,Asian_Countries!$A$2:$A$31,0)))^2+(SSEAsia!$J6-INDEX(Asian_Countries!$F$2:$F$31,MATCH(SSEAsia!R$1,Asian_Countries!$A$2:$A$31,0)))^2</f>
        <v>0.29922773099594613</v>
      </c>
      <c r="S6" s="3">
        <f>(SSEAsia!$D6-INDEX(Asian_Countries!$B$2:$B$31,MATCH(SSEAsia!S$1,Asian_Countries!$A$2:$A$31,0)))^2+(SSEAsia!$F6-INDEX(Asian_Countries!$C$2:$C$31,MATCH(SSEAsia!S$1,Asian_Countries!$A$2:$A$31,0)))^2+(SSEAsia!$H6-INDEX(Asian_Countries!$D$2:$D$31,MATCH(SSEAsia!S$1,Asian_Countries!$A$2:$A$31,0)))^2+(SSEAsia!$I6-INDEX(Asian_Countries!$E$2:$E$31,MATCH(SSEAsia!S$1,Asian_Countries!$A$2:$A$31,0)))^2+(SSEAsia!$J6-INDEX(Asian_Countries!$F$2:$F$31,MATCH(SSEAsia!S$1,Asian_Countries!$A$2:$A$31,0)))^2</f>
        <v>0.36270969697152389</v>
      </c>
      <c r="T6" s="3">
        <f>(SSEAsia!$D6-INDEX(Asian_Countries!$B$2:$B$31,MATCH(SSEAsia!T$1,Asian_Countries!$A$2:$A$31,0)))^2+(SSEAsia!$F6-INDEX(Asian_Countries!$C$2:$C$31,MATCH(SSEAsia!T$1,Asian_Countries!$A$2:$A$31,0)))^2+(SSEAsia!$H6-INDEX(Asian_Countries!$D$2:$D$31,MATCH(SSEAsia!T$1,Asian_Countries!$A$2:$A$31,0)))^2+(SSEAsia!$I6-INDEX(Asian_Countries!$E$2:$E$31,MATCH(SSEAsia!T$1,Asian_Countries!$A$2:$A$31,0)))^2+(SSEAsia!$J6-INDEX(Asian_Countries!$F$2:$F$31,MATCH(SSEAsia!T$1,Asian_Countries!$A$2:$A$31,0)))^2</f>
        <v>3.1402169405693181E-2</v>
      </c>
      <c r="U6" s="3">
        <f>(SSEAsia!$D6-INDEX(Asian_Countries!$B$2:$B$31,MATCH(SSEAsia!U$1,Asian_Countries!$A$2:$A$31,0)))^2+(SSEAsia!$F6-INDEX(Asian_Countries!$C$2:$C$31,MATCH(SSEAsia!U$1,Asian_Countries!$A$2:$A$31,0)))^2+(SSEAsia!$H6-INDEX(Asian_Countries!$D$2:$D$31,MATCH(SSEAsia!U$1,Asian_Countries!$A$2:$A$31,0)))^2+(SSEAsia!$I6-INDEX(Asian_Countries!$E$2:$E$31,MATCH(SSEAsia!U$1,Asian_Countries!$A$2:$A$31,0)))^2+(SSEAsia!$J6-INDEX(Asian_Countries!$F$2:$F$31,MATCH(SSEAsia!U$1,Asian_Countries!$A$2:$A$31,0)))^2</f>
        <v>6.7412703701955318E-2</v>
      </c>
      <c r="V6" s="3">
        <f>(SSEAsia!$D6-INDEX(Asian_Countries!$B$2:$B$31,MATCH(SSEAsia!V$1,Asian_Countries!$A$2:$A$31,0)))^2+(SSEAsia!$F6-INDEX(Asian_Countries!$C$2:$C$31,MATCH(SSEAsia!V$1,Asian_Countries!$A$2:$A$31,0)))^2+(SSEAsia!$H6-INDEX(Asian_Countries!$D$2:$D$31,MATCH(SSEAsia!V$1,Asian_Countries!$A$2:$A$31,0)))^2+(SSEAsia!$I6-INDEX(Asian_Countries!$E$2:$E$31,MATCH(SSEAsia!V$1,Asian_Countries!$A$2:$A$31,0)))^2+(SSEAsia!$J6-INDEX(Asian_Countries!$F$2:$F$31,MATCH(SSEAsia!V$1,Asian_Countries!$A$2:$A$31,0)))^2</f>
        <v>0.43759710739574947</v>
      </c>
      <c r="W6" s="3">
        <f>(SSEAsia!$D6-INDEX(Asian_Countries!$B$2:$B$31,MATCH(SSEAsia!W$1,Asian_Countries!$A$2:$A$31,0)))^2+(SSEAsia!$F6-INDEX(Asian_Countries!$C$2:$C$31,MATCH(SSEAsia!W$1,Asian_Countries!$A$2:$A$31,0)))^2+(SSEAsia!$H6-INDEX(Asian_Countries!$D$2:$D$31,MATCH(SSEAsia!W$1,Asian_Countries!$A$2:$A$31,0)))^2+(SSEAsia!$I6-INDEX(Asian_Countries!$E$2:$E$31,MATCH(SSEAsia!W$1,Asian_Countries!$A$2:$A$31,0)))^2+(SSEAsia!$J6-INDEX(Asian_Countries!$F$2:$F$31,MATCH(SSEAsia!W$1,Asian_Countries!$A$2:$A$31,0)))^2</f>
        <v>0.16272602691306867</v>
      </c>
      <c r="X6" s="3">
        <f>(SSEAsia!$D6-INDEX(Asian_Countries!$B$2:$B$31,MATCH(SSEAsia!X$1,Asian_Countries!$A$2:$A$31,0)))^2+(SSEAsia!$F6-INDEX(Asian_Countries!$C$2:$C$31,MATCH(SSEAsia!X$1,Asian_Countries!$A$2:$A$31,0)))^2+(SSEAsia!$H6-INDEX(Asian_Countries!$D$2:$D$31,MATCH(SSEAsia!X$1,Asian_Countries!$A$2:$A$31,0)))^2+(SSEAsia!$I6-INDEX(Asian_Countries!$E$2:$E$31,MATCH(SSEAsia!X$1,Asian_Countries!$A$2:$A$31,0)))^2+(SSEAsia!$J6-INDEX(Asian_Countries!$F$2:$F$31,MATCH(SSEAsia!X$1,Asian_Countries!$A$2:$A$31,0)))^2</f>
        <v>0.55361912482576081</v>
      </c>
      <c r="Y6" s="3">
        <f>(SSEAsia!$D6-INDEX(Asian_Countries!$B$2:$B$31,MATCH(SSEAsia!Y$1,Asian_Countries!$A$2:$A$31,0)))^2+(SSEAsia!$F6-INDEX(Asian_Countries!$C$2:$C$31,MATCH(SSEAsia!Y$1,Asian_Countries!$A$2:$A$31,0)))^2+(SSEAsia!$H6-INDEX(Asian_Countries!$D$2:$D$31,MATCH(SSEAsia!Y$1,Asian_Countries!$A$2:$A$31,0)))^2+(SSEAsia!$I6-INDEX(Asian_Countries!$E$2:$E$31,MATCH(SSEAsia!Y$1,Asian_Countries!$A$2:$A$31,0)))^2+(SSEAsia!$J6-INDEX(Asian_Countries!$F$2:$F$31,MATCH(SSEAsia!Y$1,Asian_Countries!$A$2:$A$31,0)))^2</f>
        <v>0.33962778814867861</v>
      </c>
      <c r="Z6" s="3">
        <f>(SSEAsia!$D6-INDEX(Asian_Countries!$B$2:$B$31,MATCH(SSEAsia!Z$1,Asian_Countries!$A$2:$A$31,0)))^2+(SSEAsia!$F6-INDEX(Asian_Countries!$C$2:$C$31,MATCH(SSEAsia!Z$1,Asian_Countries!$A$2:$A$31,0)))^2+(SSEAsia!$H6-INDEX(Asian_Countries!$D$2:$D$31,MATCH(SSEAsia!Z$1,Asian_Countries!$A$2:$A$31,0)))^2+(SSEAsia!$I6-INDEX(Asian_Countries!$E$2:$E$31,MATCH(SSEAsia!Z$1,Asian_Countries!$A$2:$A$31,0)))^2+(SSEAsia!$J6-INDEX(Asian_Countries!$F$2:$F$31,MATCH(SSEAsia!Z$1,Asian_Countries!$A$2:$A$31,0)))^2</f>
        <v>8.3517521707009601E-2</v>
      </c>
      <c r="AA6" s="3">
        <f>(SSEAsia!$D6-INDEX(Asian_Countries!$B$2:$B$31,MATCH(SSEAsia!AA$1,Asian_Countries!$A$2:$A$31,0)))^2+(SSEAsia!$F6-INDEX(Asian_Countries!$C$2:$C$31,MATCH(SSEAsia!AA$1,Asian_Countries!$A$2:$A$31,0)))^2+(SSEAsia!$H6-INDEX(Asian_Countries!$D$2:$D$31,MATCH(SSEAsia!AA$1,Asian_Countries!$A$2:$A$31,0)))^2+(SSEAsia!$I6-INDEX(Asian_Countries!$E$2:$E$31,MATCH(SSEAsia!AA$1,Asian_Countries!$A$2:$A$31,0)))^2+(SSEAsia!$J6-INDEX(Asian_Countries!$F$2:$F$31,MATCH(SSEAsia!AA$1,Asian_Countries!$A$2:$A$31,0)))^2</f>
        <v>0.45247942236092881</v>
      </c>
      <c r="AB6" s="3">
        <f>(SSEAsia!$D6-INDEX(Asian_Countries!$B$2:$B$31,MATCH(SSEAsia!AB$1,Asian_Countries!$A$2:$A$31,0)))^2+(SSEAsia!$F6-INDEX(Asian_Countries!$C$2:$C$31,MATCH(SSEAsia!AB$1,Asian_Countries!$A$2:$A$31,0)))^2+(SSEAsia!$H6-INDEX(Asian_Countries!$D$2:$D$31,MATCH(SSEAsia!AB$1,Asian_Countries!$A$2:$A$31,0)))^2+(SSEAsia!$I6-INDEX(Asian_Countries!$E$2:$E$31,MATCH(SSEAsia!AB$1,Asian_Countries!$A$2:$A$31,0)))^2+(SSEAsia!$J6-INDEX(Asian_Countries!$F$2:$F$31,MATCH(SSEAsia!AB$1,Asian_Countries!$A$2:$A$31,0)))^2</f>
        <v>0.516909640891693</v>
      </c>
      <c r="AC6" s="3">
        <f>(SSEAsia!$D6-INDEX(Asian_Countries!$B$2:$B$31,MATCH(SSEAsia!AC$1,Asian_Countries!$A$2:$A$31,0)))^2+(SSEAsia!$F6-INDEX(Asian_Countries!$C$2:$C$31,MATCH(SSEAsia!AC$1,Asian_Countries!$A$2:$A$31,0)))^2+(SSEAsia!$H6-INDEX(Asian_Countries!$D$2:$D$31,MATCH(SSEAsia!AC$1,Asian_Countries!$A$2:$A$31,0)))^2+(SSEAsia!$I6-INDEX(Asian_Countries!$E$2:$E$31,MATCH(SSEAsia!AC$1,Asian_Countries!$A$2:$A$31,0)))^2+(SSEAsia!$J6-INDEX(Asian_Countries!$F$2:$F$31,MATCH(SSEAsia!AC$1,Asian_Countries!$A$2:$A$31,0)))^2</f>
        <v>0.44570422791612058</v>
      </c>
      <c r="AD6" s="3">
        <f>(SSEAsia!$D6-INDEX(Asian_Countries!$B$2:$B$31,MATCH(SSEAsia!AD$1,Asian_Countries!$A$2:$A$31,0)))^2+(SSEAsia!$F6-INDEX(Asian_Countries!$C$2:$C$31,MATCH(SSEAsia!AD$1,Asian_Countries!$A$2:$A$31,0)))^2+(SSEAsia!$H6-INDEX(Asian_Countries!$D$2:$D$31,MATCH(SSEAsia!AD$1,Asian_Countries!$A$2:$A$31,0)))^2+(SSEAsia!$I6-INDEX(Asian_Countries!$E$2:$E$31,MATCH(SSEAsia!AD$1,Asian_Countries!$A$2:$A$31,0)))^2+(SSEAsia!$J6-INDEX(Asian_Countries!$F$2:$F$31,MATCH(SSEAsia!AD$1,Asian_Countries!$A$2:$A$31,0)))^2</f>
        <v>3.1410437882728758E-2</v>
      </c>
      <c r="AE6" s="3">
        <f>(SSEAsia!$D6-INDEX(Asian_Countries!$B$2:$B$31,MATCH(SSEAsia!AE$1,Asian_Countries!$A$2:$A$31,0)))^2+(SSEAsia!$F6-INDEX(Asian_Countries!$C$2:$C$31,MATCH(SSEAsia!AE$1,Asian_Countries!$A$2:$A$31,0)))^2+(SSEAsia!$H6-INDEX(Asian_Countries!$D$2:$D$31,MATCH(SSEAsia!AE$1,Asian_Countries!$A$2:$A$31,0)))^2+(SSEAsia!$I6-INDEX(Asian_Countries!$E$2:$E$31,MATCH(SSEAsia!AE$1,Asian_Countries!$A$2:$A$31,0)))^2+(SSEAsia!$J6-INDEX(Asian_Countries!$F$2:$F$31,MATCH(SSEAsia!AE$1,Asian_Countries!$A$2:$A$31,0)))^2</f>
        <v>0.30933733993068802</v>
      </c>
      <c r="AF6" s="3">
        <f>(SSEAsia!$D6-INDEX(Asian_Countries!$B$2:$B$31,MATCH(SSEAsia!AF$1,Asian_Countries!$A$2:$A$31,0)))^2+(SSEAsia!$F6-INDEX(Asian_Countries!$C$2:$C$31,MATCH(SSEAsia!AF$1,Asian_Countries!$A$2:$A$31,0)))^2+(SSEAsia!$H6-INDEX(Asian_Countries!$D$2:$D$31,MATCH(SSEAsia!AF$1,Asian_Countries!$A$2:$A$31,0)))^2+(SSEAsia!$I6-INDEX(Asian_Countries!$E$2:$E$31,MATCH(SSEAsia!AF$1,Asian_Countries!$A$2:$A$31,0)))^2+(SSEAsia!$J6-INDEX(Asian_Countries!$F$2:$F$31,MATCH(SSEAsia!AF$1,Asian_Countries!$A$2:$A$31,0)))^2</f>
        <v>0.51746157370788848</v>
      </c>
      <c r="AG6" s="3">
        <f>(SSEAsia!$D6-INDEX(Asian_Countries!$B$2:$B$31,MATCH(SSEAsia!AG$1,Asian_Countries!$A$2:$A$31,0)))^2+(SSEAsia!$F6-INDEX(Asian_Countries!$C$2:$C$31,MATCH(SSEAsia!AG$1,Asian_Countries!$A$2:$A$31,0)))^2+(SSEAsia!$H6-INDEX(Asian_Countries!$D$2:$D$31,MATCH(SSEAsia!AG$1,Asian_Countries!$A$2:$A$31,0)))^2+(SSEAsia!$I6-INDEX(Asian_Countries!$E$2:$E$31,MATCH(SSEAsia!AG$1,Asian_Countries!$A$2:$A$31,0)))^2+(SSEAsia!$J6-INDEX(Asian_Countries!$F$2:$F$31,MATCH(SSEAsia!AG$1,Asian_Countries!$A$2:$A$31,0)))^2</f>
        <v>0.21695849952820101</v>
      </c>
      <c r="AH6" s="3">
        <f>(SSEAsia!$D6-INDEX(Asian_Countries!$B$2:$B$31,MATCH(SSEAsia!AH$1,Asian_Countries!$A$2:$A$31,0)))^2+(SSEAsia!$F6-INDEX(Asian_Countries!$C$2:$C$31,MATCH(SSEAsia!AH$1,Asian_Countries!$A$2:$A$31,0)))^2+(SSEAsia!$H6-INDEX(Asian_Countries!$D$2:$D$31,MATCH(SSEAsia!AH$1,Asian_Countries!$A$2:$A$31,0)))^2+(SSEAsia!$I6-INDEX(Asian_Countries!$E$2:$E$31,MATCH(SSEAsia!AH$1,Asian_Countries!$A$2:$A$31,0)))^2+(SSEAsia!$J6-INDEX(Asian_Countries!$F$2:$F$31,MATCH(SSEAsia!AH$1,Asian_Countries!$A$2:$A$31,0)))^2</f>
        <v>0.10629429436950358</v>
      </c>
      <c r="AI6" s="3">
        <f>(SSEAsia!$D6-INDEX(Asian_Countries!$B$2:$B$31,MATCH(SSEAsia!AI$1,Asian_Countries!$A$2:$A$31,0)))^2+(SSEAsia!$F6-INDEX(Asian_Countries!$C$2:$C$31,MATCH(SSEAsia!AI$1,Asian_Countries!$A$2:$A$31,0)))^2+(SSEAsia!$H6-INDEX(Asian_Countries!$D$2:$D$31,MATCH(SSEAsia!AI$1,Asian_Countries!$A$2:$A$31,0)))^2+(SSEAsia!$I6-INDEX(Asian_Countries!$E$2:$E$31,MATCH(SSEAsia!AI$1,Asian_Countries!$A$2:$A$31,0)))^2+(SSEAsia!$J6-INDEX(Asian_Countries!$F$2:$F$31,MATCH(SSEAsia!AI$1,Asian_Countries!$A$2:$A$31,0)))^2</f>
        <v>0.46939711361263753</v>
      </c>
      <c r="AJ6" s="3">
        <f>(SSEAsia!$D6-INDEX(Asian_Countries!$B$2:$B$31,MATCH(SSEAsia!AJ$1,Asian_Countries!$A$2:$A$31,0)))^2+(SSEAsia!$F6-INDEX(Asian_Countries!$C$2:$C$31,MATCH(SSEAsia!AJ$1,Asian_Countries!$A$2:$A$31,0)))^2+(SSEAsia!$H6-INDEX(Asian_Countries!$D$2:$D$31,MATCH(SSEAsia!AJ$1,Asian_Countries!$A$2:$A$31,0)))^2+(SSEAsia!$I6-INDEX(Asian_Countries!$E$2:$E$31,MATCH(SSEAsia!AJ$1,Asian_Countries!$A$2:$A$31,0)))^2+(SSEAsia!$J6-INDEX(Asian_Countries!$F$2:$F$31,MATCH(SSEAsia!AJ$1,Asian_Countries!$A$2:$A$31,0)))^2</f>
        <v>0.42463142965056927</v>
      </c>
    </row>
    <row r="7" spans="1:36" ht="15.75">
      <c r="B7" s="12" t="s">
        <v>54</v>
      </c>
      <c r="C7" s="3">
        <v>524842000000</v>
      </c>
      <c r="D7" s="3">
        <v>1.95E-2</v>
      </c>
      <c r="E7">
        <v>100239.18</v>
      </c>
      <c r="F7" s="3">
        <v>0.72631263300000004</v>
      </c>
      <c r="G7">
        <v>90422.292409999995</v>
      </c>
      <c r="H7" s="3">
        <v>0.95799999999999996</v>
      </c>
      <c r="I7" s="4">
        <v>0.75931263000000004</v>
      </c>
      <c r="J7" s="4">
        <v>1.312141E-2</v>
      </c>
      <c r="K7" s="4">
        <v>1.7734594052620366E-2</v>
      </c>
      <c r="M7" s="3">
        <f>(SSEAsia!$D7-INDEX(Asian_Countries!$B$2:$B$31,MATCH(SSEAsia!M$1,Asian_Countries!$A$2:$A$31,0)))^2+(SSEAsia!$F7-INDEX(Asian_Countries!$C$2:$C$31,MATCH(SSEAsia!M$1,Asian_Countries!$A$2:$A$31,0)))^2+(SSEAsia!$H7-INDEX(Asian_Countries!$D$2:$D$31,MATCH(SSEAsia!M$1,Asian_Countries!$A$2:$A$31,0)))^2+(SSEAsia!$I7-INDEX(Asian_Countries!$E$2:$E$31,MATCH(SSEAsia!M$1,Asian_Countries!$A$2:$A$31,0)))^2+(SSEAsia!$J7-INDEX(Asian_Countries!$F$2:$F$31,MATCH(SSEAsia!M$1,Asian_Countries!$A$2:$A$31,0)))^2</f>
        <v>1.4068030380271324</v>
      </c>
      <c r="N7" s="3">
        <f>(SSEAsia!$D7-INDEX(Asian_Countries!$B$2:$B$31,MATCH(SSEAsia!N$1,Asian_Countries!$A$2:$A$31,0)))^2+(SSEAsia!$F7-INDEX(Asian_Countries!$C$2:$C$31,MATCH(SSEAsia!N$1,Asian_Countries!$A$2:$A$31,0)))^2+(SSEAsia!$H7-INDEX(Asian_Countries!$D$2:$D$31,MATCH(SSEAsia!N$1,Asian_Countries!$A$2:$A$31,0)))^2+(SSEAsia!$I7-INDEX(Asian_Countries!$E$2:$E$31,MATCH(SSEAsia!N$1,Asian_Countries!$A$2:$A$31,0)))^2+(SSEAsia!$J7-INDEX(Asian_Countries!$F$2:$F$31,MATCH(SSEAsia!N$1,Asian_Countries!$A$2:$A$31,0)))^2</f>
        <v>1.9206234071439139</v>
      </c>
      <c r="O7" s="3">
        <f>(SSEAsia!$D7-INDEX(Asian_Countries!$B$2:$B$31,MATCH(SSEAsia!O$1,Asian_Countries!$A$2:$A$31,0)))^2+(SSEAsia!$F7-INDEX(Asian_Countries!$C$2:$C$31,MATCH(SSEAsia!O$1,Asian_Countries!$A$2:$A$31,0)))^2+(SSEAsia!$H7-INDEX(Asian_Countries!$D$2:$D$31,MATCH(SSEAsia!O$1,Asian_Countries!$A$2:$A$31,0)))^2+(SSEAsia!$I7-INDEX(Asian_Countries!$E$2:$E$31,MATCH(SSEAsia!O$1,Asian_Countries!$A$2:$A$31,0)))^2+(SSEAsia!$J7-INDEX(Asian_Countries!$F$2:$F$31,MATCH(SSEAsia!O$1,Asian_Countries!$A$2:$A$31,0)))^2</f>
        <v>3.2765835120622393</v>
      </c>
      <c r="P7" s="3">
        <f>(SSEAsia!$D7-INDEX(Asian_Countries!$B$2:$B$31,MATCH(SSEAsia!P$1,Asian_Countries!$A$2:$A$31,0)))^2+(SSEAsia!$F7-INDEX(Asian_Countries!$C$2:$C$31,MATCH(SSEAsia!P$1,Asian_Countries!$A$2:$A$31,0)))^2+(SSEAsia!$H7-INDEX(Asian_Countries!$D$2:$D$31,MATCH(SSEAsia!P$1,Asian_Countries!$A$2:$A$31,0)))^2+(SSEAsia!$I7-INDEX(Asian_Countries!$E$2:$E$31,MATCH(SSEAsia!P$1,Asian_Countries!$A$2:$A$31,0)))^2+(SSEAsia!$J7-INDEX(Asian_Countries!$F$2:$F$31,MATCH(SSEAsia!P$1,Asian_Countries!$A$2:$A$31,0)))^2</f>
        <v>2.3404109763463956</v>
      </c>
      <c r="Q7" s="3">
        <f>(SSEAsia!$D7-INDEX(Asian_Countries!$B$2:$B$31,MATCH(SSEAsia!Q$1,Asian_Countries!$A$2:$A$31,0)))^2+(SSEAsia!$F7-INDEX(Asian_Countries!$C$2:$C$31,MATCH(SSEAsia!Q$1,Asian_Countries!$A$2:$A$31,0)))^2+(SSEAsia!$H7-INDEX(Asian_Countries!$D$2:$D$31,MATCH(SSEAsia!Q$1,Asian_Countries!$A$2:$A$31,0)))^2+(SSEAsia!$I7-INDEX(Asian_Countries!$E$2:$E$31,MATCH(SSEAsia!Q$1,Asian_Countries!$A$2:$A$31,0)))^2+(SSEAsia!$J7-INDEX(Asian_Countries!$F$2:$F$31,MATCH(SSEAsia!Q$1,Asian_Countries!$A$2:$A$31,0)))^2</f>
        <v>1.5725876560860665</v>
      </c>
      <c r="R7" s="3">
        <f>(SSEAsia!$D7-INDEX(Asian_Countries!$B$2:$B$31,MATCH(SSEAsia!R$1,Asian_Countries!$A$2:$A$31,0)))^2+(SSEAsia!$F7-INDEX(Asian_Countries!$C$2:$C$31,MATCH(SSEAsia!R$1,Asian_Countries!$A$2:$A$31,0)))^2+(SSEAsia!$H7-INDEX(Asian_Countries!$D$2:$D$31,MATCH(SSEAsia!R$1,Asian_Countries!$A$2:$A$31,0)))^2+(SSEAsia!$I7-INDEX(Asian_Countries!$E$2:$E$31,MATCH(SSEAsia!R$1,Asian_Countries!$A$2:$A$31,0)))^2+(SSEAsia!$J7-INDEX(Asian_Countries!$F$2:$F$31,MATCH(SSEAsia!R$1,Asian_Countries!$A$2:$A$31,0)))^2</f>
        <v>1.5051316875554908</v>
      </c>
      <c r="S7" s="3">
        <f>(SSEAsia!$D7-INDEX(Asian_Countries!$B$2:$B$31,MATCH(SSEAsia!S$1,Asian_Countries!$A$2:$A$31,0)))^2+(SSEAsia!$F7-INDEX(Asian_Countries!$C$2:$C$31,MATCH(SSEAsia!S$1,Asian_Countries!$A$2:$A$31,0)))^2+(SSEAsia!$H7-INDEX(Asian_Countries!$D$2:$D$31,MATCH(SSEAsia!S$1,Asian_Countries!$A$2:$A$31,0)))^2+(SSEAsia!$I7-INDEX(Asian_Countries!$E$2:$E$31,MATCH(SSEAsia!S$1,Asian_Countries!$A$2:$A$31,0)))^2+(SSEAsia!$J7-INDEX(Asian_Countries!$F$2:$F$31,MATCH(SSEAsia!S$1,Asian_Countries!$A$2:$A$31,0)))^2</f>
        <v>1.635535567628559</v>
      </c>
      <c r="T7" s="3">
        <f>(SSEAsia!$D7-INDEX(Asian_Countries!$B$2:$B$31,MATCH(SSEAsia!T$1,Asian_Countries!$A$2:$A$31,0)))^2+(SSEAsia!$F7-INDEX(Asian_Countries!$C$2:$C$31,MATCH(SSEAsia!T$1,Asian_Countries!$A$2:$A$31,0)))^2+(SSEAsia!$H7-INDEX(Asian_Countries!$D$2:$D$31,MATCH(SSEAsia!T$1,Asian_Countries!$A$2:$A$31,0)))^2+(SSEAsia!$I7-INDEX(Asian_Countries!$E$2:$E$31,MATCH(SSEAsia!T$1,Asian_Countries!$A$2:$A$31,0)))^2+(SSEAsia!$J7-INDEX(Asian_Countries!$F$2:$F$31,MATCH(SSEAsia!T$1,Asian_Countries!$A$2:$A$31,0)))^2</f>
        <v>0.69125844321176066</v>
      </c>
      <c r="U7" s="3">
        <f>(SSEAsia!$D7-INDEX(Asian_Countries!$B$2:$B$31,MATCH(SSEAsia!U$1,Asian_Countries!$A$2:$A$31,0)))^2+(SSEAsia!$F7-INDEX(Asian_Countries!$C$2:$C$31,MATCH(SSEAsia!U$1,Asian_Countries!$A$2:$A$31,0)))^2+(SSEAsia!$H7-INDEX(Asian_Countries!$D$2:$D$31,MATCH(SSEAsia!U$1,Asian_Countries!$A$2:$A$31,0)))^2+(SSEAsia!$I7-INDEX(Asian_Countries!$E$2:$E$31,MATCH(SSEAsia!U$1,Asian_Countries!$A$2:$A$31,0)))^2+(SSEAsia!$J7-INDEX(Asian_Countries!$F$2:$F$31,MATCH(SSEAsia!U$1,Asian_Countries!$A$2:$A$31,0)))^2</f>
        <v>0.77956820078524092</v>
      </c>
      <c r="V7" s="3">
        <f>(SSEAsia!$D7-INDEX(Asian_Countries!$B$2:$B$31,MATCH(SSEAsia!V$1,Asian_Countries!$A$2:$A$31,0)))^2+(SSEAsia!$F7-INDEX(Asian_Countries!$C$2:$C$31,MATCH(SSEAsia!V$1,Asian_Countries!$A$2:$A$31,0)))^2+(SSEAsia!$H7-INDEX(Asian_Countries!$D$2:$D$31,MATCH(SSEAsia!V$1,Asian_Countries!$A$2:$A$31,0)))^2+(SSEAsia!$I7-INDEX(Asian_Countries!$E$2:$E$31,MATCH(SSEAsia!V$1,Asian_Countries!$A$2:$A$31,0)))^2+(SSEAsia!$J7-INDEX(Asian_Countries!$F$2:$F$31,MATCH(SSEAsia!V$1,Asian_Countries!$A$2:$A$31,0)))^2</f>
        <v>1.7857681355388668</v>
      </c>
      <c r="W7" s="3">
        <f>(SSEAsia!$D7-INDEX(Asian_Countries!$B$2:$B$31,MATCH(SSEAsia!W$1,Asian_Countries!$A$2:$A$31,0)))^2+(SSEAsia!$F7-INDEX(Asian_Countries!$C$2:$C$31,MATCH(SSEAsia!W$1,Asian_Countries!$A$2:$A$31,0)))^2+(SSEAsia!$H7-INDEX(Asian_Countries!$D$2:$D$31,MATCH(SSEAsia!W$1,Asian_Countries!$A$2:$A$31,0)))^2+(SSEAsia!$I7-INDEX(Asian_Countries!$E$2:$E$31,MATCH(SSEAsia!W$1,Asian_Countries!$A$2:$A$31,0)))^2+(SSEAsia!$J7-INDEX(Asian_Countries!$F$2:$F$31,MATCH(SSEAsia!W$1,Asian_Countries!$A$2:$A$31,0)))^2</f>
        <v>1.1614066340326934</v>
      </c>
      <c r="X7" s="3">
        <f>(SSEAsia!$D7-INDEX(Asian_Countries!$B$2:$B$31,MATCH(SSEAsia!X$1,Asian_Countries!$A$2:$A$31,0)))^2+(SSEAsia!$F7-INDEX(Asian_Countries!$C$2:$C$31,MATCH(SSEAsia!X$1,Asian_Countries!$A$2:$A$31,0)))^2+(SSEAsia!$H7-INDEX(Asian_Countries!$D$2:$D$31,MATCH(SSEAsia!X$1,Asian_Countries!$A$2:$A$31,0)))^2+(SSEAsia!$I7-INDEX(Asian_Countries!$E$2:$E$31,MATCH(SSEAsia!X$1,Asian_Countries!$A$2:$A$31,0)))^2+(SSEAsia!$J7-INDEX(Asian_Countries!$F$2:$F$31,MATCH(SSEAsia!X$1,Asian_Countries!$A$2:$A$31,0)))^2</f>
        <v>2.0169194625081452</v>
      </c>
      <c r="Y7" s="3">
        <f>(SSEAsia!$D7-INDEX(Asian_Countries!$B$2:$B$31,MATCH(SSEAsia!Y$1,Asian_Countries!$A$2:$A$31,0)))^2+(SSEAsia!$F7-INDEX(Asian_Countries!$C$2:$C$31,MATCH(SSEAsia!Y$1,Asian_Countries!$A$2:$A$31,0)))^2+(SSEAsia!$H7-INDEX(Asian_Countries!$D$2:$D$31,MATCH(SSEAsia!Y$1,Asian_Countries!$A$2:$A$31,0)))^2+(SSEAsia!$I7-INDEX(Asian_Countries!$E$2:$E$31,MATCH(SSEAsia!Y$1,Asian_Countries!$A$2:$A$31,0)))^2+(SSEAsia!$J7-INDEX(Asian_Countries!$F$2:$F$31,MATCH(SSEAsia!Y$1,Asian_Countries!$A$2:$A$31,0)))^2</f>
        <v>1.5794970047266712</v>
      </c>
      <c r="Z7" s="3">
        <f>(SSEAsia!$D7-INDEX(Asian_Countries!$B$2:$B$31,MATCH(SSEAsia!Z$1,Asian_Countries!$A$2:$A$31,0)))^2+(SSEAsia!$F7-INDEX(Asian_Countries!$C$2:$C$31,MATCH(SSEAsia!Z$1,Asian_Countries!$A$2:$A$31,0)))^2+(SSEAsia!$H7-INDEX(Asian_Countries!$D$2:$D$31,MATCH(SSEAsia!Z$1,Asian_Countries!$A$2:$A$31,0)))^2+(SSEAsia!$I7-INDEX(Asian_Countries!$E$2:$E$31,MATCH(SSEAsia!Z$1,Asian_Countries!$A$2:$A$31,0)))^2+(SSEAsia!$J7-INDEX(Asian_Countries!$F$2:$F$31,MATCH(SSEAsia!Z$1,Asian_Countries!$A$2:$A$31,0)))^2</f>
        <v>0.91362513779887611</v>
      </c>
      <c r="AA7" s="3">
        <f>(SSEAsia!$D7-INDEX(Asian_Countries!$B$2:$B$31,MATCH(SSEAsia!AA$1,Asian_Countries!$A$2:$A$31,0)))^2+(SSEAsia!$F7-INDEX(Asian_Countries!$C$2:$C$31,MATCH(SSEAsia!AA$1,Asian_Countries!$A$2:$A$31,0)))^2+(SSEAsia!$H7-INDEX(Asian_Countries!$D$2:$D$31,MATCH(SSEAsia!AA$1,Asian_Countries!$A$2:$A$31,0)))^2+(SSEAsia!$I7-INDEX(Asian_Countries!$E$2:$E$31,MATCH(SSEAsia!AA$1,Asian_Countries!$A$2:$A$31,0)))^2+(SSEAsia!$J7-INDEX(Asian_Countries!$F$2:$F$31,MATCH(SSEAsia!AA$1,Asian_Countries!$A$2:$A$31,0)))^2</f>
        <v>1.813096657099053</v>
      </c>
      <c r="AB7" s="3">
        <f>(SSEAsia!$D7-INDEX(Asian_Countries!$B$2:$B$31,MATCH(SSEAsia!AB$1,Asian_Countries!$A$2:$A$31,0)))^2+(SSEAsia!$F7-INDEX(Asian_Countries!$C$2:$C$31,MATCH(SSEAsia!AB$1,Asian_Countries!$A$2:$A$31,0)))^2+(SSEAsia!$H7-INDEX(Asian_Countries!$D$2:$D$31,MATCH(SSEAsia!AB$1,Asian_Countries!$A$2:$A$31,0)))^2+(SSEAsia!$I7-INDEX(Asian_Countries!$E$2:$E$31,MATCH(SSEAsia!AB$1,Asian_Countries!$A$2:$A$31,0)))^2+(SSEAsia!$J7-INDEX(Asian_Countries!$F$2:$F$31,MATCH(SSEAsia!AB$1,Asian_Countries!$A$2:$A$31,0)))^2</f>
        <v>1.9579685305932382</v>
      </c>
      <c r="AC7" s="3">
        <f>(SSEAsia!$D7-INDEX(Asian_Countries!$B$2:$B$31,MATCH(SSEAsia!AC$1,Asian_Countries!$A$2:$A$31,0)))^2+(SSEAsia!$F7-INDEX(Asian_Countries!$C$2:$C$31,MATCH(SSEAsia!AC$1,Asian_Countries!$A$2:$A$31,0)))^2+(SSEAsia!$H7-INDEX(Asian_Countries!$D$2:$D$31,MATCH(SSEAsia!AC$1,Asian_Countries!$A$2:$A$31,0)))^2+(SSEAsia!$I7-INDEX(Asian_Countries!$E$2:$E$31,MATCH(SSEAsia!AC$1,Asian_Countries!$A$2:$A$31,0)))^2+(SSEAsia!$J7-INDEX(Asian_Countries!$F$2:$F$31,MATCH(SSEAsia!AC$1,Asian_Countries!$A$2:$A$31,0)))^2</f>
        <v>1.813616732310668</v>
      </c>
      <c r="AD7" s="3">
        <f>(SSEAsia!$D7-INDEX(Asian_Countries!$B$2:$B$31,MATCH(SSEAsia!AD$1,Asian_Countries!$A$2:$A$31,0)))^2+(SSEAsia!$F7-INDEX(Asian_Countries!$C$2:$C$31,MATCH(SSEAsia!AD$1,Asian_Countries!$A$2:$A$31,0)))^2+(SSEAsia!$H7-INDEX(Asian_Countries!$D$2:$D$31,MATCH(SSEAsia!AD$1,Asian_Countries!$A$2:$A$31,0)))^2+(SSEAsia!$I7-INDEX(Asian_Countries!$E$2:$E$31,MATCH(SSEAsia!AD$1,Asian_Countries!$A$2:$A$31,0)))^2+(SSEAsia!$J7-INDEX(Asian_Countries!$F$2:$F$31,MATCH(SSEAsia!AD$1,Asian_Countries!$A$2:$A$31,0)))^2</f>
        <v>0.70431636589719149</v>
      </c>
      <c r="AE7" s="3">
        <f>(SSEAsia!$D7-INDEX(Asian_Countries!$B$2:$B$31,MATCH(SSEAsia!AE$1,Asian_Countries!$A$2:$A$31,0)))^2+(SSEAsia!$F7-INDEX(Asian_Countries!$C$2:$C$31,MATCH(SSEAsia!AE$1,Asian_Countries!$A$2:$A$31,0)))^2+(SSEAsia!$H7-INDEX(Asian_Countries!$D$2:$D$31,MATCH(SSEAsia!AE$1,Asian_Countries!$A$2:$A$31,0)))^2+(SSEAsia!$I7-INDEX(Asian_Countries!$E$2:$E$31,MATCH(SSEAsia!AE$1,Asian_Countries!$A$2:$A$31,0)))^2+(SSEAsia!$J7-INDEX(Asian_Countries!$F$2:$F$31,MATCH(SSEAsia!AE$1,Asian_Countries!$A$2:$A$31,0)))^2</f>
        <v>1.5098431735287945</v>
      </c>
      <c r="AF7" s="3">
        <f>(SSEAsia!$D7-INDEX(Asian_Countries!$B$2:$B$31,MATCH(SSEAsia!AF$1,Asian_Countries!$A$2:$A$31,0)))^2+(SSEAsia!$F7-INDEX(Asian_Countries!$C$2:$C$31,MATCH(SSEAsia!AF$1,Asian_Countries!$A$2:$A$31,0)))^2+(SSEAsia!$H7-INDEX(Asian_Countries!$D$2:$D$31,MATCH(SSEAsia!AF$1,Asian_Countries!$A$2:$A$31,0)))^2+(SSEAsia!$I7-INDEX(Asian_Countries!$E$2:$E$31,MATCH(SSEAsia!AF$1,Asian_Countries!$A$2:$A$31,0)))^2+(SSEAsia!$J7-INDEX(Asian_Countries!$F$2:$F$31,MATCH(SSEAsia!AF$1,Asian_Countries!$A$2:$A$31,0)))^2</f>
        <v>1.9443990108942091</v>
      </c>
      <c r="AG7" s="3">
        <f>(SSEAsia!$D7-INDEX(Asian_Countries!$B$2:$B$31,MATCH(SSEAsia!AG$1,Asian_Countries!$A$2:$A$31,0)))^2+(SSEAsia!$F7-INDEX(Asian_Countries!$C$2:$C$31,MATCH(SSEAsia!AG$1,Asian_Countries!$A$2:$A$31,0)))^2+(SSEAsia!$H7-INDEX(Asian_Countries!$D$2:$D$31,MATCH(SSEAsia!AG$1,Asian_Countries!$A$2:$A$31,0)))^2+(SSEAsia!$I7-INDEX(Asian_Countries!$E$2:$E$31,MATCH(SSEAsia!AG$1,Asian_Countries!$A$2:$A$31,0)))^2+(SSEAsia!$J7-INDEX(Asian_Countries!$F$2:$F$31,MATCH(SSEAsia!AG$1,Asian_Countries!$A$2:$A$31,0)))^2</f>
        <v>1.306049954094689</v>
      </c>
      <c r="AH7" s="3">
        <f>(SSEAsia!$D7-INDEX(Asian_Countries!$B$2:$B$31,MATCH(SSEAsia!AH$1,Asian_Countries!$A$2:$A$31,0)))^2+(SSEAsia!$F7-INDEX(Asian_Countries!$C$2:$C$31,MATCH(SSEAsia!AH$1,Asian_Countries!$A$2:$A$31,0)))^2+(SSEAsia!$H7-INDEX(Asian_Countries!$D$2:$D$31,MATCH(SSEAsia!AH$1,Asian_Countries!$A$2:$A$31,0)))^2+(SSEAsia!$I7-INDEX(Asian_Countries!$E$2:$E$31,MATCH(SSEAsia!AH$1,Asian_Countries!$A$2:$A$31,0)))^2+(SSEAsia!$J7-INDEX(Asian_Countries!$F$2:$F$31,MATCH(SSEAsia!AH$1,Asian_Countries!$A$2:$A$31,0)))^2</f>
        <v>0.99583040174832183</v>
      </c>
      <c r="AI7" s="3">
        <f>(SSEAsia!$D7-INDEX(Asian_Countries!$B$2:$B$31,MATCH(SSEAsia!AI$1,Asian_Countries!$A$2:$A$31,0)))^2+(SSEAsia!$F7-INDEX(Asian_Countries!$C$2:$C$31,MATCH(SSEAsia!AI$1,Asian_Countries!$A$2:$A$31,0)))^2+(SSEAsia!$H7-INDEX(Asian_Countries!$D$2:$D$31,MATCH(SSEAsia!AI$1,Asian_Countries!$A$2:$A$31,0)))^2+(SSEAsia!$I7-INDEX(Asian_Countries!$E$2:$E$31,MATCH(SSEAsia!AI$1,Asian_Countries!$A$2:$A$31,0)))^2+(SSEAsia!$J7-INDEX(Asian_Countries!$F$2:$F$31,MATCH(SSEAsia!AI$1,Asian_Countries!$A$2:$A$31,0)))^2</f>
        <v>0.12832622021034878</v>
      </c>
      <c r="AJ7" s="3">
        <f>(SSEAsia!$D7-INDEX(Asian_Countries!$B$2:$B$31,MATCH(SSEAsia!AJ$1,Asian_Countries!$A$2:$A$31,0)))^2+(SSEAsia!$F7-INDEX(Asian_Countries!$C$2:$C$31,MATCH(SSEAsia!AJ$1,Asian_Countries!$A$2:$A$31,0)))^2+(SSEAsia!$H7-INDEX(Asian_Countries!$D$2:$D$31,MATCH(SSEAsia!AJ$1,Asian_Countries!$A$2:$A$31,0)))^2+(SSEAsia!$I7-INDEX(Asian_Countries!$E$2:$E$31,MATCH(SSEAsia!AJ$1,Asian_Countries!$A$2:$A$31,0)))^2+(SSEAsia!$J7-INDEX(Asian_Countries!$F$2:$F$31,MATCH(SSEAsia!AJ$1,Asian_Countries!$A$2:$A$31,0)))^2</f>
        <v>1.7660917096799842</v>
      </c>
    </row>
    <row r="9" spans="1:36">
      <c r="B9" s="3"/>
    </row>
    <row r="10" spans="1:36">
      <c r="A10" s="13" t="s">
        <v>61</v>
      </c>
      <c r="B10" s="13" t="s">
        <v>62</v>
      </c>
      <c r="F10" s="14" t="s">
        <v>61</v>
      </c>
      <c r="G10" s="14" t="s">
        <v>62</v>
      </c>
      <c r="I10" s="15" t="s">
        <v>61</v>
      </c>
      <c r="J10" s="15" t="s">
        <v>62</v>
      </c>
      <c r="M10">
        <v>2050</v>
      </c>
    </row>
    <row r="11" spans="1:36">
      <c r="A11" cm="1">
        <f t="array" ref="A11">MIN(IF($M21:$AJ21&gt;0,$M21:$AJ21))</f>
        <v>5.1778155393167552E-4</v>
      </c>
      <c r="B11" s="16" t="s">
        <v>35</v>
      </c>
      <c r="C11">
        <v>25</v>
      </c>
      <c r="D11" s="12" t="s">
        <v>63</v>
      </c>
      <c r="F11" s="14" cm="1">
        <f t="array" ref="F11">MIN(IF($M2:$AJ2&gt;0,$M2:$AJ2))</f>
        <v>5.5061660560502097E-4</v>
      </c>
      <c r="G11" s="14" t="str">
        <f>INDEX($M$1:$AJ$1,MATCH(F11,$M2:$AS2,0))</f>
        <v>Syria</v>
      </c>
      <c r="I11" s="15" cm="1">
        <f t="array" ref="I11">MIN(IF($M11:$AJ11&gt;0,$M11:$AJ11))</f>
        <v>3.7487147913639997E-4</v>
      </c>
      <c r="J11" s="15" t="str">
        <f>INDEX($M$1:$AJ$1,MATCH(I11,$M11:$AS11,0))</f>
        <v>Jordon</v>
      </c>
      <c r="M11" s="17">
        <f>(SSEAsia!$I2-INDEX(Asian_Countries!$E$2:$E$31,MATCH(SSEAsia!M$1,Asian_Countries!$A$2:$A$31,0)))^2+(SSEAsia!$J2-INDEX(Asian_Countries!$F$2:$F$31,MATCH(SSEAsia!M$1,Asian_Countries!$A$2:$A$31,0)))^2</f>
        <v>2.1962203855332502E-2</v>
      </c>
      <c r="N11" s="17">
        <f>(SSEAsia!$I2-INDEX(Asian_Countries!$E$2:$E$31,MATCH(SSEAsia!N$1,Asian_Countries!$A$2:$A$31,0)))^2+(SSEAsia!$J2-INDEX(Asian_Countries!$F$2:$F$31,MATCH(SSEAsia!N$1,Asian_Countries!$A$2:$A$31,0)))^2</f>
        <v>1.4009130308450003E-3</v>
      </c>
      <c r="O11" s="17">
        <f>(SSEAsia!$I2-INDEX(Asian_Countries!$E$2:$E$31,MATCH(SSEAsia!O$1,Asian_Countries!$A$2:$A$31,0)))^2+(SSEAsia!$J2-INDEX(Asian_Countries!$F$2:$F$31,MATCH(SSEAsia!O$1,Asian_Countries!$A$2:$A$31,0)))^2</f>
        <v>1.0191581738193258</v>
      </c>
      <c r="P11" s="17">
        <f>(SSEAsia!$I2-INDEX(Asian_Countries!$E$2:$E$31,MATCH(SSEAsia!P$1,Asian_Countries!$A$2:$A$31,0)))^2+(SSEAsia!$J2-INDEX(Asian_Countries!$F$2:$F$31,MATCH(SSEAsia!P$1,Asian_Countries!$A$2:$A$31,0)))^2</f>
        <v>0.45196458504128845</v>
      </c>
      <c r="Q11" s="17">
        <f>(SSEAsia!$I2-INDEX(Asian_Countries!$E$2:$E$31,MATCH(SSEAsia!Q$1,Asian_Countries!$A$2:$A$31,0)))^2+(SSEAsia!$J2-INDEX(Asian_Countries!$F$2:$F$31,MATCH(SSEAsia!Q$1,Asian_Countries!$A$2:$A$31,0)))^2</f>
        <v>4.6378381805732005E-2</v>
      </c>
      <c r="R11" s="17">
        <f>(SSEAsia!$I2-INDEX(Asian_Countries!$E$2:$E$31,MATCH(SSEAsia!R$1,Asian_Countries!$A$2:$A$31,0)))^2+(SSEAsia!$J2-INDEX(Asian_Countries!$F$2:$F$31,MATCH(SSEAsia!R$1,Asian_Countries!$A$2:$A$31,0)))^2</f>
        <v>6.5415813341684016E-3</v>
      </c>
      <c r="S11" s="17">
        <f>(SSEAsia!$I2-INDEX(Asian_Countries!$E$2:$E$31,MATCH(SSEAsia!S$1,Asian_Countries!$A$2:$A$31,0)))^2+(SSEAsia!$J2-INDEX(Asian_Countries!$F$2:$F$31,MATCH(SSEAsia!S$1,Asian_Countries!$A$2:$A$31,0)))^2</f>
        <v>1.3300963262599999E-3</v>
      </c>
      <c r="T11" s="17">
        <f>(SSEAsia!$I2-INDEX(Asian_Countries!$E$2:$E$31,MATCH(SSEAsia!T$1,Asian_Countries!$A$2:$A$31,0)))^2+(SSEAsia!$J2-INDEX(Asian_Countries!$F$2:$F$31,MATCH(SSEAsia!T$1,Asian_Countries!$A$2:$A$31,0)))^2</f>
        <v>4.7395869485976495E-2</v>
      </c>
      <c r="U11" s="17">
        <f>(SSEAsia!$I2-INDEX(Asian_Countries!$E$2:$E$31,MATCH(SSEAsia!U$1,Asian_Countries!$A$2:$A$31,0)))^2+(SSEAsia!$J2-INDEX(Asian_Countries!$F$2:$F$31,MATCH(SSEAsia!U$1,Asian_Countries!$A$2:$A$31,0)))^2</f>
        <v>3.1908627737338602E-2</v>
      </c>
      <c r="V11" s="17">
        <f>(SSEAsia!$I2-INDEX(Asian_Countries!$E$2:$E$31,MATCH(SSEAsia!V$1,Asian_Countries!$A$2:$A$31,0)))^2+(SSEAsia!$J2-INDEX(Asian_Countries!$F$2:$F$31,MATCH(SSEAsia!V$1,Asian_Countries!$A$2:$A$31,0)))^2</f>
        <v>3.7487147913639997E-4</v>
      </c>
      <c r="W11" s="17">
        <f>(SSEAsia!$I2-INDEX(Asian_Countries!$E$2:$E$31,MATCH(SSEAsia!W$1,Asian_Countries!$A$2:$A$31,0)))^2+(SSEAsia!$J2-INDEX(Asian_Countries!$F$2:$F$31,MATCH(SSEAsia!W$1,Asian_Countries!$A$2:$A$31,0)))^2</f>
        <v>1.82608550515201E-2</v>
      </c>
      <c r="X11" s="17">
        <f>(SSEAsia!$I2-INDEX(Asian_Countries!$E$2:$E$31,MATCH(SSEAsia!X$1,Asian_Countries!$A$2:$A$31,0)))^2+(SSEAsia!$J2-INDEX(Asian_Countries!$F$2:$F$31,MATCH(SSEAsia!X$1,Asian_Countries!$A$2:$A$31,0)))^2</f>
        <v>2.7498142391053E-3</v>
      </c>
      <c r="Y11" s="17">
        <f>(SSEAsia!$I2-INDEX(Asian_Countries!$E$2:$E$31,MATCH(SSEAsia!Y$1,Asian_Countries!$A$2:$A$31,0)))^2+(SSEAsia!$J2-INDEX(Asian_Countries!$F$2:$F$31,MATCH(SSEAsia!Y$1,Asian_Countries!$A$2:$A$31,0)))^2</f>
        <v>4.2004194266180019E-4</v>
      </c>
      <c r="Z11" s="17">
        <f>(SSEAsia!$I2-INDEX(Asian_Countries!$E$2:$E$31,MATCH(SSEAsia!Z$1,Asian_Countries!$A$2:$A$31,0)))^2+(SSEAsia!$J2-INDEX(Asian_Countries!$F$2:$F$31,MATCH(SSEAsia!Z$1,Asian_Countries!$A$2:$A$31,0)))^2</f>
        <v>7.5065464687284769E-2</v>
      </c>
      <c r="AA11" s="17">
        <f>(SSEAsia!$I2-INDEX(Asian_Countries!$E$2:$E$31,MATCH(SSEAsia!AA$1,Asian_Countries!$A$2:$A$31,0)))^2+(SSEAsia!$J2-INDEX(Asian_Countries!$F$2:$F$31,MATCH(SSEAsia!AA$1,Asian_Countries!$A$2:$A$31,0)))^2</f>
        <v>3.1801190581348007E-3</v>
      </c>
      <c r="AB11" s="17">
        <f>(SSEAsia!$I2-INDEX(Asian_Countries!$E$2:$E$31,MATCH(SSEAsia!AB$1,Asian_Countries!$A$2:$A$31,0)))^2+(SSEAsia!$J2-INDEX(Asian_Countries!$F$2:$F$31,MATCH(SSEAsia!AB$1,Asian_Countries!$A$2:$A$31,0)))^2</f>
        <v>2.8341906412698002E-3</v>
      </c>
      <c r="AC11" s="17">
        <f>(SSEAsia!$I2-INDEX(Asian_Countries!$E$2:$E$31,MATCH(SSEAsia!AC$1,Asian_Countries!$A$2:$A$31,0)))^2+(SSEAsia!$J2-INDEX(Asian_Countries!$F$2:$F$31,MATCH(SSEAsia!AC$1,Asian_Countries!$A$2:$A$31,0)))^2</f>
        <v>1.2169474360447996E-3</v>
      </c>
      <c r="AD11" s="17">
        <f>(SSEAsia!$I2-INDEX(Asian_Countries!$E$2:$E$31,MATCH(SSEAsia!AD$1,Asian_Countries!$A$2:$A$31,0)))^2+(SSEAsia!$J2-INDEX(Asian_Countries!$F$2:$F$31,MATCH(SSEAsia!AD$1,Asian_Countries!$A$2:$A$31,0)))^2</f>
        <v>3.4195787479106503E-2</v>
      </c>
      <c r="AE11" s="17">
        <f>(SSEAsia!$I2-INDEX(Asian_Countries!$E$2:$E$31,MATCH(SSEAsia!AE$1,Asian_Countries!$A$2:$A$31,0)))^2+(SSEAsia!$J2-INDEX(Asian_Countries!$F$2:$F$31,MATCH(SSEAsia!AE$1,Asian_Countries!$A$2:$A$31,0)))^2</f>
        <v>1.0950845250452902E-2</v>
      </c>
      <c r="AF11" s="17">
        <f>(SSEAsia!$I2-INDEX(Asian_Countries!$E$2:$E$31,MATCH(SSEAsia!AF$1,Asian_Countries!$A$2:$A$31,0)))^2+(SSEAsia!$J2-INDEX(Asian_Countries!$F$2:$F$31,MATCH(SSEAsia!AF$1,Asian_Countries!$A$2:$A$31,0)))^2</f>
        <v>4.7086822120809995E-4</v>
      </c>
      <c r="AG11" s="17">
        <f>(SSEAsia!$I2-INDEX(Asian_Countries!$E$2:$E$31,MATCH(SSEAsia!AG$1,Asian_Countries!$A$2:$A$31,0)))^2+(SSEAsia!$J2-INDEX(Asian_Countries!$F$2:$F$31,MATCH(SSEAsia!AG$1,Asian_Countries!$A$2:$A$31,0)))^2</f>
        <v>2.4991557479332099E-2</v>
      </c>
      <c r="AH11" s="17">
        <f>(SSEAsia!$I2-INDEX(Asian_Countries!$E$2:$E$31,MATCH(SSEAsia!AH$1,Asian_Countries!$A$2:$A$31,0)))^2+(SSEAsia!$J2-INDEX(Asian_Countries!$F$2:$F$31,MATCH(SSEAsia!AH$1,Asian_Countries!$A$2:$A$31,0)))^2</f>
        <v>7.4294371822148195E-2</v>
      </c>
      <c r="AI11" s="17">
        <f>(SSEAsia!$I2-INDEX(Asian_Countries!$E$2:$E$31,MATCH(SSEAsia!AI$1,Asian_Countries!$A$2:$A$31,0)))^2+(SSEAsia!$J2-INDEX(Asian_Countries!$F$2:$F$31,MATCH(SSEAsia!AI$1,Asian_Countries!$A$2:$A$31,0)))^2</f>
        <v>0.89867689826847708</v>
      </c>
      <c r="AJ11" s="17">
        <f>(SSEAsia!$I2-INDEX(Asian_Countries!$E$2:$E$31,MATCH(SSEAsia!AJ$1,Asian_Countries!$A$2:$A$31,0)))^2+(SSEAsia!$J2-INDEX(Asian_Countries!$F$2:$F$31,MATCH(SSEAsia!AJ$1,Asian_Countries!$A$2:$A$31,0)))^2</f>
        <v>3.2879679953440998E-3</v>
      </c>
    </row>
    <row r="12" spans="1:36">
      <c r="A12" cm="1">
        <f t="array" ref="A12">MIN(IF($M22:$AJ22&gt;0,$M22:$AJ22))</f>
        <v>8.8576459824641213E-2</v>
      </c>
      <c r="B12" s="16" t="s">
        <v>51</v>
      </c>
      <c r="C12">
        <v>26</v>
      </c>
      <c r="D12" s="12" t="s">
        <v>41</v>
      </c>
      <c r="F12" s="14" cm="1">
        <f t="array" ref="F12">MIN(IF($M3:$AJ3&gt;0,$M3:$AJ3))</f>
        <v>0.12145066757480852</v>
      </c>
      <c r="G12" s="14" t="str">
        <f>INDEX($M$1:$AJ$1,MATCH(F12,$M3:$AS3,0))</f>
        <v>Rep of Korea</v>
      </c>
      <c r="I12" s="15" cm="1">
        <f t="array" ref="I12">MIN(IF($M12:$AJ12&gt;0,$M12:$AJ12))</f>
        <v>1.9849347715786008E-3</v>
      </c>
      <c r="J12" s="15" t="str">
        <f>INDEX($M$1:$AJ$1,MATCH(I12,$M12:$AS12,0))</f>
        <v>Malaysia</v>
      </c>
      <c r="M12" s="17">
        <f>(SSEAsia!$I3-INDEX(Asian_Countries!$E$2:$E$31,MATCH(SSEAsia!M$1,Asian_Countries!$A$2:$A$31,0)))^2+(SSEAsia!$J3-INDEX(Asian_Countries!$F$2:$F$31,MATCH(SSEAsia!M$1,Asian_Countries!$A$2:$A$31,0)))^2</f>
        <v>2.2179296150898496E-2</v>
      </c>
      <c r="N12" s="17">
        <f>(SSEAsia!$I3-INDEX(Asian_Countries!$E$2:$E$31,MATCH(SSEAsia!N$1,Asian_Countries!$A$2:$A$31,0)))^2+(SSEAsia!$J3-INDEX(Asian_Countries!$F$2:$F$31,MATCH(SSEAsia!N$1,Asian_Countries!$A$2:$A$31,0)))^2</f>
        <v>9.3042377239021604E-2</v>
      </c>
      <c r="O12" s="17">
        <f>(SSEAsia!$I3-INDEX(Asian_Countries!$E$2:$E$31,MATCH(SSEAsia!O$1,Asian_Countries!$A$2:$A$31,0)))^2+(SSEAsia!$J3-INDEX(Asian_Countries!$F$2:$F$31,MATCH(SSEAsia!O$1,Asian_Countries!$A$2:$A$31,0)))^2</f>
        <v>1.0105485717019473</v>
      </c>
      <c r="P12" s="17">
        <f>(SSEAsia!$I3-INDEX(Asian_Countries!$E$2:$E$31,MATCH(SSEAsia!P$1,Asian_Countries!$A$2:$A$31,0)))^2+(SSEAsia!$J3-INDEX(Asian_Countries!$F$2:$F$31,MATCH(SSEAsia!P$1,Asian_Countries!$A$2:$A$31,0)))^2</f>
        <v>0.50411619303525224</v>
      </c>
      <c r="Q12" s="17">
        <f>(SSEAsia!$I3-INDEX(Asian_Countries!$E$2:$E$31,MATCH(SSEAsia!Q$1,Asian_Countries!$A$2:$A$31,0)))^2+(SSEAsia!$J3-INDEX(Asian_Countries!$F$2:$F$31,MATCH(SSEAsia!Q$1,Asian_Countries!$A$2:$A$31,0)))^2</f>
        <v>6.7703517160446591E-2</v>
      </c>
      <c r="R12" s="17">
        <f>(SSEAsia!$I3-INDEX(Asian_Countries!$E$2:$E$31,MATCH(SSEAsia!R$1,Asian_Countries!$A$2:$A$31,0)))^2+(SSEAsia!$J3-INDEX(Asian_Countries!$F$2:$F$31,MATCH(SSEAsia!R$1,Asian_Countries!$A$2:$A$31,0)))^2</f>
        <v>5.3212067334900991E-2</v>
      </c>
      <c r="S12" s="17">
        <f>(SSEAsia!$I3-INDEX(Asian_Countries!$E$2:$E$31,MATCH(SSEAsia!S$1,Asian_Countries!$A$2:$A$31,0)))^2+(SSEAsia!$J3-INDEX(Asian_Countries!$F$2:$F$31,MATCH(SSEAsia!S$1,Asian_Countries!$A$2:$A$31,0)))^2</f>
        <v>7.0814702489804995E-2</v>
      </c>
      <c r="T12" s="17">
        <f>(SSEAsia!$I3-INDEX(Asian_Countries!$E$2:$E$31,MATCH(SSEAsia!T$1,Asian_Countries!$A$2:$A$31,0)))^2+(SSEAsia!$J3-INDEX(Asian_Countries!$F$2:$F$31,MATCH(SSEAsia!T$1,Asian_Countries!$A$2:$A$31,0)))^2</f>
        <v>6.3438807981445007E-3</v>
      </c>
      <c r="U12" s="17">
        <f>(SSEAsia!$I3-INDEX(Asian_Countries!$E$2:$E$31,MATCH(SSEAsia!U$1,Asian_Countries!$A$2:$A$31,0)))^2+(SSEAsia!$J3-INDEX(Asian_Countries!$F$2:$F$31,MATCH(SSEAsia!U$1,Asian_Countries!$A$2:$A$31,0)))^2</f>
        <v>2.2799529890862397E-2</v>
      </c>
      <c r="V12" s="17">
        <f>(SSEAsia!$I3-INDEX(Asian_Countries!$E$2:$E$31,MATCH(SSEAsia!V$1,Asian_Countries!$A$2:$A$31,0)))^2+(SSEAsia!$J3-INDEX(Asian_Countries!$F$2:$F$31,MATCH(SSEAsia!V$1,Asian_Countries!$A$2:$A$31,0)))^2</f>
        <v>0.10002760898985461</v>
      </c>
      <c r="W12" s="17">
        <f>(SSEAsia!$I3-INDEX(Asian_Countries!$E$2:$E$31,MATCH(SSEAsia!W$1,Asian_Countries!$A$2:$A$31,0)))^2+(SSEAsia!$J3-INDEX(Asian_Countries!$F$2:$F$31,MATCH(SSEAsia!W$1,Asian_Countries!$A$2:$A$31,0)))^2</f>
        <v>2.6443699176771699E-2</v>
      </c>
      <c r="X12" s="17">
        <f>(SSEAsia!$I3-INDEX(Asian_Countries!$E$2:$E$31,MATCH(SSEAsia!X$1,Asian_Countries!$A$2:$A$31,0)))^2+(SSEAsia!$J3-INDEX(Asian_Countries!$F$2:$F$31,MATCH(SSEAsia!X$1,Asian_Countries!$A$2:$A$31,0)))^2</f>
        <v>0.12214701786974569</v>
      </c>
      <c r="Y12" s="17">
        <f>(SSEAsia!$I3-INDEX(Asian_Countries!$E$2:$E$31,MATCH(SSEAsia!Y$1,Asian_Countries!$A$2:$A$31,0)))^2+(SSEAsia!$J3-INDEX(Asian_Countries!$F$2:$F$31,MATCH(SSEAsia!Y$1,Asian_Countries!$A$2:$A$31,0)))^2</f>
        <v>7.6667540466057976E-2</v>
      </c>
      <c r="Z12" s="17">
        <f>(SSEAsia!$I3-INDEX(Asian_Countries!$E$2:$E$31,MATCH(SSEAsia!Z$1,Asian_Countries!$A$2:$A$31,0)))^2+(SSEAsia!$J3-INDEX(Asian_Countries!$F$2:$F$31,MATCH(SSEAsia!Z$1,Asian_Countries!$A$2:$A$31,0)))^2</f>
        <v>1.9849347715786008E-3</v>
      </c>
      <c r="AA12" s="17">
        <f>(SSEAsia!$I3-INDEX(Asian_Countries!$E$2:$E$31,MATCH(SSEAsia!AA$1,Asian_Countries!$A$2:$A$31,0)))^2+(SSEAsia!$J3-INDEX(Asian_Countries!$F$2:$F$31,MATCH(SSEAsia!AA$1,Asian_Countries!$A$2:$A$31,0)))^2</f>
        <v>5.9948922569320995E-2</v>
      </c>
      <c r="AB12" s="17">
        <f>(SSEAsia!$I3-INDEX(Asian_Countries!$E$2:$E$31,MATCH(SSEAsia!AB$1,Asian_Countries!$A$2:$A$31,0)))^2+(SSEAsia!$J3-INDEX(Asian_Countries!$F$2:$F$31,MATCH(SSEAsia!AB$1,Asian_Countries!$A$2:$A$31,0)))^2</f>
        <v>0.1095453045399632</v>
      </c>
      <c r="AC12" s="17">
        <f>(SSEAsia!$I3-INDEX(Asian_Countries!$E$2:$E$31,MATCH(SSEAsia!AC$1,Asian_Countries!$A$2:$A$31,0)))^2+(SSEAsia!$J3-INDEX(Asian_Countries!$F$2:$F$31,MATCH(SSEAsia!AC$1,Asian_Countries!$A$2:$A$31,0)))^2</f>
        <v>0.10804276476684337</v>
      </c>
      <c r="AD12" s="17">
        <f>(SSEAsia!$I3-INDEX(Asian_Countries!$E$2:$E$31,MATCH(SSEAsia!AD$1,Asian_Countries!$A$2:$A$31,0)))^2+(SSEAsia!$J3-INDEX(Asian_Countries!$F$2:$F$31,MATCH(SSEAsia!AD$1,Asian_Countries!$A$2:$A$31,0)))^2</f>
        <v>1.4125218150014498E-2</v>
      </c>
      <c r="AE12" s="17">
        <f>(SSEAsia!$I3-INDEX(Asian_Countries!$E$2:$E$31,MATCH(SSEAsia!AE$1,Asian_Countries!$A$2:$A$31,0)))^2+(SSEAsia!$J3-INDEX(Asian_Countries!$F$2:$F$31,MATCH(SSEAsia!AE$1,Asian_Countries!$A$2:$A$31,0)))^2</f>
        <v>3.7158360398936094E-2</v>
      </c>
      <c r="AF12" s="17">
        <f>(SSEAsia!$I3-INDEX(Asian_Countries!$E$2:$E$31,MATCH(SSEAsia!AF$1,Asian_Countries!$A$2:$A$31,0)))^2+(SSEAsia!$J3-INDEX(Asian_Countries!$F$2:$F$31,MATCH(SSEAsia!AF$1,Asian_Countries!$A$2:$A$31,0)))^2</f>
        <v>0.1016280555619837</v>
      </c>
      <c r="AG12" s="17">
        <f>(SSEAsia!$I3-INDEX(Asian_Countries!$E$2:$E$31,MATCH(SSEAsia!AG$1,Asian_Countries!$A$2:$A$31,0)))^2+(SSEAsia!$J3-INDEX(Asian_Countries!$F$2:$F$31,MATCH(SSEAsia!AG$1,Asian_Countries!$A$2:$A$31,0)))^2</f>
        <v>2.23901099058249E-2</v>
      </c>
      <c r="AH12" s="17">
        <f>(SSEAsia!$I3-INDEX(Asian_Countries!$E$2:$E$31,MATCH(SSEAsia!AH$1,Asian_Countries!$A$2:$A$31,0)))^2+(SSEAsia!$J3-INDEX(Asian_Countries!$F$2:$F$31,MATCH(SSEAsia!AH$1,Asian_Countries!$A$2:$A$31,0)))^2</f>
        <v>9.9936878178063966E-3</v>
      </c>
      <c r="AI12" s="17">
        <f>(SSEAsia!$I3-INDEX(Asian_Countries!$E$2:$E$31,MATCH(SSEAsia!AI$1,Asian_Countries!$A$2:$A$31,0)))^2+(SSEAsia!$J3-INDEX(Asian_Countries!$F$2:$F$31,MATCH(SSEAsia!AI$1,Asian_Countries!$A$2:$A$31,0)))^2</f>
        <v>0.4238332644594453</v>
      </c>
      <c r="AJ12" s="17">
        <f>(SSEAsia!$I3-INDEX(Asian_Countries!$E$2:$E$31,MATCH(SSEAsia!AJ$1,Asian_Countries!$A$2:$A$31,0)))^2+(SSEAsia!$J3-INDEX(Asian_Countries!$F$2:$F$31,MATCH(SSEAsia!AJ$1,Asian_Countries!$A$2:$A$31,0)))^2</f>
        <v>6.4724552464302879E-2</v>
      </c>
    </row>
    <row r="13" spans="1:36">
      <c r="A13" cm="1">
        <f t="array" ref="A13">MIN(IF($M23:$AJ23&gt;0,$M23:$AJ23))</f>
        <v>4.4819972721988786E-3</v>
      </c>
      <c r="B13" s="16" t="s">
        <v>23</v>
      </c>
      <c r="C13">
        <v>27</v>
      </c>
      <c r="D13" s="12" t="s">
        <v>42</v>
      </c>
      <c r="F13" s="14" cm="1">
        <f t="array" ref="F13">MIN(IF($M4:$AJ4&gt;0,$M4:$AJ4))</f>
        <v>1.3620357542114103E-2</v>
      </c>
      <c r="G13" s="14" t="str">
        <f>INDEX($M$1:$AJ$1,MATCH(F13,$M4:$AS4,0))</f>
        <v>Kazakhstan</v>
      </c>
      <c r="I13" s="15" cm="1">
        <f t="array" ref="I13">MIN(IF($M13:$AJ13&gt;0,$M13:$AJ13))</f>
        <v>1.8644200476499994E-5</v>
      </c>
      <c r="J13" s="15" t="str">
        <f>INDEX($M$1:$AJ$1,MATCH(I13,$M13:$AS13,0))</f>
        <v>Azerbaijan</v>
      </c>
      <c r="M13" s="17">
        <f>(SSEAsia!$I4-INDEX(Asian_Countries!$E$2:$E$31,MATCH(SSEAsia!M$1,Asian_Countries!$A$2:$A$31,0)))^2+(SSEAsia!$J4-INDEX(Asian_Countries!$F$2:$F$31,MATCH(SSEAsia!M$1,Asian_Countries!$A$2:$A$31,0)))^2</f>
        <v>1.8644200476499994E-5</v>
      </c>
      <c r="N13" s="17">
        <f>(SSEAsia!$I4-INDEX(Asian_Countries!$E$2:$E$31,MATCH(SSEAsia!N$1,Asian_Countries!$A$2:$A$31,0)))^2+(SSEAsia!$J4-INDEX(Asian_Countries!$F$2:$F$31,MATCH(SSEAsia!N$1,Asian_Countries!$A$2:$A$31,0)))^2</f>
        <v>2.61218053845634E-2</v>
      </c>
      <c r="O13" s="17">
        <f>(SSEAsia!$I4-INDEX(Asian_Countries!$E$2:$E$31,MATCH(SSEAsia!O$1,Asian_Countries!$A$2:$A$31,0)))^2+(SSEAsia!$J4-INDEX(Asian_Countries!$F$2:$F$31,MATCH(SSEAsia!O$1,Asian_Countries!$A$2:$A$31,0)))^2</f>
        <v>0.99460120074009684</v>
      </c>
      <c r="P13" s="17">
        <f>(SSEAsia!$I4-INDEX(Asian_Countries!$E$2:$E$31,MATCH(SSEAsia!P$1,Asian_Countries!$A$2:$A$31,0)))^2+(SSEAsia!$J4-INDEX(Asian_Countries!$F$2:$F$31,MATCH(SSEAsia!P$1,Asian_Countries!$A$2:$A$31,0)))^2</f>
        <v>0.45775732018548992</v>
      </c>
      <c r="Q13" s="17">
        <f>(SSEAsia!$I4-INDEX(Asian_Countries!$E$2:$E$31,MATCH(SSEAsia!Q$1,Asian_Countries!$A$2:$A$31,0)))^2+(SSEAsia!$J4-INDEX(Asian_Countries!$F$2:$F$31,MATCH(SSEAsia!Q$1,Asian_Countries!$A$2:$A$31,0)))^2</f>
        <v>3.5537739192618399E-2</v>
      </c>
      <c r="R13" s="17">
        <f>(SSEAsia!$I4-INDEX(Asian_Countries!$E$2:$E$31,MATCH(SSEAsia!R$1,Asian_Countries!$A$2:$A$31,0)))^2+(SSEAsia!$J4-INDEX(Asian_Countries!$F$2:$F$31,MATCH(SSEAsia!R$1,Asian_Countries!$A$2:$A$31,0)))^2</f>
        <v>8.3479588866835989E-3</v>
      </c>
      <c r="S13" s="17">
        <f>(SSEAsia!$I4-INDEX(Asian_Countries!$E$2:$E$31,MATCH(SSEAsia!S$1,Asian_Countries!$A$2:$A$31,0)))^2+(SSEAsia!$J4-INDEX(Asian_Countries!$F$2:$F$31,MATCH(SSEAsia!S$1,Asian_Countries!$A$2:$A$31,0)))^2</f>
        <v>1.4722242335034399E-2</v>
      </c>
      <c r="T13" s="17">
        <f>(SSEAsia!$I4-INDEX(Asian_Countries!$E$2:$E$31,MATCH(SSEAsia!T$1,Asian_Countries!$A$2:$A$31,0)))^2+(SSEAsia!$J4-INDEX(Asian_Countries!$F$2:$F$31,MATCH(SSEAsia!T$1,Asian_Countries!$A$2:$A$31,0)))^2</f>
        <v>4.4246834128324978E-3</v>
      </c>
      <c r="U13" s="17">
        <f>(SSEAsia!$I4-INDEX(Asian_Countries!$E$2:$E$31,MATCH(SSEAsia!U$1,Asian_Countries!$A$2:$A$31,0)))^2+(SSEAsia!$J4-INDEX(Asian_Countries!$F$2:$F$31,MATCH(SSEAsia!U$1,Asian_Countries!$A$2:$A$31,0)))^2</f>
        <v>5.342785094384999E-3</v>
      </c>
      <c r="V13" s="17">
        <f>(SSEAsia!$I4-INDEX(Asian_Countries!$E$2:$E$31,MATCH(SSEAsia!V$1,Asian_Countries!$A$2:$A$31,0)))^2+(SSEAsia!$J4-INDEX(Asian_Countries!$F$2:$F$31,MATCH(SSEAsia!V$1,Asian_Countries!$A$2:$A$31,0)))^2</f>
        <v>2.9103580273802006E-2</v>
      </c>
      <c r="W13" s="17">
        <f>(SSEAsia!$I4-INDEX(Asian_Countries!$E$2:$E$31,MATCH(SSEAsia!W$1,Asian_Countries!$A$2:$A$31,0)))^2+(SSEAsia!$J4-INDEX(Asian_Countries!$F$2:$F$31,MATCH(SSEAsia!W$1,Asian_Countries!$A$2:$A$31,0)))^2</f>
        <v>3.922798592817002E-4</v>
      </c>
      <c r="X13" s="17">
        <f>(SSEAsia!$I4-INDEX(Asian_Countries!$E$2:$E$31,MATCH(SSEAsia!X$1,Asian_Countries!$A$2:$A$31,0)))^2+(SSEAsia!$J4-INDEX(Asian_Countries!$F$2:$F$31,MATCH(SSEAsia!X$1,Asian_Countries!$A$2:$A$31,0)))^2</f>
        <v>4.1551673725100498E-2</v>
      </c>
      <c r="Y13" s="17">
        <f>(SSEAsia!$I4-INDEX(Asian_Countries!$E$2:$E$31,MATCH(SSEAsia!Y$1,Asian_Countries!$A$2:$A$31,0)))^2+(SSEAsia!$J4-INDEX(Asian_Countries!$F$2:$F$31,MATCH(SSEAsia!Y$1,Asian_Countries!$A$2:$A$31,0)))^2</f>
        <v>1.72184352632378E-2</v>
      </c>
      <c r="Z13" s="17">
        <f>(SSEAsia!$I4-INDEX(Asian_Countries!$E$2:$E$31,MATCH(SSEAsia!Z$1,Asian_Countries!$A$2:$A$31,0)))^2+(SSEAsia!$J4-INDEX(Asian_Countries!$F$2:$F$31,MATCH(SSEAsia!Z$1,Asian_Countries!$A$2:$A$31,0)))^2</f>
        <v>1.5828567857415994E-2</v>
      </c>
      <c r="AA13" s="17">
        <f>(SSEAsia!$I4-INDEX(Asian_Countries!$E$2:$E$31,MATCH(SSEAsia!AA$1,Asian_Countries!$A$2:$A$31,0)))^2+(SSEAsia!$J4-INDEX(Asian_Countries!$F$2:$F$31,MATCH(SSEAsia!AA$1,Asian_Countries!$A$2:$A$31,0)))^2</f>
        <v>1.00931537973188E-2</v>
      </c>
      <c r="AB13" s="17">
        <f>(SSEAsia!$I4-INDEX(Asian_Countries!$E$2:$E$31,MATCH(SSEAsia!AB$1,Asian_Countries!$A$2:$A$31,0)))^2+(SSEAsia!$J4-INDEX(Asian_Countries!$F$2:$F$31,MATCH(SSEAsia!AB$1,Asian_Countries!$A$2:$A$31,0)))^2</f>
        <v>3.5247767394936999E-2</v>
      </c>
      <c r="AC13" s="17">
        <f>(SSEAsia!$I4-INDEX(Asian_Countries!$E$2:$E$31,MATCH(SSEAsia!AC$1,Asian_Countries!$A$2:$A$31,0)))^2+(SSEAsia!$J4-INDEX(Asian_Countries!$F$2:$F$31,MATCH(SSEAsia!AC$1,Asian_Countries!$A$2:$A$31,0)))^2</f>
        <v>3.36364433493248E-2</v>
      </c>
      <c r="AD13" s="17">
        <f>(SSEAsia!$I4-INDEX(Asian_Countries!$E$2:$E$31,MATCH(SSEAsia!AD$1,Asian_Countries!$A$2:$A$31,0)))^2+(SSEAsia!$J4-INDEX(Asian_Countries!$F$2:$F$31,MATCH(SSEAsia!AD$1,Asian_Countries!$A$2:$A$31,0)))^2</f>
        <v>1.9667637661673E-3</v>
      </c>
      <c r="AE13" s="17">
        <f>(SSEAsia!$I4-INDEX(Asian_Countries!$E$2:$E$31,MATCH(SSEAsia!AE$1,Asian_Countries!$A$2:$A$31,0)))^2+(SSEAsia!$J4-INDEX(Asian_Countries!$F$2:$F$31,MATCH(SSEAsia!AE$1,Asian_Countries!$A$2:$A$31,0)))^2</f>
        <v>2.2630187238625002E-3</v>
      </c>
      <c r="AF13" s="17">
        <f>(SSEAsia!$I4-INDEX(Asian_Countries!$E$2:$E$31,MATCH(SSEAsia!AF$1,Asian_Countries!$A$2:$A$31,0)))^2+(SSEAsia!$J4-INDEX(Asian_Countries!$F$2:$F$31,MATCH(SSEAsia!AF$1,Asian_Countries!$A$2:$A$31,0)))^2</f>
        <v>2.9972764648489705E-2</v>
      </c>
      <c r="AG13" s="17">
        <f>(SSEAsia!$I4-INDEX(Asian_Countries!$E$2:$E$31,MATCH(SSEAsia!AG$1,Asian_Countries!$A$2:$A$31,0)))^2+(SSEAsia!$J4-INDEX(Asian_Countries!$F$2:$F$31,MATCH(SSEAsia!AG$1,Asian_Countries!$A$2:$A$31,0)))^2</f>
        <v>1.6837700412025E-3</v>
      </c>
      <c r="AH13" s="17">
        <f>(SSEAsia!$I4-INDEX(Asian_Countries!$E$2:$E$31,MATCH(SSEAsia!AH$1,Asian_Countries!$A$2:$A$31,0)))^2+(SSEAsia!$J4-INDEX(Asian_Countries!$F$2:$F$31,MATCH(SSEAsia!AH$1,Asian_Countries!$A$2:$A$31,0)))^2</f>
        <v>1.9636701985722604E-2</v>
      </c>
      <c r="AI13" s="17">
        <f>(SSEAsia!$I4-INDEX(Asian_Countries!$E$2:$E$31,MATCH(SSEAsia!AI$1,Asian_Countries!$A$2:$A$31,0)))^2+(SSEAsia!$J4-INDEX(Asian_Countries!$F$2:$F$31,MATCH(SSEAsia!AI$1,Asian_Countries!$A$2:$A$31,0)))^2</f>
        <v>0.63464240957697615</v>
      </c>
      <c r="AJ13" s="17">
        <f>(SSEAsia!$I4-INDEX(Asian_Countries!$E$2:$E$31,MATCH(SSEAsia!AJ$1,Asian_Countries!$A$2:$A$31,0)))^2+(SSEAsia!$J4-INDEX(Asian_Countries!$F$2:$F$31,MATCH(SSEAsia!AJ$1,Asian_Countries!$A$2:$A$31,0)))^2</f>
        <v>1.2610655034542501E-2</v>
      </c>
    </row>
    <row r="14" spans="1:36">
      <c r="A14" cm="1">
        <f t="array" ref="A14">MIN(IF($M24:$AJ24&gt;0,$M24:$AJ24))</f>
        <v>0.18627097032363193</v>
      </c>
      <c r="B14" s="16" t="s">
        <v>38</v>
      </c>
      <c r="C14">
        <v>28</v>
      </c>
      <c r="D14" s="12" t="s">
        <v>53</v>
      </c>
      <c r="F14" s="14" cm="1">
        <f t="array" ref="F14">MIN(IF($M5:$AJ5&gt;0,$M5:$AJ5))</f>
        <v>0.25714438073859941</v>
      </c>
      <c r="G14" s="14" t="str">
        <f>INDEX($M$1:$AJ$1,MATCH(F14,$M5:$AS5,0))</f>
        <v>United Arab Emirates</v>
      </c>
      <c r="I14" s="15" cm="1">
        <f t="array" ref="I14">MIN(IF($M14:$AJ14&gt;0,$M14:$AJ14))</f>
        <v>1.4093483909762502E-2</v>
      </c>
      <c r="J14" s="15" t="str">
        <f>INDEX($M$1:$AJ$1,MATCH(I14,$M14:$AS14,0))</f>
        <v>United Arab Emirates</v>
      </c>
      <c r="M14" s="17">
        <f>(SSEAsia!$I5-INDEX(Asian_Countries!$E$2:$E$31,MATCH(SSEAsia!M$1,Asian_Countries!$A$2:$A$31,0)))^2+(SSEAsia!$J5-INDEX(Asian_Countries!$F$2:$F$31,MATCH(SSEAsia!M$1,Asian_Countries!$A$2:$A$31,0)))^2</f>
        <v>0.4660689582811316</v>
      </c>
      <c r="N14" s="17">
        <f>(SSEAsia!$I5-INDEX(Asian_Countries!$E$2:$E$31,MATCH(SSEAsia!N$1,Asian_Countries!$A$2:$A$31,0)))^2+(SSEAsia!$J5-INDEX(Asian_Countries!$F$2:$F$31,MATCH(SSEAsia!N$1,Asian_Countries!$A$2:$A$31,0)))^2</f>
        <v>0.70099345892957443</v>
      </c>
      <c r="O14" s="17">
        <f>(SSEAsia!$I5-INDEX(Asian_Countries!$E$2:$E$31,MATCH(SSEAsia!O$1,Asian_Countries!$A$2:$A$31,0)))^2+(SSEAsia!$J5-INDEX(Asian_Countries!$F$2:$F$31,MATCH(SSEAsia!O$1,Asian_Countries!$A$2:$A$31,0)))^2</f>
        <v>1.433078615930387</v>
      </c>
      <c r="P14" s="17">
        <f>(SSEAsia!$I5-INDEX(Asian_Countries!$E$2:$E$31,MATCH(SSEAsia!P$1,Asian_Countries!$A$2:$A$31,0)))^2+(SSEAsia!$J5-INDEX(Asian_Countries!$F$2:$F$31,MATCH(SSEAsia!P$1,Asian_Countries!$A$2:$A$31,0)))^2</f>
        <v>1.0376192490376612</v>
      </c>
      <c r="Q14" s="17">
        <f>(SSEAsia!$I5-INDEX(Asian_Countries!$E$2:$E$31,MATCH(SSEAsia!Q$1,Asian_Countries!$A$2:$A$31,0)))^2+(SSEAsia!$J5-INDEX(Asian_Countries!$F$2:$F$31,MATCH(SSEAsia!Q$1,Asian_Countries!$A$2:$A$31,0)))^2</f>
        <v>0.54851159299728247</v>
      </c>
      <c r="R14" s="17">
        <f>(SSEAsia!$I5-INDEX(Asian_Countries!$E$2:$E$31,MATCH(SSEAsia!R$1,Asian_Countries!$A$2:$A$31,0)))^2+(SSEAsia!$J5-INDEX(Asian_Countries!$F$2:$F$31,MATCH(SSEAsia!R$1,Asian_Countries!$A$2:$A$31,0)))^2</f>
        <v>0.58034761683022207</v>
      </c>
      <c r="S14" s="17">
        <f>(SSEAsia!$I5-INDEX(Asian_Countries!$E$2:$E$31,MATCH(SSEAsia!S$1,Asian_Countries!$A$2:$A$31,0)))^2+(SSEAsia!$J5-INDEX(Asian_Countries!$F$2:$F$31,MATCH(SSEAsia!S$1,Asian_Countries!$A$2:$A$31,0)))^2</f>
        <v>0.63906220525038959</v>
      </c>
      <c r="T14" s="17">
        <f>(SSEAsia!$I5-INDEX(Asian_Countries!$E$2:$E$31,MATCH(SSEAsia!T$1,Asian_Countries!$A$2:$A$31,0)))^2+(SSEAsia!$J5-INDEX(Asian_Countries!$F$2:$F$31,MATCH(SSEAsia!T$1,Asian_Countries!$A$2:$A$31,0)))^2</f>
        <v>0.37606872189039459</v>
      </c>
      <c r="U14" s="17">
        <f>(SSEAsia!$I5-INDEX(Asian_Countries!$E$2:$E$31,MATCH(SSEAsia!U$1,Asian_Countries!$A$2:$A$31,0)))^2+(SSEAsia!$J5-INDEX(Asian_Countries!$F$2:$F$31,MATCH(SSEAsia!U$1,Asian_Countries!$A$2:$A$31,0)))^2</f>
        <v>0.44955078826663969</v>
      </c>
      <c r="V14" s="17">
        <f>(SSEAsia!$I5-INDEX(Asian_Countries!$E$2:$E$31,MATCH(SSEAsia!V$1,Asian_Countries!$A$2:$A$31,0)))^2+(SSEAsia!$J5-INDEX(Asian_Countries!$F$2:$F$31,MATCH(SSEAsia!V$1,Asian_Countries!$A$2:$A$31,0)))^2</f>
        <v>0.72259206744870441</v>
      </c>
      <c r="W14" s="17">
        <f>(SSEAsia!$I5-INDEX(Asian_Countries!$E$2:$E$31,MATCH(SSEAsia!W$1,Asian_Countries!$A$2:$A$31,0)))^2+(SSEAsia!$J5-INDEX(Asian_Countries!$F$2:$F$31,MATCH(SSEAsia!W$1,Asian_Countries!$A$2:$A$31,0)))^2</f>
        <v>0.48460127321944341</v>
      </c>
      <c r="X14" s="17">
        <f>(SSEAsia!$I5-INDEX(Asian_Countries!$E$2:$E$31,MATCH(SSEAsia!X$1,Asian_Countries!$A$2:$A$31,0)))^2+(SSEAsia!$J5-INDEX(Asian_Countries!$F$2:$F$31,MATCH(SSEAsia!X$1,Asian_Countries!$A$2:$A$31,0)))^2</f>
        <v>0.78015682974739942</v>
      </c>
      <c r="Y14" s="17">
        <f>(SSEAsia!$I5-INDEX(Asian_Countries!$E$2:$E$31,MATCH(SSEAsia!Y$1,Asian_Countries!$A$2:$A$31,0)))^2+(SSEAsia!$J5-INDEX(Asian_Countries!$F$2:$F$31,MATCH(SSEAsia!Y$1,Asian_Countries!$A$2:$A$31,0)))^2</f>
        <v>0.65718425093031252</v>
      </c>
      <c r="Z14" s="17">
        <f>(SSEAsia!$I5-INDEX(Asian_Countries!$E$2:$E$31,MATCH(SSEAsia!Z$1,Asian_Countries!$A$2:$A$31,0)))^2+(SSEAsia!$J5-INDEX(Asian_Countries!$F$2:$F$31,MATCH(SSEAsia!Z$1,Asian_Countries!$A$2:$A$31,0)))^2</f>
        <v>0.31399468245795414</v>
      </c>
      <c r="AA14" s="17">
        <f>(SSEAsia!$I5-INDEX(Asian_Countries!$E$2:$E$31,MATCH(SSEAsia!AA$1,Asian_Countries!$A$2:$A$31,0)))^2+(SSEAsia!$J5-INDEX(Asian_Countries!$F$2:$F$31,MATCH(SSEAsia!AA$1,Asian_Countries!$A$2:$A$31,0)))^2</f>
        <v>0.60534507851205244</v>
      </c>
      <c r="AB14" s="17">
        <f>(SSEAsia!$I5-INDEX(Asian_Countries!$E$2:$E$31,MATCH(SSEAsia!AB$1,Asian_Countries!$A$2:$A$31,0)))^2+(SSEAsia!$J5-INDEX(Asian_Countries!$F$2:$F$31,MATCH(SSEAsia!AB$1,Asian_Countries!$A$2:$A$31,0)))^2</f>
        <v>0.74453632226929078</v>
      </c>
      <c r="AC14" s="17">
        <f>(SSEAsia!$I5-INDEX(Asian_Countries!$E$2:$E$31,MATCH(SSEAsia!AC$1,Asian_Countries!$A$2:$A$31,0)))^2+(SSEAsia!$J5-INDEX(Asian_Countries!$F$2:$F$31,MATCH(SSEAsia!AC$1,Asian_Countries!$A$2:$A$31,0)))^2</f>
        <v>0.74339317350063971</v>
      </c>
      <c r="AD14" s="17">
        <f>(SSEAsia!$I5-INDEX(Asian_Countries!$E$2:$E$31,MATCH(SSEAsia!AD$1,Asian_Countries!$A$2:$A$31,0)))^2+(SSEAsia!$J5-INDEX(Asian_Countries!$F$2:$F$31,MATCH(SSEAsia!AD$1,Asian_Countries!$A$2:$A$31,0)))^2</f>
        <v>0.42140527262243277</v>
      </c>
      <c r="AE14" s="17">
        <f>(SSEAsia!$I5-INDEX(Asian_Countries!$E$2:$E$31,MATCH(SSEAsia!AE$1,Asian_Countries!$A$2:$A$31,0)))^2+(SSEAsia!$J5-INDEX(Asian_Countries!$F$2:$F$31,MATCH(SSEAsia!AE$1,Asian_Countries!$A$2:$A$31,0)))^2</f>
        <v>0.52771768258421192</v>
      </c>
      <c r="AF14" s="17">
        <f>(SSEAsia!$I5-INDEX(Asian_Countries!$E$2:$E$31,MATCH(SSEAsia!AF$1,Asian_Countries!$A$2:$A$31,0)))^2+(SSEAsia!$J5-INDEX(Asian_Countries!$F$2:$F$31,MATCH(SSEAsia!AF$1,Asian_Countries!$A$2:$A$31,0)))^2</f>
        <v>0.72687681307176832</v>
      </c>
      <c r="AG14" s="17">
        <f>(SSEAsia!$I5-INDEX(Asian_Countries!$E$2:$E$31,MATCH(SSEAsia!AG$1,Asian_Countries!$A$2:$A$31,0)))^2+(SSEAsia!$J5-INDEX(Asian_Countries!$F$2:$F$31,MATCH(SSEAsia!AG$1,Asian_Countries!$A$2:$A$31,0)))^2</f>
        <v>0.46100480781199127</v>
      </c>
      <c r="AH14" s="17">
        <f>(SSEAsia!$I5-INDEX(Asian_Countries!$E$2:$E$31,MATCH(SSEAsia!AH$1,Asian_Countries!$A$2:$A$31,0)))^2+(SSEAsia!$J5-INDEX(Asian_Countries!$F$2:$F$31,MATCH(SSEAsia!AH$1,Asian_Countries!$A$2:$A$31,0)))^2</f>
        <v>0.33747338838066043</v>
      </c>
      <c r="AI14" s="17">
        <f>(SSEAsia!$I5-INDEX(Asian_Countries!$E$2:$E$31,MATCH(SSEAsia!AI$1,Asian_Countries!$A$2:$A$31,0)))^2+(SSEAsia!$J5-INDEX(Asian_Countries!$F$2:$F$31,MATCH(SSEAsia!AI$1,Asian_Countries!$A$2:$A$31,0)))^2</f>
        <v>1.4093483909762502E-2</v>
      </c>
      <c r="AJ14" s="17">
        <f>(SSEAsia!$I5-INDEX(Asian_Countries!$E$2:$E$31,MATCH(SSEAsia!AJ$1,Asian_Countries!$A$2:$A$31,0)))^2+(SSEAsia!$J5-INDEX(Asian_Countries!$F$2:$F$31,MATCH(SSEAsia!AJ$1,Asian_Countries!$A$2:$A$31,0)))^2</f>
        <v>0.6184178642397683</v>
      </c>
    </row>
    <row r="15" spans="1:36">
      <c r="A15" cm="1">
        <f t="array" ref="A15">MIN(IF($M25:$AJ25&gt;0,$M25:$AJ25))</f>
        <v>2.7431222770719046E-2</v>
      </c>
      <c r="B15" s="16" t="s">
        <v>51</v>
      </c>
      <c r="C15">
        <v>29</v>
      </c>
      <c r="D15" s="12" t="s">
        <v>44</v>
      </c>
      <c r="F15" s="14" cm="1">
        <f t="array" ref="F15">MIN(IF($M6:$AJ6&gt;0,$M6:$AJ6))</f>
        <v>3.1402169405693181E-2</v>
      </c>
      <c r="G15" s="14" t="str">
        <f>INDEX($M$1:$AJ$1,MATCH(F15,$M6:$AS6,0))</f>
        <v>Israel</v>
      </c>
      <c r="I15" s="15" cm="1">
        <f t="array" ref="I15">MIN(IF($M15:$AJ15&gt;0,$M15:$AJ15))</f>
        <v>4.6051384347433038E-3</v>
      </c>
      <c r="J15" s="15" t="str">
        <f>INDEX($M$1:$AJ$1,MATCH(I15,$M15:$AS15,0))</f>
        <v>Malaysia</v>
      </c>
      <c r="M15" s="17">
        <f>(SSEAsia!$I6-INDEX(Asian_Countries!$E$2:$E$31,MATCH(SSEAsia!M$1,Asian_Countries!$A$2:$A$31,0)))^2+(SSEAsia!$J6-INDEX(Asian_Countries!$F$2:$F$31,MATCH(SSEAsia!M$1,Asian_Countries!$A$2:$A$31,0)))^2</f>
        <v>3.83472051264468E-2</v>
      </c>
      <c r="N15" s="17">
        <f>(SSEAsia!$I6-INDEX(Asian_Countries!$E$2:$E$31,MATCH(SSEAsia!N$1,Asian_Countries!$A$2:$A$31,0)))^2+(SSEAsia!$J6-INDEX(Asian_Countries!$F$2:$F$31,MATCH(SSEAsia!N$1,Asian_Countries!$A$2:$A$31,0)))^2</f>
        <v>0.11838102050570772</v>
      </c>
      <c r="O15" s="17">
        <f>(SSEAsia!$I6-INDEX(Asian_Countries!$E$2:$E$31,MATCH(SSEAsia!O$1,Asian_Countries!$A$2:$A$31,0)))^2+(SSEAsia!$J6-INDEX(Asian_Countries!$F$2:$F$31,MATCH(SSEAsia!O$1,Asian_Countries!$A$2:$A$31,0)))^2</f>
        <v>0.92728355214403846</v>
      </c>
      <c r="P15" s="17">
        <f>(SSEAsia!$I6-INDEX(Asian_Countries!$E$2:$E$31,MATCH(SSEAsia!P$1,Asian_Countries!$A$2:$A$31,0)))^2+(SSEAsia!$J6-INDEX(Asian_Countries!$F$2:$F$31,MATCH(SSEAsia!P$1,Asian_Countries!$A$2:$A$31,0)))^2</f>
        <v>0.46152231586372805</v>
      </c>
      <c r="Q15" s="17">
        <f>(SSEAsia!$I6-INDEX(Asian_Countries!$E$2:$E$31,MATCH(SSEAsia!Q$1,Asian_Countries!$A$2:$A$31,0)))^2+(SSEAsia!$J6-INDEX(Asian_Countries!$F$2:$F$31,MATCH(SSEAsia!Q$1,Asian_Countries!$A$2:$A$31,0)))^2</f>
        <v>6.8849264445919711E-2</v>
      </c>
      <c r="R15" s="17">
        <f>(SSEAsia!$I6-INDEX(Asian_Countries!$E$2:$E$31,MATCH(SSEAsia!R$1,Asian_Countries!$A$2:$A$31,0)))^2+(SSEAsia!$J6-INDEX(Asian_Countries!$F$2:$F$31,MATCH(SSEAsia!R$1,Asian_Countries!$A$2:$A$31,0)))^2</f>
        <v>7.1988026651858494E-2</v>
      </c>
      <c r="S15" s="17">
        <f>(SSEAsia!$I6-INDEX(Asian_Countries!$E$2:$E$31,MATCH(SSEAsia!S$1,Asian_Countries!$A$2:$A$31,0)))^2+(SSEAsia!$J6-INDEX(Asian_Countries!$F$2:$F$31,MATCH(SSEAsia!S$1,Asian_Countries!$A$2:$A$31,0)))^2</f>
        <v>9.4948325519388505E-2</v>
      </c>
      <c r="T15" s="17">
        <f>(SSEAsia!$I6-INDEX(Asian_Countries!$E$2:$E$31,MATCH(SSEAsia!T$1,Asian_Countries!$A$2:$A$31,0)))^2+(SSEAsia!$J6-INDEX(Asian_Countries!$F$2:$F$31,MATCH(SSEAsia!T$1,Asian_Countries!$A$2:$A$31,0)))^2</f>
        <v>1.6456853354285806E-2</v>
      </c>
      <c r="U15" s="17">
        <f>(SSEAsia!$I6-INDEX(Asian_Countries!$E$2:$E$31,MATCH(SSEAsia!U$1,Asian_Countries!$A$2:$A$31,0)))^2+(SSEAsia!$J6-INDEX(Asian_Countries!$F$2:$F$31,MATCH(SSEAsia!U$1,Asian_Countries!$A$2:$A$31,0)))^2</f>
        <v>3.0845985215017704E-2</v>
      </c>
      <c r="V15" s="17">
        <f>(SSEAsia!$I6-INDEX(Asian_Countries!$E$2:$E$31,MATCH(SSEAsia!V$1,Asian_Countries!$A$2:$A$31,0)))^2+(SSEAsia!$J6-INDEX(Asian_Countries!$F$2:$F$31,MATCH(SSEAsia!V$1,Asian_Countries!$A$2:$A$31,0)))^2</f>
        <v>0.13040293655325291</v>
      </c>
      <c r="W15" s="17">
        <f>(SSEAsia!$I6-INDEX(Asian_Countries!$E$2:$E$31,MATCH(SSEAsia!W$1,Asian_Countries!$A$2:$A$31,0)))^2+(SSEAsia!$J6-INDEX(Asian_Countries!$F$2:$F$31,MATCH(SSEAsia!W$1,Asian_Countries!$A$2:$A$31,0)))^2</f>
        <v>4.2934642105327402E-2</v>
      </c>
      <c r="X15" s="17">
        <f>(SSEAsia!$I6-INDEX(Asian_Countries!$E$2:$E$31,MATCH(SSEAsia!X$1,Asian_Countries!$A$2:$A$31,0)))^2+(SSEAsia!$J6-INDEX(Asian_Countries!$F$2:$F$31,MATCH(SSEAsia!X$1,Asian_Countries!$A$2:$A$31,0)))^2</f>
        <v>0.154749732760213</v>
      </c>
      <c r="Y15" s="17">
        <f>(SSEAsia!$I6-INDEX(Asian_Countries!$E$2:$E$31,MATCH(SSEAsia!Y$1,Asian_Countries!$A$2:$A$31,0)))^2+(SSEAsia!$J6-INDEX(Asian_Countries!$F$2:$F$31,MATCH(SSEAsia!Y$1,Asian_Countries!$A$2:$A$31,0)))^2</f>
        <v>0.10385695276199049</v>
      </c>
      <c r="Z15" s="17">
        <f>(SSEAsia!$I6-INDEX(Asian_Countries!$E$2:$E$31,MATCH(SSEAsia!Z$1,Asian_Countries!$A$2:$A$31,0)))^2+(SSEAsia!$J6-INDEX(Asian_Countries!$F$2:$F$31,MATCH(SSEAsia!Z$1,Asian_Countries!$A$2:$A$31,0)))^2</f>
        <v>4.6051384347433038E-3</v>
      </c>
      <c r="AA15" s="17">
        <f>(SSEAsia!$I6-INDEX(Asian_Countries!$E$2:$E$31,MATCH(SSEAsia!AA$1,Asian_Countries!$A$2:$A$31,0)))^2+(SSEAsia!$J6-INDEX(Asian_Countries!$F$2:$F$31,MATCH(SSEAsia!AA$1,Asian_Countries!$A$2:$A$31,0)))^2</f>
        <v>8.2221723982442527E-2</v>
      </c>
      <c r="AB15" s="17">
        <f>(SSEAsia!$I6-INDEX(Asian_Countries!$E$2:$E$31,MATCH(SSEAsia!AB$1,Asian_Countries!$A$2:$A$31,0)))^2+(SSEAsia!$J6-INDEX(Asian_Countries!$F$2:$F$31,MATCH(SSEAsia!AB$1,Asian_Countries!$A$2:$A$31,0)))^2</f>
        <v>0.13634891663489451</v>
      </c>
      <c r="AC15" s="17">
        <f>(SSEAsia!$I6-INDEX(Asian_Countries!$E$2:$E$31,MATCH(SSEAsia!AC$1,Asian_Countries!$A$2:$A$31,0)))^2+(SSEAsia!$J6-INDEX(Asian_Countries!$F$2:$F$31,MATCH(SSEAsia!AC$1,Asian_Countries!$A$2:$A$31,0)))^2</f>
        <v>0.1375992366206113</v>
      </c>
      <c r="AD15" s="17">
        <f>(SSEAsia!$I6-INDEX(Asian_Countries!$E$2:$E$31,MATCH(SSEAsia!AD$1,Asian_Countries!$A$2:$A$31,0)))^2+(SSEAsia!$J6-INDEX(Asian_Countries!$F$2:$F$31,MATCH(SSEAsia!AD$1,Asian_Countries!$A$2:$A$31,0)))^2</f>
        <v>2.4628412649795203E-2</v>
      </c>
      <c r="AE15" s="17">
        <f>(SSEAsia!$I6-INDEX(Asian_Countries!$E$2:$E$31,MATCH(SSEAsia!AE$1,Asian_Countries!$A$2:$A$31,0)))^2+(SSEAsia!$J6-INDEX(Asian_Countries!$F$2:$F$31,MATCH(SSEAsia!AE$1,Asian_Countries!$A$2:$A$31,0)))^2</f>
        <v>5.64642382906064E-2</v>
      </c>
      <c r="AF15" s="17">
        <f>(SSEAsia!$I6-INDEX(Asian_Countries!$E$2:$E$31,MATCH(SSEAsia!AF$1,Asian_Countries!$A$2:$A$31,0)))^2+(SSEAsia!$J6-INDEX(Asian_Countries!$F$2:$F$31,MATCH(SSEAsia!AF$1,Asian_Countries!$A$2:$A$31,0)))^2</f>
        <v>0.13187860573820842</v>
      </c>
      <c r="AG15" s="17">
        <f>(SSEAsia!$I6-INDEX(Asian_Countries!$E$2:$E$31,MATCH(SSEAsia!AG$1,Asian_Countries!$A$2:$A$31,0)))^2+(SSEAsia!$J6-INDEX(Asian_Countries!$F$2:$F$31,MATCH(SSEAsia!AG$1,Asian_Countries!$A$2:$A$31,0)))^2</f>
        <v>3.4399812280731204E-2</v>
      </c>
      <c r="AH15" s="17">
        <f>(SSEAsia!$I6-INDEX(Asian_Countries!$E$2:$E$31,MATCH(SSEAsia!AH$1,Asian_Countries!$A$2:$A$31,0)))^2+(SSEAsia!$J6-INDEX(Asian_Countries!$F$2:$F$31,MATCH(SSEAsia!AH$1,Asian_Countries!$A$2:$A$31,0)))^2</f>
        <v>8.3973747164560984E-3</v>
      </c>
      <c r="AI15" s="17">
        <f>(SSEAsia!$I6-INDEX(Asian_Countries!$E$2:$E$31,MATCH(SSEAsia!AI$1,Asian_Countries!$A$2:$A$31,0)))^2+(SSEAsia!$J6-INDEX(Asian_Countries!$F$2:$F$31,MATCH(SSEAsia!AI$1,Asian_Countries!$A$2:$A$31,0)))^2</f>
        <v>0.37215728905738921</v>
      </c>
      <c r="AJ15" s="17">
        <f>(SSEAsia!$I6-INDEX(Asian_Countries!$E$2:$E$31,MATCH(SSEAsia!AJ$1,Asian_Countries!$A$2:$A$31,0)))^2+(SSEAsia!$J6-INDEX(Asian_Countries!$F$2:$F$31,MATCH(SSEAsia!AJ$1,Asian_Countries!$A$2:$A$31,0)))^2</f>
        <v>8.6051712571524192E-2</v>
      </c>
    </row>
    <row r="16" spans="1:36">
      <c r="A16" cm="1">
        <f t="array" ref="A16">MIN(IF($M26:$AJ26&gt;0,$M26:$AJ26))</f>
        <v>7.8158236820305968E-2</v>
      </c>
      <c r="B16" s="14" t="s">
        <v>38</v>
      </c>
      <c r="C16">
        <v>30</v>
      </c>
      <c r="D16" s="12" t="s">
        <v>54</v>
      </c>
      <c r="F16" s="14" cm="1">
        <f t="array" ref="F16">MIN(IF($M7:$AJ7&gt;0,$M7:$AJ7))</f>
        <v>0.12832622021034878</v>
      </c>
      <c r="G16" s="14" t="str">
        <f>INDEX($M$1:$AJ$1,MATCH(F16,$M7:$AS7,0))</f>
        <v>United Arab Emirates</v>
      </c>
      <c r="I16" s="15" cm="1">
        <f t="array" ref="I16">MIN(IF($M16:$AJ16&gt;0,$M16:$AJ16))</f>
        <v>5.8218668334065776E-2</v>
      </c>
      <c r="J16" s="15" t="str">
        <f>INDEX($M$1:$AJ$1,MATCH(I16,$M16:$AS16,0))</f>
        <v>United Arab Emirates</v>
      </c>
      <c r="M16" s="17">
        <f>(SSEAsia!$I7-INDEX(Asian_Countries!$E$2:$E$31,MATCH(SSEAsia!M$1,Asian_Countries!$A$2:$A$31,0)))^2+(SSEAsia!$J7-INDEX(Asian_Countries!$F$2:$F$31,MATCH(SSEAsia!M$1,Asian_Countries!$A$2:$A$31,0)))^2</f>
        <v>0.31224672588457136</v>
      </c>
      <c r="N16" s="17">
        <f>(SSEAsia!$I7-INDEX(Asian_Countries!$E$2:$E$31,MATCH(SSEAsia!N$1,Asian_Countries!$A$2:$A$31,0)))^2+(SSEAsia!$J7-INDEX(Asian_Countries!$F$2:$F$31,MATCH(SSEAsia!N$1,Asian_Countries!$A$2:$A$31,0)))^2</f>
        <v>0.50868591107144423</v>
      </c>
      <c r="O16" s="17">
        <f>(SSEAsia!$I7-INDEX(Asian_Countries!$E$2:$E$31,MATCH(SSEAsia!O$1,Asian_Countries!$A$2:$A$31,0)))^2+(SSEAsia!$J7-INDEX(Asian_Countries!$F$2:$F$31,MATCH(SSEAsia!O$1,Asian_Countries!$A$2:$A$31,0)))^2</f>
        <v>1.2730611528005129</v>
      </c>
      <c r="P16" s="17">
        <f>(SSEAsia!$I7-INDEX(Asian_Countries!$E$2:$E$31,MATCH(SSEAsia!P$1,Asian_Countries!$A$2:$A$31,0)))^2+(SSEAsia!$J7-INDEX(Asian_Countries!$F$2:$F$31,MATCH(SSEAsia!P$1,Asian_Countries!$A$2:$A$31,0)))^2</f>
        <v>0.85550150778430167</v>
      </c>
      <c r="Q16" s="17">
        <f>(SSEAsia!$I7-INDEX(Asian_Countries!$E$2:$E$31,MATCH(SSEAsia!Q$1,Asian_Countries!$A$2:$A$31,0)))^2+(SSEAsia!$J7-INDEX(Asian_Countries!$F$2:$F$31,MATCH(SSEAsia!Q$1,Asian_Countries!$A$2:$A$31,0)))^2</f>
        <v>0.38408017131806133</v>
      </c>
      <c r="R16" s="17">
        <f>(SSEAsia!$I7-INDEX(Asian_Countries!$E$2:$E$31,MATCH(SSEAsia!R$1,Asian_Countries!$A$2:$A$31,0)))^2+(SSEAsia!$J7-INDEX(Asian_Countries!$F$2:$F$31,MATCH(SSEAsia!R$1,Asian_Countries!$A$2:$A$31,0)))^2</f>
        <v>0.40676437888451605</v>
      </c>
      <c r="S16" s="17">
        <f>(SSEAsia!$I7-INDEX(Asian_Countries!$E$2:$E$31,MATCH(SSEAsia!S$1,Asian_Countries!$A$2:$A$31,0)))^2+(SSEAsia!$J7-INDEX(Asian_Countries!$F$2:$F$31,MATCH(SSEAsia!S$1,Asian_Countries!$A$2:$A$31,0)))^2</f>
        <v>0.45618397313666614</v>
      </c>
      <c r="T16" s="17">
        <f>(SSEAsia!$I7-INDEX(Asian_Countries!$E$2:$E$31,MATCH(SSEAsia!T$1,Asian_Countries!$A$2:$A$31,0)))^2+(SSEAsia!$J7-INDEX(Asian_Countries!$F$2:$F$31,MATCH(SSEAsia!T$1,Asian_Countries!$A$2:$A$31,0)))^2</f>
        <v>0.23942619546720537</v>
      </c>
      <c r="U16" s="17">
        <f>(SSEAsia!$I7-INDEX(Asian_Countries!$E$2:$E$31,MATCH(SSEAsia!U$1,Asian_Countries!$A$2:$A$31,0)))^2+(SSEAsia!$J7-INDEX(Asian_Countries!$F$2:$F$31,MATCH(SSEAsia!U$1,Asian_Countries!$A$2:$A$31,0)))^2</f>
        <v>0.29893175336493222</v>
      </c>
      <c r="V16" s="17">
        <f>(SSEAsia!$I7-INDEX(Asian_Countries!$E$2:$E$31,MATCH(SSEAsia!V$1,Asian_Countries!$A$2:$A$31,0)))^2+(SSEAsia!$J7-INDEX(Asian_Countries!$F$2:$F$31,MATCH(SSEAsia!V$1,Asian_Countries!$A$2:$A$31,0)))^2</f>
        <v>0.52733787164044243</v>
      </c>
      <c r="W16" s="17">
        <f>(SSEAsia!$I7-INDEX(Asian_Countries!$E$2:$E$31,MATCH(SSEAsia!W$1,Asian_Countries!$A$2:$A$31,0)))^2+(SSEAsia!$J7-INDEX(Asian_Countries!$F$2:$F$31,MATCH(SSEAsia!W$1,Asian_Countries!$A$2:$A$31,0)))^2</f>
        <v>0.327377966255333</v>
      </c>
      <c r="X16" s="17">
        <f>(SSEAsia!$I7-INDEX(Asian_Countries!$E$2:$E$31,MATCH(SSEAsia!X$1,Asian_Countries!$A$2:$A$31,0)))^2+(SSEAsia!$J7-INDEX(Asian_Countries!$F$2:$F$31,MATCH(SSEAsia!X$1,Asian_Countries!$A$2:$A$31,0)))^2</f>
        <v>0.57661597555275257</v>
      </c>
      <c r="Y16" s="17">
        <f>(SSEAsia!$I7-INDEX(Asian_Countries!$E$2:$E$31,MATCH(SSEAsia!Y$1,Asian_Countries!$A$2:$A$31,0)))^2+(SSEAsia!$J7-INDEX(Asian_Countries!$F$2:$F$31,MATCH(SSEAsia!Y$1,Asian_Countries!$A$2:$A$31,0)))^2</f>
        <v>0.47169825654149311</v>
      </c>
      <c r="Z16" s="17">
        <f>(SSEAsia!$I7-INDEX(Asian_Countries!$E$2:$E$31,MATCH(SSEAsia!Z$1,Asian_Countries!$A$2:$A$31,0)))^2+(SSEAsia!$J7-INDEX(Asian_Countries!$F$2:$F$31,MATCH(SSEAsia!Z$1,Asian_Countries!$A$2:$A$31,0)))^2</f>
        <v>0.19040421319219886</v>
      </c>
      <c r="AA16" s="17">
        <f>(SSEAsia!$I7-INDEX(Asian_Countries!$E$2:$E$31,MATCH(SSEAsia!AA$1,Asian_Countries!$A$2:$A$31,0)))^2+(SSEAsia!$J7-INDEX(Asian_Countries!$F$2:$F$31,MATCH(SSEAsia!AA$1,Asian_Countries!$A$2:$A$31,0)))^2</f>
        <v>0.42776073123178004</v>
      </c>
      <c r="AB16" s="17">
        <f>(SSEAsia!$I7-INDEX(Asian_Countries!$E$2:$E$31,MATCH(SSEAsia!AB$1,Asian_Countries!$A$2:$A$31,0)))^2+(SSEAsia!$J7-INDEX(Asian_Countries!$F$2:$F$31,MATCH(SSEAsia!AB$1,Asian_Countries!$A$2:$A$31,0)))^2</f>
        <v>0.54588047550336904</v>
      </c>
      <c r="AC16" s="17">
        <f>(SSEAsia!$I7-INDEX(Asian_Countries!$E$2:$E$31,MATCH(SSEAsia!AC$1,Asian_Countries!$A$2:$A$31,0)))^2+(SSEAsia!$J7-INDEX(Asian_Countries!$F$2:$F$31,MATCH(SSEAsia!AC$1,Asian_Countries!$A$2:$A$31,0)))^2</f>
        <v>0.54496473791177491</v>
      </c>
      <c r="AD16" s="17">
        <f>(SSEAsia!$I7-INDEX(Asian_Countries!$E$2:$E$31,MATCH(SSEAsia!AD$1,Asian_Countries!$A$2:$A$31,0)))^2+(SSEAsia!$J7-INDEX(Asian_Countries!$F$2:$F$31,MATCH(SSEAsia!AD$1,Asian_Countries!$A$2:$A$31,0)))^2</f>
        <v>0.27575814851995578</v>
      </c>
      <c r="AE16" s="17">
        <f>(SSEAsia!$I7-INDEX(Asian_Countries!$E$2:$E$31,MATCH(SSEAsia!AE$1,Asian_Countries!$A$2:$A$31,0)))^2+(SSEAsia!$J7-INDEX(Asian_Countries!$F$2:$F$31,MATCH(SSEAsia!AE$1,Asian_Countries!$A$2:$A$31,0)))^2</f>
        <v>0.36300810783125093</v>
      </c>
      <c r="AF16" s="17">
        <f>(SSEAsia!$I7-INDEX(Asian_Countries!$E$2:$E$31,MATCH(SSEAsia!AF$1,Asian_Countries!$A$2:$A$31,0)))^2+(SSEAsia!$J7-INDEX(Asian_Countries!$F$2:$F$31,MATCH(SSEAsia!AF$1,Asian_Countries!$A$2:$A$31,0)))^2</f>
        <v>0.53096158965329898</v>
      </c>
      <c r="AG16" s="17">
        <f>(SSEAsia!$I7-INDEX(Asian_Countries!$E$2:$E$31,MATCH(SSEAsia!AG$1,Asian_Countries!$A$2:$A$31,0)))^2+(SSEAsia!$J7-INDEX(Asian_Countries!$F$2:$F$31,MATCH(SSEAsia!AG$1,Asian_Countries!$A$2:$A$31,0)))^2</f>
        <v>0.3079792926548357</v>
      </c>
      <c r="AH16" s="17">
        <f>(SSEAsia!$I7-INDEX(Asian_Countries!$E$2:$E$31,MATCH(SSEAsia!AH$1,Asian_Countries!$A$2:$A$31,0)))^2+(SSEAsia!$J7-INDEX(Asian_Countries!$F$2:$F$31,MATCH(SSEAsia!AH$1,Asian_Countries!$A$2:$A$31,0)))^2</f>
        <v>0.20967439785706662</v>
      </c>
      <c r="AI16" s="17">
        <f>(SSEAsia!$I7-INDEX(Asian_Countries!$E$2:$E$31,MATCH(SSEAsia!AI$1,Asian_Countries!$A$2:$A$31,0)))^2+(SSEAsia!$J7-INDEX(Asian_Countries!$F$2:$F$31,MATCH(SSEAsia!AI$1,Asian_Countries!$A$2:$A$31,0)))^2</f>
        <v>5.8218668334065776E-2</v>
      </c>
      <c r="AJ16" s="17">
        <f>(SSEAsia!$I7-INDEX(Asian_Countries!$E$2:$E$31,MATCH(SSEAsia!AJ$1,Asian_Countries!$A$2:$A$31,0)))^2+(SSEAsia!$J7-INDEX(Asian_Countries!$F$2:$F$31,MATCH(SSEAsia!AJ$1,Asian_Countries!$A$2:$A$31,0)))^2</f>
        <v>0.43872641178355382</v>
      </c>
    </row>
    <row r="17" spans="1:36"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</row>
    <row r="21" spans="1:36">
      <c r="A21" t="s">
        <v>64</v>
      </c>
      <c r="B21" t="s">
        <v>65</v>
      </c>
      <c r="I21" s="18"/>
      <c r="J21" s="18">
        <v>2019</v>
      </c>
      <c r="K21" s="18" t="s">
        <v>66</v>
      </c>
      <c r="L21" s="15">
        <v>2050</v>
      </c>
      <c r="M21" s="19">
        <f>(SSEAsia!$F2-INDEX(Asian_Countries!$C$2:$C$31,MATCH(SSEAsia!M$1,Asian_Countries!$A$2:$A$31,0)))^2+(SSEAsia!$I2-INDEX(Asian_Countries!$E$2:$E$31,MATCH(SSEAsia!M$1,Asian_Countries!$A$2:$A$31,0)))^2+(SSEAsia!$J2-INDEX(Asian_Countries!$F$2:$F$31,MATCH(SSEAsia!M$1,Asian_Countries!$A$2:$A$31,0)))^2+(SSEAsia!$K2-INDEX(Asian_Countries!$G$2:$G$31,MATCH(SSEAsia!M$1,Asian_Countries!$A$2:$A$31,0)))^2</f>
        <v>3.2296604545341577E-2</v>
      </c>
      <c r="N21" s="19">
        <f>(SSEAsia!$F2-INDEX(Asian_Countries!$C$2:$C$31,MATCH(SSEAsia!N$1,Asian_Countries!$A$2:$A$31,0)))^2+(SSEAsia!$I2-INDEX(Asian_Countries!$E$2:$E$31,MATCH(SSEAsia!N$1,Asian_Countries!$A$2:$A$31,0)))^2+(SSEAsia!$J2-INDEX(Asian_Countries!$F$2:$F$31,MATCH(SSEAsia!N$1,Asian_Countries!$A$2:$A$31,0)))^2+(SSEAsia!$K2-INDEX(Asian_Countries!$G$2:$G$31,MATCH(SSEAsia!N$1,Asian_Countries!$A$2:$A$31,0)))^2</f>
        <v>1.9981742636279408E-3</v>
      </c>
      <c r="O21" s="19">
        <f>(SSEAsia!$F2-INDEX(Asian_Countries!$C$2:$C$31,MATCH(SSEAsia!O$1,Asian_Countries!$A$2:$A$31,0)))^2+(SSEAsia!$I2-INDEX(Asian_Countries!$E$2:$E$31,MATCH(SSEAsia!O$1,Asian_Countries!$A$2:$A$31,0)))^2+(SSEAsia!$J2-INDEX(Asian_Countries!$F$2:$F$31,MATCH(SSEAsia!O$1,Asian_Countries!$A$2:$A$31,0)))^2+(SSEAsia!$K2-INDEX(Asian_Countries!$G$2:$G$31,MATCH(SSEAsia!O$1,Asian_Countries!$A$2:$A$31,0)))^2</f>
        <v>2.032211235633826</v>
      </c>
      <c r="P21" s="19">
        <f>(SSEAsia!$F2-INDEX(Asian_Countries!$C$2:$C$31,MATCH(SSEAsia!P$1,Asian_Countries!$A$2:$A$31,0)))^2+(SSEAsia!$I2-INDEX(Asian_Countries!$E$2:$E$31,MATCH(SSEAsia!P$1,Asian_Countries!$A$2:$A$31,0)))^2+(SSEAsia!$J2-INDEX(Asian_Countries!$F$2:$F$31,MATCH(SSEAsia!P$1,Asian_Countries!$A$2:$A$31,0)))^2+(SSEAsia!$K2-INDEX(Asian_Countries!$G$2:$G$31,MATCH(SSEAsia!P$1,Asian_Countries!$A$2:$A$31,0)))^2</f>
        <v>0.60968791629140084</v>
      </c>
      <c r="Q21" s="19">
        <f>(SSEAsia!$F2-INDEX(Asian_Countries!$C$2:$C$31,MATCH(SSEAsia!Q$1,Asian_Countries!$A$2:$A$31,0)))^2+(SSEAsia!$I2-INDEX(Asian_Countries!$E$2:$E$31,MATCH(SSEAsia!Q$1,Asian_Countries!$A$2:$A$31,0)))^2+(SSEAsia!$J2-INDEX(Asian_Countries!$F$2:$F$31,MATCH(SSEAsia!Q$1,Asian_Countries!$A$2:$A$31,0)))^2+(SSEAsia!$K2-INDEX(Asian_Countries!$G$2:$G$31,MATCH(SSEAsia!Q$1,Asian_Countries!$A$2:$A$31,0)))^2</f>
        <v>7.0205256079352796E-2</v>
      </c>
      <c r="R21" s="19">
        <f>(SSEAsia!$F2-INDEX(Asian_Countries!$C$2:$C$31,MATCH(SSEAsia!R$1,Asian_Countries!$A$2:$A$31,0)))^2+(SSEAsia!$I2-INDEX(Asian_Countries!$E$2:$E$31,MATCH(SSEAsia!R$1,Asian_Countries!$A$2:$A$31,0)))^2+(SSEAsia!$J2-INDEX(Asian_Countries!$F$2:$F$31,MATCH(SSEAsia!R$1,Asian_Countries!$A$2:$A$31,0)))^2+(SSEAsia!$K2-INDEX(Asian_Countries!$G$2:$G$31,MATCH(SSEAsia!R$1,Asian_Countries!$A$2:$A$31,0)))^2</f>
        <v>1.8126059706122355E-2</v>
      </c>
      <c r="S21" s="19">
        <f>(SSEAsia!$F2-INDEX(Asian_Countries!$C$2:$C$31,MATCH(SSEAsia!S$1,Asian_Countries!$A$2:$A$31,0)))^2+(SSEAsia!$I2-INDEX(Asian_Countries!$E$2:$E$31,MATCH(SSEAsia!S$1,Asian_Countries!$A$2:$A$31,0)))^2+(SSEAsia!$J2-INDEX(Asian_Countries!$F$2:$F$31,MATCH(SSEAsia!S$1,Asian_Countries!$A$2:$A$31,0)))^2+(SSEAsia!$K2-INDEX(Asian_Countries!$G$2:$G$31,MATCH(SSEAsia!S$1,Asian_Countries!$A$2:$A$31,0)))^2</f>
        <v>8.1813582106395246E-3</v>
      </c>
      <c r="T21" s="19">
        <f>(SSEAsia!$F2-INDEX(Asian_Countries!$C$2:$C$31,MATCH(SSEAsia!T$1,Asian_Countries!$A$2:$A$31,0)))^2+(SSEAsia!$I2-INDEX(Asian_Countries!$E$2:$E$31,MATCH(SSEAsia!T$1,Asian_Countries!$A$2:$A$31,0)))^2+(SSEAsia!$J2-INDEX(Asian_Countries!$F$2:$F$31,MATCH(SSEAsia!T$1,Asian_Countries!$A$2:$A$31,0)))^2+(SSEAsia!$K2-INDEX(Asian_Countries!$G$2:$G$31,MATCH(SSEAsia!T$1,Asian_Countries!$A$2:$A$31,0)))^2</f>
        <v>0.12419029462924668</v>
      </c>
      <c r="U21" s="19">
        <f>(SSEAsia!$F2-INDEX(Asian_Countries!$C$2:$C$31,MATCH(SSEAsia!U$1,Asian_Countries!$A$2:$A$31,0)))^2+(SSEAsia!$I2-INDEX(Asian_Countries!$E$2:$E$31,MATCH(SSEAsia!U$1,Asian_Countries!$A$2:$A$31,0)))^2+(SSEAsia!$J2-INDEX(Asian_Countries!$F$2:$F$31,MATCH(SSEAsia!U$1,Asian_Countries!$A$2:$A$31,0)))^2+(SSEAsia!$K2-INDEX(Asian_Countries!$G$2:$G$31,MATCH(SSEAsia!U$1,Asian_Countries!$A$2:$A$31,0)))^2</f>
        <v>0.16199168844482589</v>
      </c>
      <c r="V21" s="19">
        <f>(SSEAsia!$F2-INDEX(Asian_Countries!$C$2:$C$31,MATCH(SSEAsia!V$1,Asian_Countries!$A$2:$A$31,0)))^2+(SSEAsia!$I2-INDEX(Asian_Countries!$E$2:$E$31,MATCH(SSEAsia!V$1,Asian_Countries!$A$2:$A$31,0)))^2+(SSEAsia!$J2-INDEX(Asian_Countries!$F$2:$F$31,MATCH(SSEAsia!V$1,Asian_Countries!$A$2:$A$31,0)))^2+(SSEAsia!$K2-INDEX(Asian_Countries!$G$2:$G$31,MATCH(SSEAsia!V$1,Asian_Countries!$A$2:$A$31,0)))^2</f>
        <v>1.6991545347545859E-3</v>
      </c>
      <c r="W21" s="19">
        <f>(SSEAsia!$F2-INDEX(Asian_Countries!$C$2:$C$31,MATCH(SSEAsia!W$1,Asian_Countries!$A$2:$A$31,0)))^2+(SSEAsia!$I2-INDEX(Asian_Countries!$E$2:$E$31,MATCH(SSEAsia!W$1,Asian_Countries!$A$2:$A$31,0)))^2+(SSEAsia!$J2-INDEX(Asian_Countries!$F$2:$F$31,MATCH(SSEAsia!W$1,Asian_Countries!$A$2:$A$31,0)))^2+(SSEAsia!$K2-INDEX(Asian_Countries!$G$2:$G$31,MATCH(SSEAsia!W$1,Asian_Countries!$A$2:$A$31,0)))^2</f>
        <v>5.1029561031209689E-2</v>
      </c>
      <c r="X21" s="19">
        <f>(SSEAsia!$F2-INDEX(Asian_Countries!$C$2:$C$31,MATCH(SSEAsia!X$1,Asian_Countries!$A$2:$A$31,0)))^2+(SSEAsia!$I2-INDEX(Asian_Countries!$E$2:$E$31,MATCH(SSEAsia!X$1,Asian_Countries!$A$2:$A$31,0)))^2+(SSEAsia!$J2-INDEX(Asian_Countries!$F$2:$F$31,MATCH(SSEAsia!X$1,Asian_Countries!$A$2:$A$31,0)))^2+(SSEAsia!$K2-INDEX(Asian_Countries!$G$2:$G$31,MATCH(SSEAsia!X$1,Asian_Countries!$A$2:$A$31,0)))^2</f>
        <v>2.8305234685498202E-3</v>
      </c>
      <c r="Y21" s="19">
        <f>(SSEAsia!$F2-INDEX(Asian_Countries!$C$2:$C$31,MATCH(SSEAsia!Y$1,Asian_Countries!$A$2:$A$31,0)))^2+(SSEAsia!$I2-INDEX(Asian_Countries!$E$2:$E$31,MATCH(SSEAsia!Y$1,Asian_Countries!$A$2:$A$31,0)))^2+(SSEAsia!$J2-INDEX(Asian_Countries!$F$2:$F$31,MATCH(SSEAsia!Y$1,Asian_Countries!$A$2:$A$31,0)))^2+(SSEAsia!$K2-INDEX(Asian_Countries!$G$2:$G$31,MATCH(SSEAsia!Y$1,Asian_Countries!$A$2:$A$31,0)))^2</f>
        <v>6.464275618888099E-3</v>
      </c>
      <c r="Z21" s="19">
        <f>(SSEAsia!$F2-INDEX(Asian_Countries!$C$2:$C$31,MATCH(SSEAsia!Z$1,Asian_Countries!$A$2:$A$31,0)))^2+(SSEAsia!$I2-INDEX(Asian_Countries!$E$2:$E$31,MATCH(SSEAsia!Z$1,Asian_Countries!$A$2:$A$31,0)))^2+(SSEAsia!$J2-INDEX(Asian_Countries!$F$2:$F$31,MATCH(SSEAsia!Z$1,Asian_Countries!$A$2:$A$31,0)))^2+(SSEAsia!$K2-INDEX(Asian_Countries!$G$2:$G$31,MATCH(SSEAsia!Z$1,Asian_Countries!$A$2:$A$31,0)))^2</f>
        <v>0.12289579245263721</v>
      </c>
      <c r="AA21" s="19">
        <f>(SSEAsia!$F2-INDEX(Asian_Countries!$C$2:$C$31,MATCH(SSEAsia!AA$1,Asian_Countries!$A$2:$A$31,0)))^2+(SSEAsia!$I2-INDEX(Asian_Countries!$E$2:$E$31,MATCH(SSEAsia!AA$1,Asian_Countries!$A$2:$A$31,0)))^2+(SSEAsia!$J2-INDEX(Asian_Countries!$F$2:$F$31,MATCH(SSEAsia!AA$1,Asian_Countries!$A$2:$A$31,0)))^2+(SSEAsia!$K2-INDEX(Asian_Countries!$G$2:$G$31,MATCH(SSEAsia!AA$1,Asian_Countries!$A$2:$A$31,0)))^2</f>
        <v>3.684649311259005E-3</v>
      </c>
      <c r="AB21" s="19">
        <f>(SSEAsia!$F2-INDEX(Asian_Countries!$C$2:$C$31,MATCH(SSEAsia!AB$1,Asian_Countries!$A$2:$A$31,0)))^2+(SSEAsia!$I2-INDEX(Asian_Countries!$E$2:$E$31,MATCH(SSEAsia!AB$1,Asian_Countries!$A$2:$A$31,0)))^2+(SSEAsia!$J2-INDEX(Asian_Countries!$F$2:$F$31,MATCH(SSEAsia!AB$1,Asian_Countries!$A$2:$A$31,0)))^2+(SSEAsia!$K2-INDEX(Asian_Countries!$G$2:$G$31,MATCH(SSEAsia!AB$1,Asian_Countries!$A$2:$A$31,0)))^2</f>
        <v>3.9351512629830273E-3</v>
      </c>
      <c r="AC21" s="19">
        <f>(SSEAsia!$F2-INDEX(Asian_Countries!$C$2:$C$31,MATCH(SSEAsia!AC$1,Asian_Countries!$A$2:$A$31,0)))^2+(SSEAsia!$I2-INDEX(Asian_Countries!$E$2:$E$31,MATCH(SSEAsia!AC$1,Asian_Countries!$A$2:$A$31,0)))^2+(SSEAsia!$J2-INDEX(Asian_Countries!$F$2:$F$31,MATCH(SSEAsia!AC$1,Asian_Countries!$A$2:$A$31,0)))^2+(SSEAsia!$K2-INDEX(Asian_Countries!$G$2:$G$31,MATCH(SSEAsia!AC$1,Asian_Countries!$A$2:$A$31,0)))^2</f>
        <v>3.0139705699107843E-3</v>
      </c>
      <c r="AD21" s="19">
        <f>(SSEAsia!$F2-INDEX(Asian_Countries!$C$2:$C$31,MATCH(SSEAsia!AD$1,Asian_Countries!$A$2:$A$31,0)))^2+(SSEAsia!$I2-INDEX(Asian_Countries!$E$2:$E$31,MATCH(SSEAsia!AD$1,Asian_Countries!$A$2:$A$31,0)))^2+(SSEAsia!$J2-INDEX(Asian_Countries!$F$2:$F$31,MATCH(SSEAsia!AD$1,Asian_Countries!$A$2:$A$31,0)))^2+(SSEAsia!$K2-INDEX(Asian_Countries!$G$2:$G$31,MATCH(SSEAsia!AD$1,Asian_Countries!$A$2:$A$31,0)))^2</f>
        <v>0.14578586442209013</v>
      </c>
      <c r="AE21" s="19">
        <f>(SSEAsia!$F2-INDEX(Asian_Countries!$C$2:$C$31,MATCH(SSEAsia!AE$1,Asian_Countries!$A$2:$A$31,0)))^2+(SSEAsia!$I2-INDEX(Asian_Countries!$E$2:$E$31,MATCH(SSEAsia!AE$1,Asian_Countries!$A$2:$A$31,0)))^2+(SSEAsia!$J2-INDEX(Asian_Countries!$F$2:$F$31,MATCH(SSEAsia!AE$1,Asian_Countries!$A$2:$A$31,0)))^2+(SSEAsia!$K2-INDEX(Asian_Countries!$G$2:$G$31,MATCH(SSEAsia!AE$1,Asian_Countries!$A$2:$A$31,0)))^2</f>
        <v>1.6223179093846352E-2</v>
      </c>
      <c r="AF21" s="19">
        <f>(SSEAsia!$F2-INDEX(Asian_Countries!$C$2:$C$31,MATCH(SSEAsia!AF$1,Asian_Countries!$A$2:$A$31,0)))^2+(SSEAsia!$I2-INDEX(Asian_Countries!$E$2:$E$31,MATCH(SSEAsia!AF$1,Asian_Countries!$A$2:$A$31,0)))^2+(SSEAsia!$J2-INDEX(Asian_Countries!$F$2:$F$31,MATCH(SSEAsia!AF$1,Asian_Countries!$A$2:$A$31,0)))^2+(SSEAsia!$K2-INDEX(Asian_Countries!$G$2:$G$31,MATCH(SSEAsia!AF$1,Asian_Countries!$A$2:$A$31,0)))^2</f>
        <v>5.1778155393167552E-4</v>
      </c>
      <c r="AG21" s="19">
        <f>(SSEAsia!$F2-INDEX(Asian_Countries!$C$2:$C$31,MATCH(SSEAsia!AG$1,Asian_Countries!$A$2:$A$31,0)))^2+(SSEAsia!$I2-INDEX(Asian_Countries!$E$2:$E$31,MATCH(SSEAsia!AG$1,Asian_Countries!$A$2:$A$31,0)))^2+(SSEAsia!$J2-INDEX(Asian_Countries!$F$2:$F$31,MATCH(SSEAsia!AG$1,Asian_Countries!$A$2:$A$31,0)))^2+(SSEAsia!$K2-INDEX(Asian_Countries!$G$2:$G$31,MATCH(SSEAsia!AG$1,Asian_Countries!$A$2:$A$31,0)))^2</f>
        <v>4.1524776157308173E-2</v>
      </c>
      <c r="AH21" s="19">
        <f>(SSEAsia!$F2-INDEX(Asian_Countries!$C$2:$C$31,MATCH(SSEAsia!AH$1,Asian_Countries!$A$2:$A$31,0)))^2+(SSEAsia!$I2-INDEX(Asian_Countries!$E$2:$E$31,MATCH(SSEAsia!AH$1,Asian_Countries!$A$2:$A$31,0)))^2+(SSEAsia!$J2-INDEX(Asian_Countries!$F$2:$F$31,MATCH(SSEAsia!AH$1,Asian_Countries!$A$2:$A$31,0)))^2+(SSEAsia!$K2-INDEX(Asian_Countries!$G$2:$G$31,MATCH(SSEAsia!AH$1,Asian_Countries!$A$2:$A$31,0)))^2</f>
        <v>0.11301787093215178</v>
      </c>
      <c r="AI21" s="19">
        <f>(SSEAsia!$F2-INDEX(Asian_Countries!$C$2:$C$31,MATCH(SSEAsia!AI$1,Asian_Countries!$A$2:$A$31,0)))^2+(SSEAsia!$I2-INDEX(Asian_Countries!$E$2:$E$31,MATCH(SSEAsia!AI$1,Asian_Countries!$A$2:$A$31,0)))^2+(SSEAsia!$J2-INDEX(Asian_Countries!$F$2:$F$31,MATCH(SSEAsia!AI$1,Asian_Countries!$A$2:$A$31,0)))^2+(SSEAsia!$K2-INDEX(Asian_Countries!$G$2:$G$31,MATCH(SSEAsia!AI$1,Asian_Countries!$A$2:$A$31,0)))^2</f>
        <v>1.2325246993833077</v>
      </c>
      <c r="AJ21" s="19">
        <f>(SSEAsia!$F2-INDEX(Asian_Countries!$C$2:$C$31,MATCH(SSEAsia!AJ$1,Asian_Countries!$A$2:$A$31,0)))^2+(SSEAsia!$I2-INDEX(Asian_Countries!$E$2:$E$31,MATCH(SSEAsia!AJ$1,Asian_Countries!$A$2:$A$31,0)))^2+(SSEAsia!$J2-INDEX(Asian_Countries!$F$2:$F$31,MATCH(SSEAsia!AJ$1,Asian_Countries!$A$2:$A$31,0)))^2+(SSEAsia!$K2-INDEX(Asian_Countries!$G$2:$G$31,MATCH(SSEAsia!AJ$1,Asian_Countries!$A$2:$A$31,0)))^2</f>
        <v>4.3415194306436668E-3</v>
      </c>
    </row>
    <row r="22" spans="1:36">
      <c r="A22" t="s">
        <v>67</v>
      </c>
      <c r="D22" s="12" t="s">
        <v>63</v>
      </c>
      <c r="F22" t="s">
        <v>35</v>
      </c>
      <c r="G22" t="s">
        <v>35</v>
      </c>
      <c r="I22" s="18" t="s">
        <v>40</v>
      </c>
      <c r="J22" s="18" t="s">
        <v>35</v>
      </c>
      <c r="K22" s="20" t="s">
        <v>35</v>
      </c>
      <c r="L22" s="15" t="s">
        <v>50</v>
      </c>
      <c r="M22" s="19">
        <f>(SSEAsia!$F3-INDEX(Asian_Countries!$C$2:$C$31,MATCH(SSEAsia!M$1,Asian_Countries!$A$2:$A$31,0)))^2+(SSEAsia!$I3-INDEX(Asian_Countries!$E$2:$E$31,MATCH(SSEAsia!M$1,Asian_Countries!$A$2:$A$31,0)))^2+(SSEAsia!$J3-INDEX(Asian_Countries!$F$2:$F$31,MATCH(SSEAsia!M$1,Asian_Countries!$A$2:$A$31,0)))^2+(SSEAsia!$K3-INDEX(Asian_Countries!$G$2:$G$31,MATCH(SSEAsia!M$1,Asian_Countries!$A$2:$A$31,0)))^2</f>
        <v>0.25706416078762884</v>
      </c>
      <c r="N22" s="19">
        <f>(SSEAsia!$F3-INDEX(Asian_Countries!$C$2:$C$31,MATCH(SSEAsia!N$1,Asian_Countries!$A$2:$A$31,0)))^2+(SSEAsia!$I3-INDEX(Asian_Countries!$E$2:$E$31,MATCH(SSEAsia!N$1,Asian_Countries!$A$2:$A$31,0)))^2+(SSEAsia!$J3-INDEX(Asian_Countries!$F$2:$F$31,MATCH(SSEAsia!N$1,Asian_Countries!$A$2:$A$31,0)))^2+(SSEAsia!$K3-INDEX(Asian_Countries!$G$2:$G$31,MATCH(SSEAsia!N$1,Asian_Countries!$A$2:$A$31,0)))^2</f>
        <v>0.43644124757594177</v>
      </c>
      <c r="O22" s="19">
        <f>(SSEAsia!$F3-INDEX(Asian_Countries!$C$2:$C$31,MATCH(SSEAsia!O$1,Asian_Countries!$A$2:$A$31,0)))^2+(SSEAsia!$I3-INDEX(Asian_Countries!$E$2:$E$31,MATCH(SSEAsia!O$1,Asian_Countries!$A$2:$A$31,0)))^2+(SSEAsia!$J3-INDEX(Asian_Countries!$F$2:$F$31,MATCH(SSEAsia!O$1,Asian_Countries!$A$2:$A$31,0)))^2+(SSEAsia!$K3-INDEX(Asian_Countries!$G$2:$G$31,MATCH(SSEAsia!O$1,Asian_Countries!$A$2:$A$31,0)))^2</f>
        <v>2.2143267267739311</v>
      </c>
      <c r="P22" s="19">
        <f>(SSEAsia!$F3-INDEX(Asian_Countries!$C$2:$C$31,MATCH(SSEAsia!P$1,Asian_Countries!$A$2:$A$31,0)))^2+(SSEAsia!$I3-INDEX(Asian_Countries!$E$2:$E$31,MATCH(SSEAsia!P$1,Asian_Countries!$A$2:$A$31,0)))^2+(SSEAsia!$J3-INDEX(Asian_Countries!$F$2:$F$31,MATCH(SSEAsia!P$1,Asian_Countries!$A$2:$A$31,0)))^2+(SSEAsia!$K3-INDEX(Asian_Countries!$G$2:$G$31,MATCH(SSEAsia!P$1,Asian_Countries!$A$2:$A$31,0)))^2</f>
        <v>0.96613411369949742</v>
      </c>
      <c r="Q22" s="19">
        <f>(SSEAsia!$F3-INDEX(Asian_Countries!$C$2:$C$31,MATCH(SSEAsia!Q$1,Asian_Countries!$A$2:$A$31,0)))^2+(SSEAsia!$I3-INDEX(Asian_Countries!$E$2:$E$31,MATCH(SSEAsia!Q$1,Asian_Countries!$A$2:$A$31,0)))^2+(SSEAsia!$J3-INDEX(Asian_Countries!$F$2:$F$31,MATCH(SSEAsia!Q$1,Asian_Countries!$A$2:$A$31,0)))^2+(SSEAsia!$K3-INDEX(Asian_Countries!$G$2:$G$31,MATCH(SSEAsia!Q$1,Asian_Countries!$A$2:$A$31,0)))^2</f>
        <v>0.34598709226215113</v>
      </c>
      <c r="R22" s="19">
        <f>(SSEAsia!$F3-INDEX(Asian_Countries!$C$2:$C$31,MATCH(SSEAsia!R$1,Asian_Countries!$A$2:$A$31,0)))^2+(SSEAsia!$I3-INDEX(Asian_Countries!$E$2:$E$31,MATCH(SSEAsia!R$1,Asian_Countries!$A$2:$A$31,0)))^2+(SSEAsia!$J3-INDEX(Asian_Countries!$F$2:$F$31,MATCH(SSEAsia!R$1,Asian_Countries!$A$2:$A$31,0)))^2+(SSEAsia!$K3-INDEX(Asian_Countries!$G$2:$G$31,MATCH(SSEAsia!R$1,Asian_Countries!$A$2:$A$31,0)))^2</f>
        <v>0.2948146698477162</v>
      </c>
      <c r="S22" s="19">
        <f>(SSEAsia!$F3-INDEX(Asian_Countries!$C$2:$C$31,MATCH(SSEAsia!S$1,Asian_Countries!$A$2:$A$31,0)))^2+(SSEAsia!$I3-INDEX(Asian_Countries!$E$2:$E$31,MATCH(SSEAsia!S$1,Asian_Countries!$A$2:$A$31,0)))^2+(SSEAsia!$J3-INDEX(Asian_Countries!$F$2:$F$31,MATCH(SSEAsia!S$1,Asian_Countries!$A$2:$A$31,0)))^2+(SSEAsia!$K3-INDEX(Asian_Countries!$G$2:$G$31,MATCH(SSEAsia!S$1,Asian_Countries!$A$2:$A$31,0)))^2</f>
        <v>0.32647598648772691</v>
      </c>
      <c r="T22" s="19">
        <f>(SSEAsia!$F3-INDEX(Asian_Countries!$C$2:$C$31,MATCH(SSEAsia!T$1,Asian_Countries!$A$2:$A$31,0)))^2+(SSEAsia!$I3-INDEX(Asian_Countries!$E$2:$E$31,MATCH(SSEAsia!T$1,Asian_Countries!$A$2:$A$31,0)))^2+(SSEAsia!$J3-INDEX(Asian_Countries!$F$2:$F$31,MATCH(SSEAsia!T$1,Asian_Countries!$A$2:$A$31,0)))^2+(SSEAsia!$K3-INDEX(Asian_Countries!$G$2:$G$31,MATCH(SSEAsia!T$1,Asian_Countries!$A$2:$A$31,0)))^2</f>
        <v>0.10198409356083837</v>
      </c>
      <c r="U22" s="19">
        <f>(SSEAsia!$F3-INDEX(Asian_Countries!$C$2:$C$31,MATCH(SSEAsia!U$1,Asian_Countries!$A$2:$A$31,0)))^2+(SSEAsia!$I3-INDEX(Asian_Countries!$E$2:$E$31,MATCH(SSEAsia!U$1,Asian_Countries!$A$2:$A$31,0)))^2+(SSEAsia!$J3-INDEX(Asian_Countries!$F$2:$F$31,MATCH(SSEAsia!U$1,Asian_Countries!$A$2:$A$31,0)))^2+(SSEAsia!$K3-INDEX(Asian_Countries!$G$2:$G$31,MATCH(SSEAsia!U$1,Asian_Countries!$A$2:$A$31,0)))^2</f>
        <v>0.13893998787520043</v>
      </c>
      <c r="V22" s="19">
        <f>(SSEAsia!$F3-INDEX(Asian_Countries!$C$2:$C$31,MATCH(SSEAsia!V$1,Asian_Countries!$A$2:$A$31,0)))^2+(SSEAsia!$I3-INDEX(Asian_Countries!$E$2:$E$31,MATCH(SSEAsia!V$1,Asian_Countries!$A$2:$A$31,0)))^2+(SSEAsia!$J3-INDEX(Asian_Countries!$F$2:$F$31,MATCH(SSEAsia!V$1,Asian_Countries!$A$2:$A$31,0)))^2+(SSEAsia!$K3-INDEX(Asian_Countries!$G$2:$G$31,MATCH(SSEAsia!V$1,Asian_Countries!$A$2:$A$31,0)))^2</f>
        <v>0.40240822279688476</v>
      </c>
      <c r="W22" s="19">
        <f>(SSEAsia!$F3-INDEX(Asian_Countries!$C$2:$C$31,MATCH(SSEAsia!W$1,Asian_Countries!$A$2:$A$31,0)))^2+(SSEAsia!$I3-INDEX(Asian_Countries!$E$2:$E$31,MATCH(SSEAsia!W$1,Asian_Countries!$A$2:$A$31,0)))^2+(SSEAsia!$J3-INDEX(Asian_Countries!$F$2:$F$31,MATCH(SSEAsia!W$1,Asian_Countries!$A$2:$A$31,0)))^2+(SSEAsia!$K3-INDEX(Asian_Countries!$G$2:$G$31,MATCH(SSEAsia!W$1,Asian_Countries!$A$2:$A$31,0)))^2</f>
        <v>0.19123314017439111</v>
      </c>
      <c r="X22" s="19">
        <f>(SSEAsia!$F3-INDEX(Asian_Countries!$C$2:$C$31,MATCH(SSEAsia!X$1,Asian_Countries!$A$2:$A$31,0)))^2+(SSEAsia!$I3-INDEX(Asian_Countries!$E$2:$E$31,MATCH(SSEAsia!X$1,Asian_Countries!$A$2:$A$31,0)))^2+(SSEAsia!$J3-INDEX(Asian_Countries!$F$2:$F$31,MATCH(SSEAsia!X$1,Asian_Countries!$A$2:$A$31,0)))^2+(SSEAsia!$K3-INDEX(Asian_Countries!$G$2:$G$31,MATCH(SSEAsia!X$1,Asian_Countries!$A$2:$A$31,0)))^2</f>
        <v>0.47533449795575428</v>
      </c>
      <c r="Y22" s="19">
        <f>(SSEAsia!$F3-INDEX(Asian_Countries!$C$2:$C$31,MATCH(SSEAsia!Y$1,Asian_Countries!$A$2:$A$31,0)))^2+(SSEAsia!$I3-INDEX(Asian_Countries!$E$2:$E$31,MATCH(SSEAsia!Y$1,Asian_Countries!$A$2:$A$31,0)))^2+(SSEAsia!$J3-INDEX(Asian_Countries!$F$2:$F$31,MATCH(SSEAsia!Y$1,Asian_Countries!$A$2:$A$31,0)))^2+(SSEAsia!$K3-INDEX(Asian_Countries!$G$2:$G$31,MATCH(SSEAsia!Y$1,Asian_Countries!$A$2:$A$31,0)))^2</f>
        <v>0.33527877279423934</v>
      </c>
      <c r="Z22" s="19">
        <f>(SSEAsia!$F3-INDEX(Asian_Countries!$C$2:$C$31,MATCH(SSEAsia!Z$1,Asian_Countries!$A$2:$A$31,0)))^2+(SSEAsia!$I3-INDEX(Asian_Countries!$E$2:$E$31,MATCH(SSEAsia!Z$1,Asian_Countries!$A$2:$A$31,0)))^2+(SSEAsia!$J3-INDEX(Asian_Countries!$F$2:$F$31,MATCH(SSEAsia!Z$1,Asian_Countries!$A$2:$A$31,0)))^2+(SSEAsia!$K3-INDEX(Asian_Countries!$G$2:$G$31,MATCH(SSEAsia!Z$1,Asian_Countries!$A$2:$A$31,0)))^2</f>
        <v>0.13974296669474556</v>
      </c>
      <c r="AA22" s="19">
        <f>(SSEAsia!$F3-INDEX(Asian_Countries!$C$2:$C$31,MATCH(SSEAsia!AA$1,Asian_Countries!$A$2:$A$31,0)))^2+(SSEAsia!$I3-INDEX(Asian_Countries!$E$2:$E$31,MATCH(SSEAsia!AA$1,Asian_Countries!$A$2:$A$31,0)))^2+(SSEAsia!$J3-INDEX(Asian_Countries!$F$2:$F$31,MATCH(SSEAsia!AA$1,Asian_Countries!$A$2:$A$31,0)))^2+(SSEAsia!$K3-INDEX(Asian_Countries!$G$2:$G$31,MATCH(SSEAsia!AA$1,Asian_Countries!$A$2:$A$31,0)))^2</f>
        <v>0.38108865074755571</v>
      </c>
      <c r="AB22" s="19">
        <f>(SSEAsia!$F3-INDEX(Asian_Countries!$C$2:$C$31,MATCH(SSEAsia!AB$1,Asian_Countries!$A$2:$A$31,0)))^2+(SSEAsia!$I3-INDEX(Asian_Countries!$E$2:$E$31,MATCH(SSEAsia!AB$1,Asian_Countries!$A$2:$A$31,0)))^2+(SSEAsia!$J3-INDEX(Asian_Countries!$F$2:$F$31,MATCH(SSEAsia!AB$1,Asian_Countries!$A$2:$A$31,0)))^2+(SSEAsia!$K3-INDEX(Asian_Countries!$G$2:$G$31,MATCH(SSEAsia!AB$1,Asian_Countries!$A$2:$A$31,0)))^2</f>
        <v>0.45347574021844722</v>
      </c>
      <c r="AC22" s="19">
        <f>(SSEAsia!$F3-INDEX(Asian_Countries!$C$2:$C$31,MATCH(SSEAsia!AC$1,Asian_Countries!$A$2:$A$31,0)))^2+(SSEAsia!$I3-INDEX(Asian_Countries!$E$2:$E$31,MATCH(SSEAsia!AC$1,Asian_Countries!$A$2:$A$31,0)))^2+(SSEAsia!$J3-INDEX(Asian_Countries!$F$2:$F$31,MATCH(SSEAsia!AC$1,Asian_Countries!$A$2:$A$31,0)))^2+(SSEAsia!$K3-INDEX(Asian_Countries!$G$2:$G$31,MATCH(SSEAsia!AC$1,Asian_Countries!$A$2:$A$31,0)))^2</f>
        <v>0.41806897744913479</v>
      </c>
      <c r="AD22" s="19">
        <f>(SSEAsia!$F3-INDEX(Asian_Countries!$C$2:$C$31,MATCH(SSEAsia!AD$1,Asian_Countries!$A$2:$A$31,0)))^2+(SSEAsia!$I3-INDEX(Asian_Countries!$E$2:$E$31,MATCH(SSEAsia!AD$1,Asian_Countries!$A$2:$A$31,0)))^2+(SSEAsia!$J3-INDEX(Asian_Countries!$F$2:$F$31,MATCH(SSEAsia!AD$1,Asian_Countries!$A$2:$A$31,0)))^2+(SSEAsia!$K3-INDEX(Asian_Countries!$G$2:$G$31,MATCH(SSEAsia!AD$1,Asian_Countries!$A$2:$A$31,0)))^2</f>
        <v>8.8576459824641213E-2</v>
      </c>
      <c r="AE22" s="19">
        <f>(SSEAsia!$F3-INDEX(Asian_Countries!$C$2:$C$31,MATCH(SSEAsia!AE$1,Asian_Countries!$A$2:$A$31,0)))^2+(SSEAsia!$I3-INDEX(Asian_Countries!$E$2:$E$31,MATCH(SSEAsia!AE$1,Asian_Countries!$A$2:$A$31,0)))^2+(SSEAsia!$J3-INDEX(Asian_Countries!$F$2:$F$31,MATCH(SSEAsia!AE$1,Asian_Countries!$A$2:$A$31,0)))^2+(SSEAsia!$K3-INDEX(Asian_Countries!$G$2:$G$31,MATCH(SSEAsia!AE$1,Asian_Countries!$A$2:$A$31,0)))^2</f>
        <v>0.30139312340884955</v>
      </c>
      <c r="AF22" s="19">
        <f>(SSEAsia!$F3-INDEX(Asian_Countries!$C$2:$C$31,MATCH(SSEAsia!AF$1,Asian_Countries!$A$2:$A$31,0)))^2+(SSEAsia!$I3-INDEX(Asian_Countries!$E$2:$E$31,MATCH(SSEAsia!AF$1,Asian_Countries!$A$2:$A$31,0)))^2+(SSEAsia!$J3-INDEX(Asian_Countries!$F$2:$F$31,MATCH(SSEAsia!AF$1,Asian_Countries!$A$2:$A$31,0)))^2+(SSEAsia!$K3-INDEX(Asian_Countries!$G$2:$G$31,MATCH(SSEAsia!AF$1,Asian_Countries!$A$2:$A$31,0)))^2</f>
        <v>0.43739438033847372</v>
      </c>
      <c r="AG22" s="19">
        <f>(SSEAsia!$F3-INDEX(Asian_Countries!$C$2:$C$31,MATCH(SSEAsia!AG$1,Asian_Countries!$A$2:$A$31,0)))^2+(SSEAsia!$I3-INDEX(Asian_Countries!$E$2:$E$31,MATCH(SSEAsia!AG$1,Asian_Countries!$A$2:$A$31,0)))^2+(SSEAsia!$J3-INDEX(Asian_Countries!$F$2:$F$31,MATCH(SSEAsia!AG$1,Asian_Countries!$A$2:$A$31,0)))^2+(SSEAsia!$K3-INDEX(Asian_Countries!$G$2:$G$31,MATCH(SSEAsia!AG$1,Asian_Countries!$A$2:$A$31,0)))^2</f>
        <v>0.24173201226680224</v>
      </c>
      <c r="AH22" s="19">
        <f>(SSEAsia!$F3-INDEX(Asian_Countries!$C$2:$C$31,MATCH(SSEAsia!AH$1,Asian_Countries!$A$2:$A$31,0)))^2+(SSEAsia!$I3-INDEX(Asian_Countries!$E$2:$E$31,MATCH(SSEAsia!AH$1,Asian_Countries!$A$2:$A$31,0)))^2+(SSEAsia!$J3-INDEX(Asian_Countries!$F$2:$F$31,MATCH(SSEAsia!AH$1,Asian_Countries!$A$2:$A$31,0)))^2+(SSEAsia!$K3-INDEX(Asian_Countries!$G$2:$G$31,MATCH(SSEAsia!AH$1,Asian_Countries!$A$2:$A$31,0)))^2</f>
        <v>0.18066082075411924</v>
      </c>
      <c r="AI22" s="19">
        <f>(SSEAsia!$F3-INDEX(Asian_Countries!$C$2:$C$31,MATCH(SSEAsia!AI$1,Asian_Countries!$A$2:$A$31,0)))^2+(SSEAsia!$I3-INDEX(Asian_Countries!$E$2:$E$31,MATCH(SSEAsia!AI$1,Asian_Countries!$A$2:$A$31,0)))^2+(SSEAsia!$J3-INDEX(Asian_Countries!$F$2:$F$31,MATCH(SSEAsia!AI$1,Asian_Countries!$A$2:$A$31,0)))^2+(SSEAsia!$K3-INDEX(Asian_Countries!$G$2:$G$31,MATCH(SSEAsia!AI$1,Asian_Countries!$A$2:$A$31,0)))^2</f>
        <v>0.42416192612914727</v>
      </c>
      <c r="AJ22" s="19">
        <f>(SSEAsia!$F3-INDEX(Asian_Countries!$C$2:$C$31,MATCH(SSEAsia!AJ$1,Asian_Countries!$A$2:$A$31,0)))^2+(SSEAsia!$I3-INDEX(Asian_Countries!$E$2:$E$31,MATCH(SSEAsia!AJ$1,Asian_Countries!$A$2:$A$31,0)))^2+(SSEAsia!$J3-INDEX(Asian_Countries!$F$2:$F$31,MATCH(SSEAsia!AJ$1,Asian_Countries!$A$2:$A$31,0)))^2+(SSEAsia!$K3-INDEX(Asian_Countries!$G$2:$G$31,MATCH(SSEAsia!AJ$1,Asian_Countries!$A$2:$A$31,0)))^2</f>
        <v>0.38262466983685595</v>
      </c>
    </row>
    <row r="23" spans="1:36">
      <c r="A23" t="s">
        <v>68</v>
      </c>
      <c r="B23" t="s">
        <v>69</v>
      </c>
      <c r="D23" s="12" t="s">
        <v>41</v>
      </c>
      <c r="F23" t="s">
        <v>70</v>
      </c>
      <c r="G23" t="s">
        <v>71</v>
      </c>
      <c r="I23" s="18" t="s">
        <v>72</v>
      </c>
      <c r="J23" s="18" t="s">
        <v>71</v>
      </c>
      <c r="K23" s="20" t="s">
        <v>51</v>
      </c>
      <c r="L23" s="15" t="s">
        <v>29</v>
      </c>
      <c r="M23" s="19">
        <f>(SSEAsia!$F4-INDEX(Asian_Countries!$C$2:$C$31,MATCH(SSEAsia!M$1,Asian_Countries!$A$2:$A$31,0)))^2+(SSEAsia!$I4-INDEX(Asian_Countries!$E$2:$E$31,MATCH(SSEAsia!M$1,Asian_Countries!$A$2:$A$31,0)))^2+(SSEAsia!$J4-INDEX(Asian_Countries!$F$2:$F$31,MATCH(SSEAsia!M$1,Asian_Countries!$A$2:$A$31,0)))^2+(SSEAsia!$K4-INDEX(Asian_Countries!$G$2:$G$31,MATCH(SSEAsia!M$1,Asian_Countries!$A$2:$A$31,0)))^2</f>
        <v>3.2778045136918683E-2</v>
      </c>
      <c r="N23" s="19">
        <f>(SSEAsia!$F4-INDEX(Asian_Countries!$C$2:$C$31,MATCH(SSEAsia!N$1,Asian_Countries!$A$2:$A$31,0)))^2+(SSEAsia!$I4-INDEX(Asian_Countries!$E$2:$E$31,MATCH(SSEAsia!N$1,Asian_Countries!$A$2:$A$31,0)))^2+(SSEAsia!$J4-INDEX(Asian_Countries!$F$2:$F$31,MATCH(SSEAsia!N$1,Asian_Countries!$A$2:$A$31,0)))^2+(SSEAsia!$K4-INDEX(Asian_Countries!$G$2:$G$31,MATCH(SSEAsia!N$1,Asian_Countries!$A$2:$A$31,0)))^2</f>
        <v>0.10614428038650944</v>
      </c>
      <c r="O23" s="19">
        <f>(SSEAsia!$F4-INDEX(Asian_Countries!$C$2:$C$31,MATCH(SSEAsia!O$1,Asian_Countries!$A$2:$A$31,0)))^2+(SSEAsia!$I4-INDEX(Asian_Countries!$E$2:$E$31,MATCH(SSEAsia!O$1,Asian_Countries!$A$2:$A$31,0)))^2+(SSEAsia!$J4-INDEX(Asian_Countries!$F$2:$F$31,MATCH(SSEAsia!O$1,Asian_Countries!$A$2:$A$31,0)))^2+(SSEAsia!$K4-INDEX(Asian_Countries!$G$2:$G$31,MATCH(SSEAsia!O$1,Asian_Countries!$A$2:$A$31,0)))^2</f>
        <v>2.0136087115812038</v>
      </c>
      <c r="P23" s="19">
        <f>(SSEAsia!$F4-INDEX(Asian_Countries!$C$2:$C$31,MATCH(SSEAsia!P$1,Asian_Countries!$A$2:$A$31,0)))^2+(SSEAsia!$I4-INDEX(Asian_Countries!$E$2:$E$31,MATCH(SSEAsia!P$1,Asian_Countries!$A$2:$A$31,0)))^2+(SSEAsia!$J4-INDEX(Asian_Countries!$F$2:$F$31,MATCH(SSEAsia!P$1,Asian_Countries!$A$2:$A$31,0)))^2+(SSEAsia!$K4-INDEX(Asian_Countries!$G$2:$G$31,MATCH(SSEAsia!P$1,Asian_Countries!$A$2:$A$31,0)))^2</f>
        <v>0.6762818245858665</v>
      </c>
      <c r="Q23" s="19">
        <f>(SSEAsia!$F4-INDEX(Asian_Countries!$C$2:$C$31,MATCH(SSEAsia!Q$1,Asian_Countries!$A$2:$A$31,0)))^2+(SSEAsia!$I4-INDEX(Asian_Countries!$E$2:$E$31,MATCH(SSEAsia!Q$1,Asian_Countries!$A$2:$A$31,0)))^2+(SSEAsia!$J4-INDEX(Asian_Countries!$F$2:$F$31,MATCH(SSEAsia!Q$1,Asian_Countries!$A$2:$A$31,0)))^2+(SSEAsia!$K4-INDEX(Asian_Countries!$G$2:$G$31,MATCH(SSEAsia!Q$1,Asian_Countries!$A$2:$A$31,0)))^2</f>
        <v>9.6184282929321407E-2</v>
      </c>
      <c r="R23" s="19">
        <f>(SSEAsia!$F4-INDEX(Asian_Countries!$C$2:$C$31,MATCH(SSEAsia!R$1,Asian_Countries!$A$2:$A$31,0)))^2+(SSEAsia!$I4-INDEX(Asian_Countries!$E$2:$E$31,MATCH(SSEAsia!R$1,Asian_Countries!$A$2:$A$31,0)))^2+(SSEAsia!$J4-INDEX(Asian_Countries!$F$2:$F$31,MATCH(SSEAsia!R$1,Asian_Countries!$A$2:$A$31,0)))^2+(SSEAsia!$K4-INDEX(Asian_Countries!$G$2:$G$31,MATCH(SSEAsia!R$1,Asian_Countries!$A$2:$A$31,0)))^2</f>
        <v>4.498578384893745E-2</v>
      </c>
      <c r="S23" s="19">
        <f>(SSEAsia!$F4-INDEX(Asian_Countries!$C$2:$C$31,MATCH(SSEAsia!S$1,Asian_Countries!$A$2:$A$31,0)))^2+(SSEAsia!$I4-INDEX(Asian_Countries!$E$2:$E$31,MATCH(SSEAsia!S$1,Asian_Countries!$A$2:$A$31,0)))^2+(SSEAsia!$J4-INDEX(Asian_Countries!$F$2:$F$31,MATCH(SSEAsia!S$1,Asian_Countries!$A$2:$A$31,0)))^2+(SSEAsia!$K4-INDEX(Asian_Countries!$G$2:$G$31,MATCH(SSEAsia!S$1,Asian_Countries!$A$2:$A$31,0)))^2</f>
        <v>5.5690501664295192E-2</v>
      </c>
      <c r="T23" s="19">
        <f>(SSEAsia!$F4-INDEX(Asian_Countries!$C$2:$C$31,MATCH(SSEAsia!T$1,Asian_Countries!$A$2:$A$31,0)))^2+(SSEAsia!$I4-INDEX(Asian_Countries!$E$2:$E$31,MATCH(SSEAsia!T$1,Asian_Countries!$A$2:$A$31,0)))^2+(SSEAsia!$J4-INDEX(Asian_Countries!$F$2:$F$31,MATCH(SSEAsia!T$1,Asian_Countries!$A$2:$A$31,0)))^2+(SSEAsia!$K4-INDEX(Asian_Countries!$G$2:$G$31,MATCH(SSEAsia!T$1,Asian_Countries!$A$2:$A$31,0)))^2</f>
        <v>4.4819972721988786E-3</v>
      </c>
      <c r="U23" s="19">
        <f>(SSEAsia!$F4-INDEX(Asian_Countries!$C$2:$C$31,MATCH(SSEAsia!U$1,Asian_Countries!$A$2:$A$31,0)))^2+(SSEAsia!$I4-INDEX(Asian_Countries!$E$2:$E$31,MATCH(SSEAsia!U$1,Asian_Countries!$A$2:$A$31,0)))^2+(SSEAsia!$J4-INDEX(Asian_Countries!$F$2:$F$31,MATCH(SSEAsia!U$1,Asian_Countries!$A$2:$A$31,0)))^2+(SSEAsia!$K4-INDEX(Asian_Countries!$G$2:$G$31,MATCH(SSEAsia!U$1,Asian_Countries!$A$2:$A$31,0)))^2</f>
        <v>4.2851855078754483E-2</v>
      </c>
      <c r="V23" s="19">
        <f>(SSEAsia!$F4-INDEX(Asian_Countries!$C$2:$C$31,MATCH(SSEAsia!V$1,Asian_Countries!$A$2:$A$31,0)))^2+(SSEAsia!$I4-INDEX(Asian_Countries!$E$2:$E$31,MATCH(SSEAsia!V$1,Asian_Countries!$A$2:$A$31,0)))^2+(SSEAsia!$J4-INDEX(Asian_Countries!$F$2:$F$31,MATCH(SSEAsia!V$1,Asian_Countries!$A$2:$A$31,0)))^2+(SSEAsia!$K4-INDEX(Asian_Countries!$G$2:$G$31,MATCH(SSEAsia!V$1,Asian_Countries!$A$2:$A$31,0)))^2</f>
        <v>8.9733459248209593E-2</v>
      </c>
      <c r="W23" s="19">
        <f>(SSEAsia!$F4-INDEX(Asian_Countries!$C$2:$C$31,MATCH(SSEAsia!W$1,Asian_Countries!$A$2:$A$31,0)))^2+(SSEAsia!$I4-INDEX(Asian_Countries!$E$2:$E$31,MATCH(SSEAsia!W$1,Asian_Countries!$A$2:$A$31,0)))^2+(SSEAsia!$J4-INDEX(Asian_Countries!$F$2:$F$31,MATCH(SSEAsia!W$1,Asian_Countries!$A$2:$A$31,0)))^2+(SSEAsia!$K4-INDEX(Asian_Countries!$G$2:$G$31,MATCH(SSEAsia!W$1,Asian_Countries!$A$2:$A$31,0)))^2</f>
        <v>1.0979469671530448E-2</v>
      </c>
      <c r="X23" s="19">
        <f>(SSEAsia!$F4-INDEX(Asian_Countries!$C$2:$C$31,MATCH(SSEAsia!X$1,Asian_Countries!$A$2:$A$31,0)))^2+(SSEAsia!$I4-INDEX(Asian_Countries!$E$2:$E$31,MATCH(SSEAsia!X$1,Asian_Countries!$A$2:$A$31,0)))^2+(SSEAsia!$J4-INDEX(Asian_Countries!$F$2:$F$31,MATCH(SSEAsia!X$1,Asian_Countries!$A$2:$A$31,0)))^2+(SSEAsia!$K4-INDEX(Asian_Countries!$G$2:$G$31,MATCH(SSEAsia!X$1,Asian_Countries!$A$2:$A$31,0)))^2</f>
        <v>0.12602864706814015</v>
      </c>
      <c r="Y23" s="19">
        <f>(SSEAsia!$F4-INDEX(Asian_Countries!$C$2:$C$31,MATCH(SSEAsia!Y$1,Asian_Countries!$A$2:$A$31,0)))^2+(SSEAsia!$I4-INDEX(Asian_Countries!$E$2:$E$31,MATCH(SSEAsia!Y$1,Asian_Countries!$A$2:$A$31,0)))^2+(SSEAsia!$J4-INDEX(Asian_Countries!$F$2:$F$31,MATCH(SSEAsia!Y$1,Asian_Countries!$A$2:$A$31,0)))^2+(SSEAsia!$K4-INDEX(Asian_Countries!$G$2:$G$31,MATCH(SSEAsia!Y$1,Asian_Countries!$A$2:$A$31,0)))^2</f>
        <v>5.9193664648974811E-2</v>
      </c>
      <c r="Z23" s="19">
        <f>(SSEAsia!$F4-INDEX(Asian_Countries!$C$2:$C$31,MATCH(SSEAsia!Z$1,Asian_Countries!$A$2:$A$31,0)))^2+(SSEAsia!$I4-INDEX(Asian_Countries!$E$2:$E$31,MATCH(SSEAsia!Z$1,Asian_Countries!$A$2:$A$31,0)))^2+(SSEAsia!$J4-INDEX(Asian_Countries!$F$2:$F$31,MATCH(SSEAsia!Z$1,Asian_Countries!$A$2:$A$31,0)))^2+(SSEAsia!$K4-INDEX(Asian_Countries!$G$2:$G$31,MATCH(SSEAsia!Z$1,Asian_Countries!$A$2:$A$31,0)))^2</f>
        <v>2.1183076428635771E-2</v>
      </c>
      <c r="AA23" s="19">
        <f>(SSEAsia!$F4-INDEX(Asian_Countries!$C$2:$C$31,MATCH(SSEAsia!AA$1,Asian_Countries!$A$2:$A$31,0)))^2+(SSEAsia!$I4-INDEX(Asian_Countries!$E$2:$E$31,MATCH(SSEAsia!AA$1,Asian_Countries!$A$2:$A$31,0)))^2+(SSEAsia!$J4-INDEX(Asian_Countries!$F$2:$F$31,MATCH(SSEAsia!AA$1,Asian_Countries!$A$2:$A$31,0)))^2+(SSEAsia!$K4-INDEX(Asian_Countries!$G$2:$G$31,MATCH(SSEAsia!AA$1,Asian_Countries!$A$2:$A$31,0)))^2</f>
        <v>7.9339655248458499E-2</v>
      </c>
      <c r="AB23" s="19">
        <f>(SSEAsia!$F4-INDEX(Asian_Countries!$C$2:$C$31,MATCH(SSEAsia!AB$1,Asian_Countries!$A$2:$A$31,0)))^2+(SSEAsia!$I4-INDEX(Asian_Countries!$E$2:$E$31,MATCH(SSEAsia!AB$1,Asian_Countries!$A$2:$A$31,0)))^2+(SSEAsia!$J4-INDEX(Asian_Countries!$F$2:$F$31,MATCH(SSEAsia!AB$1,Asian_Countries!$A$2:$A$31,0)))^2+(SSEAsia!$K4-INDEX(Asian_Countries!$G$2:$G$31,MATCH(SSEAsia!AB$1,Asian_Countries!$A$2:$A$31,0)))^2</f>
        <v>0.11578592798120295</v>
      </c>
      <c r="AC23" s="19">
        <f>(SSEAsia!$F4-INDEX(Asian_Countries!$C$2:$C$31,MATCH(SSEAsia!AC$1,Asian_Countries!$A$2:$A$31,0)))^2+(SSEAsia!$I4-INDEX(Asian_Countries!$E$2:$E$31,MATCH(SSEAsia!AC$1,Asian_Countries!$A$2:$A$31,0)))^2+(SSEAsia!$J4-INDEX(Asian_Countries!$F$2:$F$31,MATCH(SSEAsia!AC$1,Asian_Countries!$A$2:$A$31,0)))^2+(SSEAsia!$K4-INDEX(Asian_Countries!$G$2:$G$31,MATCH(SSEAsia!AC$1,Asian_Countries!$A$2:$A$31,0)))^2</f>
        <v>9.8191900080022848E-2</v>
      </c>
      <c r="AD23" s="19">
        <f>(SSEAsia!$F4-INDEX(Asian_Countries!$C$2:$C$31,MATCH(SSEAsia!AD$1,Asian_Countries!$A$2:$A$31,0)))^2+(SSEAsia!$I4-INDEX(Asian_Countries!$E$2:$E$31,MATCH(SSEAsia!AD$1,Asian_Countries!$A$2:$A$31,0)))^2+(SSEAsia!$J4-INDEX(Asian_Countries!$F$2:$F$31,MATCH(SSEAsia!AD$1,Asian_Countries!$A$2:$A$31,0)))^2+(SSEAsia!$K4-INDEX(Asian_Countries!$G$2:$G$31,MATCH(SSEAsia!AD$1,Asian_Countries!$A$2:$A$31,0)))^2</f>
        <v>9.8198524973712766E-3</v>
      </c>
      <c r="AE23" s="19">
        <f>(SSEAsia!$F4-INDEX(Asian_Countries!$C$2:$C$31,MATCH(SSEAsia!AE$1,Asian_Countries!$A$2:$A$31,0)))^2+(SSEAsia!$I4-INDEX(Asian_Countries!$E$2:$E$31,MATCH(SSEAsia!AE$1,Asian_Countries!$A$2:$A$31,0)))^2+(SSEAsia!$J4-INDEX(Asian_Countries!$F$2:$F$31,MATCH(SSEAsia!AE$1,Asian_Countries!$A$2:$A$31,0)))^2+(SSEAsia!$K4-INDEX(Asian_Countries!$G$2:$G$31,MATCH(SSEAsia!AE$1,Asian_Countries!$A$2:$A$31,0)))^2</f>
        <v>4.6548129731832817E-2</v>
      </c>
      <c r="AF23" s="19">
        <f>(SSEAsia!$F4-INDEX(Asian_Countries!$C$2:$C$31,MATCH(SSEAsia!AF$1,Asian_Countries!$A$2:$A$31,0)))^2+(SSEAsia!$I4-INDEX(Asian_Countries!$E$2:$E$31,MATCH(SSEAsia!AF$1,Asian_Countries!$A$2:$A$31,0)))^2+(SSEAsia!$J4-INDEX(Asian_Countries!$F$2:$F$31,MATCH(SSEAsia!AF$1,Asian_Countries!$A$2:$A$31,0)))^2+(SSEAsia!$K4-INDEX(Asian_Countries!$G$2:$G$31,MATCH(SSEAsia!AF$1,Asian_Countries!$A$2:$A$31,0)))^2</f>
        <v>0.10603481485866022</v>
      </c>
      <c r="AG23" s="19">
        <f>(SSEAsia!$F4-INDEX(Asian_Countries!$C$2:$C$31,MATCH(SSEAsia!AG$1,Asian_Countries!$A$2:$A$31,0)))^2+(SSEAsia!$I4-INDEX(Asian_Countries!$E$2:$E$31,MATCH(SSEAsia!AG$1,Asian_Countries!$A$2:$A$31,0)))^2+(SSEAsia!$J4-INDEX(Asian_Countries!$F$2:$F$31,MATCH(SSEAsia!AG$1,Asian_Countries!$A$2:$A$31,0)))^2+(SSEAsia!$K4-INDEX(Asian_Countries!$G$2:$G$31,MATCH(SSEAsia!AG$1,Asian_Countries!$A$2:$A$31,0)))^2</f>
        <v>3.0153968083374165E-2</v>
      </c>
      <c r="AH23" s="19">
        <f>(SSEAsia!$F4-INDEX(Asian_Countries!$C$2:$C$31,MATCH(SSEAsia!AH$1,Asian_Countries!$A$2:$A$31,0)))^2+(SSEAsia!$I4-INDEX(Asian_Countries!$E$2:$E$31,MATCH(SSEAsia!AH$1,Asian_Countries!$A$2:$A$31,0)))^2+(SSEAsia!$J4-INDEX(Asian_Countries!$F$2:$F$31,MATCH(SSEAsia!AH$1,Asian_Countries!$A$2:$A$31,0)))^2+(SSEAsia!$K4-INDEX(Asian_Countries!$G$2:$G$31,MATCH(SSEAsia!AH$1,Asian_Countries!$A$2:$A$31,0)))^2</f>
        <v>3.6130755947440439E-2</v>
      </c>
      <c r="AI23" s="19">
        <f>(SSEAsia!$F4-INDEX(Asian_Countries!$C$2:$C$31,MATCH(SSEAsia!AI$1,Asian_Countries!$A$2:$A$31,0)))^2+(SSEAsia!$I4-INDEX(Asian_Countries!$E$2:$E$31,MATCH(SSEAsia!AI$1,Asian_Countries!$A$2:$A$31,0)))^2+(SSEAsia!$J4-INDEX(Asian_Countries!$F$2:$F$31,MATCH(SSEAsia!AI$1,Asian_Countries!$A$2:$A$31,0)))^2+(SSEAsia!$K4-INDEX(Asian_Countries!$G$2:$G$31,MATCH(SSEAsia!AI$1,Asian_Countries!$A$2:$A$31,0)))^2</f>
        <v>0.72189099548524804</v>
      </c>
      <c r="AJ23" s="19">
        <f>(SSEAsia!$F4-INDEX(Asian_Countries!$C$2:$C$31,MATCH(SSEAsia!AJ$1,Asian_Countries!$A$2:$A$31,0)))^2+(SSEAsia!$I4-INDEX(Asian_Countries!$E$2:$E$31,MATCH(SSEAsia!AJ$1,Asian_Countries!$A$2:$A$31,0)))^2+(SSEAsia!$J4-INDEX(Asian_Countries!$F$2:$F$31,MATCH(SSEAsia!AJ$1,Asian_Countries!$A$2:$A$31,0)))^2+(SSEAsia!$K4-INDEX(Asian_Countries!$G$2:$G$31,MATCH(SSEAsia!AJ$1,Asian_Countries!$A$2:$A$31,0)))^2</f>
        <v>8.0577823008953803E-2</v>
      </c>
    </row>
    <row r="24" spans="1:36">
      <c r="A24" t="s">
        <v>73</v>
      </c>
      <c r="B24" t="s">
        <v>74</v>
      </c>
      <c r="D24" s="12" t="s">
        <v>42</v>
      </c>
      <c r="F24" t="s">
        <v>26</v>
      </c>
      <c r="G24" t="s">
        <v>29</v>
      </c>
      <c r="I24" s="18" t="s">
        <v>42</v>
      </c>
      <c r="J24" s="18" t="s">
        <v>29</v>
      </c>
      <c r="K24" s="20" t="s">
        <v>26</v>
      </c>
      <c r="L24" s="15" t="s">
        <v>16</v>
      </c>
      <c r="M24" s="19">
        <f>(SSEAsia!$F5-INDEX(Asian_Countries!$C$2:$C$31,MATCH(SSEAsia!M$1,Asian_Countries!$A$2:$A$31,0)))^2+(SSEAsia!$I5-INDEX(Asian_Countries!$E$2:$E$31,MATCH(SSEAsia!M$1,Asian_Countries!$A$2:$A$31,0)))^2+(SSEAsia!$J5-INDEX(Asian_Countries!$F$2:$F$31,MATCH(SSEAsia!M$1,Asian_Countries!$A$2:$A$31,0)))^2+(SSEAsia!$K5-INDEX(Asian_Countries!$G$2:$G$31,MATCH(SSEAsia!M$1,Asian_Countries!$A$2:$A$31,0)))^2</f>
        <v>1.2588340613583973</v>
      </c>
      <c r="N24" s="19">
        <f>(SSEAsia!$F5-INDEX(Asian_Countries!$C$2:$C$31,MATCH(SSEAsia!N$1,Asian_Countries!$A$2:$A$31,0)))^2+(SSEAsia!$I5-INDEX(Asian_Countries!$E$2:$E$31,MATCH(SSEAsia!N$1,Asian_Countries!$A$2:$A$31,0)))^2+(SSEAsia!$J5-INDEX(Asian_Countries!$F$2:$F$31,MATCH(SSEAsia!N$1,Asian_Countries!$A$2:$A$31,0)))^2+(SSEAsia!$K5-INDEX(Asian_Countries!$G$2:$G$31,MATCH(SSEAsia!N$1,Asian_Countries!$A$2:$A$31,0)))^2</f>
        <v>1.6843346889504724</v>
      </c>
      <c r="O24" s="19">
        <f>(SSEAsia!$F5-INDEX(Asian_Countries!$C$2:$C$31,MATCH(SSEAsia!O$1,Asian_Countries!$A$2:$A$31,0)))^2+(SSEAsia!$I5-INDEX(Asian_Countries!$E$2:$E$31,MATCH(SSEAsia!O$1,Asian_Countries!$A$2:$A$31,0)))^2+(SSEAsia!$J5-INDEX(Asian_Countries!$F$2:$F$31,MATCH(SSEAsia!O$1,Asian_Countries!$A$2:$A$31,0)))^2+(SSEAsia!$K5-INDEX(Asian_Countries!$G$2:$G$31,MATCH(SSEAsia!O$1,Asian_Countries!$A$2:$A$31,0)))^2</f>
        <v>3.1817535317293371</v>
      </c>
      <c r="P24" s="19">
        <f>(SSEAsia!$F5-INDEX(Asian_Countries!$C$2:$C$31,MATCH(SSEAsia!P$1,Asian_Countries!$A$2:$A$31,0)))^2+(SSEAsia!$I5-INDEX(Asian_Countries!$E$2:$E$31,MATCH(SSEAsia!P$1,Asian_Countries!$A$2:$A$31,0)))^2+(SSEAsia!$J5-INDEX(Asian_Countries!$F$2:$F$31,MATCH(SSEAsia!P$1,Asian_Countries!$A$2:$A$31,0)))^2+(SSEAsia!$K5-INDEX(Asian_Countries!$G$2:$G$31,MATCH(SSEAsia!P$1,Asian_Countries!$A$2:$A$31,0)))^2</f>
        <v>2.1168190192257903</v>
      </c>
      <c r="Q24" s="19">
        <f>(SSEAsia!$F5-INDEX(Asian_Countries!$C$2:$C$31,MATCH(SSEAsia!Q$1,Asian_Countries!$A$2:$A$31,0)))^2+(SSEAsia!$I5-INDEX(Asian_Countries!$E$2:$E$31,MATCH(SSEAsia!Q$1,Asian_Countries!$A$2:$A$31,0)))^2+(SSEAsia!$J5-INDEX(Asian_Countries!$F$2:$F$31,MATCH(SSEAsia!Q$1,Asian_Countries!$A$2:$A$31,0)))^2+(SSEAsia!$K5-INDEX(Asian_Countries!$G$2:$G$31,MATCH(SSEAsia!Q$1,Asian_Countries!$A$2:$A$31,0)))^2</f>
        <v>1.4067537846426985</v>
      </c>
      <c r="R24" s="19">
        <f>(SSEAsia!$F5-INDEX(Asian_Countries!$C$2:$C$31,MATCH(SSEAsia!R$1,Asian_Countries!$A$2:$A$31,0)))^2+(SSEAsia!$I5-INDEX(Asian_Countries!$E$2:$E$31,MATCH(SSEAsia!R$1,Asian_Countries!$A$2:$A$31,0)))^2+(SSEAsia!$J5-INDEX(Asian_Countries!$F$2:$F$31,MATCH(SSEAsia!R$1,Asian_Countries!$A$2:$A$31,0)))^2+(SSEAsia!$K5-INDEX(Asian_Countries!$G$2:$G$31,MATCH(SSEAsia!R$1,Asian_Countries!$A$2:$A$31,0)))^2</f>
        <v>1.3840810761823383</v>
      </c>
      <c r="S24" s="19">
        <f>(SSEAsia!$F5-INDEX(Asian_Countries!$C$2:$C$31,MATCH(SSEAsia!S$1,Asian_Countries!$A$2:$A$31,0)))^2+(SSEAsia!$I5-INDEX(Asian_Countries!$E$2:$E$31,MATCH(SSEAsia!S$1,Asian_Countries!$A$2:$A$31,0)))^2+(SSEAsia!$J5-INDEX(Asian_Countries!$F$2:$F$31,MATCH(SSEAsia!S$1,Asian_Countries!$A$2:$A$31,0)))^2+(SSEAsia!$K5-INDEX(Asian_Countries!$G$2:$G$31,MATCH(SSEAsia!S$1,Asian_Countries!$A$2:$A$31,0)))^2</f>
        <v>1.4695502488429941</v>
      </c>
      <c r="T24" s="19">
        <f>(SSEAsia!$F5-INDEX(Asian_Countries!$C$2:$C$31,MATCH(SSEAsia!T$1,Asian_Countries!$A$2:$A$31,0)))^2+(SSEAsia!$I5-INDEX(Asian_Countries!$E$2:$E$31,MATCH(SSEAsia!T$1,Asian_Countries!$A$2:$A$31,0)))^2+(SSEAsia!$J5-INDEX(Asian_Countries!$F$2:$F$31,MATCH(SSEAsia!T$1,Asian_Countries!$A$2:$A$31,0)))^2+(SSEAsia!$K5-INDEX(Asian_Countries!$G$2:$G$31,MATCH(SSEAsia!T$1,Asian_Countries!$A$2:$A$31,0)))^2</f>
        <v>0.88727756011375392</v>
      </c>
      <c r="U24" s="19">
        <f>(SSEAsia!$F5-INDEX(Asian_Countries!$C$2:$C$31,MATCH(SSEAsia!U$1,Asian_Countries!$A$2:$A$31,0)))^2+(SSEAsia!$I5-INDEX(Asian_Countries!$E$2:$E$31,MATCH(SSEAsia!U$1,Asian_Countries!$A$2:$A$31,0)))^2+(SSEAsia!$J5-INDEX(Asian_Countries!$F$2:$F$31,MATCH(SSEAsia!U$1,Asian_Countries!$A$2:$A$31,0)))^2+(SSEAsia!$K5-INDEX(Asian_Countries!$G$2:$G$31,MATCH(SSEAsia!U$1,Asian_Countries!$A$2:$A$31,0)))^2</f>
        <v>0.96053021360062918</v>
      </c>
      <c r="V24" s="19">
        <f>(SSEAsia!$F5-INDEX(Asian_Countries!$C$2:$C$31,MATCH(SSEAsia!V$1,Asian_Countries!$A$2:$A$31,0)))^2+(SSEAsia!$I5-INDEX(Asian_Countries!$E$2:$E$31,MATCH(SSEAsia!V$1,Asian_Countries!$A$2:$A$31,0)))^2+(SSEAsia!$J5-INDEX(Asian_Countries!$F$2:$F$31,MATCH(SSEAsia!V$1,Asian_Countries!$A$2:$A$31,0)))^2+(SSEAsia!$K5-INDEX(Asian_Countries!$G$2:$G$31,MATCH(SSEAsia!V$1,Asian_Countries!$A$2:$A$31,0)))^2</f>
        <v>1.635773063275771</v>
      </c>
      <c r="W24" s="19">
        <f>(SSEAsia!$F5-INDEX(Asian_Countries!$C$2:$C$31,MATCH(SSEAsia!W$1,Asian_Countries!$A$2:$A$31,0)))^2+(SSEAsia!$I5-INDEX(Asian_Countries!$E$2:$E$31,MATCH(SSEAsia!W$1,Asian_Countries!$A$2:$A$31,0)))^2+(SSEAsia!$J5-INDEX(Asian_Countries!$F$2:$F$31,MATCH(SSEAsia!W$1,Asian_Countries!$A$2:$A$31,0)))^2+(SSEAsia!$K5-INDEX(Asian_Countries!$G$2:$G$31,MATCH(SSEAsia!W$1,Asian_Countries!$A$2:$A$31,0)))^2</f>
        <v>1.1433567570537257</v>
      </c>
      <c r="X24" s="19">
        <f>(SSEAsia!$F5-INDEX(Asian_Countries!$C$2:$C$31,MATCH(SSEAsia!X$1,Asian_Countries!$A$2:$A$31,0)))^2+(SSEAsia!$I5-INDEX(Asian_Countries!$E$2:$E$31,MATCH(SSEAsia!X$1,Asian_Countries!$A$2:$A$31,0)))^2+(SSEAsia!$J5-INDEX(Asian_Countries!$F$2:$F$31,MATCH(SSEAsia!X$1,Asian_Countries!$A$2:$A$31,0)))^2+(SSEAsia!$K5-INDEX(Asian_Countries!$G$2:$G$31,MATCH(SSEAsia!X$1,Asian_Countries!$A$2:$A$31,0)))^2</f>
        <v>1.7802048466118652</v>
      </c>
      <c r="Y24" s="19">
        <f>(SSEAsia!$F5-INDEX(Asian_Countries!$C$2:$C$31,MATCH(SSEAsia!Y$1,Asian_Countries!$A$2:$A$31,0)))^2+(SSEAsia!$I5-INDEX(Asian_Countries!$E$2:$E$31,MATCH(SSEAsia!Y$1,Asian_Countries!$A$2:$A$31,0)))^2+(SSEAsia!$J5-INDEX(Asian_Countries!$F$2:$F$31,MATCH(SSEAsia!Y$1,Asian_Countries!$A$2:$A$31,0)))^2+(SSEAsia!$K5-INDEX(Asian_Countries!$G$2:$G$31,MATCH(SSEAsia!Y$1,Asian_Countries!$A$2:$A$31,0)))^2</f>
        <v>1.4930374411276421</v>
      </c>
      <c r="Z24" s="19">
        <f>(SSEAsia!$F5-INDEX(Asian_Countries!$C$2:$C$31,MATCH(SSEAsia!Z$1,Asian_Countries!$A$2:$A$31,0)))^2+(SSEAsia!$I5-INDEX(Asian_Countries!$E$2:$E$31,MATCH(SSEAsia!Z$1,Asian_Countries!$A$2:$A$31,0)))^2+(SSEAsia!$J5-INDEX(Asian_Countries!$F$2:$F$31,MATCH(SSEAsia!Z$1,Asian_Countries!$A$2:$A$31,0)))^2+(SSEAsia!$K5-INDEX(Asian_Countries!$G$2:$G$31,MATCH(SSEAsia!Z$1,Asian_Countries!$A$2:$A$31,0)))^2</f>
        <v>0.91678203499471067</v>
      </c>
      <c r="AA24" s="19">
        <f>(SSEAsia!$F5-INDEX(Asian_Countries!$C$2:$C$31,MATCH(SSEAsia!AA$1,Asian_Countries!$A$2:$A$31,0)))^2+(SSEAsia!$I5-INDEX(Asian_Countries!$E$2:$E$31,MATCH(SSEAsia!AA$1,Asian_Countries!$A$2:$A$31,0)))^2+(SSEAsia!$J5-INDEX(Asian_Countries!$F$2:$F$31,MATCH(SSEAsia!AA$1,Asian_Countries!$A$2:$A$31,0)))^2+(SSEAsia!$K5-INDEX(Asian_Countries!$G$2:$G$31,MATCH(SSEAsia!AA$1,Asian_Countries!$A$2:$A$31,0)))^2</f>
        <v>1.5509457529874171</v>
      </c>
      <c r="AB24" s="19">
        <f>(SSEAsia!$F5-INDEX(Asian_Countries!$C$2:$C$31,MATCH(SSEAsia!AB$1,Asian_Countries!$A$2:$A$31,0)))^2+(SSEAsia!$I5-INDEX(Asian_Countries!$E$2:$E$31,MATCH(SSEAsia!AB$1,Asian_Countries!$A$2:$A$31,0)))^2+(SSEAsia!$J5-INDEX(Asian_Countries!$F$2:$F$31,MATCH(SSEAsia!AB$1,Asian_Countries!$A$2:$A$31,0)))^2+(SSEAsia!$K5-INDEX(Asian_Countries!$G$2:$G$31,MATCH(SSEAsia!AB$1,Asian_Countries!$A$2:$A$31,0)))^2</f>
        <v>1.7285199298654621</v>
      </c>
      <c r="AC24" s="19">
        <f>(SSEAsia!$F5-INDEX(Asian_Countries!$C$2:$C$31,MATCH(SSEAsia!AC$1,Asian_Countries!$A$2:$A$31,0)))^2+(SSEAsia!$I5-INDEX(Asian_Countries!$E$2:$E$31,MATCH(SSEAsia!AC$1,Asian_Countries!$A$2:$A$31,0)))^2+(SSEAsia!$J5-INDEX(Asian_Countries!$F$2:$F$31,MATCH(SSEAsia!AC$1,Asian_Countries!$A$2:$A$31,0)))^2+(SSEAsia!$K5-INDEX(Asian_Countries!$G$2:$G$31,MATCH(SSEAsia!AC$1,Asian_Countries!$A$2:$A$31,0)))^2</f>
        <v>1.6694930454405099</v>
      </c>
      <c r="AD24" s="19">
        <f>(SSEAsia!$F5-INDEX(Asian_Countries!$C$2:$C$31,MATCH(SSEAsia!AD$1,Asian_Countries!$A$2:$A$31,0)))^2+(SSEAsia!$I5-INDEX(Asian_Countries!$E$2:$E$31,MATCH(SSEAsia!AD$1,Asian_Countries!$A$2:$A$31,0)))^2+(SSEAsia!$J5-INDEX(Asian_Countries!$F$2:$F$31,MATCH(SSEAsia!AD$1,Asian_Countries!$A$2:$A$31,0)))^2+(SSEAsia!$K5-INDEX(Asian_Countries!$G$2:$G$31,MATCH(SSEAsia!AD$1,Asian_Countries!$A$2:$A$31,0)))^2</f>
        <v>0.87344630222423358</v>
      </c>
      <c r="AE24" s="19">
        <f>(SSEAsia!$F5-INDEX(Asian_Countries!$C$2:$C$31,MATCH(SSEAsia!AE$1,Asian_Countries!$A$2:$A$31,0)))^2+(SSEAsia!$I5-INDEX(Asian_Countries!$E$2:$E$31,MATCH(SSEAsia!AE$1,Asian_Countries!$A$2:$A$31,0)))^2+(SSEAsia!$J5-INDEX(Asian_Countries!$F$2:$F$31,MATCH(SSEAsia!AE$1,Asian_Countries!$A$2:$A$31,0)))^2+(SSEAsia!$K5-INDEX(Asian_Countries!$G$2:$G$31,MATCH(SSEAsia!AE$1,Asian_Countries!$A$2:$A$31,0)))^2</f>
        <v>1.3736950495668994</v>
      </c>
      <c r="AF24" s="19">
        <f>(SSEAsia!$F5-INDEX(Asian_Countries!$C$2:$C$31,MATCH(SSEAsia!AF$1,Asian_Countries!$A$2:$A$31,0)))^2+(SSEAsia!$I5-INDEX(Asian_Countries!$E$2:$E$31,MATCH(SSEAsia!AF$1,Asian_Countries!$A$2:$A$31,0)))^2+(SSEAsia!$J5-INDEX(Asian_Countries!$F$2:$F$31,MATCH(SSEAsia!AF$1,Asian_Countries!$A$2:$A$31,0)))^2+(SSEAsia!$K5-INDEX(Asian_Countries!$G$2:$G$31,MATCH(SSEAsia!AF$1,Asian_Countries!$A$2:$A$31,0)))^2</f>
        <v>1.6974346223499599</v>
      </c>
      <c r="AG24" s="19">
        <f>(SSEAsia!$F5-INDEX(Asian_Countries!$C$2:$C$31,MATCH(SSEAsia!AG$1,Asian_Countries!$A$2:$A$31,0)))^2+(SSEAsia!$I5-INDEX(Asian_Countries!$E$2:$E$31,MATCH(SSEAsia!AG$1,Asian_Countries!$A$2:$A$31,0)))^2+(SSEAsia!$J5-INDEX(Asian_Countries!$F$2:$F$31,MATCH(SSEAsia!AG$1,Asian_Countries!$A$2:$A$31,0)))^2+(SSEAsia!$K5-INDEX(Asian_Countries!$G$2:$G$31,MATCH(SSEAsia!AG$1,Asian_Countries!$A$2:$A$31,0)))^2</f>
        <v>1.2236387925652683</v>
      </c>
      <c r="AH24" s="19">
        <f>(SSEAsia!$F5-INDEX(Asian_Countries!$C$2:$C$31,MATCH(SSEAsia!AH$1,Asian_Countries!$A$2:$A$31,0)))^2+(SSEAsia!$I5-INDEX(Asian_Countries!$E$2:$E$31,MATCH(SSEAsia!AH$1,Asian_Countries!$A$2:$A$31,0)))^2+(SSEAsia!$J5-INDEX(Asian_Countries!$F$2:$F$31,MATCH(SSEAsia!AH$1,Asian_Countries!$A$2:$A$31,0)))^2+(SSEAsia!$K5-INDEX(Asian_Countries!$G$2:$G$31,MATCH(SSEAsia!AH$1,Asian_Countries!$A$2:$A$31,0)))^2</f>
        <v>1.0027340294170017</v>
      </c>
      <c r="AI24" s="19">
        <f>(SSEAsia!$F5-INDEX(Asian_Countries!$C$2:$C$31,MATCH(SSEAsia!AI$1,Asian_Countries!$A$2:$A$31,0)))^2+(SSEAsia!$I5-INDEX(Asian_Countries!$E$2:$E$31,MATCH(SSEAsia!AI$1,Asian_Countries!$A$2:$A$31,0)))^2+(SSEAsia!$J5-INDEX(Asian_Countries!$F$2:$F$31,MATCH(SSEAsia!AI$1,Asian_Countries!$A$2:$A$31,0)))^2+(SSEAsia!$K5-INDEX(Asian_Countries!$G$2:$G$31,MATCH(SSEAsia!AI$1,Asian_Countries!$A$2:$A$31,0)))^2</f>
        <v>0.18627097032363193</v>
      </c>
      <c r="AJ24" s="19">
        <f>(SSEAsia!$F5-INDEX(Asian_Countries!$C$2:$C$31,MATCH(SSEAsia!AJ$1,Asian_Countries!$A$2:$A$31,0)))^2+(SSEAsia!$I5-INDEX(Asian_Countries!$E$2:$E$31,MATCH(SSEAsia!AJ$1,Asian_Countries!$A$2:$A$31,0)))^2+(SSEAsia!$J5-INDEX(Asian_Countries!$F$2:$F$31,MATCH(SSEAsia!AJ$1,Asian_Countries!$A$2:$A$31,0)))^2+(SSEAsia!$K5-INDEX(Asian_Countries!$G$2:$G$31,MATCH(SSEAsia!AJ$1,Asian_Countries!$A$2:$A$31,0)))^2</f>
        <v>1.5582846747994126</v>
      </c>
    </row>
    <row r="25" spans="1:36">
      <c r="A25" t="s">
        <v>75</v>
      </c>
      <c r="B25" t="s">
        <v>76</v>
      </c>
      <c r="D25" s="12" t="s">
        <v>53</v>
      </c>
      <c r="F25" t="s">
        <v>71</v>
      </c>
      <c r="G25" t="s">
        <v>71</v>
      </c>
      <c r="I25" s="18" t="s">
        <v>43</v>
      </c>
      <c r="J25" s="18" t="s">
        <v>71</v>
      </c>
      <c r="K25" s="20" t="s">
        <v>38</v>
      </c>
      <c r="L25" s="15" t="s">
        <v>71</v>
      </c>
      <c r="M25" s="19">
        <f>(SSEAsia!$F6-INDEX(Asian_Countries!$C$2:$C$31,MATCH(SSEAsia!M$1,Asian_Countries!$A$2:$A$31,0)))^2+(SSEAsia!$I6-INDEX(Asian_Countries!$E$2:$E$31,MATCH(SSEAsia!M$1,Asian_Countries!$A$2:$A$31,0)))^2+(SSEAsia!$J6-INDEX(Asian_Countries!$F$2:$F$31,MATCH(SSEAsia!M$1,Asian_Countries!$A$2:$A$31,0)))^2+(SSEAsia!$K6-INDEX(Asian_Countries!$G$2:$G$31,MATCH(SSEAsia!M$1,Asian_Countries!$A$2:$A$31,0)))^2</f>
        <v>0.11507509671886001</v>
      </c>
      <c r="N25" s="19">
        <f>(SSEAsia!$F6-INDEX(Asian_Countries!$C$2:$C$31,MATCH(SSEAsia!N$1,Asian_Countries!$A$2:$A$31,0)))^2+(SSEAsia!$I6-INDEX(Asian_Countries!$E$2:$E$31,MATCH(SSEAsia!N$1,Asian_Countries!$A$2:$A$31,0)))^2+(SSEAsia!$J6-INDEX(Asian_Countries!$F$2:$F$31,MATCH(SSEAsia!N$1,Asian_Countries!$A$2:$A$31,0)))^2+(SSEAsia!$K6-INDEX(Asian_Countries!$G$2:$G$31,MATCH(SSEAsia!N$1,Asian_Countries!$A$2:$A$31,0)))^2</f>
        <v>0.25811911535308102</v>
      </c>
      <c r="O25" s="19">
        <f>(SSEAsia!$F6-INDEX(Asian_Countries!$C$2:$C$31,MATCH(SSEAsia!O$1,Asian_Countries!$A$2:$A$31,0)))^2+(SSEAsia!$I6-INDEX(Asian_Countries!$E$2:$E$31,MATCH(SSEAsia!O$1,Asian_Countries!$A$2:$A$31,0)))^2+(SSEAsia!$J6-INDEX(Asian_Countries!$F$2:$F$31,MATCH(SSEAsia!O$1,Asian_Countries!$A$2:$A$31,0)))^2+(SSEAsia!$K6-INDEX(Asian_Countries!$G$2:$G$31,MATCH(SSEAsia!O$1,Asian_Countries!$A$2:$A$31,0)))^2</f>
        <v>1.8725142931732521</v>
      </c>
      <c r="P25" s="19">
        <f>(SSEAsia!$F6-INDEX(Asian_Countries!$C$2:$C$31,MATCH(SSEAsia!P$1,Asian_Countries!$A$2:$A$31,0)))^2+(SSEAsia!$I6-INDEX(Asian_Countries!$E$2:$E$31,MATCH(SSEAsia!P$1,Asian_Countries!$A$2:$A$31,0)))^2+(SSEAsia!$J6-INDEX(Asian_Countries!$F$2:$F$31,MATCH(SSEAsia!P$1,Asian_Countries!$A$2:$A$31,0)))^2+(SSEAsia!$K6-INDEX(Asian_Countries!$G$2:$G$31,MATCH(SSEAsia!P$1,Asian_Countries!$A$2:$A$31,0)))^2</f>
        <v>0.69186483104991958</v>
      </c>
      <c r="Q25" s="19">
        <f>(SSEAsia!$F6-INDEX(Asian_Countries!$C$2:$C$31,MATCH(SSEAsia!Q$1,Asian_Countries!$A$2:$A$31,0)))^2+(SSEAsia!$I6-INDEX(Asian_Countries!$E$2:$E$31,MATCH(SSEAsia!Q$1,Asian_Countries!$A$2:$A$31,0)))^2+(SSEAsia!$J6-INDEX(Asian_Countries!$F$2:$F$31,MATCH(SSEAsia!Q$1,Asian_Countries!$A$2:$A$31,0)))^2+(SSEAsia!$K6-INDEX(Asian_Countries!$G$2:$G$31,MATCH(SSEAsia!Q$1,Asian_Countries!$A$2:$A$31,0)))^2</f>
        <v>0.16314880539057286</v>
      </c>
      <c r="R25" s="19">
        <f>(SSEAsia!$F6-INDEX(Asian_Countries!$C$2:$C$31,MATCH(SSEAsia!R$1,Asian_Countries!$A$2:$A$31,0)))^2+(SSEAsia!$I6-INDEX(Asian_Countries!$E$2:$E$31,MATCH(SSEAsia!R$1,Asian_Countries!$A$2:$A$31,0)))^2+(SSEAsia!$J6-INDEX(Asian_Countries!$F$2:$F$31,MATCH(SSEAsia!R$1,Asian_Countries!$A$2:$A$31,0)))^2+(SSEAsia!$K6-INDEX(Asian_Countries!$G$2:$G$31,MATCH(SSEAsia!R$1,Asian_Countries!$A$2:$A$31,0)))^2</f>
        <v>0.14839718582567163</v>
      </c>
      <c r="S25" s="19">
        <f>(SSEAsia!$F6-INDEX(Asian_Countries!$C$2:$C$31,MATCH(SSEAsia!S$1,Asian_Countries!$A$2:$A$31,0)))^2+(SSEAsia!$I6-INDEX(Asian_Countries!$E$2:$E$31,MATCH(SSEAsia!S$1,Asian_Countries!$A$2:$A$31,0)))^2+(SSEAsia!$J6-INDEX(Asian_Countries!$F$2:$F$31,MATCH(SSEAsia!S$1,Asian_Countries!$A$2:$A$31,0)))^2+(SSEAsia!$K6-INDEX(Asian_Countries!$G$2:$G$31,MATCH(SSEAsia!S$1,Asian_Countries!$A$2:$A$31,0)))^2</f>
        <v>0.18191476670769946</v>
      </c>
      <c r="T25" s="19">
        <f>(SSEAsia!$F6-INDEX(Asian_Countries!$C$2:$C$31,MATCH(SSEAsia!T$1,Asian_Countries!$A$2:$A$31,0)))^2+(SSEAsia!$I6-INDEX(Asian_Countries!$E$2:$E$31,MATCH(SSEAsia!T$1,Asian_Countries!$A$2:$A$31,0)))^2+(SSEAsia!$J6-INDEX(Asian_Countries!$F$2:$F$31,MATCH(SSEAsia!T$1,Asian_Countries!$A$2:$A$31,0)))^2+(SSEAsia!$K6-INDEX(Asian_Countries!$G$2:$G$31,MATCH(SSEAsia!T$1,Asian_Countries!$A$2:$A$31,0)))^2</f>
        <v>2.8337966506781453E-2</v>
      </c>
      <c r="U25" s="19">
        <f>(SSEAsia!$F6-INDEX(Asian_Countries!$C$2:$C$31,MATCH(SSEAsia!U$1,Asian_Countries!$A$2:$A$31,0)))^2+(SSEAsia!$I6-INDEX(Asian_Countries!$E$2:$E$31,MATCH(SSEAsia!U$1,Asian_Countries!$A$2:$A$31,0)))^2+(SSEAsia!$J6-INDEX(Asian_Countries!$F$2:$F$31,MATCH(SSEAsia!U$1,Asian_Countries!$A$2:$A$31,0)))^2+(SSEAsia!$K6-INDEX(Asian_Countries!$G$2:$G$31,MATCH(SSEAsia!U$1,Asian_Countries!$A$2:$A$31,0)))^2</f>
        <v>5.3959945798716581E-2</v>
      </c>
      <c r="V25" s="19">
        <f>(SSEAsia!$F6-INDEX(Asian_Countries!$C$2:$C$31,MATCH(SSEAsia!V$1,Asian_Countries!$A$2:$A$31,0)))^2+(SSEAsia!$I6-INDEX(Asian_Countries!$E$2:$E$31,MATCH(SSEAsia!V$1,Asian_Countries!$A$2:$A$31,0)))^2+(SSEAsia!$J6-INDEX(Asian_Countries!$F$2:$F$31,MATCH(SSEAsia!V$1,Asian_Countries!$A$2:$A$31,0)))^2+(SSEAsia!$K6-INDEX(Asian_Countries!$G$2:$G$31,MATCH(SSEAsia!V$1,Asian_Countries!$A$2:$A$31,0)))^2</f>
        <v>0.24704854586090624</v>
      </c>
      <c r="W25" s="19">
        <f>(SSEAsia!$F6-INDEX(Asian_Countries!$C$2:$C$31,MATCH(SSEAsia!W$1,Asian_Countries!$A$2:$A$31,0)))^2+(SSEAsia!$I6-INDEX(Asian_Countries!$E$2:$E$31,MATCH(SSEAsia!W$1,Asian_Countries!$A$2:$A$31,0)))^2+(SSEAsia!$J6-INDEX(Asian_Countries!$F$2:$F$31,MATCH(SSEAsia!W$1,Asian_Countries!$A$2:$A$31,0)))^2+(SSEAsia!$K6-INDEX(Asian_Countries!$G$2:$G$31,MATCH(SSEAsia!W$1,Asian_Countries!$A$2:$A$31,0)))^2</f>
        <v>8.1949686160690788E-2</v>
      </c>
      <c r="X25" s="19">
        <f>(SSEAsia!$F6-INDEX(Asian_Countries!$C$2:$C$31,MATCH(SSEAsia!X$1,Asian_Countries!$A$2:$A$31,0)))^2+(SSEAsia!$I6-INDEX(Asian_Countries!$E$2:$E$31,MATCH(SSEAsia!X$1,Asian_Countries!$A$2:$A$31,0)))^2+(SSEAsia!$J6-INDEX(Asian_Countries!$F$2:$F$31,MATCH(SSEAsia!X$1,Asian_Countries!$A$2:$A$31,0)))^2+(SSEAsia!$K6-INDEX(Asian_Countries!$G$2:$G$31,MATCH(SSEAsia!X$1,Asian_Countries!$A$2:$A$31,0)))^2</f>
        <v>0.30283246929140656</v>
      </c>
      <c r="Y25" s="19">
        <f>(SSEAsia!$F6-INDEX(Asian_Countries!$C$2:$C$31,MATCH(SSEAsia!Y$1,Asian_Countries!$A$2:$A$31,0)))^2+(SSEAsia!$I6-INDEX(Asian_Countries!$E$2:$E$31,MATCH(SSEAsia!Y$1,Asian_Countries!$A$2:$A$31,0)))^2+(SSEAsia!$J6-INDEX(Asian_Countries!$F$2:$F$31,MATCH(SSEAsia!Y$1,Asian_Countries!$A$2:$A$31,0)))^2+(SSEAsia!$K6-INDEX(Asian_Countries!$G$2:$G$31,MATCH(SSEAsia!Y$1,Asian_Countries!$A$2:$A$31,0)))^2</f>
        <v>0.1944034225735885</v>
      </c>
      <c r="Z25" s="19">
        <f>(SSEAsia!$F6-INDEX(Asian_Countries!$C$2:$C$31,MATCH(SSEAsia!Z$1,Asian_Countries!$A$2:$A$31,0)))^2+(SSEAsia!$I6-INDEX(Asian_Countries!$E$2:$E$31,MATCH(SSEAsia!Z$1,Asian_Countries!$A$2:$A$31,0)))^2+(SSEAsia!$J6-INDEX(Asian_Countries!$F$2:$F$31,MATCH(SSEAsia!Z$1,Asian_Countries!$A$2:$A$31,0)))^2+(SSEAsia!$K6-INDEX(Asian_Countries!$G$2:$G$31,MATCH(SSEAsia!Z$1,Asian_Countries!$A$2:$A$31,0)))^2</f>
        <v>2.9820442071415668E-2</v>
      </c>
      <c r="AA25" s="19">
        <f>(SSEAsia!$F6-INDEX(Asian_Countries!$C$2:$C$31,MATCH(SSEAsia!AA$1,Asian_Countries!$A$2:$A$31,0)))^2+(SSEAsia!$I6-INDEX(Asian_Countries!$E$2:$E$31,MATCH(SSEAsia!AA$1,Asian_Countries!$A$2:$A$31,0)))^2+(SSEAsia!$J6-INDEX(Asian_Countries!$F$2:$F$31,MATCH(SSEAsia!AA$1,Asian_Countries!$A$2:$A$31,0)))^2+(SSEAsia!$K6-INDEX(Asian_Countries!$G$2:$G$31,MATCH(SSEAsia!AA$1,Asian_Countries!$A$2:$A$31,0)))^2</f>
        <v>0.20929754827351688</v>
      </c>
      <c r="AB25" s="19">
        <f>(SSEAsia!$F6-INDEX(Asian_Countries!$C$2:$C$31,MATCH(SSEAsia!AB$1,Asian_Countries!$A$2:$A$31,0)))^2+(SSEAsia!$I6-INDEX(Asian_Countries!$E$2:$E$31,MATCH(SSEAsia!AB$1,Asian_Countries!$A$2:$A$31,0)))^2+(SSEAsia!$J6-INDEX(Asian_Countries!$F$2:$F$31,MATCH(SSEAsia!AB$1,Asian_Countries!$A$2:$A$31,0)))^2+(SSEAsia!$K6-INDEX(Asian_Countries!$G$2:$G$31,MATCH(SSEAsia!AB$1,Asian_Countries!$A$2:$A$31,0)))^2</f>
        <v>0.27561894489912697</v>
      </c>
      <c r="AC25" s="19">
        <f>(SSEAsia!$F6-INDEX(Asian_Countries!$C$2:$C$31,MATCH(SSEAsia!AC$1,Asian_Countries!$A$2:$A$31,0)))^2+(SSEAsia!$I6-INDEX(Asian_Countries!$E$2:$E$31,MATCH(SSEAsia!AC$1,Asian_Countries!$A$2:$A$31,0)))^2+(SSEAsia!$J6-INDEX(Asian_Countries!$F$2:$F$31,MATCH(SSEAsia!AC$1,Asian_Countries!$A$2:$A$31,0)))^2+(SSEAsia!$K6-INDEX(Asian_Countries!$G$2:$G$31,MATCH(SSEAsia!AC$1,Asian_Countries!$A$2:$A$31,0)))^2</f>
        <v>0.25593497618186234</v>
      </c>
      <c r="AD25" s="19">
        <f>(SSEAsia!$F6-INDEX(Asian_Countries!$C$2:$C$31,MATCH(SSEAsia!AD$1,Asian_Countries!$A$2:$A$31,0)))^2+(SSEAsia!$I6-INDEX(Asian_Countries!$E$2:$E$31,MATCH(SSEAsia!AD$1,Asian_Countries!$A$2:$A$31,0)))^2+(SSEAsia!$J6-INDEX(Asian_Countries!$F$2:$F$31,MATCH(SSEAsia!AD$1,Asian_Countries!$A$2:$A$31,0)))^2+(SSEAsia!$K6-INDEX(Asian_Countries!$G$2:$G$31,MATCH(SSEAsia!AD$1,Asian_Countries!$A$2:$A$31,0)))^2</f>
        <v>2.7431222770719046E-2</v>
      </c>
      <c r="AE25" s="19">
        <f>(SSEAsia!$F6-INDEX(Asian_Countries!$C$2:$C$31,MATCH(SSEAsia!AE$1,Asian_Countries!$A$2:$A$31,0)))^2+(SSEAsia!$I6-INDEX(Asian_Countries!$E$2:$E$31,MATCH(SSEAsia!AE$1,Asian_Countries!$A$2:$A$31,0)))^2+(SSEAsia!$J6-INDEX(Asian_Countries!$F$2:$F$31,MATCH(SSEAsia!AE$1,Asian_Countries!$A$2:$A$31,0)))^2+(SSEAsia!$K6-INDEX(Asian_Countries!$G$2:$G$31,MATCH(SSEAsia!AE$1,Asian_Countries!$A$2:$A$31,0)))^2</f>
        <v>0.1494981772482451</v>
      </c>
      <c r="AF25" s="19">
        <f>(SSEAsia!$F6-INDEX(Asian_Countries!$C$2:$C$31,MATCH(SSEAsia!AF$1,Asian_Countries!$A$2:$A$31,0)))^2+(SSEAsia!$I6-INDEX(Asian_Countries!$E$2:$E$31,MATCH(SSEAsia!AF$1,Asian_Countries!$A$2:$A$31,0)))^2+(SSEAsia!$J6-INDEX(Asian_Countries!$F$2:$F$31,MATCH(SSEAsia!AF$1,Asian_Countries!$A$2:$A$31,0)))^2+(SSEAsia!$K6-INDEX(Asian_Countries!$G$2:$G$31,MATCH(SSEAsia!AF$1,Asian_Countries!$A$2:$A$31,0)))^2</f>
        <v>0.26926164135576414</v>
      </c>
      <c r="AG25" s="19">
        <f>(SSEAsia!$F6-INDEX(Asian_Countries!$C$2:$C$31,MATCH(SSEAsia!AG$1,Asian_Countries!$A$2:$A$31,0)))^2+(SSEAsia!$I6-INDEX(Asian_Countries!$E$2:$E$31,MATCH(SSEAsia!AG$1,Asian_Countries!$A$2:$A$31,0)))^2+(SSEAsia!$J6-INDEX(Asian_Countries!$F$2:$F$31,MATCH(SSEAsia!AG$1,Asian_Countries!$A$2:$A$31,0)))^2+(SSEAsia!$K6-INDEX(Asian_Countries!$G$2:$G$31,MATCH(SSEAsia!AG$1,Asian_Countries!$A$2:$A$31,0)))^2</f>
        <v>9.8547105943837893E-2</v>
      </c>
      <c r="AH25" s="19">
        <f>(SSEAsia!$F6-INDEX(Asian_Countries!$C$2:$C$31,MATCH(SSEAsia!AH$1,Asian_Countries!$A$2:$A$31,0)))^2+(SSEAsia!$I6-INDEX(Asian_Countries!$E$2:$E$31,MATCH(SSEAsia!AH$1,Asian_Countries!$A$2:$A$31,0)))^2+(SSEAsia!$J6-INDEX(Asian_Countries!$F$2:$F$31,MATCH(SSEAsia!AH$1,Asian_Countries!$A$2:$A$31,0)))^2+(SSEAsia!$K6-INDEX(Asian_Countries!$G$2:$G$31,MATCH(SSEAsia!AH$1,Asian_Countries!$A$2:$A$31,0)))^2</f>
        <v>4.5957947302732019E-2</v>
      </c>
      <c r="AI25" s="19">
        <f>(SSEAsia!$F6-INDEX(Asian_Countries!$C$2:$C$31,MATCH(SSEAsia!AI$1,Asian_Countries!$A$2:$A$31,0)))^2+(SSEAsia!$I6-INDEX(Asian_Countries!$E$2:$E$31,MATCH(SSEAsia!AI$1,Asian_Countries!$A$2:$A$31,0)))^2+(SSEAsia!$J6-INDEX(Asian_Countries!$F$2:$F$31,MATCH(SSEAsia!AI$1,Asian_Countries!$A$2:$A$31,0)))^2+(SSEAsia!$K6-INDEX(Asian_Countries!$G$2:$G$31,MATCH(SSEAsia!AI$1,Asian_Countries!$A$2:$A$31,0)))^2</f>
        <v>0.41557297237062374</v>
      </c>
      <c r="AJ25" s="19">
        <f>(SSEAsia!$F6-INDEX(Asian_Countries!$C$2:$C$31,MATCH(SSEAsia!AJ$1,Asian_Countries!$A$2:$A$31,0)))^2+(SSEAsia!$I6-INDEX(Asian_Countries!$E$2:$E$31,MATCH(SSEAsia!AJ$1,Asian_Countries!$A$2:$A$31,0)))^2+(SSEAsia!$J6-INDEX(Asian_Countries!$F$2:$F$31,MATCH(SSEAsia!AJ$1,Asian_Countries!$A$2:$A$31,0)))^2+(SSEAsia!$K6-INDEX(Asian_Countries!$G$2:$G$31,MATCH(SSEAsia!AJ$1,Asian_Countries!$A$2:$A$31,0)))^2</f>
        <v>0.20988718335854051</v>
      </c>
    </row>
    <row r="26" spans="1:36">
      <c r="A26" t="s">
        <v>77</v>
      </c>
      <c r="B26" t="s">
        <v>74</v>
      </c>
      <c r="D26" s="12" t="s">
        <v>44</v>
      </c>
      <c r="F26" t="s">
        <v>23</v>
      </c>
      <c r="G26" t="s">
        <v>78</v>
      </c>
      <c r="I26" s="18" t="s">
        <v>44</v>
      </c>
      <c r="J26" s="18" t="s">
        <v>78</v>
      </c>
      <c r="K26" s="20" t="s">
        <v>23</v>
      </c>
      <c r="L26" s="15" t="s">
        <v>29</v>
      </c>
      <c r="M26" s="19">
        <f>(SSEAsia!$F7-INDEX(Asian_Countries!$C$2:$C$31,MATCH(SSEAsia!M$1,Asian_Countries!$A$2:$A$31,0)))^2+(SSEAsia!$I7-INDEX(Asian_Countries!$E$2:$E$31,MATCH(SSEAsia!M$1,Asian_Countries!$A$2:$A$31,0)))^2+(SSEAsia!$J7-INDEX(Asian_Countries!$F$2:$F$31,MATCH(SSEAsia!M$1,Asian_Countries!$A$2:$A$31,0)))^2+(SSEAsia!$K7-INDEX(Asian_Countries!$G$2:$G$31,MATCH(SSEAsia!M$1,Asian_Countries!$A$2:$A$31,0)))^2</f>
        <v>0.69270948254598486</v>
      </c>
      <c r="N26" s="19">
        <f>(SSEAsia!$F7-INDEX(Asian_Countries!$C$2:$C$31,MATCH(SSEAsia!N$1,Asian_Countries!$A$2:$A$31,0)))^2+(SSEAsia!$I7-INDEX(Asian_Countries!$E$2:$E$31,MATCH(SSEAsia!N$1,Asian_Countries!$A$2:$A$31,0)))^2+(SSEAsia!$J7-INDEX(Asian_Countries!$F$2:$F$31,MATCH(SSEAsia!N$1,Asian_Countries!$A$2:$A$31,0)))^2+(SSEAsia!$K7-INDEX(Asian_Countries!$G$2:$G$31,MATCH(SSEAsia!N$1,Asian_Countries!$A$2:$A$31,0)))^2</f>
        <v>1.0240476331207442</v>
      </c>
      <c r="O26" s="19">
        <f>(SSEAsia!$F7-INDEX(Asian_Countries!$C$2:$C$31,MATCH(SSEAsia!O$1,Asian_Countries!$A$2:$A$31,0)))^2+(SSEAsia!$I7-INDEX(Asian_Countries!$E$2:$E$31,MATCH(SSEAsia!O$1,Asian_Countries!$A$2:$A$31,0)))^2+(SSEAsia!$J7-INDEX(Asian_Countries!$F$2:$F$31,MATCH(SSEAsia!O$1,Asian_Countries!$A$2:$A$31,0)))^2+(SSEAsia!$K7-INDEX(Asian_Countries!$G$2:$G$31,MATCH(SSEAsia!O$1,Asian_Countries!$A$2:$A$31,0)))^2</f>
        <v>2.6027195897832103</v>
      </c>
      <c r="P26" s="19">
        <f>(SSEAsia!$F7-INDEX(Asian_Countries!$C$2:$C$31,MATCH(SSEAsia!P$1,Asian_Countries!$A$2:$A$31,0)))^2+(SSEAsia!$I7-INDEX(Asian_Countries!$E$2:$E$31,MATCH(SSEAsia!P$1,Asian_Countries!$A$2:$A$31,0)))^2+(SSEAsia!$J7-INDEX(Asian_Countries!$F$2:$F$31,MATCH(SSEAsia!P$1,Asian_Countries!$A$2:$A$31,0)))^2+(SSEAsia!$K7-INDEX(Asian_Countries!$G$2:$G$31,MATCH(SSEAsia!P$1,Asian_Countries!$A$2:$A$31,0)))^2</f>
        <v>1.4763013273687422</v>
      </c>
      <c r="Q26" s="19">
        <f>(SSEAsia!$F7-INDEX(Asian_Countries!$C$2:$C$31,MATCH(SSEAsia!Q$1,Asian_Countries!$A$2:$A$31,0)))^2+(SSEAsia!$I7-INDEX(Asian_Countries!$E$2:$E$31,MATCH(SSEAsia!Q$1,Asian_Countries!$A$2:$A$31,0)))^2+(SSEAsia!$J7-INDEX(Asian_Countries!$F$2:$F$31,MATCH(SSEAsia!Q$1,Asian_Countries!$A$2:$A$31,0)))^2+(SSEAsia!$K7-INDEX(Asian_Countries!$G$2:$G$31,MATCH(SSEAsia!Q$1,Asian_Countries!$A$2:$A$31,0)))^2</f>
        <v>0.81308039364752294</v>
      </c>
      <c r="R26" s="19">
        <f>(SSEAsia!$F7-INDEX(Asian_Countries!$C$2:$C$31,MATCH(SSEAsia!R$1,Asian_Countries!$A$2:$A$31,0)))^2+(SSEAsia!$I7-INDEX(Asian_Countries!$E$2:$E$31,MATCH(SSEAsia!R$1,Asian_Countries!$A$2:$A$31,0)))^2+(SSEAsia!$J7-INDEX(Asian_Countries!$F$2:$F$31,MATCH(SSEAsia!R$1,Asian_Countries!$A$2:$A$31,0)))^2+(SSEAsia!$K7-INDEX(Asian_Countries!$G$2:$G$31,MATCH(SSEAsia!R$1,Asian_Countries!$A$2:$A$31,0)))^2</f>
        <v>0.79463639225006744</v>
      </c>
      <c r="S26" s="19">
        <f>(SSEAsia!$F7-INDEX(Asian_Countries!$C$2:$C$31,MATCH(SSEAsia!S$1,Asian_Countries!$A$2:$A$31,0)))^2+(SSEAsia!$I7-INDEX(Asian_Countries!$E$2:$E$31,MATCH(SSEAsia!S$1,Asian_Countries!$A$2:$A$31,0)))^2+(SSEAsia!$J7-INDEX(Asian_Countries!$F$2:$F$31,MATCH(SSEAsia!S$1,Asian_Countries!$A$2:$A$31,0)))^2+(SSEAsia!$K7-INDEX(Asian_Countries!$G$2:$G$31,MATCH(SSEAsia!S$1,Asian_Countries!$A$2:$A$31,0)))^2</f>
        <v>0.86270724940226906</v>
      </c>
      <c r="T26" s="19">
        <f>(SSEAsia!$F7-INDEX(Asian_Countries!$C$2:$C$31,MATCH(SSEAsia!T$1,Asian_Countries!$A$2:$A$31,0)))^2+(SSEAsia!$I7-INDEX(Asian_Countries!$E$2:$E$31,MATCH(SSEAsia!T$1,Asian_Countries!$A$2:$A$31,0)))^2+(SSEAsia!$J7-INDEX(Asian_Countries!$F$2:$F$31,MATCH(SSEAsia!T$1,Asian_Countries!$A$2:$A$31,0)))^2+(SSEAsia!$K7-INDEX(Asian_Countries!$G$2:$G$31,MATCH(SSEAsia!T$1,Asian_Countries!$A$2:$A$31,0)))^2</f>
        <v>0.43423631075535057</v>
      </c>
      <c r="U26" s="19">
        <f>(SSEAsia!$F7-INDEX(Asian_Countries!$C$2:$C$31,MATCH(SSEAsia!U$1,Asian_Countries!$A$2:$A$31,0)))^2+(SSEAsia!$I7-INDEX(Asian_Countries!$E$2:$E$31,MATCH(SSEAsia!U$1,Asian_Countries!$A$2:$A$31,0)))^2+(SSEAsia!$J7-INDEX(Asian_Countries!$F$2:$F$31,MATCH(SSEAsia!U$1,Asian_Countries!$A$2:$A$31,0)))^2+(SSEAsia!$K7-INDEX(Asian_Countries!$G$2:$G$31,MATCH(SSEAsia!U$1,Asian_Countries!$A$2:$A$31,0)))^2</f>
        <v>0.50458146443004392</v>
      </c>
      <c r="V26" s="19">
        <f>(SSEAsia!$F7-INDEX(Asian_Countries!$C$2:$C$31,MATCH(SSEAsia!V$1,Asian_Countries!$A$2:$A$31,0)))^2+(SSEAsia!$I7-INDEX(Asian_Countries!$E$2:$E$31,MATCH(SSEAsia!V$1,Asian_Countries!$A$2:$A$31,0)))^2+(SSEAsia!$J7-INDEX(Asian_Countries!$F$2:$F$31,MATCH(SSEAsia!V$1,Asian_Countries!$A$2:$A$31,0)))^2+(SSEAsia!$K7-INDEX(Asian_Countries!$G$2:$G$31,MATCH(SSEAsia!V$1,Asian_Countries!$A$2:$A$31,0)))^2</f>
        <v>0.99256634499122509</v>
      </c>
      <c r="W26" s="19">
        <f>(SSEAsia!$F7-INDEX(Asian_Countries!$C$2:$C$31,MATCH(SSEAsia!W$1,Asian_Countries!$A$2:$A$31,0)))^2+(SSEAsia!$I7-INDEX(Asian_Countries!$E$2:$E$31,MATCH(SSEAsia!W$1,Asian_Countries!$A$2:$A$31,0)))^2+(SSEAsia!$J7-INDEX(Asian_Countries!$F$2:$F$31,MATCH(SSEAsia!W$1,Asian_Countries!$A$2:$A$31,0)))^2+(SSEAsia!$K7-INDEX(Asian_Countries!$G$2:$G$31,MATCH(SSEAsia!W$1,Asian_Countries!$A$2:$A$31,0)))^2</f>
        <v>0.61675410999576896</v>
      </c>
      <c r="X26" s="19">
        <f>(SSEAsia!$F7-INDEX(Asian_Countries!$C$2:$C$31,MATCH(SSEAsia!X$1,Asian_Countries!$A$2:$A$31,0)))^2+(SSEAsia!$I7-INDEX(Asian_Countries!$E$2:$E$31,MATCH(SSEAsia!X$1,Asian_Countries!$A$2:$A$31,0)))^2+(SSEAsia!$J7-INDEX(Asian_Countries!$F$2:$F$31,MATCH(SSEAsia!X$1,Asian_Countries!$A$2:$A$31,0)))^2+(SSEAsia!$K7-INDEX(Asian_Countries!$G$2:$G$31,MATCH(SSEAsia!X$1,Asian_Countries!$A$2:$A$31,0)))^2</f>
        <v>1.1043358152238933</v>
      </c>
      <c r="Y26" s="19">
        <f>(SSEAsia!$F7-INDEX(Asian_Countries!$C$2:$C$31,MATCH(SSEAsia!Y$1,Asian_Countries!$A$2:$A$31,0)))^2+(SSEAsia!$I7-INDEX(Asian_Countries!$E$2:$E$31,MATCH(SSEAsia!Y$1,Asian_Countries!$A$2:$A$31,0)))^2+(SSEAsia!$J7-INDEX(Asian_Countries!$F$2:$F$31,MATCH(SSEAsia!Y$1,Asian_Countries!$A$2:$A$31,0)))^2+(SSEAsia!$K7-INDEX(Asian_Countries!$G$2:$G$31,MATCH(SSEAsia!Y$1,Asian_Countries!$A$2:$A$31,0)))^2</f>
        <v>0.88223215995904603</v>
      </c>
      <c r="Z26" s="19">
        <f>(SSEAsia!$F7-INDEX(Asian_Countries!$C$2:$C$31,MATCH(SSEAsia!Z$1,Asian_Countries!$A$2:$A$31,0)))^2+(SSEAsia!$I7-INDEX(Asian_Countries!$E$2:$E$31,MATCH(SSEAsia!Z$1,Asian_Countries!$A$2:$A$31,0)))^2+(SSEAsia!$J7-INDEX(Asian_Countries!$F$2:$F$31,MATCH(SSEAsia!Z$1,Asian_Countries!$A$2:$A$31,0)))^2+(SSEAsia!$K7-INDEX(Asian_Countries!$G$2:$G$31,MATCH(SSEAsia!Z$1,Asian_Countries!$A$2:$A$31,0)))^2</f>
        <v>0.44303910447356748</v>
      </c>
      <c r="AA26" s="19">
        <f>(SSEAsia!$F7-INDEX(Asian_Countries!$C$2:$C$31,MATCH(SSEAsia!AA$1,Asian_Countries!$A$2:$A$31,0)))^2+(SSEAsia!$I7-INDEX(Asian_Countries!$E$2:$E$31,MATCH(SSEAsia!AA$1,Asian_Countries!$A$2:$A$31,0)))^2+(SSEAsia!$J7-INDEX(Asian_Countries!$F$2:$F$31,MATCH(SSEAsia!AA$1,Asian_Countries!$A$2:$A$31,0)))^2+(SSEAsia!$K7-INDEX(Asian_Countries!$G$2:$G$31,MATCH(SSEAsia!AA$1,Asian_Countries!$A$2:$A$31,0)))^2</f>
        <v>0.91603172555965751</v>
      </c>
      <c r="AB26" s="19">
        <f>(SSEAsia!$F7-INDEX(Asian_Countries!$C$2:$C$31,MATCH(SSEAsia!AB$1,Asian_Countries!$A$2:$A$31,0)))^2+(SSEAsia!$I7-INDEX(Asian_Countries!$E$2:$E$31,MATCH(SSEAsia!AB$1,Asian_Countries!$A$2:$A$31,0)))^2+(SSEAsia!$J7-INDEX(Asian_Countries!$F$2:$F$31,MATCH(SSEAsia!AB$1,Asian_Countries!$A$2:$A$31,0)))^2+(SSEAsia!$K7-INDEX(Asian_Countries!$G$2:$G$31,MATCH(SSEAsia!AB$1,Asian_Countries!$A$2:$A$31,0)))^2</f>
        <v>1.0616740298252298</v>
      </c>
      <c r="AC26" s="19">
        <f>(SSEAsia!$F7-INDEX(Asian_Countries!$C$2:$C$31,MATCH(SSEAsia!AC$1,Asian_Countries!$A$2:$A$31,0)))^2+(SSEAsia!$I7-INDEX(Asian_Countries!$E$2:$E$31,MATCH(SSEAsia!AC$1,Asian_Countries!$A$2:$A$31,0)))^2+(SSEAsia!$J7-INDEX(Asian_Countries!$F$2:$F$31,MATCH(SSEAsia!AC$1,Asian_Countries!$A$2:$A$31,0)))^2+(SSEAsia!$K7-INDEX(Asian_Countries!$G$2:$G$31,MATCH(SSEAsia!AC$1,Asian_Countries!$A$2:$A$31,0)))^2</f>
        <v>1.0190969228614746</v>
      </c>
      <c r="AD26" s="19">
        <f>(SSEAsia!$F7-INDEX(Asian_Countries!$C$2:$C$31,MATCH(SSEAsia!AD$1,Asian_Countries!$A$2:$A$31,0)))^2+(SSEAsia!$I7-INDEX(Asian_Countries!$E$2:$E$31,MATCH(SSEAsia!AD$1,Asian_Countries!$A$2:$A$31,0)))^2+(SSEAsia!$J7-INDEX(Asian_Countries!$F$2:$F$31,MATCH(SSEAsia!AD$1,Asian_Countries!$A$2:$A$31,0)))^2+(SSEAsia!$K7-INDEX(Asian_Countries!$G$2:$G$31,MATCH(SSEAsia!AD$1,Asian_Countries!$A$2:$A$31,0)))^2</f>
        <v>0.43587704528816062</v>
      </c>
      <c r="AE26" s="19">
        <f>(SSEAsia!$F7-INDEX(Asian_Countries!$C$2:$C$31,MATCH(SSEAsia!AE$1,Asian_Countries!$A$2:$A$31,0)))^2+(SSEAsia!$I7-INDEX(Asian_Countries!$E$2:$E$31,MATCH(SSEAsia!AE$1,Asian_Countries!$A$2:$A$31,0)))^2+(SSEAsia!$J7-INDEX(Asian_Countries!$F$2:$F$31,MATCH(SSEAsia!AE$1,Asian_Countries!$A$2:$A$31,0)))^2+(SSEAsia!$K7-INDEX(Asian_Countries!$G$2:$G$31,MATCH(SSEAsia!AE$1,Asian_Countries!$A$2:$A$31,0)))^2</f>
        <v>0.78052020661413846</v>
      </c>
      <c r="AF26" s="19">
        <f>(SSEAsia!$F7-INDEX(Asian_Countries!$C$2:$C$31,MATCH(SSEAsia!AF$1,Asian_Countries!$A$2:$A$31,0)))^2+(SSEAsia!$I7-INDEX(Asian_Countries!$E$2:$E$31,MATCH(SSEAsia!AF$1,Asian_Countries!$A$2:$A$31,0)))^2+(SSEAsia!$J7-INDEX(Asian_Countries!$F$2:$F$31,MATCH(SSEAsia!AF$1,Asian_Countries!$A$2:$A$31,0)))^2+(SSEAsia!$K7-INDEX(Asian_Countries!$G$2:$G$31,MATCH(SSEAsia!AF$1,Asian_Countries!$A$2:$A$31,0)))^2</f>
        <v>1.0373839817381736</v>
      </c>
      <c r="AG26" s="19">
        <f>(SSEAsia!$F7-INDEX(Asian_Countries!$C$2:$C$31,MATCH(SSEAsia!AG$1,Asian_Countries!$A$2:$A$31,0)))^2+(SSEAsia!$I7-INDEX(Asian_Countries!$E$2:$E$31,MATCH(SSEAsia!AG$1,Asian_Countries!$A$2:$A$31,0)))^2+(SSEAsia!$J7-INDEX(Asian_Countries!$F$2:$F$31,MATCH(SSEAsia!AG$1,Asian_Countries!$A$2:$A$31,0)))^2+(SSEAsia!$K7-INDEX(Asian_Countries!$G$2:$G$31,MATCH(SSEAsia!AG$1,Asian_Countries!$A$2:$A$31,0)))^2</f>
        <v>0.66746894007307855</v>
      </c>
      <c r="AH26" s="19">
        <f>(SSEAsia!$F7-INDEX(Asian_Countries!$C$2:$C$31,MATCH(SSEAsia!AH$1,Asian_Countries!$A$2:$A$31,0)))^2+(SSEAsia!$I7-INDEX(Asian_Countries!$E$2:$E$31,MATCH(SSEAsia!AH$1,Asian_Countries!$A$2:$A$31,0)))^2+(SSEAsia!$J7-INDEX(Asian_Countries!$F$2:$F$31,MATCH(SSEAsia!AH$1,Asian_Countries!$A$2:$A$31,0)))^2+(SSEAsia!$K7-INDEX(Asian_Countries!$G$2:$G$31,MATCH(SSEAsia!AH$1,Asian_Countries!$A$2:$A$31,0)))^2</f>
        <v>0.50412229095113592</v>
      </c>
      <c r="AI26" s="19">
        <f>(SSEAsia!$F7-INDEX(Asian_Countries!$C$2:$C$31,MATCH(SSEAsia!AI$1,Asian_Countries!$A$2:$A$31,0)))^2+(SSEAsia!$I7-INDEX(Asian_Countries!$E$2:$E$31,MATCH(SSEAsia!AI$1,Asian_Countries!$A$2:$A$31,0)))^2+(SSEAsia!$J7-INDEX(Asian_Countries!$F$2:$F$31,MATCH(SSEAsia!AI$1,Asian_Countries!$A$2:$A$31,0)))^2+(SSEAsia!$K7-INDEX(Asian_Countries!$G$2:$G$31,MATCH(SSEAsia!AI$1,Asian_Countries!$A$2:$A$31,0)))^2</f>
        <v>7.8158236820305968E-2</v>
      </c>
      <c r="AJ26" s="19">
        <f>(SSEAsia!$F7-INDEX(Asian_Countries!$C$2:$C$31,MATCH(SSEAsia!AJ$1,Asian_Countries!$A$2:$A$31,0)))^2+(SSEAsia!$I7-INDEX(Asian_Countries!$E$2:$E$31,MATCH(SSEAsia!AJ$1,Asian_Countries!$A$2:$A$31,0)))^2+(SSEAsia!$J7-INDEX(Asian_Countries!$F$2:$F$31,MATCH(SSEAsia!AJ$1,Asian_Countries!$A$2:$A$31,0)))^2+(SSEAsia!$K7-INDEX(Asian_Countries!$G$2:$G$31,MATCH(SSEAsia!AJ$1,Asian_Countries!$A$2:$A$31,0)))^2</f>
        <v>0.9227561748241937</v>
      </c>
    </row>
    <row r="27" spans="1:36">
      <c r="D27" s="12" t="s">
        <v>54</v>
      </c>
      <c r="F27" t="s">
        <v>71</v>
      </c>
      <c r="G27" t="s">
        <v>71</v>
      </c>
      <c r="I27" s="18" t="s">
        <v>54</v>
      </c>
      <c r="J27" s="18" t="s">
        <v>71</v>
      </c>
      <c r="K27" s="20" t="s">
        <v>38</v>
      </c>
      <c r="L27" s="15" t="s">
        <v>71</v>
      </c>
    </row>
    <row r="31" spans="1:36">
      <c r="K31" s="9"/>
    </row>
    <row r="32" spans="1:36">
      <c r="K32" s="9" t="s">
        <v>61</v>
      </c>
      <c r="L32" s="9" t="s">
        <v>62</v>
      </c>
      <c r="N32" s="9"/>
      <c r="O32" t="s">
        <v>79</v>
      </c>
      <c r="S32" t="s">
        <v>80</v>
      </c>
    </row>
    <row r="33" spans="9:23">
      <c r="I33" s="12" t="s">
        <v>63</v>
      </c>
      <c r="K33" s="9" cm="1">
        <f t="array" ref="K33">MIN(IF($M22:$AJ22&gt;0,$M22:$AJ22))</f>
        <v>8.8576459824641213E-2</v>
      </c>
      <c r="L33" s="9" t="str">
        <f>INDEX($M$1:$AJ$1,MATCH(K33,$M22:$AS22,0))</f>
        <v>Rep of Korea</v>
      </c>
      <c r="N33" s="18"/>
      <c r="O33" t="s">
        <v>81</v>
      </c>
      <c r="U33" s="28" t="s">
        <v>82</v>
      </c>
    </row>
    <row r="34" spans="9:23">
      <c r="I34" s="13" t="s">
        <v>41</v>
      </c>
      <c r="K34" s="9" cm="1">
        <f t="array" ref="K34">MIN(IF($M23:$AJ23&gt;0,$M23:$AJ23))</f>
        <v>4.4819972721988786E-3</v>
      </c>
      <c r="L34" s="13" t="str">
        <f>INDEX($M$1:$AJ$1,MATCH(K34,$M23:$AS23,0))</f>
        <v>Israel</v>
      </c>
      <c r="N34" s="15"/>
      <c r="O34" t="s">
        <v>83</v>
      </c>
      <c r="S34" s="13" t="s">
        <v>40</v>
      </c>
      <c r="T34" s="13" t="s">
        <v>35</v>
      </c>
      <c r="U34">
        <v>0.91269999999999996</v>
      </c>
    </row>
    <row r="35" spans="9:23">
      <c r="I35" s="12" t="s">
        <v>42</v>
      </c>
      <c r="K35" s="9" cm="1">
        <f t="array" ref="K35">MIN(IF($M24:$AJ24&gt;0,$M24:$AJ24))</f>
        <v>0.18627097032363193</v>
      </c>
      <c r="L35" s="9" t="str">
        <f>INDEX($M$1:$AJ$1,MATCH(K35,$M24:$AS24,0))</f>
        <v>United Arab Emirates</v>
      </c>
      <c r="S35" s="13" t="s">
        <v>41</v>
      </c>
      <c r="T35" s="13" t="s">
        <v>84</v>
      </c>
      <c r="U35">
        <v>0.99919999999999998</v>
      </c>
    </row>
    <row r="36" spans="9:23">
      <c r="I36" s="21" t="s">
        <v>53</v>
      </c>
      <c r="K36" s="9" cm="1">
        <f t="array" ref="K36">MIN(IF($M25:$AJ25&gt;0,$M25:$AJ25))</f>
        <v>2.7431222770719046E-2</v>
      </c>
      <c r="L36" s="13" t="str">
        <f>INDEX($M$1:$AJ$1,MATCH(K36,$M25:$AS25,0))</f>
        <v>Rep of Korea</v>
      </c>
      <c r="S36" s="13" t="s">
        <v>42</v>
      </c>
      <c r="T36" s="13" t="s">
        <v>26</v>
      </c>
      <c r="U36">
        <v>0.98799999999999999</v>
      </c>
      <c r="V36" t="s">
        <v>85</v>
      </c>
      <c r="W36" t="s">
        <v>86</v>
      </c>
    </row>
    <row r="37" spans="9:23">
      <c r="I37" s="13" t="s">
        <v>44</v>
      </c>
      <c r="K37" s="9" cm="1">
        <f t="array" ref="K37">MIN(IF($M26:$AJ26&gt;0,$M26:$AJ26))</f>
        <v>7.8158236820305968E-2</v>
      </c>
      <c r="L37" s="13" t="str">
        <f>INDEX($M$1:$AJ$1,MATCH(K37,$M26:$AS26,0))</f>
        <v>United Arab Emirates</v>
      </c>
      <c r="S37" s="27" t="s">
        <v>53</v>
      </c>
      <c r="T37" s="13" t="s">
        <v>71</v>
      </c>
    </row>
    <row r="38" spans="9:23">
      <c r="I38" s="13" t="s">
        <v>54</v>
      </c>
      <c r="K38" s="9" cm="1">
        <f t="array" ref="K38">MIN(IF($M27:$AJ27&gt;0,$M27:$AJ27))</f>
        <v>0</v>
      </c>
      <c r="L38" s="13" t="e">
        <f>INDEX($M$1:$AJ$1,MATCH(K38,$M27:$AS27,0))</f>
        <v>#N/A</v>
      </c>
      <c r="S38" s="13" t="s">
        <v>44</v>
      </c>
      <c r="T38" s="13" t="s">
        <v>84</v>
      </c>
      <c r="U38">
        <v>0.99919999999999998</v>
      </c>
    </row>
    <row r="39" spans="9:23">
      <c r="S39" s="13" t="s">
        <v>54</v>
      </c>
      <c r="T39" s="1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005D-9729-43E0-BC2A-B4C00383F13A}">
  <dimension ref="A1:I11"/>
  <sheetViews>
    <sheetView workbookViewId="0">
      <selection activeCell="J28" sqref="J28"/>
    </sheetView>
  </sheetViews>
  <sheetFormatPr defaultRowHeight="15"/>
  <sheetData>
    <row r="1" spans="1:9">
      <c r="A1" s="1" t="s">
        <v>87</v>
      </c>
      <c r="B1" s="1" t="s">
        <v>1</v>
      </c>
      <c r="C1" s="1" t="s">
        <v>2</v>
      </c>
      <c r="D1" s="1" t="s">
        <v>88</v>
      </c>
      <c r="E1" s="1" t="s">
        <v>89</v>
      </c>
      <c r="F1" s="2" t="s">
        <v>5</v>
      </c>
      <c r="G1" s="2" t="s">
        <v>6</v>
      </c>
      <c r="H1" s="2" t="s">
        <v>7</v>
      </c>
      <c r="I1" t="s">
        <v>46</v>
      </c>
    </row>
    <row r="2" spans="1:9">
      <c r="A2" t="s">
        <v>90</v>
      </c>
      <c r="B2" s="3">
        <v>1910030000000</v>
      </c>
      <c r="C2" s="3">
        <v>37411038</v>
      </c>
      <c r="D2" s="8">
        <v>51924.711938788998</v>
      </c>
      <c r="E2" s="3">
        <f>B2/C2</f>
        <v>51055.252730490931</v>
      </c>
      <c r="F2" s="3">
        <f>(B2-MIN($B$2:$B$11))/(MAX($B$2:$B$11)-MIN($B$2:$B$11))</f>
        <v>8.5952469348991256E-2</v>
      </c>
      <c r="G2">
        <f>(D2-MIN($D$2:$D$11))/(MAX($D$2:$D$11)-MIN($D$2:$D$11))</f>
        <v>0.76422585648776453</v>
      </c>
      <c r="H2" s="3">
        <f>(E2-MIN($E$2:$E$11))/(MAX($E$2:$E$11)-MIN($E$2:$E$11))</f>
        <v>0.74440928001082218</v>
      </c>
      <c r="I2">
        <v>1</v>
      </c>
    </row>
    <row r="3" spans="1:9">
      <c r="A3" t="s">
        <v>91</v>
      </c>
      <c r="B3" s="3">
        <v>457580000000</v>
      </c>
      <c r="C3" s="3">
        <v>18952035</v>
      </c>
      <c r="D3">
        <v>25687.197743605</v>
      </c>
      <c r="E3" s="3">
        <f>B3/C3</f>
        <v>24144.109062694322</v>
      </c>
      <c r="F3" s="3">
        <f>(B3-MIN($B$2:$B$11))/(MAX($B$2:$B$11)-MIN($B$2:$B$11))</f>
        <v>1.8612354913409682E-2</v>
      </c>
      <c r="G3">
        <f>(D3-MIN($D$2:$D$11))/(MAX($D$2:$D$11)-MIN($D$2:$D$11))</f>
        <v>0.29013268864452874</v>
      </c>
      <c r="H3" s="3">
        <f>(E3-MIN($E$2:$E$11))/(MAX($E$2:$E$11)-MIN($E$2:$E$11))</f>
        <v>0.27526563988656522</v>
      </c>
      <c r="I3">
        <v>2</v>
      </c>
    </row>
    <row r="4" spans="1:9">
      <c r="A4" t="s">
        <v>92</v>
      </c>
      <c r="B4">
        <v>97152868665</v>
      </c>
      <c r="C4">
        <v>5047561</v>
      </c>
      <c r="D4">
        <v>17900.107538295</v>
      </c>
      <c r="E4" s="3">
        <f>B4/C4</f>
        <v>19247.487779741543</v>
      </c>
      <c r="F4" s="3">
        <f>(B4-MIN($B$2:$B$11))/(MAX($B$2:$B$11)-MIN($B$2:$B$11))</f>
        <v>1.9018283756374436E-3</v>
      </c>
      <c r="G4">
        <f>(D4-MIN($D$2:$D$11))/(MAX($D$2:$D$11)-MIN($D$2:$D$11))</f>
        <v>0.1494255227044681</v>
      </c>
      <c r="H4" s="3">
        <f>(E4-MIN($E$2:$E$11))/(MAX($E$2:$E$11)-MIN($E$2:$E$11))</f>
        <v>0.18990253672928997</v>
      </c>
      <c r="I4">
        <v>3</v>
      </c>
    </row>
    <row r="5" spans="1:9">
      <c r="A5" t="s">
        <v>93</v>
      </c>
      <c r="B5" s="3">
        <v>196350000000</v>
      </c>
      <c r="C5" s="3">
        <v>10738957</v>
      </c>
      <c r="D5">
        <v>18730.021010719</v>
      </c>
      <c r="E5" s="3">
        <f>B5/C5</f>
        <v>18283.898520126302</v>
      </c>
      <c r="F5" s="3">
        <f>(B5-MIN($B$2:$B$11))/(MAX($B$2:$B$11)-MIN($B$2:$B$11))</f>
        <v>6.5009169334399944E-3</v>
      </c>
      <c r="G5">
        <f>(D5-MIN($D$2:$D$11))/(MAX($D$2:$D$11)-MIN($D$2:$D$11))</f>
        <v>0.1644214672230801</v>
      </c>
      <c r="H5" s="3">
        <f>(E5-MIN($E$2:$E$11))/(MAX($E$2:$E$11)-MIN($E$2:$E$11))</f>
        <v>0.17310422527805669</v>
      </c>
      <c r="I5">
        <v>4</v>
      </c>
    </row>
    <row r="6" spans="1:9">
      <c r="A6" t="s">
        <v>94</v>
      </c>
      <c r="B6">
        <v>56132584584</v>
      </c>
      <c r="C6">
        <v>6453550</v>
      </c>
      <c r="D6">
        <v>9630.5214336970002</v>
      </c>
      <c r="E6" s="3">
        <f>B6/C6</f>
        <v>8697.9390543189402</v>
      </c>
      <c r="F6" s="3">
        <f>(B6-MIN($B$2:$B$11))/(MAX($B$2:$B$11)-MIN($B$2:$B$11))</f>
        <v>0</v>
      </c>
      <c r="G6">
        <f>(D6-MIN($D$2:$D$11))/(MAX($D$2:$D$11)-MIN($D$2:$D$11))</f>
        <v>0</v>
      </c>
      <c r="H6" s="3">
        <f>(E6-MIN($E$2:$E$11))/(MAX($E$2:$E$11)-MIN($E$2:$E$11))</f>
        <v>5.9915981304398576E-3</v>
      </c>
      <c r="I6">
        <v>5</v>
      </c>
    </row>
    <row r="7" spans="1:9">
      <c r="A7" t="s">
        <v>95</v>
      </c>
      <c r="B7" s="3">
        <v>146880000000</v>
      </c>
      <c r="C7" s="3">
        <v>17581476</v>
      </c>
      <c r="D7">
        <v>9864.8387403460001</v>
      </c>
      <c r="E7" s="3">
        <f>B7/C7</f>
        <v>8354.2473908333977</v>
      </c>
      <c r="F7" s="3">
        <f>(B7-MIN($B$2:$B$11))/(MAX($B$2:$B$11)-MIN($B$2:$B$11))</f>
        <v>4.2073333600789698E-3</v>
      </c>
      <c r="G7">
        <f>(D7-MIN($D$2:$D$11))/(MAX($D$2:$D$11)-MIN($D$2:$D$11))</f>
        <v>4.2339466065009299E-3</v>
      </c>
      <c r="H7" s="3">
        <f>(E7-MIN($E$2:$E$11))/(MAX($E$2:$E$11)-MIN($E$2:$E$11))</f>
        <v>0</v>
      </c>
      <c r="I7">
        <v>6</v>
      </c>
    </row>
    <row r="8" spans="1:9">
      <c r="A8" t="s">
        <v>96</v>
      </c>
      <c r="B8" s="3">
        <v>2526980000000</v>
      </c>
      <c r="C8" s="3">
        <v>127575529</v>
      </c>
      <c r="D8">
        <v>20163.977209256002</v>
      </c>
      <c r="E8" s="3">
        <f>B8/C8</f>
        <v>19807.717199432504</v>
      </c>
      <c r="F8" s="3">
        <f>(B8-MIN($B$2:$B$11))/(MAX($B$2:$B$11)-MIN($B$2:$B$11))</f>
        <v>0.11455619656922744</v>
      </c>
      <c r="G8">
        <f>(D8-MIN($D$2:$D$11))/(MAX($D$2:$D$11)-MIN($D$2:$D$11))</f>
        <v>0.19033203297468002</v>
      </c>
      <c r="H8" s="3">
        <f>(E8-MIN($E$2:$E$11))/(MAX($E$2:$E$11)-MIN($E$2:$E$11))</f>
        <v>0.19966905102176993</v>
      </c>
      <c r="I8">
        <v>7</v>
      </c>
    </row>
    <row r="9" spans="1:9">
      <c r="A9" t="s">
        <v>97</v>
      </c>
      <c r="B9" s="3">
        <v>129953000000</v>
      </c>
      <c r="C9" s="3">
        <v>4246440</v>
      </c>
      <c r="D9">
        <v>26798.475357210002</v>
      </c>
      <c r="E9" s="3">
        <f>B9/C9</f>
        <v>30602.810825067587</v>
      </c>
      <c r="F9" s="3">
        <f>(B9-MIN($B$2:$B$11))/(MAX($B$2:$B$11)-MIN($B$2:$B$11))</f>
        <v>3.4225448186137974E-3</v>
      </c>
      <c r="G9">
        <f>(D9-MIN($D$2:$D$11))/(MAX($D$2:$D$11)-MIN($D$2:$D$11))</f>
        <v>0.31021268251391637</v>
      </c>
      <c r="H9" s="3">
        <f>(E9-MIN($E$2:$E$11))/(MAX($E$2:$E$11)-MIN($E$2:$E$11))</f>
        <v>0.38786058912696803</v>
      </c>
      <c r="I9">
        <v>8</v>
      </c>
    </row>
    <row r="10" spans="1:9">
      <c r="A10" t="s">
        <v>98</v>
      </c>
      <c r="B10" s="3">
        <v>21625000000000</v>
      </c>
      <c r="C10" s="3">
        <v>329064917</v>
      </c>
      <c r="D10">
        <v>64973.048967989002</v>
      </c>
      <c r="E10" s="3">
        <f>B10/C10</f>
        <v>65716.516355342741</v>
      </c>
      <c r="F10" s="3">
        <f>(B10-MIN($B$2:$B$11))/(MAX($B$2:$B$11)-MIN($B$2:$B$11))</f>
        <v>1</v>
      </c>
      <c r="G10">
        <f>(D10-MIN($D$2:$D$11))/(MAX($D$2:$D$11)-MIN($D$2:$D$11))</f>
        <v>1</v>
      </c>
      <c r="H10" s="3">
        <f>(E10-MIN($E$2:$E$11))/(MAX($E$2:$E$11)-MIN($E$2:$E$11))</f>
        <v>1</v>
      </c>
      <c r="I10">
        <v>9</v>
      </c>
    </row>
    <row r="11" spans="1:9">
      <c r="A11" s="9" t="s">
        <v>99</v>
      </c>
      <c r="B11">
        <v>230280000000</v>
      </c>
      <c r="C11">
        <v>11282722</v>
      </c>
      <c r="D11">
        <v>25095.999762033</v>
      </c>
      <c r="E11">
        <v>20410</v>
      </c>
      <c r="F11" s="3">
        <f>(B11-MIN($B$2:$B$11))/(MAX($B$2:$B$11)-MIN($B$2:$B$11))</f>
        <v>8.0740176135317577E-3</v>
      </c>
      <c r="G11">
        <f>(D11-MIN($D$2:$D$11))/(MAX($D$2:$D$11)-MIN($D$2:$D$11))</f>
        <v>0.27945016278400175</v>
      </c>
      <c r="H11" s="3">
        <f>(E11-MIN($E$2:$E$11))/(MAX($E$2:$E$11)-MIN($E$2:$E$11))</f>
        <v>0.21016868451674439</v>
      </c>
      <c r="I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564B-ADE8-449B-A8E6-96465B0AABD7}">
  <dimension ref="A1:D11"/>
  <sheetViews>
    <sheetView workbookViewId="0">
      <selection activeCell="L22" sqref="L22"/>
    </sheetView>
  </sheetViews>
  <sheetFormatPr defaultRowHeight="15"/>
  <sheetData>
    <row r="1" spans="1:4">
      <c r="A1" s="2" t="s">
        <v>46</v>
      </c>
      <c r="B1" s="2" t="s">
        <v>47</v>
      </c>
      <c r="C1" s="2" t="s">
        <v>57</v>
      </c>
      <c r="D1" s="2" t="s">
        <v>49</v>
      </c>
    </row>
    <row r="2" spans="1:4">
      <c r="A2" t="s">
        <v>90</v>
      </c>
      <c r="B2" s="3">
        <v>8.5999999999999993E-2</v>
      </c>
      <c r="C2">
        <v>0.76422585600000004</v>
      </c>
      <c r="D2" s="3">
        <v>0.74399999999999999</v>
      </c>
    </row>
    <row r="3" spans="1:4">
      <c r="A3" t="s">
        <v>91</v>
      </c>
      <c r="B3" s="3">
        <v>1.8599999999999998E-2</v>
      </c>
      <c r="C3">
        <v>0.290132689</v>
      </c>
      <c r="D3" s="3">
        <v>0.27500000000000002</v>
      </c>
    </row>
    <row r="4" spans="1:4">
      <c r="A4" t="s">
        <v>92</v>
      </c>
      <c r="B4" s="3">
        <v>1.9E-3</v>
      </c>
      <c r="C4">
        <v>0.149425523</v>
      </c>
      <c r="D4" s="3">
        <v>0.19</v>
      </c>
    </row>
    <row r="5" spans="1:4">
      <c r="A5" t="s">
        <v>93</v>
      </c>
      <c r="B5" s="3">
        <v>6.4999999999999997E-3</v>
      </c>
      <c r="C5">
        <v>0.16442146699999999</v>
      </c>
      <c r="D5" s="3">
        <v>0.17299999999999999</v>
      </c>
    </row>
    <row r="6" spans="1:4">
      <c r="A6" t="s">
        <v>94</v>
      </c>
      <c r="B6" s="3">
        <v>0</v>
      </c>
      <c r="C6">
        <v>0</v>
      </c>
      <c r="D6" s="3">
        <v>5.9899999999999997E-3</v>
      </c>
    </row>
    <row r="7" spans="1:4">
      <c r="A7" t="s">
        <v>95</v>
      </c>
      <c r="B7" s="3">
        <v>4.2100000000000002E-3</v>
      </c>
      <c r="C7">
        <v>4.2339470000000001E-3</v>
      </c>
      <c r="D7" s="3">
        <v>0</v>
      </c>
    </row>
    <row r="8" spans="1:4">
      <c r="A8" t="s">
        <v>96</v>
      </c>
      <c r="B8" s="3">
        <v>0.115</v>
      </c>
      <c r="C8">
        <v>0.19033203300000001</v>
      </c>
      <c r="D8" s="3">
        <v>0.2</v>
      </c>
    </row>
    <row r="9" spans="1:4">
      <c r="A9" t="s">
        <v>97</v>
      </c>
      <c r="B9" s="3">
        <v>3.4199999999999999E-3</v>
      </c>
      <c r="C9">
        <v>0.31021268299999999</v>
      </c>
      <c r="D9" s="3">
        <v>0.38800000000000001</v>
      </c>
    </row>
    <row r="10" spans="1:4">
      <c r="A10" t="s">
        <v>98</v>
      </c>
      <c r="B10" s="3">
        <v>1</v>
      </c>
      <c r="C10">
        <v>1</v>
      </c>
      <c r="D10" s="3">
        <v>1</v>
      </c>
    </row>
    <row r="11" spans="1:4">
      <c r="A11" t="s">
        <v>100</v>
      </c>
      <c r="B11" s="3">
        <v>8.0700000000000008E-3</v>
      </c>
      <c r="C11">
        <v>0.27945016299999997</v>
      </c>
      <c r="D11" s="3">
        <v>0.21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C54A-B7DF-4925-B5A7-816193A99D5C}">
  <dimension ref="B1:R5"/>
  <sheetViews>
    <sheetView workbookViewId="0">
      <selection activeCell="C7" sqref="C7"/>
    </sheetView>
  </sheetViews>
  <sheetFormatPr defaultRowHeight="15"/>
  <cols>
    <col min="10" max="10" width="10.42578125" customWidth="1"/>
    <col min="11" max="11" width="12.42578125" customWidth="1"/>
    <col min="13" max="13" width="11.140625" customWidth="1"/>
  </cols>
  <sheetData>
    <row r="1" spans="2:18">
      <c r="C1" s="2" t="s">
        <v>55</v>
      </c>
      <c r="D1" s="2" t="s">
        <v>47</v>
      </c>
      <c r="E1" s="2" t="s">
        <v>101</v>
      </c>
      <c r="F1" s="2" t="s">
        <v>57</v>
      </c>
      <c r="G1" s="2" t="s">
        <v>58</v>
      </c>
      <c r="H1" s="2" t="s">
        <v>49</v>
      </c>
      <c r="I1" t="s">
        <v>102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</row>
    <row r="2" spans="2:18">
      <c r="B2" t="s">
        <v>100</v>
      </c>
      <c r="C2" s="3">
        <v>230000000000</v>
      </c>
      <c r="D2" s="3">
        <v>8.0700000000000008E-3</v>
      </c>
      <c r="E2">
        <v>25095.999759999999</v>
      </c>
      <c r="F2">
        <v>0.27945016299999997</v>
      </c>
      <c r="G2">
        <v>20410</v>
      </c>
      <c r="H2" s="3">
        <v>0.21</v>
      </c>
      <c r="J2" s="3">
        <f>(SSENA!$D2-INDEX(NA_Countries!$B$2:$B$10,MATCH(SSENA!J$1,NA_Countries!$A$2:$A$10,0)))^2+(SSENA!$F2-INDEX(NA_Countries!$C$2:$C$10,MATCH(SSENA!J$1,NA_Countries!$A$2:$A$10,0)))^2+(SSENA!$H2-INDEX(NA_Countries!$D$2:$D$10,MATCH(SSENA!J$1,NA_Countries!$A$2:$A$10,0)))^2</f>
        <v>0.52623655742363029</v>
      </c>
      <c r="K2" s="3">
        <f>(SSENA!$D2-INDEX(NA_Countries!$B$2:$B$10,MATCH(SSENA!K$1,NA_Countries!$A$2:$A$10,0)))^2+(SSENA!$F2-INDEX(NA_Countries!$C$2:$C$10,MATCH(SSENA!K$1,NA_Countries!$A$2:$A$10,0)))^2+(SSENA!$H2-INDEX(NA_Countries!$D$2:$D$10,MATCH(SSENA!K$1,NA_Countries!$A$2:$A$10,0)))^2</f>
        <v>4.4499972617406802E-3</v>
      </c>
      <c r="L2" s="3">
        <f>(SSENA!$D2-INDEX(NA_Countries!$B$2:$B$10,MATCH(SSENA!L$1,NA_Countries!$A$2:$A$10,0)))^2+(SSENA!$F2-INDEX(NA_Countries!$C$2:$C$10,MATCH(SSENA!L$1,NA_Countries!$A$2:$A$10,0)))^2+(SSENA!$H2-INDEX(NA_Countries!$D$2:$D$10,MATCH(SSENA!L$1,NA_Countries!$A$2:$A$10,0)))^2</f>
        <v>1.7344475907129592E-2</v>
      </c>
      <c r="M2" s="3">
        <f>(SSENA!$D2-INDEX(NA_Countries!$B$2:$B$10,MATCH(SSENA!M$1,NA_Countries!$A$2:$A$10,0)))^2+(SSENA!$F2-INDEX(NA_Countries!$C$2:$C$10,MATCH(SSENA!M$1,NA_Countries!$A$2:$A$10,0)))^2+(SSENA!$H2-INDEX(NA_Countries!$D$2:$D$10,MATCH(SSENA!M$1,NA_Countries!$A$2:$A$10,0)))^2</f>
        <v>1.4603065803460413E-2</v>
      </c>
      <c r="N2" s="3">
        <f>(SSENA!$D2-INDEX(NA_Countries!$B$2:$B$10,MATCH(SSENA!N$1,NA_Countries!$A$2:$A$10,0)))^2+(SSENA!$F2-INDEX(NA_Countries!$C$2:$C$10,MATCH(SSENA!N$1,NA_Countries!$A$2:$A$10,0)))^2+(SSENA!$H2-INDEX(NA_Countries!$D$2:$D$10,MATCH(SSENA!N$1,NA_Countries!$A$2:$A$10,0)))^2</f>
        <v>0.11977759860072655</v>
      </c>
      <c r="O2" s="3">
        <f>(SSENA!$D2-INDEX(NA_Countries!$B$2:$B$10,MATCH(SSENA!O$1,NA_Countries!$A$2:$A$10,0)))^2+(SSENA!$F2-INDEX(NA_Countries!$C$2:$C$10,MATCH(SSENA!O$1,NA_Countries!$A$2:$A$10,0)))^2+(SSENA!$H2-INDEX(NA_Countries!$D$2:$D$10,MATCH(SSENA!O$1,NA_Countries!$A$2:$A$10,0)))^2</f>
        <v>0.11985886514935865</v>
      </c>
      <c r="P2" s="3">
        <f>(SSENA!$D2-INDEX(NA_Countries!$B$2:$B$10,MATCH(SSENA!P$1,NA_Countries!$A$2:$A$10,0)))^2+(SSENA!$F2-INDEX(NA_Countries!$C$2:$C$10,MATCH(SSENA!P$1,NA_Countries!$A$2:$A$10,0)))^2+(SSENA!$H2-INDEX(NA_Countries!$D$2:$D$10,MATCH(SSENA!P$1,NA_Countries!$A$2:$A$10,0)))^2</f>
        <v>1.9476065994696892E-2</v>
      </c>
      <c r="Q2" s="3">
        <f>(SSENA!$D2-INDEX(NA_Countries!$B$2:$B$10,MATCH(SSENA!Q$1,NA_Countries!$A$2:$A$10,0)))^2+(SSENA!$F2-INDEX(NA_Countries!$C$2:$C$10,MATCH(SSENA!Q$1,NA_Countries!$A$2:$A$10,0)))^2+(SSENA!$H2-INDEX(NA_Countries!$D$2:$D$10,MATCH(SSENA!Q$1,NA_Countries!$A$2:$A$10,0)))^2</f>
        <v>3.2651955136750406E-2</v>
      </c>
      <c r="R2" s="3">
        <f>(SSENA!$D2-INDEX(NA_Countries!$B$2:$B$10,MATCH(SSENA!R$1,NA_Countries!$A$2:$A$10,0)))^2+(SSENA!$F2-INDEX(NA_Countries!$C$2:$C$10,MATCH(SSENA!R$1,NA_Countries!$A$2:$A$10,0)))^2+(SSENA!$H2-INDEX(NA_Countries!$D$2:$D$10,MATCH(SSENA!R$1,NA_Countries!$A$2:$A$10,0)))^2</f>
        <v>2.1272171925007264</v>
      </c>
    </row>
    <row r="3" spans="2:18">
      <c r="J3" s="3"/>
    </row>
    <row r="4" spans="2:18">
      <c r="C4" s="22" t="s">
        <v>61</v>
      </c>
      <c r="D4" t="s">
        <v>103</v>
      </c>
    </row>
    <row r="5" spans="2:18">
      <c r="B5" t="s">
        <v>100</v>
      </c>
      <c r="C5" cm="1">
        <f t="array" ref="C5">MIN(IF($J2:$R2&gt;0,$J2:$R2))</f>
        <v>4.4499972617406802E-3</v>
      </c>
      <c r="D5" t="str">
        <f>INDEX($J$1:$R$1,MATCH(C5,$J2:$R2,0))</f>
        <v>Chile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6841-F5A0-4E09-B86F-0B5F20107F07}">
  <dimension ref="A1:S88"/>
  <sheetViews>
    <sheetView workbookViewId="0">
      <selection activeCell="O80" sqref="O80"/>
    </sheetView>
  </sheetViews>
  <sheetFormatPr defaultRowHeight="15"/>
  <cols>
    <col min="1" max="1" width="12" customWidth="1"/>
  </cols>
  <sheetData>
    <row r="1" spans="1:10">
      <c r="A1" s="2" t="s">
        <v>104</v>
      </c>
      <c r="B1" s="2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</row>
    <row r="2" spans="1:10">
      <c r="A2" s="23" t="s">
        <v>114</v>
      </c>
      <c r="B2" s="23" t="s">
        <v>115</v>
      </c>
      <c r="C2">
        <v>9.8495941212570699</v>
      </c>
      <c r="D2">
        <v>0.47910548789813301</v>
      </c>
      <c r="E2">
        <v>10.041850053208799</v>
      </c>
      <c r="F2">
        <v>0.47910548782896001</v>
      </c>
      <c r="G2">
        <v>10.2341059850154</v>
      </c>
      <c r="H2">
        <v>0.47910548783270901</v>
      </c>
      <c r="I2">
        <v>10.426361916857299</v>
      </c>
      <c r="J2">
        <v>0.479105487890016</v>
      </c>
    </row>
    <row r="3" spans="1:10">
      <c r="A3" s="23" t="s">
        <v>116</v>
      </c>
      <c r="B3" s="23" t="s">
        <v>115</v>
      </c>
      <c r="C3">
        <v>14.4393575826992</v>
      </c>
      <c r="D3">
        <v>0.92882417576592402</v>
      </c>
      <c r="E3">
        <v>16.361586287139399</v>
      </c>
      <c r="F3">
        <v>0.92882417572441101</v>
      </c>
      <c r="G3">
        <v>18.2838149915579</v>
      </c>
      <c r="H3">
        <v>0.92882417572950804</v>
      </c>
      <c r="I3">
        <v>20.2060436959651</v>
      </c>
      <c r="J3">
        <v>0.92882417572603804</v>
      </c>
    </row>
    <row r="4" spans="1:10">
      <c r="A4" s="30" t="s">
        <v>117</v>
      </c>
      <c r="B4" s="30" t="s">
        <v>118</v>
      </c>
      <c r="C4" s="30">
        <v>11.8124096671587</v>
      </c>
      <c r="D4" s="30">
        <v>0.81113656328294503</v>
      </c>
      <c r="E4" s="30">
        <v>12.4736875627475</v>
      </c>
      <c r="F4" s="30">
        <v>0.81113656330157902</v>
      </c>
      <c r="G4" s="30">
        <v>13.134965458365601</v>
      </c>
      <c r="H4" s="30">
        <v>0.81113656326878203</v>
      </c>
      <c r="I4" s="30">
        <v>13.796243353965799</v>
      </c>
      <c r="J4" s="30">
        <v>0.81113656331164197</v>
      </c>
    </row>
    <row r="5" spans="1:10">
      <c r="A5" s="24" t="s">
        <v>119</v>
      </c>
      <c r="B5" s="24" t="s">
        <v>120</v>
      </c>
      <c r="C5">
        <v>11.0625299309997</v>
      </c>
      <c r="D5">
        <v>0.60737649142113703</v>
      </c>
      <c r="E5">
        <v>11.185992993916701</v>
      </c>
      <c r="F5">
        <v>0.60737649144336503</v>
      </c>
      <c r="G5">
        <v>11.3094560569481</v>
      </c>
      <c r="H5">
        <v>0.60737649144425299</v>
      </c>
      <c r="I5">
        <v>11.4329191198981</v>
      </c>
      <c r="J5">
        <v>0.60737649140711303</v>
      </c>
    </row>
    <row r="6" spans="1:10">
      <c r="A6" s="23" t="s">
        <v>121</v>
      </c>
      <c r="B6" s="23" t="s">
        <v>122</v>
      </c>
      <c r="C6">
        <v>11.107169440269001</v>
      </c>
      <c r="D6">
        <v>0.58888349027329501</v>
      </c>
      <c r="E6">
        <v>11.1973512526819</v>
      </c>
      <c r="F6">
        <v>0.58888349026262499</v>
      </c>
      <c r="G6">
        <v>11.2875330651355</v>
      </c>
      <c r="H6">
        <v>0.58888349029090903</v>
      </c>
      <c r="I6">
        <v>11.377714877566101</v>
      </c>
      <c r="J6">
        <v>0.58888349028532605</v>
      </c>
    </row>
    <row r="7" spans="1:10">
      <c r="A7" s="23" t="s">
        <v>16</v>
      </c>
      <c r="B7" s="23" t="s">
        <v>0</v>
      </c>
      <c r="C7">
        <v>10.3967510584704</v>
      </c>
      <c r="D7">
        <v>0.43864402439879402</v>
      </c>
      <c r="E7">
        <v>10.6913963961106</v>
      </c>
      <c r="F7">
        <v>0.43864402443470701</v>
      </c>
      <c r="G7">
        <v>10.9860417337685</v>
      </c>
      <c r="H7">
        <v>0.43864402440947697</v>
      </c>
      <c r="I7">
        <v>11.2806870714086</v>
      </c>
      <c r="J7">
        <v>0.43864402440616002</v>
      </c>
    </row>
    <row r="8" spans="1:10">
      <c r="A8" s="23" t="s">
        <v>17</v>
      </c>
      <c r="B8" s="23" t="s">
        <v>0</v>
      </c>
      <c r="C8">
        <v>9.3605078573948006</v>
      </c>
      <c r="D8">
        <v>0.54463045744800898</v>
      </c>
      <c r="E8">
        <v>9.6659833541968201</v>
      </c>
      <c r="F8">
        <v>0.54463045743036798</v>
      </c>
      <c r="G8">
        <v>9.9714588509698903</v>
      </c>
      <c r="H8">
        <v>0.54463045744022198</v>
      </c>
      <c r="I8">
        <v>10.276934347787501</v>
      </c>
      <c r="J8">
        <v>0.54463045742364302</v>
      </c>
    </row>
    <row r="9" spans="1:10">
      <c r="A9" s="23" t="s">
        <v>123</v>
      </c>
      <c r="B9" s="23" t="s">
        <v>122</v>
      </c>
      <c r="C9">
        <v>13.647060688741201</v>
      </c>
      <c r="D9">
        <v>0.44573793148082802</v>
      </c>
      <c r="E9">
        <v>14.8594380867958</v>
      </c>
      <c r="F9">
        <v>0.445737931508917</v>
      </c>
      <c r="G9">
        <v>16.0718154848723</v>
      </c>
      <c r="H9">
        <v>0.44573793148795898</v>
      </c>
      <c r="I9">
        <v>17.284192882947099</v>
      </c>
      <c r="J9">
        <v>0.44573793149638902</v>
      </c>
    </row>
    <row r="10" spans="1:10">
      <c r="A10" s="23" t="s">
        <v>124</v>
      </c>
      <c r="B10" s="23" t="s">
        <v>122</v>
      </c>
      <c r="C10">
        <v>11.0719346712924</v>
      </c>
      <c r="D10">
        <v>0.52068941243585698</v>
      </c>
      <c r="E10">
        <v>11.165061991896501</v>
      </c>
      <c r="F10">
        <v>0.52068941245593703</v>
      </c>
      <c r="G10">
        <v>11.258189312513201</v>
      </c>
      <c r="H10">
        <v>0.52068941245843303</v>
      </c>
      <c r="I10">
        <v>11.3513166331684</v>
      </c>
      <c r="J10">
        <v>0.52068941247964395</v>
      </c>
    </row>
    <row r="11" spans="1:10">
      <c r="A11" s="30" t="s">
        <v>125</v>
      </c>
      <c r="B11" s="30" t="s">
        <v>118</v>
      </c>
      <c r="C11" s="30">
        <v>9.6130002908038801</v>
      </c>
      <c r="D11" s="30">
        <v>1.0355523034581999</v>
      </c>
      <c r="E11" s="30">
        <v>9.7850074244100398</v>
      </c>
      <c r="F11" s="30">
        <v>1.0355523034810901</v>
      </c>
      <c r="G11" s="30">
        <v>9.9570145580150804</v>
      </c>
      <c r="H11" s="30">
        <v>1.0355523034324301</v>
      </c>
      <c r="I11" s="30">
        <v>10.1290216916071</v>
      </c>
      <c r="J11" s="30">
        <v>1.0355523034609699</v>
      </c>
    </row>
    <row r="12" spans="1:10">
      <c r="A12" s="23" t="s">
        <v>126</v>
      </c>
      <c r="B12" s="23" t="s">
        <v>122</v>
      </c>
      <c r="C12">
        <v>10.3770642351997</v>
      </c>
      <c r="D12">
        <v>0.75803171541818204</v>
      </c>
      <c r="E12">
        <v>10.563543158916801</v>
      </c>
      <c r="F12">
        <v>0.75803171542463199</v>
      </c>
      <c r="G12">
        <v>10.750022082640299</v>
      </c>
      <c r="H12">
        <v>0.75803171541301495</v>
      </c>
      <c r="I12">
        <v>10.9365010063366</v>
      </c>
      <c r="J12">
        <v>0.75803171542366998</v>
      </c>
    </row>
    <row r="13" spans="1:10">
      <c r="A13" s="25" t="s">
        <v>40</v>
      </c>
      <c r="B13" s="25" t="s">
        <v>0</v>
      </c>
      <c r="C13">
        <v>8.73545367829621</v>
      </c>
      <c r="D13">
        <v>0.60730734484935101</v>
      </c>
      <c r="E13">
        <v>8.9248219404312596</v>
      </c>
      <c r="F13">
        <v>0.60730734486155902</v>
      </c>
      <c r="G13">
        <v>9.1141902025732495</v>
      </c>
      <c r="H13">
        <v>0.60730734486240401</v>
      </c>
      <c r="I13">
        <v>9.3035584647097593</v>
      </c>
      <c r="J13">
        <v>0.60730734485972404</v>
      </c>
    </row>
    <row r="14" spans="1:10">
      <c r="A14" s="24" t="s">
        <v>90</v>
      </c>
      <c r="B14" s="24" t="s">
        <v>87</v>
      </c>
      <c r="C14">
        <v>10.9498079319269</v>
      </c>
      <c r="D14">
        <v>0.638594094402683</v>
      </c>
      <c r="E14">
        <v>11.0439167031631</v>
      </c>
      <c r="F14">
        <v>0.63859409437293002</v>
      </c>
      <c r="G14">
        <v>11.138025474376199</v>
      </c>
      <c r="H14">
        <v>0.63859409448557303</v>
      </c>
      <c r="I14">
        <v>11.232134245612301</v>
      </c>
      <c r="J14">
        <v>0.63859409452381999</v>
      </c>
    </row>
    <row r="15" spans="1:10">
      <c r="A15" s="23" t="s">
        <v>91</v>
      </c>
      <c r="B15" s="23" t="s">
        <v>87</v>
      </c>
      <c r="C15">
        <v>10.2653969073361</v>
      </c>
      <c r="D15">
        <v>0.75205938457658295</v>
      </c>
      <c r="E15">
        <v>10.423374715284201</v>
      </c>
      <c r="F15">
        <v>0.75205938460764599</v>
      </c>
      <c r="G15">
        <v>10.581352523244901</v>
      </c>
      <c r="H15">
        <v>0.75205938457840504</v>
      </c>
      <c r="I15">
        <v>10.739330331195699</v>
      </c>
      <c r="J15">
        <v>0.75205938458068</v>
      </c>
    </row>
    <row r="16" spans="1:10">
      <c r="A16" s="24" t="s">
        <v>18</v>
      </c>
      <c r="B16" s="24" t="s">
        <v>0</v>
      </c>
      <c r="C16">
        <v>10.010366832342701</v>
      </c>
      <c r="D16">
        <v>0.52872530588910605</v>
      </c>
      <c r="E16">
        <v>10.1533041166371</v>
      </c>
      <c r="F16">
        <v>0.52872530585174904</v>
      </c>
      <c r="G16">
        <v>10.2962414008454</v>
      </c>
      <c r="H16">
        <v>0.52872530587928801</v>
      </c>
      <c r="I16">
        <v>10.439178685176399</v>
      </c>
      <c r="J16">
        <v>0.52872530583896005</v>
      </c>
    </row>
    <row r="17" spans="1:10">
      <c r="A17" s="30" t="s">
        <v>127</v>
      </c>
      <c r="B17" s="30" t="s">
        <v>118</v>
      </c>
      <c r="C17" s="30">
        <v>9.9329019249481298</v>
      </c>
      <c r="D17" s="30">
        <v>0.94471338268312</v>
      </c>
      <c r="E17" s="30">
        <v>10.173041770003501</v>
      </c>
      <c r="F17" s="30">
        <v>0.94471338268233795</v>
      </c>
      <c r="G17" s="30">
        <v>10.4131816150713</v>
      </c>
      <c r="H17" s="30">
        <v>0.94471338269086602</v>
      </c>
      <c r="I17" s="30">
        <v>10.653321460099701</v>
      </c>
      <c r="J17" s="30">
        <v>0.94471338268942295</v>
      </c>
    </row>
    <row r="18" spans="1:10">
      <c r="A18" s="23" t="s">
        <v>92</v>
      </c>
      <c r="B18" s="23" t="s">
        <v>87</v>
      </c>
      <c r="C18">
        <v>10.503231514463399</v>
      </c>
      <c r="D18">
        <v>0.901446176779926</v>
      </c>
      <c r="E18">
        <v>10.8307655254886</v>
      </c>
      <c r="F18">
        <v>0.90144617676681804</v>
      </c>
      <c r="G18">
        <v>11.1582995364945</v>
      </c>
      <c r="H18">
        <v>0.901446176755623</v>
      </c>
      <c r="I18">
        <v>11.4858335474895</v>
      </c>
      <c r="J18">
        <v>0.90144617678591799</v>
      </c>
    </row>
    <row r="19" spans="1:10">
      <c r="A19" s="23" t="s">
        <v>128</v>
      </c>
      <c r="B19" s="23" t="s">
        <v>122</v>
      </c>
      <c r="C19">
        <v>10.4379260889569</v>
      </c>
      <c r="D19">
        <v>0.61547254747629099</v>
      </c>
      <c r="E19">
        <v>10.5408592570086</v>
      </c>
      <c r="F19">
        <v>0.61547254744701896</v>
      </c>
      <c r="G19">
        <v>10.643792425045101</v>
      </c>
      <c r="H19">
        <v>0.61547254748841096</v>
      </c>
      <c r="I19">
        <v>10.746725593075</v>
      </c>
      <c r="J19">
        <v>0.61547254744920299</v>
      </c>
    </row>
    <row r="20" spans="1:10">
      <c r="A20" s="26" t="s">
        <v>100</v>
      </c>
      <c r="B20" s="26" t="s">
        <v>87</v>
      </c>
      <c r="C20">
        <v>10.4800768053009</v>
      </c>
      <c r="D20">
        <v>0.75205938456813604</v>
      </c>
      <c r="E20">
        <v>10.6819462759928</v>
      </c>
      <c r="F20">
        <v>0.75205938458176802</v>
      </c>
      <c r="G20">
        <v>10.8838157466685</v>
      </c>
      <c r="H20">
        <v>0.75205938456492205</v>
      </c>
      <c r="I20">
        <v>11.0856852173421</v>
      </c>
      <c r="J20">
        <v>0.75205938457849597</v>
      </c>
    </row>
    <row r="21" spans="1:10">
      <c r="A21" s="23" t="s">
        <v>129</v>
      </c>
      <c r="B21" s="23" t="s">
        <v>122</v>
      </c>
      <c r="C21">
        <v>10.861408644959299</v>
      </c>
      <c r="D21">
        <v>0.450510254794038</v>
      </c>
      <c r="E21">
        <v>10.972172668180001</v>
      </c>
      <c r="F21">
        <v>0.45051025479544599</v>
      </c>
      <c r="G21">
        <v>11.0829366913747</v>
      </c>
      <c r="H21">
        <v>0.450510254746191</v>
      </c>
      <c r="I21">
        <v>11.193700714563899</v>
      </c>
      <c r="J21">
        <v>0.45051025479830498</v>
      </c>
    </row>
    <row r="22" spans="1:10">
      <c r="A22" s="23" t="s">
        <v>130</v>
      </c>
      <c r="B22" s="23" t="s">
        <v>122</v>
      </c>
      <c r="C22">
        <v>11.1309401642445</v>
      </c>
      <c r="D22">
        <v>0.50864586341742102</v>
      </c>
      <c r="E22">
        <v>11.2058758132516</v>
      </c>
      <c r="F22">
        <v>0.50864586341307705</v>
      </c>
      <c r="G22">
        <v>11.2808114623056</v>
      </c>
      <c r="H22">
        <v>0.50864586342554097</v>
      </c>
      <c r="I22">
        <v>11.355747111346</v>
      </c>
      <c r="J22">
        <v>0.50864586339900297</v>
      </c>
    </row>
    <row r="23" spans="1:10">
      <c r="A23" s="23" t="s">
        <v>93</v>
      </c>
      <c r="B23" s="23" t="s">
        <v>87</v>
      </c>
      <c r="C23">
        <v>10.743024112811399</v>
      </c>
      <c r="D23">
        <v>0.73765728563084698</v>
      </c>
      <c r="E23">
        <v>11.1343066026537</v>
      </c>
      <c r="F23">
        <v>0.73765728563404298</v>
      </c>
      <c r="G23">
        <v>11.5255890924845</v>
      </c>
      <c r="H23">
        <v>0.73765728563881705</v>
      </c>
      <c r="I23">
        <v>11.9168715823123</v>
      </c>
      <c r="J23">
        <v>0.73765728562963995</v>
      </c>
    </row>
    <row r="24" spans="1:10">
      <c r="A24" s="30" t="s">
        <v>131</v>
      </c>
      <c r="B24" s="30" t="s">
        <v>118</v>
      </c>
      <c r="C24" s="30">
        <v>10.4665368861301</v>
      </c>
      <c r="D24" s="30">
        <v>0.85396831353499203</v>
      </c>
      <c r="E24" s="30">
        <v>10.929888560327299</v>
      </c>
      <c r="F24" s="30">
        <v>0.85396831355595604</v>
      </c>
      <c r="G24" s="30">
        <v>11.3932402345381</v>
      </c>
      <c r="H24" s="30">
        <v>0.85396831353272795</v>
      </c>
      <c r="I24" s="30">
        <v>11.85659190874</v>
      </c>
      <c r="J24" s="30">
        <v>0.85396831354430303</v>
      </c>
    </row>
    <row r="25" spans="1:10">
      <c r="A25" s="23" t="s">
        <v>132</v>
      </c>
      <c r="B25" s="23" t="s">
        <v>115</v>
      </c>
      <c r="C25">
        <v>10.7000221578636</v>
      </c>
      <c r="D25">
        <v>0.527966952284178</v>
      </c>
      <c r="E25">
        <v>11.164740886072201</v>
      </c>
      <c r="F25">
        <v>0.52796695227450596</v>
      </c>
      <c r="G25">
        <v>11.6294596142772</v>
      </c>
      <c r="H25">
        <v>0.52796695227767998</v>
      </c>
      <c r="I25">
        <v>12.0941783425147</v>
      </c>
      <c r="J25">
        <v>0.52796695227846402</v>
      </c>
    </row>
    <row r="26" spans="1:10">
      <c r="A26" s="23" t="s">
        <v>94</v>
      </c>
      <c r="B26" s="23" t="s">
        <v>87</v>
      </c>
      <c r="C26">
        <v>9.1770298668424992</v>
      </c>
      <c r="D26">
        <v>0.69855959802058298</v>
      </c>
      <c r="E26">
        <v>9.2892608109845796</v>
      </c>
      <c r="F26">
        <v>0.69855959803308398</v>
      </c>
      <c r="G26">
        <v>9.4014917551773003</v>
      </c>
      <c r="H26">
        <v>0.69855959804040801</v>
      </c>
      <c r="I26">
        <v>9.5137226992991</v>
      </c>
      <c r="J26">
        <v>0.69855959803093404</v>
      </c>
    </row>
    <row r="27" spans="1:10">
      <c r="A27" s="23" t="s">
        <v>133</v>
      </c>
      <c r="B27" s="23" t="s">
        <v>122</v>
      </c>
      <c r="C27">
        <v>10.9728630039049</v>
      </c>
      <c r="D27">
        <v>0.49039007512791999</v>
      </c>
      <c r="E27">
        <v>11.053213904772401</v>
      </c>
      <c r="F27">
        <v>0.49039007510718302</v>
      </c>
      <c r="G27">
        <v>11.133564805679301</v>
      </c>
      <c r="H27">
        <v>0.49039007512332</v>
      </c>
      <c r="I27">
        <v>11.2139157065522</v>
      </c>
      <c r="J27">
        <v>0.49039007508979798</v>
      </c>
    </row>
    <row r="28" spans="1:10">
      <c r="A28" s="24" t="s">
        <v>134</v>
      </c>
      <c r="B28" s="24" t="s">
        <v>122</v>
      </c>
      <c r="C28">
        <v>10.957008385719901</v>
      </c>
      <c r="D28">
        <v>0.55995441805599899</v>
      </c>
      <c r="E28">
        <v>11.041293971059201</v>
      </c>
      <c r="F28">
        <v>0.55995441805853896</v>
      </c>
      <c r="G28">
        <v>11.1255795563739</v>
      </c>
      <c r="H28">
        <v>0.55995441804748303</v>
      </c>
      <c r="I28">
        <v>11.2098651417291</v>
      </c>
      <c r="J28">
        <v>0.55995441805401402</v>
      </c>
    </row>
    <row r="29" spans="1:10">
      <c r="A29" s="23" t="s">
        <v>135</v>
      </c>
      <c r="B29" s="23" t="s">
        <v>122</v>
      </c>
      <c r="C29">
        <v>11.157923536795201</v>
      </c>
      <c r="D29">
        <v>0.57667713564842704</v>
      </c>
      <c r="E29">
        <v>11.2716209717097</v>
      </c>
      <c r="F29">
        <v>0.57667713565430401</v>
      </c>
      <c r="G29">
        <v>11.3853184065156</v>
      </c>
      <c r="H29">
        <v>0.57667713563895895</v>
      </c>
      <c r="I29">
        <v>11.499015841365701</v>
      </c>
      <c r="J29">
        <v>0.57667713569218104</v>
      </c>
    </row>
    <row r="30" spans="1:10">
      <c r="A30" s="23" t="s">
        <v>136</v>
      </c>
      <c r="B30" s="23" t="s">
        <v>115</v>
      </c>
      <c r="C30">
        <v>10.4213332248802</v>
      </c>
      <c r="D30">
        <v>0.84149698966129005</v>
      </c>
      <c r="E30">
        <v>11.0926763288969</v>
      </c>
      <c r="F30">
        <v>0.84149698966044595</v>
      </c>
      <c r="G30">
        <v>11.764019432944499</v>
      </c>
      <c r="H30">
        <v>0.84149698967234499</v>
      </c>
      <c r="I30">
        <v>12.4353625369508</v>
      </c>
      <c r="J30">
        <v>0.84149698967743103</v>
      </c>
    </row>
    <row r="31" spans="1:10">
      <c r="A31" s="23" t="s">
        <v>137</v>
      </c>
      <c r="B31" s="23" t="s">
        <v>122</v>
      </c>
      <c r="C31">
        <v>10.444174847633001</v>
      </c>
      <c r="D31">
        <v>0.68535517001497004</v>
      </c>
      <c r="E31">
        <v>10.5333744382723</v>
      </c>
      <c r="F31">
        <v>0.68535516999256396</v>
      </c>
      <c r="G31">
        <v>10.62257402891</v>
      </c>
      <c r="H31">
        <v>0.68535516999204404</v>
      </c>
      <c r="I31">
        <v>10.7117736195658</v>
      </c>
      <c r="J31">
        <v>0.68535516997458401</v>
      </c>
    </row>
    <row r="32" spans="1:10">
      <c r="A32" s="23" t="s">
        <v>95</v>
      </c>
      <c r="B32" s="23" t="s">
        <v>87</v>
      </c>
      <c r="C32">
        <v>9.4582396472963008</v>
      </c>
      <c r="D32">
        <v>0.85133205642951804</v>
      </c>
      <c r="E32">
        <v>9.71930400449906</v>
      </c>
      <c r="F32">
        <v>0.85133205641866505</v>
      </c>
      <c r="G32">
        <v>9.9803683617391705</v>
      </c>
      <c r="H32">
        <v>0.85133205642361598</v>
      </c>
      <c r="I32">
        <v>10.2414327189818</v>
      </c>
      <c r="J32">
        <v>0.85133205642093002</v>
      </c>
    </row>
    <row r="33" spans="1:10">
      <c r="A33" s="23" t="s">
        <v>138</v>
      </c>
      <c r="B33" s="23" t="s">
        <v>122</v>
      </c>
      <c r="C33">
        <v>10.9048300087325</v>
      </c>
      <c r="D33">
        <v>0.60754068606074796</v>
      </c>
      <c r="E33">
        <v>11.1143770241505</v>
      </c>
      <c r="F33">
        <v>0.607540686070557</v>
      </c>
      <c r="G33">
        <v>11.3239240395274</v>
      </c>
      <c r="H33">
        <v>0.60754068606532496</v>
      </c>
      <c r="I33">
        <v>11.5334710549017</v>
      </c>
      <c r="J33">
        <v>0.60754068605886502</v>
      </c>
    </row>
    <row r="34" spans="1:10">
      <c r="A34" s="23" t="s">
        <v>19</v>
      </c>
      <c r="B34" s="23" t="s">
        <v>0</v>
      </c>
      <c r="C34">
        <v>9.2262114975801399</v>
      </c>
      <c r="D34">
        <v>0.64918332985052396</v>
      </c>
      <c r="E34">
        <v>9.4223150633258204</v>
      </c>
      <c r="F34">
        <v>0.64918332981872595</v>
      </c>
      <c r="G34">
        <v>9.6184186290960607</v>
      </c>
      <c r="H34">
        <v>0.64918332984674298</v>
      </c>
      <c r="I34">
        <v>9.8145221948333301</v>
      </c>
      <c r="J34">
        <v>0.64918332985507299</v>
      </c>
    </row>
    <row r="35" spans="1:10">
      <c r="A35" s="24" t="s">
        <v>20</v>
      </c>
      <c r="B35" s="24" t="s">
        <v>0</v>
      </c>
      <c r="C35">
        <v>9.5958793747157802</v>
      </c>
      <c r="D35">
        <v>0.69566466774617797</v>
      </c>
      <c r="E35">
        <v>9.7436733859186795</v>
      </c>
      <c r="F35">
        <v>0.69566466774262603</v>
      </c>
      <c r="G35">
        <v>9.8914673971095901</v>
      </c>
      <c r="H35">
        <v>0.69566466773020996</v>
      </c>
      <c r="I35">
        <v>10.0392614083054</v>
      </c>
      <c r="J35">
        <v>0.69566466774597302</v>
      </c>
    </row>
    <row r="36" spans="1:10">
      <c r="A36" s="23" t="s">
        <v>21</v>
      </c>
      <c r="B36" s="23" t="s">
        <v>0</v>
      </c>
      <c r="C36">
        <v>12.436880525381</v>
      </c>
      <c r="D36">
        <v>0.72635100544624798</v>
      </c>
      <c r="E36">
        <v>13.3066470609786</v>
      </c>
      <c r="F36">
        <v>0.72635100543825004</v>
      </c>
      <c r="G36">
        <v>14.176413596598101</v>
      </c>
      <c r="H36">
        <v>0.72635100544337095</v>
      </c>
      <c r="I36">
        <v>15.0461801322044</v>
      </c>
      <c r="J36">
        <v>0.726351005482337</v>
      </c>
    </row>
    <row r="37" spans="1:10">
      <c r="A37" s="23" t="s">
        <v>22</v>
      </c>
      <c r="B37" s="23" t="s">
        <v>0</v>
      </c>
      <c r="C37">
        <v>10.5557705429528</v>
      </c>
      <c r="D37">
        <v>0.52046703041821496</v>
      </c>
      <c r="E37">
        <v>10.9829879520442</v>
      </c>
      <c r="F37">
        <v>0.52046703039620701</v>
      </c>
      <c r="G37">
        <v>11.410205361103801</v>
      </c>
      <c r="H37">
        <v>0.52046703039576203</v>
      </c>
      <c r="I37">
        <v>11.8374227702122</v>
      </c>
      <c r="J37">
        <v>0.52046703042622899</v>
      </c>
    </row>
    <row r="38" spans="1:10">
      <c r="A38" s="23" t="s">
        <v>139</v>
      </c>
      <c r="B38" s="23" t="s">
        <v>122</v>
      </c>
      <c r="C38">
        <v>11.257790064393101</v>
      </c>
      <c r="D38">
        <v>0.60008737948928104</v>
      </c>
      <c r="E38">
        <v>11.3518988356142</v>
      </c>
      <c r="F38">
        <v>0.60008737948214697</v>
      </c>
      <c r="G38">
        <v>11.4460076068156</v>
      </c>
      <c r="H38">
        <v>0.60008737948336599</v>
      </c>
      <c r="I38">
        <v>11.540116378025999</v>
      </c>
      <c r="J38">
        <v>0.60008737948041702</v>
      </c>
    </row>
    <row r="39" spans="1:10">
      <c r="A39" s="23" t="s">
        <v>23</v>
      </c>
      <c r="B39" s="23" t="s">
        <v>0</v>
      </c>
      <c r="C39">
        <v>10.662988290131899</v>
      </c>
      <c r="D39">
        <v>0.75575737224065898</v>
      </c>
      <c r="E39">
        <v>10.731023307189901</v>
      </c>
      <c r="F39">
        <v>0.75575737222425698</v>
      </c>
      <c r="G39">
        <v>10.7990583242204</v>
      </c>
      <c r="H39">
        <v>0.755757372230629</v>
      </c>
      <c r="I39">
        <v>10.8670933412035</v>
      </c>
      <c r="J39">
        <v>0.75575737228023498</v>
      </c>
    </row>
    <row r="40" spans="1:10">
      <c r="A40" s="23" t="s">
        <v>140</v>
      </c>
      <c r="B40" s="23" t="s">
        <v>122</v>
      </c>
      <c r="C40">
        <v>10.6378728224817</v>
      </c>
      <c r="D40">
        <v>0.96058807003205104</v>
      </c>
      <c r="E40">
        <v>10.7073873483304</v>
      </c>
      <c r="F40">
        <v>0.96058807005025604</v>
      </c>
      <c r="G40">
        <v>10.7769018741563</v>
      </c>
      <c r="H40">
        <v>0.96058807003572</v>
      </c>
      <c r="I40">
        <v>10.846416400017199</v>
      </c>
      <c r="J40">
        <v>0.96058807004420499</v>
      </c>
    </row>
    <row r="41" spans="1:10">
      <c r="A41" s="24" t="s">
        <v>24</v>
      </c>
      <c r="B41" s="24" t="s">
        <v>0</v>
      </c>
      <c r="C41">
        <v>10.7198955951839</v>
      </c>
      <c r="D41">
        <v>0.58830808394631995</v>
      </c>
      <c r="E41">
        <v>10.779538449538601</v>
      </c>
      <c r="F41">
        <v>0.58830808397457801</v>
      </c>
      <c r="G41">
        <v>10.839181303838901</v>
      </c>
      <c r="H41">
        <v>0.58830808403548496</v>
      </c>
      <c r="I41">
        <v>10.8988241581657</v>
      </c>
      <c r="J41">
        <v>0.58830808385411404</v>
      </c>
    </row>
    <row r="42" spans="1:10">
      <c r="A42" s="23" t="s">
        <v>25</v>
      </c>
      <c r="B42" s="23" t="s">
        <v>0</v>
      </c>
      <c r="C42">
        <v>9.5379498193267906</v>
      </c>
      <c r="D42">
        <v>0.57378655900617404</v>
      </c>
      <c r="E42">
        <v>9.6901108548892303</v>
      </c>
      <c r="F42">
        <v>0.57378655901368503</v>
      </c>
      <c r="G42">
        <v>9.8422718905116806</v>
      </c>
      <c r="H42">
        <v>0.57378655899090503</v>
      </c>
      <c r="I42">
        <v>9.99443292612386</v>
      </c>
      <c r="J42">
        <v>0.57378655899196895</v>
      </c>
    </row>
    <row r="43" spans="1:10">
      <c r="A43" s="23" t="s">
        <v>26</v>
      </c>
      <c r="B43" s="23" t="s">
        <v>0</v>
      </c>
      <c r="C43">
        <v>11.2244911855173</v>
      </c>
      <c r="D43">
        <v>0.47233261107121899</v>
      </c>
      <c r="E43">
        <v>11.6180849590422</v>
      </c>
      <c r="F43">
        <v>0.47233261108153302</v>
      </c>
      <c r="G43">
        <v>12.011678732637</v>
      </c>
      <c r="H43">
        <v>0.47233261108222002</v>
      </c>
      <c r="I43">
        <v>12.405272506198401</v>
      </c>
      <c r="J43">
        <v>0.47233261106664798</v>
      </c>
    </row>
    <row r="44" spans="1:10">
      <c r="A44" s="23" t="s">
        <v>27</v>
      </c>
      <c r="B44" s="23" t="s">
        <v>0</v>
      </c>
      <c r="C44">
        <v>9.2205812820755497</v>
      </c>
      <c r="D44">
        <v>0.71522802692526299</v>
      </c>
      <c r="E44">
        <v>9.5658789617459803</v>
      </c>
      <c r="F44">
        <v>0.71522802691687004</v>
      </c>
      <c r="G44">
        <v>9.9111766414097406</v>
      </c>
      <c r="H44">
        <v>0.71522802692609699</v>
      </c>
      <c r="I44">
        <v>10.2564743210679</v>
      </c>
      <c r="J44">
        <v>0.71522802694996002</v>
      </c>
    </row>
    <row r="45" spans="1:10">
      <c r="A45" s="25" t="s">
        <v>41</v>
      </c>
      <c r="B45" s="25" t="s">
        <v>0</v>
      </c>
      <c r="C45">
        <v>11.301116406218901</v>
      </c>
      <c r="D45">
        <v>0.59788589951664906</v>
      </c>
      <c r="E45">
        <v>11.439678599095799</v>
      </c>
      <c r="F45">
        <v>0.59788589952737903</v>
      </c>
      <c r="G45">
        <v>11.5782407918687</v>
      </c>
      <c r="H45">
        <v>0.59788589950475401</v>
      </c>
      <c r="I45">
        <v>11.716802984732601</v>
      </c>
      <c r="J45">
        <v>0.59788589950215099</v>
      </c>
    </row>
    <row r="46" spans="1:10">
      <c r="A46" s="23" t="s">
        <v>28</v>
      </c>
      <c r="B46" s="23" t="s">
        <v>0</v>
      </c>
      <c r="C46">
        <v>9.9818951982326798</v>
      </c>
      <c r="D46">
        <v>0.57705860764592598</v>
      </c>
      <c r="E46">
        <v>10.1437470984327</v>
      </c>
      <c r="F46">
        <v>0.57705860761715599</v>
      </c>
      <c r="G46">
        <v>10.3055989985804</v>
      </c>
      <c r="H46">
        <v>0.577058607624644</v>
      </c>
      <c r="I46">
        <v>10.467450898740299</v>
      </c>
      <c r="J46">
        <v>0.57705860762686201</v>
      </c>
    </row>
    <row r="47" spans="1:10">
      <c r="A47" s="23" t="s">
        <v>141</v>
      </c>
      <c r="B47" s="23" t="s">
        <v>122</v>
      </c>
      <c r="C47">
        <v>11.3899035536003</v>
      </c>
      <c r="D47">
        <v>0.70176475102486102</v>
      </c>
      <c r="E47">
        <v>11.498221751806801</v>
      </c>
      <c r="F47">
        <v>0.70176475101688196</v>
      </c>
      <c r="G47">
        <v>11.606539950011699</v>
      </c>
      <c r="H47">
        <v>0.70176475102179403</v>
      </c>
      <c r="I47">
        <v>11.714858148174899</v>
      </c>
      <c r="J47">
        <v>0.70176475102868197</v>
      </c>
    </row>
    <row r="48" spans="1:10">
      <c r="A48" s="24" t="s">
        <v>29</v>
      </c>
      <c r="B48" s="24" t="s">
        <v>0</v>
      </c>
      <c r="C48">
        <v>10.307545163246401</v>
      </c>
      <c r="D48">
        <v>0.72984065656168895</v>
      </c>
      <c r="E48">
        <v>10.4099884953801</v>
      </c>
      <c r="F48">
        <v>0.72984065656588903</v>
      </c>
      <c r="G48">
        <v>10.5124318275197</v>
      </c>
      <c r="H48">
        <v>0.72984065660196196</v>
      </c>
      <c r="I48">
        <v>10.614875159632501</v>
      </c>
      <c r="J48">
        <v>0.72984065657105501</v>
      </c>
    </row>
    <row r="49" spans="1:10">
      <c r="A49" s="24" t="s">
        <v>96</v>
      </c>
      <c r="B49" s="24" t="s">
        <v>87</v>
      </c>
      <c r="C49">
        <v>10.014657753938399</v>
      </c>
      <c r="D49">
        <v>0.78132081164917</v>
      </c>
      <c r="E49">
        <v>10.1624517652027</v>
      </c>
      <c r="F49">
        <v>0.78132081162768596</v>
      </c>
      <c r="G49">
        <v>10.3102457763876</v>
      </c>
      <c r="H49">
        <v>0.78132081165706502</v>
      </c>
      <c r="I49">
        <v>10.4580397875836</v>
      </c>
      <c r="J49">
        <v>0.78132081164542899</v>
      </c>
    </row>
    <row r="50" spans="1:10">
      <c r="A50" s="23" t="s">
        <v>142</v>
      </c>
      <c r="B50" s="23" t="s">
        <v>115</v>
      </c>
      <c r="C50">
        <v>8.9371483803672707</v>
      </c>
      <c r="D50">
        <v>0.673525922597216</v>
      </c>
      <c r="E50">
        <v>9.0101133918961196</v>
      </c>
      <c r="F50">
        <v>0.67352592261314204</v>
      </c>
      <c r="G50">
        <v>9.0830784034106298</v>
      </c>
      <c r="H50">
        <v>0.67352592259621902</v>
      </c>
      <c r="I50">
        <v>9.1560434148897993</v>
      </c>
      <c r="J50">
        <v>0.67352592258282096</v>
      </c>
    </row>
    <row r="51" spans="1:10">
      <c r="A51" s="23" t="s">
        <v>30</v>
      </c>
      <c r="B51" s="23" t="s">
        <v>0</v>
      </c>
      <c r="C51">
        <v>9.9281529257205392</v>
      </c>
      <c r="D51">
        <v>0.52430435288891697</v>
      </c>
      <c r="E51">
        <v>10.4074303539198</v>
      </c>
      <c r="F51">
        <v>0.52430435293033695</v>
      </c>
      <c r="G51">
        <v>10.886707782129401</v>
      </c>
      <c r="H51">
        <v>0.52430435291072797</v>
      </c>
      <c r="I51">
        <v>11.365985210350701</v>
      </c>
      <c r="J51">
        <v>0.52430435290702504</v>
      </c>
    </row>
    <row r="52" spans="1:10">
      <c r="A52" s="23" t="s">
        <v>143</v>
      </c>
      <c r="B52" s="23" t="s">
        <v>122</v>
      </c>
      <c r="C52">
        <v>11.188029656617299</v>
      </c>
      <c r="D52">
        <v>0.53474530207953597</v>
      </c>
      <c r="E52">
        <v>11.2870427931009</v>
      </c>
      <c r="F52">
        <v>0.53474530207019899</v>
      </c>
      <c r="G52">
        <v>11.3860559295952</v>
      </c>
      <c r="H52">
        <v>0.53474530206124304</v>
      </c>
      <c r="I52">
        <v>11.4850690660788</v>
      </c>
      <c r="J52">
        <v>0.53474530209041704</v>
      </c>
    </row>
    <row r="53" spans="1:10">
      <c r="A53" s="26" t="s">
        <v>144</v>
      </c>
      <c r="B53" s="26" t="s">
        <v>120</v>
      </c>
      <c r="C53">
        <v>10.8312932906359</v>
      </c>
      <c r="D53">
        <v>0.60737649137279304</v>
      </c>
      <c r="E53">
        <v>10.93471624661</v>
      </c>
      <c r="F53">
        <v>0.60737649135077798</v>
      </c>
      <c r="G53">
        <v>11.0381392025572</v>
      </c>
      <c r="H53">
        <v>0.60737649137972205</v>
      </c>
      <c r="I53">
        <v>11.141562158568499</v>
      </c>
      <c r="J53">
        <v>0.607376491436457</v>
      </c>
    </row>
    <row r="54" spans="1:10">
      <c r="A54" s="23" t="s">
        <v>145</v>
      </c>
      <c r="B54" s="23" t="s">
        <v>115</v>
      </c>
      <c r="C54">
        <v>9.9635236657981796</v>
      </c>
      <c r="D54">
        <v>0.77220522591466001</v>
      </c>
      <c r="E54">
        <v>10.503309373346999</v>
      </c>
      <c r="F54">
        <v>0.77220522590475804</v>
      </c>
      <c r="G54">
        <v>11.043095080856</v>
      </c>
      <c r="H54">
        <v>0.77220522593140395</v>
      </c>
      <c r="I54">
        <v>11.582880788413</v>
      </c>
      <c r="J54">
        <v>0.77220522594855601</v>
      </c>
    </row>
    <row r="55" spans="1:10">
      <c r="A55" s="23" t="s">
        <v>146</v>
      </c>
      <c r="B55" s="23" t="s">
        <v>122</v>
      </c>
      <c r="C55">
        <v>11.347511918948401</v>
      </c>
      <c r="D55">
        <v>0.542552164071754</v>
      </c>
      <c r="E55">
        <v>11.452403950882699</v>
      </c>
      <c r="F55">
        <v>0.54255216408849005</v>
      </c>
      <c r="G55">
        <v>11.5572959828175</v>
      </c>
      <c r="H55">
        <v>0.542552164096615</v>
      </c>
      <c r="I55">
        <v>11.6621880147098</v>
      </c>
      <c r="J55">
        <v>0.54255216409183304</v>
      </c>
    </row>
    <row r="56" spans="1:10">
      <c r="A56" s="25" t="s">
        <v>42</v>
      </c>
      <c r="B56" s="25" t="s">
        <v>0</v>
      </c>
      <c r="C56">
        <v>10.464527019344899</v>
      </c>
      <c r="D56">
        <v>0.47233261110487201</v>
      </c>
      <c r="E56">
        <v>10.5659905356937</v>
      </c>
      <c r="F56">
        <v>0.47233261107412799</v>
      </c>
      <c r="G56">
        <v>10.667454052048299</v>
      </c>
      <c r="H56">
        <v>0.47233261109900199</v>
      </c>
      <c r="I56">
        <v>10.768917568376301</v>
      </c>
      <c r="J56">
        <v>0.47233261106442698</v>
      </c>
    </row>
    <row r="57" spans="1:10">
      <c r="A57" s="23" t="s">
        <v>31</v>
      </c>
      <c r="B57" s="23" t="s">
        <v>0</v>
      </c>
      <c r="C57">
        <v>9.5484955987531208</v>
      </c>
      <c r="D57">
        <v>0.54158100664003905</v>
      </c>
      <c r="E57">
        <v>9.9152125698469806</v>
      </c>
      <c r="F57">
        <v>0.54158100664437003</v>
      </c>
      <c r="G57">
        <v>10.281929540966599</v>
      </c>
      <c r="H57">
        <v>0.541581006645803</v>
      </c>
      <c r="I57">
        <v>10.648646512096301</v>
      </c>
      <c r="J57">
        <v>0.54158100662651798</v>
      </c>
    </row>
    <row r="58" spans="1:10">
      <c r="A58" s="23" t="s">
        <v>97</v>
      </c>
      <c r="B58" s="23" t="s">
        <v>87</v>
      </c>
      <c r="C58">
        <v>10.234539165803101</v>
      </c>
      <c r="D58">
        <v>0.95701014602072099</v>
      </c>
      <c r="E58">
        <v>10.3453031890395</v>
      </c>
      <c r="F58">
        <v>0.95701014601344503</v>
      </c>
      <c r="G58">
        <v>10.456067212240701</v>
      </c>
      <c r="H58">
        <v>0.957010146005558</v>
      </c>
      <c r="I58">
        <v>10.5668312354415</v>
      </c>
      <c r="J58">
        <v>0.957010146035012</v>
      </c>
    </row>
    <row r="59" spans="1:10">
      <c r="A59" s="30" t="s">
        <v>147</v>
      </c>
      <c r="B59" s="30" t="s">
        <v>118</v>
      </c>
      <c r="C59" s="30">
        <v>10.020398785307499</v>
      </c>
      <c r="D59" s="30">
        <v>0.83477805245344405</v>
      </c>
      <c r="E59" s="30">
        <v>10.3150441229511</v>
      </c>
      <c r="F59" s="30">
        <v>0.83477805244438397</v>
      </c>
      <c r="G59" s="30">
        <v>10.6096894606058</v>
      </c>
      <c r="H59" s="30">
        <v>0.83477805246593895</v>
      </c>
      <c r="I59" s="30">
        <v>10.904334798252799</v>
      </c>
      <c r="J59" s="30">
        <v>0.83477805245845604</v>
      </c>
    </row>
    <row r="60" spans="1:10">
      <c r="A60" s="30" t="s">
        <v>148</v>
      </c>
      <c r="B60" s="30" t="s">
        <v>118</v>
      </c>
      <c r="C60" s="30">
        <v>9.5479279996369097</v>
      </c>
      <c r="D60" s="30">
        <v>0.80771744984610205</v>
      </c>
      <c r="E60" s="30">
        <v>9.6787027870132505</v>
      </c>
      <c r="F60" s="30">
        <v>0.80771744985582505</v>
      </c>
      <c r="G60" s="30">
        <v>9.8094775744234095</v>
      </c>
      <c r="H60" s="30">
        <v>0.80771744986571603</v>
      </c>
      <c r="I60" s="30">
        <v>9.9402523617945899</v>
      </c>
      <c r="J60" s="30">
        <v>0.80771744987704597</v>
      </c>
    </row>
    <row r="61" spans="1:10">
      <c r="A61" s="23" t="s">
        <v>32</v>
      </c>
      <c r="B61" s="23" t="s">
        <v>0</v>
      </c>
      <c r="C61">
        <v>9.6011054905528503</v>
      </c>
      <c r="D61">
        <v>0.68449002195189301</v>
      </c>
      <c r="E61">
        <v>9.7991317635051498</v>
      </c>
      <c r="F61">
        <v>0.68449002195189301</v>
      </c>
      <c r="G61">
        <v>9.9971580364645796</v>
      </c>
      <c r="H61">
        <v>0.68449002199244302</v>
      </c>
      <c r="I61">
        <v>10.195184309439201</v>
      </c>
      <c r="J61">
        <v>0.68449002198349795</v>
      </c>
    </row>
    <row r="62" spans="1:10">
      <c r="A62" s="23" t="s">
        <v>149</v>
      </c>
      <c r="B62" s="23" t="s">
        <v>122</v>
      </c>
      <c r="C62">
        <v>10.6518510055416</v>
      </c>
      <c r="D62">
        <v>0.56540815399835798</v>
      </c>
      <c r="E62">
        <v>10.779214985397701</v>
      </c>
      <c r="F62">
        <v>0.56540815396779198</v>
      </c>
      <c r="G62">
        <v>10.906578965292001</v>
      </c>
      <c r="H62">
        <v>0.56540815396426602</v>
      </c>
      <c r="I62">
        <v>11.0339429451369</v>
      </c>
      <c r="J62">
        <v>0.56540815397583299</v>
      </c>
    </row>
    <row r="63" spans="1:10">
      <c r="A63" s="23" t="s">
        <v>150</v>
      </c>
      <c r="B63" s="23" t="s">
        <v>122</v>
      </c>
      <c r="C63">
        <v>10.5718871177972</v>
      </c>
      <c r="D63">
        <v>0.63231347371211999</v>
      </c>
      <c r="E63">
        <v>10.66108670845</v>
      </c>
      <c r="F63">
        <v>0.63231347371450597</v>
      </c>
      <c r="G63">
        <v>10.750286299109099</v>
      </c>
      <c r="H63">
        <v>0.63231347370489299</v>
      </c>
      <c r="I63">
        <v>10.8394858897507</v>
      </c>
      <c r="J63">
        <v>0.63231347370699198</v>
      </c>
    </row>
    <row r="64" spans="1:10">
      <c r="A64" s="25" t="s">
        <v>53</v>
      </c>
      <c r="B64" s="25" t="s">
        <v>0</v>
      </c>
      <c r="C64">
        <v>11.7822604684058</v>
      </c>
      <c r="D64">
        <v>0.63477961464577004</v>
      </c>
      <c r="E64">
        <v>11.942659935738501</v>
      </c>
      <c r="F64">
        <v>0.63477961467038202</v>
      </c>
      <c r="G64">
        <v>12.1030594030497</v>
      </c>
      <c r="H64">
        <v>0.63477961465476296</v>
      </c>
      <c r="I64">
        <v>12.263458870365101</v>
      </c>
      <c r="J64">
        <v>0.634779614614986</v>
      </c>
    </row>
    <row r="65" spans="1:10">
      <c r="A65" s="24" t="s">
        <v>33</v>
      </c>
      <c r="B65" s="24" t="s">
        <v>0</v>
      </c>
      <c r="C65">
        <v>10.806280702178899</v>
      </c>
      <c r="D65">
        <v>0.59788589951271298</v>
      </c>
      <c r="E65">
        <v>10.895480292806401</v>
      </c>
      <c r="F65">
        <v>0.59788589955426097</v>
      </c>
      <c r="G65">
        <v>10.9846798834791</v>
      </c>
      <c r="H65">
        <v>0.59788589957449101</v>
      </c>
      <c r="I65">
        <v>11.0738794741423</v>
      </c>
      <c r="J65">
        <v>0.59788589951610205</v>
      </c>
    </row>
    <row r="66" spans="1:10">
      <c r="A66" s="23" t="s">
        <v>151</v>
      </c>
      <c r="B66" s="23" t="s">
        <v>122</v>
      </c>
      <c r="C66">
        <v>11.518499822926101</v>
      </c>
      <c r="D66">
        <v>0.81388569036578795</v>
      </c>
      <c r="E66">
        <v>11.9599276472361</v>
      </c>
      <c r="F66">
        <v>0.813885690353082</v>
      </c>
      <c r="G66">
        <v>12.401355471596499</v>
      </c>
      <c r="H66">
        <v>0.81388569035943104</v>
      </c>
      <c r="I66">
        <v>12.842783295894099</v>
      </c>
      <c r="J66">
        <v>0.81388569034953095</v>
      </c>
    </row>
    <row r="67" spans="1:10">
      <c r="A67" s="23" t="s">
        <v>152</v>
      </c>
      <c r="B67" s="23" t="s">
        <v>122</v>
      </c>
      <c r="C67">
        <v>10.682783090603399</v>
      </c>
      <c r="D67">
        <v>0.64395702076424399</v>
      </c>
      <c r="E67">
        <v>10.888492807271801</v>
      </c>
      <c r="F67">
        <v>0.64395702074370298</v>
      </c>
      <c r="G67">
        <v>11.094202523950401</v>
      </c>
      <c r="H67">
        <v>0.64395702075310401</v>
      </c>
      <c r="I67">
        <v>11.299912240590199</v>
      </c>
      <c r="J67">
        <v>0.64395702076633599</v>
      </c>
    </row>
    <row r="68" spans="1:10">
      <c r="A68" s="25" t="s">
        <v>44</v>
      </c>
      <c r="B68" s="25" t="s">
        <v>0</v>
      </c>
      <c r="C68">
        <v>10.972849183086501</v>
      </c>
      <c r="D68">
        <v>0.59788589948272697</v>
      </c>
      <c r="E68">
        <v>11.0767618789742</v>
      </c>
      <c r="F68">
        <v>0.59788589947362003</v>
      </c>
      <c r="G68">
        <v>11.180674574867901</v>
      </c>
      <c r="H68">
        <v>0.59788589950651705</v>
      </c>
      <c r="I68">
        <v>11.284587270784201</v>
      </c>
      <c r="J68">
        <v>0.59788589944052395</v>
      </c>
    </row>
    <row r="69" spans="1:10">
      <c r="A69" s="23" t="s">
        <v>153</v>
      </c>
      <c r="B69" s="23" t="s">
        <v>122</v>
      </c>
      <c r="C69">
        <v>11.3588236696379</v>
      </c>
      <c r="D69">
        <v>0.53954281644247004</v>
      </c>
      <c r="E69">
        <v>11.9672562609222</v>
      </c>
      <c r="F69">
        <v>0.53954281645388902</v>
      </c>
      <c r="G69">
        <v>12.5756888522198</v>
      </c>
      <c r="H69">
        <v>0.53954281644059399</v>
      </c>
      <c r="I69">
        <v>13.1841214434868</v>
      </c>
      <c r="J69">
        <v>0.53954281644021496</v>
      </c>
    </row>
    <row r="70" spans="1:10">
      <c r="A70" s="25" t="s">
        <v>54</v>
      </c>
      <c r="B70" s="25" t="s">
        <v>0</v>
      </c>
      <c r="C70">
        <v>11.4649943952288</v>
      </c>
      <c r="D70">
        <v>0.63477961468805</v>
      </c>
      <c r="E70">
        <v>11.53894482242</v>
      </c>
      <c r="F70">
        <v>0.63477961466850796</v>
      </c>
      <c r="G70">
        <v>11.6128952498795</v>
      </c>
      <c r="H70">
        <v>0.63477961473567202</v>
      </c>
      <c r="I70">
        <v>11.6868456772025</v>
      </c>
      <c r="J70">
        <v>0.63477961464934096</v>
      </c>
    </row>
    <row r="71" spans="1:10">
      <c r="A71" s="23" t="s">
        <v>154</v>
      </c>
      <c r="B71" s="23" t="s">
        <v>115</v>
      </c>
      <c r="C71">
        <v>9.4905232964105508</v>
      </c>
      <c r="D71">
        <v>1.1524727953092599</v>
      </c>
      <c r="E71">
        <v>9.7392337559077902</v>
      </c>
      <c r="F71">
        <v>1.15247279530556</v>
      </c>
      <c r="G71">
        <v>9.9879442153549292</v>
      </c>
      <c r="H71">
        <v>1.15247279530698</v>
      </c>
      <c r="I71">
        <v>10.236654674844299</v>
      </c>
      <c r="J71">
        <v>1.1524727953004601</v>
      </c>
    </row>
    <row r="72" spans="1:10">
      <c r="A72" s="24" t="s">
        <v>155</v>
      </c>
      <c r="B72" s="24" t="s">
        <v>122</v>
      </c>
      <c r="C72">
        <v>10.699283741094799</v>
      </c>
      <c r="D72">
        <v>0.74275492696418299</v>
      </c>
      <c r="E72">
        <v>10.7835693264136</v>
      </c>
      <c r="F72">
        <v>0.74275492698721601</v>
      </c>
      <c r="G72">
        <v>10.867854911746599</v>
      </c>
      <c r="H72">
        <v>0.742754926982099</v>
      </c>
      <c r="I72">
        <v>10.952140497060199</v>
      </c>
      <c r="J72">
        <v>0.742754927004182</v>
      </c>
    </row>
    <row r="73" spans="1:10">
      <c r="A73" s="23" t="s">
        <v>34</v>
      </c>
      <c r="B73" s="23" t="s">
        <v>0</v>
      </c>
      <c r="C73">
        <v>10.3836715147142</v>
      </c>
      <c r="D73">
        <v>0.65293182341802503</v>
      </c>
      <c r="E73">
        <v>10.7373615818729</v>
      </c>
      <c r="F73">
        <v>0.65293183701989999</v>
      </c>
      <c r="G73">
        <v>11.091051657466201</v>
      </c>
      <c r="H73">
        <v>0.65293183590775805</v>
      </c>
      <c r="I73">
        <v>11.444741730481599</v>
      </c>
      <c r="J73">
        <v>0.65293183799066001</v>
      </c>
    </row>
    <row r="74" spans="1:10">
      <c r="A74" s="23" t="s">
        <v>156</v>
      </c>
      <c r="B74" s="23" t="s">
        <v>122</v>
      </c>
      <c r="C74">
        <v>11.066190288605901</v>
      </c>
      <c r="D74">
        <v>0.56683021655741705</v>
      </c>
      <c r="E74">
        <v>11.1396480213172</v>
      </c>
      <c r="F74">
        <v>0.56683025401221798</v>
      </c>
      <c r="G74">
        <v>11.2131057800362</v>
      </c>
      <c r="H74">
        <v>0.56683021211373896</v>
      </c>
      <c r="I74">
        <v>11.286563517223399</v>
      </c>
      <c r="J74">
        <v>0.56683021211373896</v>
      </c>
    </row>
    <row r="75" spans="1:10">
      <c r="A75" s="23" t="s">
        <v>157</v>
      </c>
      <c r="B75" s="23" t="s">
        <v>122</v>
      </c>
      <c r="C75">
        <v>11.079425901034</v>
      </c>
      <c r="D75">
        <v>0.59061783342940199</v>
      </c>
      <c r="E75">
        <v>11.1018754180096</v>
      </c>
      <c r="F75">
        <v>0.59061783152882097</v>
      </c>
      <c r="G75">
        <v>11.124324956763401</v>
      </c>
      <c r="H75">
        <v>0.59061783374162902</v>
      </c>
      <c r="I75">
        <v>11.146774470355499</v>
      </c>
      <c r="J75">
        <v>0.59061785748463402</v>
      </c>
    </row>
    <row r="76" spans="1:10">
      <c r="A76" s="23" t="s">
        <v>35</v>
      </c>
      <c r="B76" s="23" t="s">
        <v>0</v>
      </c>
      <c r="C76">
        <v>9.3451369908228994</v>
      </c>
      <c r="D76">
        <v>0.60730740855879195</v>
      </c>
      <c r="E76">
        <v>9.5843236772490208</v>
      </c>
      <c r="F76">
        <v>0.60730733505117096</v>
      </c>
      <c r="G76">
        <v>9.82351027914806</v>
      </c>
      <c r="H76">
        <v>0.607307369278825</v>
      </c>
      <c r="I76">
        <v>10.0626969769204</v>
      </c>
      <c r="J76">
        <v>0.607307346401743</v>
      </c>
    </row>
    <row r="77" spans="1:10">
      <c r="A77" s="24" t="s">
        <v>36</v>
      </c>
      <c r="B77" s="24" t="s">
        <v>0</v>
      </c>
      <c r="C77">
        <v>9.9110466359764295</v>
      </c>
      <c r="D77">
        <v>0.63061104315268901</v>
      </c>
      <c r="E77">
        <v>10.0046647393994</v>
      </c>
      <c r="F77">
        <v>0.63061102203983999</v>
      </c>
      <c r="G77">
        <v>10.098282764058901</v>
      </c>
      <c r="H77">
        <v>0.63061108948570999</v>
      </c>
      <c r="I77">
        <v>10.1919008657335</v>
      </c>
      <c r="J77">
        <v>0.63061104131826096</v>
      </c>
    </row>
    <row r="78" spans="1:10">
      <c r="A78" s="23" t="s">
        <v>158</v>
      </c>
      <c r="B78" s="23" t="s">
        <v>115</v>
      </c>
      <c r="C78">
        <v>9.7615202830399692</v>
      </c>
      <c r="D78">
        <v>0.58391550321574803</v>
      </c>
      <c r="E78">
        <v>9.9653102249165997</v>
      </c>
      <c r="F78">
        <v>0.58391551027069299</v>
      </c>
      <c r="G78">
        <v>10.169100166003201</v>
      </c>
      <c r="H78">
        <v>0.58391553414995601</v>
      </c>
      <c r="I78">
        <v>10.372890167110301</v>
      </c>
      <c r="J78">
        <v>0.58391549818002597</v>
      </c>
    </row>
    <row r="79" spans="1:10">
      <c r="A79" s="23" t="s">
        <v>37</v>
      </c>
      <c r="B79" s="23" t="s">
        <v>0</v>
      </c>
      <c r="C79">
        <v>11.6225491148003</v>
      </c>
      <c r="D79">
        <v>0.73642540150705804</v>
      </c>
      <c r="E79">
        <v>12.153350091936</v>
      </c>
      <c r="F79">
        <v>0.73642540251583199</v>
      </c>
      <c r="G79">
        <v>12.6841510709442</v>
      </c>
      <c r="H79">
        <v>0.736425405648095</v>
      </c>
      <c r="I79">
        <v>13.2149520471341</v>
      </c>
      <c r="J79">
        <v>0.73642541107275195</v>
      </c>
    </row>
    <row r="80" spans="1:10">
      <c r="A80" s="23" t="s">
        <v>159</v>
      </c>
      <c r="B80" s="23" t="s">
        <v>122</v>
      </c>
      <c r="C80">
        <v>11.2521583920075</v>
      </c>
      <c r="D80">
        <v>0.461160089656872</v>
      </c>
      <c r="E80">
        <v>11.839740062698199</v>
      </c>
      <c r="F80">
        <v>0.46116008635285699</v>
      </c>
      <c r="G80">
        <v>12.4273217306825</v>
      </c>
      <c r="H80">
        <v>0.46116008572702299</v>
      </c>
      <c r="I80">
        <v>13.0149033955962</v>
      </c>
      <c r="J80">
        <v>0.46116008495454103</v>
      </c>
    </row>
    <row r="81" spans="1:19">
      <c r="A81" s="24" t="s">
        <v>38</v>
      </c>
      <c r="B81" s="24" t="s">
        <v>0</v>
      </c>
      <c r="C81">
        <v>11.495292261683799</v>
      </c>
      <c r="D81">
        <v>0.63477957796613205</v>
      </c>
      <c r="E81">
        <v>11.657628206702899</v>
      </c>
      <c r="F81">
        <v>0.63477959795953898</v>
      </c>
      <c r="G81">
        <v>11.819964150593799</v>
      </c>
      <c r="H81">
        <v>0.63477959007499496</v>
      </c>
      <c r="I81">
        <v>11.9823001045282</v>
      </c>
      <c r="J81">
        <v>0.63477960773160502</v>
      </c>
    </row>
    <row r="82" spans="1:19">
      <c r="A82" s="24" t="s">
        <v>160</v>
      </c>
      <c r="B82" s="24" t="s">
        <v>122</v>
      </c>
      <c r="C82">
        <v>10.8793332095512</v>
      </c>
      <c r="D82">
        <v>0.63771175691182003</v>
      </c>
      <c r="E82">
        <v>10.978346344984701</v>
      </c>
      <c r="F82">
        <v>0.63771173544118698</v>
      </c>
      <c r="G82">
        <v>11.0773594951016</v>
      </c>
      <c r="H82">
        <v>0.637711702646097</v>
      </c>
      <c r="I82">
        <v>11.1763726238371</v>
      </c>
      <c r="J82">
        <v>0.63771174302229805</v>
      </c>
    </row>
    <row r="83" spans="1:19">
      <c r="A83" s="24" t="s">
        <v>98</v>
      </c>
      <c r="B83" s="24" t="s">
        <v>87</v>
      </c>
      <c r="C83">
        <v>11.1574839754145</v>
      </c>
      <c r="D83">
        <v>0.80095834642200303</v>
      </c>
      <c r="E83">
        <v>11.271181425881601</v>
      </c>
      <c r="F83">
        <v>0.80095831059067801</v>
      </c>
      <c r="G83">
        <v>11.384878847936699</v>
      </c>
      <c r="H83">
        <v>0.80095832681308798</v>
      </c>
      <c r="I83">
        <v>11.4985762655971</v>
      </c>
      <c r="J83">
        <v>0.80095835459229703</v>
      </c>
    </row>
    <row r="84" spans="1:19">
      <c r="A84" s="30" t="s">
        <v>161</v>
      </c>
      <c r="B84" s="30" t="s">
        <v>118</v>
      </c>
      <c r="C84" s="30">
        <v>10.972178634852501</v>
      </c>
      <c r="D84" s="30">
        <v>0.72259833139587704</v>
      </c>
      <c r="E84" s="30">
        <v>11.3726998530001</v>
      </c>
      <c r="F84" s="30">
        <v>0.72259833525166295</v>
      </c>
      <c r="G84" s="30">
        <v>11.773221069676101</v>
      </c>
      <c r="H84" s="30">
        <v>0.72259835106914605</v>
      </c>
      <c r="I84" s="30">
        <v>12.173742292694399</v>
      </c>
      <c r="J84" s="30">
        <v>0.72259834652409205</v>
      </c>
    </row>
    <row r="85" spans="1:19">
      <c r="A85" s="30" t="s">
        <v>162</v>
      </c>
      <c r="B85" s="30" t="s">
        <v>118</v>
      </c>
      <c r="C85" s="30">
        <v>12.662990000000001</v>
      </c>
      <c r="D85" s="30">
        <v>0.88832160000000004</v>
      </c>
      <c r="E85" s="30">
        <v>13.335644</v>
      </c>
      <c r="F85" s="30">
        <v>0.88832160000000004</v>
      </c>
      <c r="G85" s="30">
        <v>14.008298999999999</v>
      </c>
      <c r="H85" s="30">
        <v>0.88832160000000004</v>
      </c>
      <c r="I85" s="30">
        <v>14.680953000000001</v>
      </c>
      <c r="J85" s="30">
        <v>0.88832160000000004</v>
      </c>
      <c r="L85">
        <v>11.9924786662923</v>
      </c>
      <c r="M85">
        <v>0.88832162532736003</v>
      </c>
      <c r="N85">
        <v>12.6651331310941</v>
      </c>
      <c r="O85">
        <v>0.88832162531273096</v>
      </c>
      <c r="P85">
        <v>13.3377875958563</v>
      </c>
      <c r="Q85">
        <v>0.88832162532284498</v>
      </c>
      <c r="R85">
        <v>14.0104420606602</v>
      </c>
      <c r="S85">
        <v>0.88832162533603298</v>
      </c>
    </row>
    <row r="86" spans="1:19">
      <c r="A86" s="23" t="s">
        <v>39</v>
      </c>
      <c r="B86" s="23" t="s">
        <v>0</v>
      </c>
      <c r="C86">
        <v>9.7066478743337203</v>
      </c>
      <c r="D86">
        <v>0.65861033775977496</v>
      </c>
      <c r="E86">
        <v>10.0097709982346</v>
      </c>
      <c r="F86">
        <v>0.65861031451657404</v>
      </c>
      <c r="G86">
        <v>10.3128941282939</v>
      </c>
      <c r="H86">
        <v>0.65861023800332197</v>
      </c>
      <c r="I86">
        <v>10.6160172403952</v>
      </c>
      <c r="J86">
        <v>0.65861026180852</v>
      </c>
    </row>
    <row r="88" spans="1:19">
      <c r="A88" s="29" t="s">
        <v>163</v>
      </c>
      <c r="C88" s="29">
        <f>MAX(C2:C86)</f>
        <v>14.4393575826992</v>
      </c>
      <c r="D88" s="29">
        <f>MAX(D2:D86)</f>
        <v>1.1524727953092599</v>
      </c>
      <c r="E88" s="29">
        <f>MAX(E2:E86)</f>
        <v>16.361586287139399</v>
      </c>
      <c r="F88" s="29">
        <f>MAX(F2:F86)</f>
        <v>1.15247279530556</v>
      </c>
      <c r="G88" s="29">
        <f>MAX(G2:G86)</f>
        <v>18.2838149915579</v>
      </c>
      <c r="H88" s="29">
        <f>MAX(H2:H86)</f>
        <v>1.15247279530698</v>
      </c>
      <c r="I88" s="29">
        <f>MAX(I2:I86)</f>
        <v>20.2060436959651</v>
      </c>
      <c r="J88" s="29">
        <f>MAX(J2:J86)</f>
        <v>1.1524727953004601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aanand</cp:lastModifiedBy>
  <cp:revision/>
  <dcterms:created xsi:type="dcterms:W3CDTF">2020-08-24T10:29:26Z</dcterms:created>
  <dcterms:modified xsi:type="dcterms:W3CDTF">2020-11-11T19:39:29Z</dcterms:modified>
  <cp:category/>
  <cp:contentStatus/>
</cp:coreProperties>
</file>