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0"/>
  <workbookPr/>
  <mc:AlternateContent xmlns:mc="http://schemas.openxmlformats.org/markup-compatibility/2006">
    <mc:Choice Requires="x15">
      <x15ac:absPath xmlns:x15ac="http://schemas.microsoft.com/office/spreadsheetml/2010/11/ac" url="C:\Users\hkaur\Desktop\"/>
    </mc:Choice>
  </mc:AlternateContent>
  <xr:revisionPtr revIDLastSave="3" documentId="11_7216E8136EB1B535612467D05FC8FF97652F06F9" xr6:coauthVersionLast="45" xr6:coauthVersionMax="45" xr10:uidLastSave="{C719E986-0B0F-4A8A-9090-D2C609B43844}"/>
  <bookViews>
    <workbookView xWindow="0" yWindow="0" windowWidth="27390" windowHeight="8055" xr2:uid="{00000000-000D-0000-FFFF-FFFF00000000}"/>
  </bookViews>
  <sheets>
    <sheet name="Sheet1" sheetId="1" r:id="rId1"/>
    <sheet name="Sheet2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" l="1"/>
  <c r="G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G3" i="1"/>
  <c r="K31" i="1" s="1"/>
  <c r="G4" i="1"/>
  <c r="K32" i="1" s="1"/>
  <c r="G5" i="1"/>
  <c r="G6" i="1"/>
  <c r="G7" i="1"/>
  <c r="G8" i="1"/>
  <c r="G9" i="1"/>
  <c r="K37" i="1" s="1"/>
  <c r="G10" i="1"/>
  <c r="G11" i="1"/>
  <c r="G12" i="1"/>
  <c r="G13" i="1"/>
  <c r="G14" i="1"/>
  <c r="G15" i="1"/>
  <c r="K43" i="1" s="1"/>
  <c r="G16" i="1"/>
  <c r="Y2" i="2" s="1"/>
  <c r="G17" i="1"/>
  <c r="G18" i="1"/>
  <c r="G19" i="1"/>
  <c r="G20" i="1"/>
  <c r="G21" i="1"/>
  <c r="K49" i="1" s="1"/>
  <c r="G22" i="1"/>
  <c r="AE2" i="2" s="1"/>
  <c r="G23" i="1"/>
  <c r="K30" i="1"/>
  <c r="B6" i="2"/>
  <c r="A11" i="2"/>
  <c r="AC2" i="2" l="1"/>
  <c r="W2" i="2"/>
  <c r="Q2" i="2"/>
  <c r="K2" i="2"/>
  <c r="U2" i="2"/>
  <c r="T2" i="2"/>
  <c r="N2" i="2"/>
  <c r="Z2" i="2"/>
  <c r="S2" i="2"/>
  <c r="AD2" i="2"/>
  <c r="R2" i="2"/>
  <c r="L2" i="2"/>
  <c r="X2" i="2"/>
  <c r="M2" i="2"/>
  <c r="K50" i="1"/>
  <c r="K38" i="1"/>
  <c r="K48" i="1"/>
  <c r="K42" i="1"/>
  <c r="K36" i="1"/>
  <c r="K45" i="1"/>
  <c r="K33" i="1"/>
  <c r="K44" i="1"/>
  <c r="AA2" i="2"/>
  <c r="O2" i="2"/>
  <c r="K41" i="1"/>
  <c r="K39" i="1"/>
  <c r="AB2" i="2"/>
  <c r="K46" i="1"/>
  <c r="K40" i="1"/>
  <c r="K34" i="1"/>
  <c r="P2" i="2"/>
  <c r="V2" i="2"/>
  <c r="K47" i="1"/>
  <c r="K35" i="1"/>
  <c r="O31" i="1" l="1"/>
  <c r="C6" i="2"/>
</calcChain>
</file>

<file path=xl/sharedStrings.xml><?xml version="1.0" encoding="utf-8"?>
<sst xmlns="http://schemas.openxmlformats.org/spreadsheetml/2006/main" count="44" uniqueCount="33">
  <si>
    <t>Representative City</t>
  </si>
  <si>
    <t>a_public_transit</t>
  </si>
  <si>
    <t>b_public_transit</t>
  </si>
  <si>
    <t>a_private_vehicle</t>
  </si>
  <si>
    <t>b_private_vehicle</t>
  </si>
  <si>
    <t>N_PT_a</t>
  </si>
  <si>
    <t>N_PT_b</t>
  </si>
  <si>
    <t>N_PV_a</t>
  </si>
  <si>
    <t>N_PV_b</t>
  </si>
  <si>
    <t>Cluster</t>
  </si>
  <si>
    <t>New York, NY-NJ-CT</t>
  </si>
  <si>
    <t>Jakarta</t>
  </si>
  <si>
    <t>Los Angeles, CA</t>
  </si>
  <si>
    <t>Auckland</t>
  </si>
  <si>
    <t>Warsaw</t>
  </si>
  <si>
    <t>Izmir</t>
  </si>
  <si>
    <t>Singapore</t>
  </si>
  <si>
    <t>Chicago, IL-IN-WI</t>
  </si>
  <si>
    <t>Dubai</t>
  </si>
  <si>
    <t>Bogota</t>
  </si>
  <si>
    <t>Mexico City</t>
  </si>
  <si>
    <t>Sydney, NSW</t>
  </si>
  <si>
    <t>London</t>
  </si>
  <si>
    <t>Casablanca</t>
  </si>
  <si>
    <t>Berlin</t>
  </si>
  <si>
    <t>Cape Town</t>
  </si>
  <si>
    <t>Dhaka</t>
  </si>
  <si>
    <t>Boston-Providence</t>
  </si>
  <si>
    <t>Panama City</t>
  </si>
  <si>
    <t>Atlanta, GA</t>
  </si>
  <si>
    <t>Rome</t>
  </si>
  <si>
    <t>Moscow</t>
  </si>
  <si>
    <t>Urban Areas(1M,100B+Touristic)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</si>
</sst>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"/>
  <sheetViews>
    <sheetView tabSelected="1" topLeftCell="A21" workbookViewId="0">
      <selection activeCell="O38" sqref="O38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2" t="s">
        <v>10</v>
      </c>
      <c r="B2" s="2">
        <v>0.1173</v>
      </c>
      <c r="C2" s="2">
        <v>4.7600000000000003E-2</v>
      </c>
      <c r="D2" s="2">
        <v>0.2767</v>
      </c>
      <c r="E2" s="2">
        <v>-0.19819999999999999</v>
      </c>
      <c r="G2" s="3">
        <f>B2/MAX($B$2:$B$23)</f>
        <v>0.24270639354438237</v>
      </c>
      <c r="H2" s="3">
        <f>C2/MAX($C$2:$C$23)</f>
        <v>6.1642061642061645E-2</v>
      </c>
      <c r="I2" s="3">
        <f>D2/MAX($D$2:$D$23)</f>
        <v>0.71167695473251036</v>
      </c>
      <c r="J2" s="3">
        <f>E2/MAX($E$2:$E$23)</f>
        <v>-0.31590691743704175</v>
      </c>
      <c r="K2">
        <v>1</v>
      </c>
    </row>
    <row r="3" spans="1:11">
      <c r="A3" s="2" t="s">
        <v>11</v>
      </c>
      <c r="B3" s="2">
        <v>0.10630000000000001</v>
      </c>
      <c r="C3" s="2">
        <v>0.1265</v>
      </c>
      <c r="D3" s="2">
        <v>8.5199999999999998E-2</v>
      </c>
      <c r="E3" s="2">
        <v>0.2712</v>
      </c>
      <c r="G3" s="3">
        <f t="shared" ref="G3:G23" si="0">B3/MAX($B$2:$B$23)</f>
        <v>0.21994620318642666</v>
      </c>
      <c r="H3" s="3">
        <f t="shared" ref="H3:H23" si="1">C3/MAX($C$2:$C$23)</f>
        <v>0.16381766381766383</v>
      </c>
      <c r="I3" s="3">
        <f t="shared" ref="I3:I23" si="2">D3/MAX($D$2:$D$23)</f>
        <v>0.2191358024691358</v>
      </c>
      <c r="J3" s="3">
        <f t="shared" ref="J3:J23" si="3">E3/MAX($E$2:$E$23)</f>
        <v>0.43226012113484225</v>
      </c>
      <c r="K3">
        <v>2</v>
      </c>
    </row>
    <row r="4" spans="1:11">
      <c r="A4" s="2" t="s">
        <v>12</v>
      </c>
      <c r="B4" s="2">
        <v>7.1900000000000006E-2</v>
      </c>
      <c r="C4" s="2">
        <v>0.12740000000000001</v>
      </c>
      <c r="D4" s="2">
        <v>0.38879999999999998</v>
      </c>
      <c r="E4" s="2">
        <v>-0.3805</v>
      </c>
      <c r="G4" s="3">
        <f t="shared" si="0"/>
        <v>0.14876888061245605</v>
      </c>
      <c r="H4" s="3">
        <f t="shared" si="1"/>
        <v>0.16498316498316501</v>
      </c>
      <c r="I4" s="3">
        <f t="shared" si="2"/>
        <v>1</v>
      </c>
      <c r="J4" s="3">
        <f t="shared" si="3"/>
        <v>-0.606471150781001</v>
      </c>
      <c r="K4">
        <v>3</v>
      </c>
    </row>
    <row r="5" spans="1:11">
      <c r="A5" s="2" t="s">
        <v>13</v>
      </c>
      <c r="B5" s="2">
        <v>7.2300000000000003E-2</v>
      </c>
      <c r="C5" s="2">
        <v>0.14349999999999999</v>
      </c>
      <c r="D5" s="2">
        <v>0.31590000000000001</v>
      </c>
      <c r="E5" s="2">
        <v>-0.20080000000000001</v>
      </c>
      <c r="G5" s="3">
        <f t="shared" si="0"/>
        <v>0.14959652389819988</v>
      </c>
      <c r="H5" s="3">
        <f t="shared" si="1"/>
        <v>0.18583268583268581</v>
      </c>
      <c r="I5" s="3">
        <f t="shared" si="2"/>
        <v>0.81250000000000011</v>
      </c>
      <c r="J5" s="3">
        <f t="shared" si="3"/>
        <v>-0.32005100414408671</v>
      </c>
      <c r="K5">
        <v>4</v>
      </c>
    </row>
    <row r="6" spans="1:11">
      <c r="A6" s="2" t="s">
        <v>14</v>
      </c>
      <c r="B6" s="2">
        <v>0.22600000000000001</v>
      </c>
      <c r="C6" s="2">
        <v>-0.31850000000000001</v>
      </c>
      <c r="D6" s="2">
        <v>0.27450000000000002</v>
      </c>
      <c r="E6" s="2">
        <v>-8.6499999999999994E-2</v>
      </c>
      <c r="G6" s="3">
        <f t="shared" si="0"/>
        <v>0.46761845644527211</v>
      </c>
      <c r="H6" s="3">
        <f t="shared" si="1"/>
        <v>-0.41245791245791247</v>
      </c>
      <c r="I6" s="3">
        <f t="shared" si="2"/>
        <v>0.7060185185185186</v>
      </c>
      <c r="J6" s="3">
        <f t="shared" si="3"/>
        <v>-0.13787057698437999</v>
      </c>
      <c r="K6">
        <v>5</v>
      </c>
    </row>
    <row r="7" spans="1:11">
      <c r="A7" s="2" t="s">
        <v>15</v>
      </c>
      <c r="B7" s="2">
        <v>0.27050000000000002</v>
      </c>
      <c r="C7" s="2">
        <v>-0.36359999999999998</v>
      </c>
      <c r="D7" s="2">
        <v>0.2326</v>
      </c>
      <c r="E7" s="2">
        <v>0.15229999999999999</v>
      </c>
      <c r="G7" s="3">
        <f t="shared" si="0"/>
        <v>0.55969377198427483</v>
      </c>
      <c r="H7" s="3">
        <f t="shared" si="1"/>
        <v>-0.47086247086247085</v>
      </c>
      <c r="I7" s="3">
        <f t="shared" si="2"/>
        <v>0.59825102880658443</v>
      </c>
      <c r="J7" s="3">
        <f t="shared" si="3"/>
        <v>0.24274784826267135</v>
      </c>
      <c r="K7">
        <v>6</v>
      </c>
    </row>
    <row r="8" spans="1:11">
      <c r="A8" s="2" t="s">
        <v>16</v>
      </c>
      <c r="B8" s="2">
        <v>0.14099999999999999</v>
      </c>
      <c r="C8" s="2">
        <v>-0.2271</v>
      </c>
      <c r="D8" s="2">
        <v>0.2132</v>
      </c>
      <c r="E8" s="2">
        <v>2.7E-2</v>
      </c>
      <c r="G8" s="3">
        <f t="shared" si="0"/>
        <v>0.29174425822470512</v>
      </c>
      <c r="H8" s="3">
        <f t="shared" si="1"/>
        <v>-0.29409479409479411</v>
      </c>
      <c r="I8" s="3">
        <f t="shared" si="2"/>
        <v>0.54835390946502061</v>
      </c>
      <c r="J8" s="3">
        <f t="shared" si="3"/>
        <v>4.3034746573159074E-2</v>
      </c>
      <c r="K8">
        <v>7</v>
      </c>
    </row>
    <row r="9" spans="1:11">
      <c r="A9" s="2" t="s">
        <v>17</v>
      </c>
      <c r="B9" s="2">
        <v>0.1313</v>
      </c>
      <c r="C9" s="2">
        <v>-2.3199999999999998E-2</v>
      </c>
      <c r="D9" s="2">
        <v>0.29580000000000001</v>
      </c>
      <c r="E9" s="2">
        <v>-7.9500000000000001E-2</v>
      </c>
      <c r="G9" s="3">
        <f t="shared" si="0"/>
        <v>0.2716739085454169</v>
      </c>
      <c r="H9" s="3">
        <f t="shared" si="1"/>
        <v>-3.0044030044030043E-2</v>
      </c>
      <c r="I9" s="3">
        <f t="shared" si="2"/>
        <v>0.76080246913580252</v>
      </c>
      <c r="J9" s="3">
        <f t="shared" si="3"/>
        <v>-0.12671342046541281</v>
      </c>
      <c r="K9">
        <v>8</v>
      </c>
    </row>
    <row r="10" spans="1:11">
      <c r="A10" s="2" t="s">
        <v>18</v>
      </c>
      <c r="B10" s="2">
        <v>0.23150000000000001</v>
      </c>
      <c r="C10" s="2">
        <v>-2.0639999999999999E-2</v>
      </c>
      <c r="D10" s="2">
        <v>0.28320000000000001</v>
      </c>
      <c r="E10" s="2">
        <v>1.0699999999999999E-2</v>
      </c>
      <c r="G10" s="3">
        <f t="shared" si="0"/>
        <v>0.47899855162424998</v>
      </c>
      <c r="H10" s="3">
        <f t="shared" si="1"/>
        <v>-2.6728826728826729E-2</v>
      </c>
      <c r="I10" s="3">
        <f t="shared" si="2"/>
        <v>0.72839506172839508</v>
      </c>
      <c r="J10" s="3">
        <f t="shared" si="3"/>
        <v>1.705451067899267E-2</v>
      </c>
      <c r="K10">
        <v>9</v>
      </c>
    </row>
    <row r="11" spans="1:11">
      <c r="A11" s="2" t="s">
        <v>19</v>
      </c>
      <c r="B11" s="2">
        <v>0.13370000000000001</v>
      </c>
      <c r="C11" s="2">
        <v>-0.1056</v>
      </c>
      <c r="D11" s="2">
        <v>0.2888</v>
      </c>
      <c r="E11" s="2">
        <v>-0.32840000000000003</v>
      </c>
      <c r="G11" s="3">
        <f t="shared" si="0"/>
        <v>0.27663976825988001</v>
      </c>
      <c r="H11" s="3">
        <f t="shared" si="1"/>
        <v>-0.13675213675213674</v>
      </c>
      <c r="I11" s="3">
        <f t="shared" si="2"/>
        <v>0.74279835390946503</v>
      </c>
      <c r="J11" s="3">
        <f t="shared" si="3"/>
        <v>-0.52343002868983113</v>
      </c>
      <c r="K11">
        <v>10</v>
      </c>
    </row>
    <row r="12" spans="1:11">
      <c r="A12" s="2" t="s">
        <v>20</v>
      </c>
      <c r="B12" s="2">
        <v>0.2646</v>
      </c>
      <c r="C12" s="2">
        <v>-0.57650000000000001</v>
      </c>
      <c r="D12" s="2">
        <v>0.26450000000000001</v>
      </c>
      <c r="E12" s="2">
        <v>-0.28839999999999999</v>
      </c>
      <c r="G12" s="3">
        <f t="shared" si="0"/>
        <v>0.54748603351955305</v>
      </c>
      <c r="H12" s="3">
        <f t="shared" si="1"/>
        <v>-0.74656824656824661</v>
      </c>
      <c r="I12" s="3">
        <f t="shared" si="2"/>
        <v>0.68029835390946514</v>
      </c>
      <c r="J12" s="3">
        <f t="shared" si="3"/>
        <v>-0.45967484858144725</v>
      </c>
      <c r="K12">
        <v>11</v>
      </c>
    </row>
    <row r="13" spans="1:11">
      <c r="A13" s="2" t="s">
        <v>21</v>
      </c>
      <c r="B13" s="2">
        <v>0.1593</v>
      </c>
      <c r="C13" s="2">
        <v>-4.65E-2</v>
      </c>
      <c r="D13" s="2">
        <v>0.2487</v>
      </c>
      <c r="E13" s="2">
        <v>-0.20119999999999999</v>
      </c>
      <c r="G13" s="3">
        <f t="shared" si="0"/>
        <v>0.32960893854748602</v>
      </c>
      <c r="H13" s="3">
        <f t="shared" si="1"/>
        <v>-6.0217560217560216E-2</v>
      </c>
      <c r="I13" s="3">
        <f t="shared" si="2"/>
        <v>0.6396604938271605</v>
      </c>
      <c r="J13" s="3">
        <f t="shared" si="3"/>
        <v>-0.32068855594517054</v>
      </c>
      <c r="K13">
        <v>12</v>
      </c>
    </row>
    <row r="14" spans="1:11">
      <c r="A14" s="2" t="s">
        <v>22</v>
      </c>
      <c r="B14" s="2">
        <v>0.25890000000000002</v>
      </c>
      <c r="C14" s="2">
        <v>-0.29020000000000001</v>
      </c>
      <c r="D14" s="2">
        <v>0.26250000000000001</v>
      </c>
      <c r="E14" s="2">
        <v>-0.32400000000000001</v>
      </c>
      <c r="G14" s="3">
        <f t="shared" si="0"/>
        <v>0.53569211669770334</v>
      </c>
      <c r="H14" s="3">
        <f t="shared" si="1"/>
        <v>-0.37580937580937585</v>
      </c>
      <c r="I14" s="3">
        <f t="shared" si="2"/>
        <v>0.67515432098765438</v>
      </c>
      <c r="J14" s="3">
        <f t="shared" si="3"/>
        <v>-0.51641695887790884</v>
      </c>
      <c r="K14">
        <v>13</v>
      </c>
    </row>
    <row r="15" spans="1:11">
      <c r="A15" s="2" t="s">
        <v>23</v>
      </c>
      <c r="B15" s="2">
        <v>0.48330000000000001</v>
      </c>
      <c r="C15" s="2">
        <v>-1.1207</v>
      </c>
      <c r="D15" s="2">
        <v>0.35620000000000002</v>
      </c>
      <c r="E15" s="2">
        <v>-0.32600000000000001</v>
      </c>
      <c r="G15" s="3">
        <f t="shared" si="0"/>
        <v>1</v>
      </c>
      <c r="H15" s="3">
        <f t="shared" si="1"/>
        <v>-1.4513079513079514</v>
      </c>
      <c r="I15" s="3">
        <f t="shared" si="2"/>
        <v>0.91615226337448574</v>
      </c>
      <c r="J15" s="3">
        <f t="shared" si="3"/>
        <v>-0.51960471788332807</v>
      </c>
      <c r="K15">
        <v>14</v>
      </c>
    </row>
    <row r="16" spans="1:11">
      <c r="A16" s="2" t="s">
        <v>24</v>
      </c>
      <c r="B16" s="2">
        <v>0.23269999999999999</v>
      </c>
      <c r="C16" s="2">
        <v>-0.3407</v>
      </c>
      <c r="D16" s="2">
        <v>0.34660000000000002</v>
      </c>
      <c r="E16" s="2">
        <v>-0.4733</v>
      </c>
      <c r="G16" s="3">
        <f t="shared" si="0"/>
        <v>0.48148148148148145</v>
      </c>
      <c r="H16" s="3">
        <f t="shared" si="1"/>
        <v>-0.44120694120694121</v>
      </c>
      <c r="I16" s="3">
        <f t="shared" si="2"/>
        <v>0.89146090534979439</v>
      </c>
      <c r="J16" s="3">
        <f t="shared" si="3"/>
        <v>-0.75438316863245147</v>
      </c>
      <c r="K16">
        <v>15</v>
      </c>
    </row>
    <row r="17" spans="1:31">
      <c r="A17" s="2" t="s">
        <v>25</v>
      </c>
      <c r="B17" s="2">
        <v>0.48330000000000001</v>
      </c>
      <c r="C17" s="2">
        <v>-1.1207</v>
      </c>
      <c r="D17" s="2">
        <v>0.27689999999999998</v>
      </c>
      <c r="E17" s="2">
        <v>9.0800000000000006E-2</v>
      </c>
      <c r="G17" s="3">
        <f t="shared" si="0"/>
        <v>1</v>
      </c>
      <c r="H17" s="3">
        <f t="shared" si="1"/>
        <v>-1.4513079513079514</v>
      </c>
      <c r="I17" s="3">
        <f t="shared" si="2"/>
        <v>0.71219135802469136</v>
      </c>
      <c r="J17" s="3">
        <f t="shared" si="3"/>
        <v>0.14472425884603127</v>
      </c>
      <c r="K17">
        <v>16</v>
      </c>
    </row>
    <row r="18" spans="1:31">
      <c r="A18" s="2" t="s">
        <v>26</v>
      </c>
      <c r="B18" s="2">
        <v>3.6200000000000003E-2</v>
      </c>
      <c r="C18" s="2">
        <v>0.7722</v>
      </c>
      <c r="D18" s="2">
        <v>0.14119999999999999</v>
      </c>
      <c r="E18" s="2">
        <v>0.36430000000000001</v>
      </c>
      <c r="G18" s="3">
        <f t="shared" si="0"/>
        <v>7.4901717359817918E-2</v>
      </c>
      <c r="H18" s="3">
        <f t="shared" si="1"/>
        <v>1</v>
      </c>
      <c r="I18" s="3">
        <f t="shared" si="2"/>
        <v>0.36316872427983538</v>
      </c>
      <c r="J18" s="3">
        <f t="shared" si="3"/>
        <v>0.58065030283710561</v>
      </c>
      <c r="K18">
        <v>17</v>
      </c>
    </row>
    <row r="19" spans="1:31">
      <c r="A19" s="2" t="s">
        <v>27</v>
      </c>
      <c r="B19" s="2">
        <v>0.21149999999999999</v>
      </c>
      <c r="C19" s="2">
        <v>-0.217</v>
      </c>
      <c r="D19" s="2">
        <v>0.29149999999999998</v>
      </c>
      <c r="E19" s="2">
        <v>8.9999999999999993E-3</v>
      </c>
      <c r="G19" s="3">
        <f t="shared" si="0"/>
        <v>0.43761638733705771</v>
      </c>
      <c r="H19" s="3">
        <f t="shared" si="1"/>
        <v>-0.281015281015281</v>
      </c>
      <c r="I19" s="3">
        <f t="shared" si="2"/>
        <v>0.74974279835390945</v>
      </c>
      <c r="J19" s="3">
        <f t="shared" si="3"/>
        <v>1.4344915524386357E-2</v>
      </c>
      <c r="K19">
        <v>18</v>
      </c>
    </row>
    <row r="20" spans="1:31">
      <c r="A20" s="2" t="s">
        <v>28</v>
      </c>
      <c r="B20" s="2">
        <v>0.31809999999999999</v>
      </c>
      <c r="C20" s="2">
        <v>-0.64780000000000004</v>
      </c>
      <c r="D20" s="2">
        <v>9.2299999999999993E-2</v>
      </c>
      <c r="E20" s="2">
        <v>0.62739999999999996</v>
      </c>
      <c r="G20" s="3">
        <f t="shared" si="0"/>
        <v>0.65818332298779225</v>
      </c>
      <c r="H20" s="3">
        <f t="shared" si="1"/>
        <v>-0.838901838901839</v>
      </c>
      <c r="I20" s="3">
        <f t="shared" si="2"/>
        <v>0.23739711934156379</v>
      </c>
      <c r="J20" s="3">
        <f t="shared" si="3"/>
        <v>1</v>
      </c>
      <c r="K20">
        <v>19</v>
      </c>
    </row>
    <row r="21" spans="1:31">
      <c r="A21" s="2" t="s">
        <v>29</v>
      </c>
      <c r="B21" s="2">
        <v>0.2467</v>
      </c>
      <c r="C21" s="2">
        <v>-0.40939999999999999</v>
      </c>
      <c r="D21" s="2">
        <v>0.37469999999999998</v>
      </c>
      <c r="E21" s="2">
        <v>-0.16619999999999999</v>
      </c>
      <c r="G21" s="3">
        <f t="shared" si="0"/>
        <v>0.51044899648251607</v>
      </c>
      <c r="H21" s="3">
        <f t="shared" si="1"/>
        <v>-0.53017353017353019</v>
      </c>
      <c r="I21" s="3">
        <f t="shared" si="2"/>
        <v>0.96373456790123457</v>
      </c>
      <c r="J21" s="3">
        <f t="shared" si="3"/>
        <v>-0.26490277335033469</v>
      </c>
      <c r="K21">
        <v>20</v>
      </c>
    </row>
    <row r="22" spans="1:31">
      <c r="A22" s="2" t="s">
        <v>30</v>
      </c>
      <c r="B22" s="2">
        <v>0.13339999999999999</v>
      </c>
      <c r="C22" s="2">
        <v>-5.8299999999999998E-2</v>
      </c>
      <c r="D22" s="2">
        <v>0.37690000000000001</v>
      </c>
      <c r="E22" s="2">
        <v>-0.4728</v>
      </c>
      <c r="G22" s="3">
        <f t="shared" si="0"/>
        <v>0.27601903579557208</v>
      </c>
      <c r="H22" s="3">
        <f t="shared" si="1"/>
        <v>-7.5498575498575499E-2</v>
      </c>
      <c r="I22" s="3">
        <f t="shared" si="2"/>
        <v>0.96939300411522644</v>
      </c>
      <c r="J22" s="3">
        <f t="shared" si="3"/>
        <v>-0.75358622888109661</v>
      </c>
      <c r="K22">
        <v>21</v>
      </c>
    </row>
    <row r="23" spans="1:31">
      <c r="A23" s="2" t="s">
        <v>31</v>
      </c>
      <c r="B23" s="2">
        <v>0.14369999999999999</v>
      </c>
      <c r="C23" s="2">
        <v>-2.6499999999999999E-2</v>
      </c>
      <c r="D23" s="2">
        <v>0.32350000000000001</v>
      </c>
      <c r="E23" s="2">
        <v>-0.5171</v>
      </c>
      <c r="G23" s="3">
        <f t="shared" si="0"/>
        <v>0.29733085040347607</v>
      </c>
      <c r="H23" s="3">
        <f t="shared" si="1"/>
        <v>-3.4317534317534315E-2</v>
      </c>
      <c r="I23" s="3">
        <f t="shared" si="2"/>
        <v>0.83204732510288071</v>
      </c>
      <c r="J23" s="3">
        <f t="shared" si="3"/>
        <v>-0.82419509085113174</v>
      </c>
      <c r="K23">
        <v>22</v>
      </c>
    </row>
    <row r="27" spans="1:31">
      <c r="A27" s="4"/>
      <c r="B27" s="1"/>
      <c r="C27" s="1"/>
      <c r="D27" s="1"/>
      <c r="E27" s="1"/>
      <c r="F27" s="1"/>
      <c r="G27" s="1"/>
      <c r="H27" s="1"/>
      <c r="I27" s="1"/>
      <c r="J27" s="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5" t="s">
        <v>31</v>
      </c>
      <c r="B28" s="2">
        <v>0.14369999999999999</v>
      </c>
      <c r="C28" s="2">
        <v>-2.6499999999999999E-2</v>
      </c>
      <c r="D28" s="2">
        <v>0.32350000000000001</v>
      </c>
      <c r="E28" s="2">
        <v>-0.5171</v>
      </c>
      <c r="F28" s="3">
        <v>0.29733085040347601</v>
      </c>
      <c r="G28" s="3">
        <v>-3.4317534317534315E-2</v>
      </c>
      <c r="H28" s="3">
        <v>0.83204732510288071</v>
      </c>
      <c r="I28" s="3">
        <v>-0.82419509085113174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30" spans="1:31">
      <c r="K30">
        <f>($F$28-G2)^2 + ($G$28-H2)^2 +($H$28-I2)^2 +($I$28-J2)^2</f>
        <v>0.28503796863961212</v>
      </c>
      <c r="L30">
        <v>1</v>
      </c>
    </row>
    <row r="31" spans="1:31">
      <c r="K31">
        <f>($F$28-G3)^2 + ($G$28-H3)^2 +($H$28-I3)^2 +($I$28-J3)^2</f>
        <v>1.9995861746689156</v>
      </c>
      <c r="L31">
        <v>2</v>
      </c>
      <c r="N31" s="6">
        <f>MIN(IF(K30:K50&gt;0,K30:K50))</f>
        <v>2.599951852670206E-2</v>
      </c>
      <c r="O31" s="6">
        <f>INDEX(L30:L50,MATCH(N31,K30:K50,0))</f>
        <v>21</v>
      </c>
    </row>
    <row r="32" spans="1:31">
      <c r="K32">
        <f>($F$28-G4)^2 + ($G$28-H4)^2 +($H$28-I4)^2 +($I$28-J4)^2</f>
        <v>0.13740324269469503</v>
      </c>
      <c r="L32">
        <v>3</v>
      </c>
    </row>
    <row r="33" spans="11:12">
      <c r="K33">
        <f>($F$28-G5)^2 + ($G$28-H5)^2 +($H$28-I5)^2 +($I$28-J5)^2</f>
        <v>0.32483490874051618</v>
      </c>
      <c r="L33">
        <v>4</v>
      </c>
    </row>
    <row r="34" spans="11:12">
      <c r="K34">
        <f>($F$28-G6)^2 + ($G$28-H6)^2 +($H$28-I6)^2 +($I$28-J6)^2</f>
        <v>0.65891261277510582</v>
      </c>
      <c r="L34">
        <v>5</v>
      </c>
    </row>
    <row r="35" spans="11:12">
      <c r="K35">
        <f>($F$28-G7)^2 + ($G$28-H7)^2 +($H$28-I7)^2 +($I$28-J7)^2</f>
        <v>1.4524337277301012</v>
      </c>
      <c r="L35">
        <v>6</v>
      </c>
    </row>
    <row r="36" spans="11:12">
      <c r="K36">
        <f>($F$28-G8)^2 + ($G$28-H8)^2 +($H$28-I8)^2 +($I$28-J8)^2</f>
        <v>0.9000849797047914</v>
      </c>
      <c r="L36">
        <v>7</v>
      </c>
    </row>
    <row r="37" spans="11:12">
      <c r="K37">
        <f>($F$28-G9)^2 + ($G$28-H9)^2 +($H$28-I9)^2 +($I$28-J9)^2</f>
        <v>0.49223305153010588</v>
      </c>
      <c r="L37">
        <v>8</v>
      </c>
    </row>
    <row r="38" spans="11:12">
      <c r="K38">
        <f>($F$28-G10)^2 + ($G$28-H10)^2 +($H$28-I10)^2 +($I$28-J10)^2</f>
        <v>0.75150542592695413</v>
      </c>
      <c r="L38">
        <v>9</v>
      </c>
    </row>
    <row r="39" spans="11:12">
      <c r="K39">
        <f>($F$28-G11)^2 + ($G$28-H11)^2 +($H$28-I11)^2 +($I$28-J11)^2</f>
        <v>0.10934597013218225</v>
      </c>
      <c r="L39">
        <v>10</v>
      </c>
    </row>
    <row r="40" spans="11:12">
      <c r="K40">
        <f>($F$28-G12)^2 + ($G$28-H12)^2 +($H$28-I12)^2 +($I$28-J12)^2</f>
        <v>0.72578145002409444</v>
      </c>
      <c r="L40">
        <v>11</v>
      </c>
    </row>
    <row r="41" spans="11:12">
      <c r="K41">
        <f>($F$28-G13)^2 + ($G$28-H13)^2 +($H$28-I13)^2 +($I$28-J13)^2</f>
        <v>0.29224420985717481</v>
      </c>
      <c r="L41">
        <v>12</v>
      </c>
    </row>
    <row r="42" spans="11:12">
      <c r="K42">
        <f>($F$28-G14)^2 + ($G$28-H14)^2 +($H$28-I14)^2 +($I$28-J14)^2</f>
        <v>0.29277556433610363</v>
      </c>
      <c r="L42">
        <v>13</v>
      </c>
    </row>
    <row r="43" spans="11:12">
      <c r="K43">
        <f>($F$28-G15)^2 + ($G$28-H15)^2 +($H$28-I15)^2 +($I$28-J15)^2</f>
        <v>2.6014547115837146</v>
      </c>
      <c r="L43">
        <v>14</v>
      </c>
    </row>
    <row r="44" spans="11:12">
      <c r="K44">
        <f>($F$28-G16)^2 + ($G$28-H16)^2 +($H$28-I16)^2 +($I$28-J16)^2</f>
        <v>0.20787412236686448</v>
      </c>
      <c r="L44">
        <v>15</v>
      </c>
    </row>
    <row r="45" spans="11:12">
      <c r="K45">
        <f>($F$28-G17)^2 + ($G$28-H17)^2 +($H$28-I17)^2 +($I$28-J17)^2</f>
        <v>3.4547759346991995</v>
      </c>
      <c r="L45">
        <v>16</v>
      </c>
    </row>
    <row r="46" spans="11:12">
      <c r="K46">
        <f>($F$28-G18)^2 + ($G$28-H18)^2 +($H$28-I18)^2 +($I$28-J18)^2</f>
        <v>3.3127252035000931</v>
      </c>
      <c r="L46">
        <v>17</v>
      </c>
    </row>
    <row r="47" spans="11:12">
      <c r="K47">
        <f>($F$28-G19)^2 + ($G$28-H19)^2 +($H$28-I19)^2 +($I$28-J19)^2</f>
        <v>0.79046318751411493</v>
      </c>
      <c r="L47">
        <v>18</v>
      </c>
    </row>
    <row r="48" spans="11:12">
      <c r="K48">
        <f>($F$28-G20)^2 + ($G$28-H20)^2 +($H$28-I20)^2 +($I$28-J20)^2</f>
        <v>4.4588670068509693</v>
      </c>
      <c r="L48">
        <v>19</v>
      </c>
    </row>
    <row r="49" spans="11:12">
      <c r="K49">
        <f>($F$28-G21)^2 + ($G$28-H21)^2 +($H$28-I21)^2 +($I$28-J21)^2</f>
        <v>0.62144193914575352</v>
      </c>
      <c r="L49">
        <v>20</v>
      </c>
    </row>
    <row r="50" spans="11:12">
      <c r="K50">
        <f>($F$28-G22)^2 + ($G$28-H22)^2 +($H$28-I22)^2 +($I$28-J22)^2</f>
        <v>2.599951852670206E-2</v>
      </c>
      <c r="L50">
        <v>21</v>
      </c>
    </row>
  </sheetData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1"/>
  <sheetViews>
    <sheetView workbookViewId="0">
      <selection activeCell="C6" sqref="C6"/>
    </sheetView>
  </sheetViews>
  <sheetFormatPr defaultRowHeight="15"/>
  <sheetData>
    <row r="1" spans="1:31">
      <c r="A1" s="4" t="s">
        <v>32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>
        <v>1</v>
      </c>
      <c r="L1" s="4">
        <v>2</v>
      </c>
      <c r="M1" s="4">
        <v>3</v>
      </c>
      <c r="N1" s="4">
        <v>4</v>
      </c>
      <c r="O1" s="4">
        <v>5</v>
      </c>
      <c r="P1" s="4">
        <v>6</v>
      </c>
      <c r="Q1" s="4">
        <v>7</v>
      </c>
      <c r="R1" s="4">
        <v>8</v>
      </c>
      <c r="S1" s="4">
        <v>9</v>
      </c>
      <c r="T1" s="4">
        <v>10</v>
      </c>
      <c r="U1" s="4">
        <v>11</v>
      </c>
      <c r="V1" s="4">
        <v>12</v>
      </c>
      <c r="W1" s="4">
        <v>13</v>
      </c>
      <c r="X1" s="4">
        <v>14</v>
      </c>
      <c r="Y1" s="4">
        <v>15</v>
      </c>
      <c r="Z1" s="4">
        <v>16</v>
      </c>
      <c r="AA1" s="4">
        <v>17</v>
      </c>
      <c r="AB1" s="4">
        <v>18</v>
      </c>
      <c r="AC1" s="4">
        <v>19</v>
      </c>
      <c r="AD1" s="4">
        <v>20</v>
      </c>
      <c r="AE1" s="4">
        <v>21</v>
      </c>
    </row>
    <row r="2" spans="1:31">
      <c r="A2" s="5" t="s">
        <v>31</v>
      </c>
      <c r="B2" s="2">
        <v>0.14369999999999999</v>
      </c>
      <c r="C2" s="2">
        <v>-2.6499999999999999E-2</v>
      </c>
      <c r="D2" s="2">
        <v>0.32350000000000001</v>
      </c>
      <c r="E2" s="2">
        <v>-0.5171</v>
      </c>
      <c r="F2" s="3">
        <v>1</v>
      </c>
      <c r="G2" s="3">
        <v>1</v>
      </c>
      <c r="H2" s="3">
        <v>1</v>
      </c>
      <c r="I2" s="3">
        <v>1</v>
      </c>
      <c r="J2">
        <v>22</v>
      </c>
      <c r="K2" s="2">
        <f>(Sheet2!$F$2-INDEX(Sheet1!$G$2:$G$23,MATCH(Sheet2!K1,Sheet1!$K$2:$K$23,0)))^2+(Sheet2!$G$2-INDEX(Sheet1!$H$2:$H$23,MATCH(Sheet2!K1,Sheet1!$K$2:$K$23,0)))^2+(Sheet2!$H$2-INDEX(Sheet1!$I$2:$I$23,MATCH(Sheet2!K1,Sheet1!$K$2:$K$23,0)))^2+(Sheet2!$I$2-INDEX(Sheet1!$J$2:$J$23,MATCH(Sheet2!K1,Sheet1!$K$2:$K$23,0)))^2</f>
        <v>3.2687504206488924</v>
      </c>
      <c r="L2" s="2">
        <f>(Sheet2!$F$2-INDEX(Sheet1!$G$2:$G$23,MATCH(Sheet2!L1,Sheet1!$K$2:$K$23,0)))^2+(Sheet2!$G$2-INDEX(Sheet1!$H$2:$H$23,MATCH(Sheet2!L1,Sheet1!$K$2:$K$23,0)))^2+(Sheet2!$H$2-INDEX(Sheet1!$I$2:$I$23,MATCH(Sheet2!L1,Sheet1!$K$2:$K$23,0)))^2+(Sheet2!$I$2-INDEX(Sheet1!$J$2:$J$23,MATCH(Sheet2!L1,Sheet1!$K$2:$K$23,0)))^2</f>
        <v>2.2397622903059657</v>
      </c>
      <c r="M2" s="2">
        <f>(Sheet2!$F$2-INDEX(Sheet1!$G$2:$G$23,MATCH(Sheet2!M1,Sheet1!$K$2:$K$23,0)))^2+(Sheet2!$G$2-INDEX(Sheet1!$H$2:$H$23,MATCH(Sheet2!M1,Sheet1!$K$2:$K$23,0)))^2+(Sheet2!$H$2-INDEX(Sheet1!$I$2:$I$23,MATCH(Sheet2!M1,Sheet1!$K$2:$K$23,0)))^2+(Sheet2!$I$2-INDEX(Sheet1!$J$2:$J$23,MATCH(Sheet2!M1,Sheet1!$K$2:$K$23,0)))^2</f>
        <v>4.0025970916669369</v>
      </c>
      <c r="N2" s="2">
        <f>(Sheet2!$F$2-INDEX(Sheet1!$G$2:$G$23,MATCH(Sheet2!N1,Sheet1!$K$2:$K$23,0)))^2+(Sheet2!$G$2-INDEX(Sheet1!$H$2:$H$23,MATCH(Sheet2!N1,Sheet1!$K$2:$K$23,0)))^2+(Sheet2!$H$2-INDEX(Sheet1!$I$2:$I$23,MATCH(Sheet2!N1,Sheet1!$K$2:$K$23,0)))^2+(Sheet2!$I$2-INDEX(Sheet1!$J$2:$J$23,MATCH(Sheet2!N1,Sheet1!$K$2:$K$23,0)))^2</f>
        <v>3.1637453911662545</v>
      </c>
      <c r="O2" s="2">
        <f>(Sheet2!$F$2-INDEX(Sheet1!$G$2:$G$23,MATCH(Sheet2!O1,Sheet1!$K$2:$K$23,0)))^2+(Sheet2!$G$2-INDEX(Sheet1!$H$2:$H$23,MATCH(Sheet2!O1,Sheet1!$K$2:$K$23,0)))^2+(Sheet2!$H$2-INDEX(Sheet1!$I$2:$I$23,MATCH(Sheet2!O1,Sheet1!$K$2:$K$23,0)))^2+(Sheet2!$I$2-INDEX(Sheet1!$J$2:$J$23,MATCH(Sheet2!O1,Sheet1!$K$2:$K$23,0)))^2</f>
        <v>3.6596420238034906</v>
      </c>
      <c r="P2" s="2">
        <f>(Sheet2!$F$2-INDEX(Sheet1!$G$2:$G$23,MATCH(Sheet2!P1,Sheet1!$K$2:$K$23,0)))^2+(Sheet2!$G$2-INDEX(Sheet1!$H$2:$H$23,MATCH(Sheet2!P1,Sheet1!$K$2:$K$23,0)))^2+(Sheet2!$H$2-INDEX(Sheet1!$I$2:$I$23,MATCH(Sheet2!P1,Sheet1!$K$2:$K$23,0)))^2+(Sheet2!$I$2-INDEX(Sheet1!$J$2:$J$23,MATCH(Sheet2!P1,Sheet1!$K$2:$K$23,0)))^2</f>
        <v>3.0921390397868711</v>
      </c>
      <c r="Q2" s="2">
        <f>(Sheet2!$F$2-INDEX(Sheet1!$G$2:$G$23,MATCH(Sheet2!Q1,Sheet1!$K$2:$K$23,0)))^2+(Sheet2!$G$2-INDEX(Sheet1!$H$2:$H$23,MATCH(Sheet2!Q1,Sheet1!$K$2:$K$23,0)))^2+(Sheet2!$H$2-INDEX(Sheet1!$I$2:$I$23,MATCH(Sheet2!Q1,Sheet1!$K$2:$K$23,0)))^2+(Sheet2!$I$2-INDEX(Sheet1!$J$2:$J$23,MATCH(Sheet2!Q1,Sheet1!$K$2:$K$23,0)))^2</f>
        <v>3.2960742192227497</v>
      </c>
      <c r="R2" s="2">
        <f>(Sheet2!$F$2-INDEX(Sheet1!$G$2:$G$23,MATCH(Sheet2!R1,Sheet1!$K$2:$K$23,0)))^2+(Sheet2!$G$2-INDEX(Sheet1!$H$2:$H$23,MATCH(Sheet2!R1,Sheet1!$K$2:$K$23,0)))^2+(Sheet2!$H$2-INDEX(Sheet1!$I$2:$I$23,MATCH(Sheet2!R1,Sheet1!$K$2:$K$23,0)))^2+(Sheet2!$I$2-INDEX(Sheet1!$J$2:$J$23,MATCH(Sheet2!R1,Sheet1!$K$2:$K$23,0)))^2</f>
        <v>2.9181481899512551</v>
      </c>
      <c r="S2" s="2">
        <f>(Sheet2!$F$2-INDEX(Sheet1!$G$2:$G$23,MATCH(Sheet2!S1,Sheet1!$K$2:$K$23,0)))^2+(Sheet2!$G$2-INDEX(Sheet1!$H$2:$H$23,MATCH(Sheet2!S1,Sheet1!$K$2:$K$23,0)))^2+(Sheet2!$H$2-INDEX(Sheet1!$I$2:$I$23,MATCH(Sheet2!S1,Sheet1!$K$2:$K$23,0)))^2+(Sheet2!$I$2-INDEX(Sheet1!$J$2:$J$23,MATCH(Sheet2!S1,Sheet1!$K$2:$K$23,0)))^2</f>
        <v>2.3655656703156196</v>
      </c>
      <c r="T2" s="2">
        <f>(Sheet2!$F$2-INDEX(Sheet1!$G$2:$G$23,MATCH(Sheet2!T1,Sheet1!$K$2:$K$23,0)))^2+(Sheet2!$G$2-INDEX(Sheet1!$H$2:$H$23,MATCH(Sheet2!T1,Sheet1!$K$2:$K$23,0)))^2+(Sheet2!$H$2-INDEX(Sheet1!$I$2:$I$23,MATCH(Sheet2!T1,Sheet1!$K$2:$K$23,0)))^2+(Sheet2!$I$2-INDEX(Sheet1!$J$2:$J$23,MATCH(Sheet2!T1,Sheet1!$K$2:$K$23,0)))^2</f>
        <v>4.2024471843392499</v>
      </c>
      <c r="U2" s="2">
        <f>(Sheet2!$F$2-INDEX(Sheet1!$G$2:$G$23,MATCH(Sheet2!U1,Sheet1!$K$2:$K$23,0)))^2+(Sheet2!$G$2-INDEX(Sheet1!$H$2:$H$23,MATCH(Sheet2!U1,Sheet1!$K$2:$K$23,0)))^2+(Sheet2!$H$2-INDEX(Sheet1!$I$2:$I$23,MATCH(Sheet2!U1,Sheet1!$K$2:$K$23,0)))^2+(Sheet2!$I$2-INDEX(Sheet1!$J$2:$J$23,MATCH(Sheet2!U1,Sheet1!$K$2:$K$23,0)))^2</f>
        <v>5.488129335874615</v>
      </c>
      <c r="V2" s="2">
        <f>(Sheet2!$F$2-INDEX(Sheet1!$G$2:$G$23,MATCH(Sheet2!V1,Sheet1!$K$2:$K$23,0)))^2+(Sheet2!$G$2-INDEX(Sheet1!$H$2:$H$23,MATCH(Sheet2!V1,Sheet1!$K$2:$K$23,0)))^2+(Sheet2!$H$2-INDEX(Sheet1!$I$2:$I$23,MATCH(Sheet2!V1,Sheet1!$K$2:$K$23,0)))^2+(Sheet2!$I$2-INDEX(Sheet1!$J$2:$J$23,MATCH(Sheet2!V1,Sheet1!$K$2:$K$23,0)))^2</f>
        <v>3.4475482717825301</v>
      </c>
      <c r="W2" s="2">
        <f>(Sheet2!$F$2-INDEX(Sheet1!$G$2:$G$23,MATCH(Sheet2!W1,Sheet1!$K$2:$K$23,0)))^2+(Sheet2!$G$2-INDEX(Sheet1!$H$2:$H$23,MATCH(Sheet2!W1,Sheet1!$K$2:$K$23,0)))^2+(Sheet2!$H$2-INDEX(Sheet1!$I$2:$I$23,MATCH(Sheet2!W1,Sheet1!$K$2:$K$23,0)))^2+(Sheet2!$I$2-INDEX(Sheet1!$J$2:$J$23,MATCH(Sheet2!W1,Sheet1!$K$2:$K$23,0)))^2</f>
        <v>4.5134783574071609</v>
      </c>
      <c r="X2" s="2">
        <f>(Sheet2!$F$2-INDEX(Sheet1!$G$2:$G$23,MATCH(Sheet2!X1,Sheet1!$K$2:$K$23,0)))^2+(Sheet2!$G$2-INDEX(Sheet1!$H$2:$H$23,MATCH(Sheet2!X1,Sheet1!$K$2:$K$23,0)))^2+(Sheet2!$H$2-INDEX(Sheet1!$I$2:$I$23,MATCH(Sheet2!X1,Sheet1!$K$2:$K$23,0)))^2+(Sheet2!$I$2-INDEX(Sheet1!$J$2:$J$23,MATCH(Sheet2!X1,Sheet1!$K$2:$K$23,0)))^2</f>
        <v>8.3251396136960771</v>
      </c>
      <c r="Y2" s="2">
        <f>(Sheet2!$F$2-INDEX(Sheet1!$G$2:$G$23,MATCH(Sheet2!Y1,Sheet1!$K$2:$K$23,0)))^2+(Sheet2!$G$2-INDEX(Sheet1!$H$2:$H$23,MATCH(Sheet2!Y1,Sheet1!$K$2:$K$23,0)))^2+(Sheet2!$H$2-INDEX(Sheet1!$I$2:$I$23,MATCH(Sheet2!Y1,Sheet1!$K$2:$K$23,0)))^2+(Sheet2!$I$2-INDEX(Sheet1!$J$2:$J$23,MATCH(Sheet2!Y1,Sheet1!$K$2:$K$23,0)))^2</f>
        <v>5.4355799388780337</v>
      </c>
      <c r="Z2" s="2">
        <f>(Sheet2!$F$2-INDEX(Sheet1!$G$2:$G$23,MATCH(Sheet2!Z1,Sheet1!$K$2:$K$23,0)))^2+(Sheet2!$G$2-INDEX(Sheet1!$H$2:$H$23,MATCH(Sheet2!Z1,Sheet1!$K$2:$K$23,0)))^2+(Sheet2!$H$2-INDEX(Sheet1!$I$2:$I$23,MATCH(Sheet2!Z1,Sheet1!$K$2:$K$23,0)))^2+(Sheet2!$I$2-INDEX(Sheet1!$J$2:$J$23,MATCH(Sheet2!Z1,Sheet1!$K$2:$K$23,0)))^2</f>
        <v>6.8232410799477279</v>
      </c>
      <c r="AA2" s="2">
        <f>(Sheet2!$F$2-INDEX(Sheet1!$G$2:$G$23,MATCH(Sheet2!AA1,Sheet1!$K$2:$K$23,0)))^2+(Sheet2!$G$2-INDEX(Sheet1!$H$2:$H$23,MATCH(Sheet2!AA1,Sheet1!$K$2:$K$23,0)))^2+(Sheet2!$H$2-INDEX(Sheet1!$I$2:$I$23,MATCH(Sheet2!AA1,Sheet1!$K$2:$K$23,0)))^2+(Sheet2!$I$2-INDEX(Sheet1!$J$2:$J$23,MATCH(Sheet2!AA1,Sheet1!$K$2:$K$23,0)))^2</f>
        <v>1.4372150747897978</v>
      </c>
      <c r="AB2" s="2">
        <f>(Sheet2!$F$2-INDEX(Sheet1!$G$2:$G$23,MATCH(Sheet2!AB1,Sheet1!$K$2:$K$23,0)))^2+(Sheet2!$G$2-INDEX(Sheet1!$H$2:$H$23,MATCH(Sheet2!AB1,Sheet1!$K$2:$K$23,0)))^2+(Sheet2!$H$2-INDEX(Sheet1!$I$2:$I$23,MATCH(Sheet2!AB1,Sheet1!$K$2:$K$23,0)))^2+(Sheet2!$I$2-INDEX(Sheet1!$J$2:$J$23,MATCH(Sheet2!AB1,Sheet1!$K$2:$K$23,0)))^2</f>
        <v>2.9914200905148429</v>
      </c>
      <c r="AC2" s="2">
        <f>(Sheet2!$F$2-INDEX(Sheet1!$G$2:$G$23,MATCH(Sheet2!AC1,Sheet1!$K$2:$K$23,0)))^2+(Sheet2!$G$2-INDEX(Sheet1!$H$2:$H$23,MATCH(Sheet2!AC1,Sheet1!$K$2:$K$23,0)))^2+(Sheet2!$H$2-INDEX(Sheet1!$I$2:$I$23,MATCH(Sheet2!AC1,Sheet1!$K$2:$K$23,0)))^2+(Sheet2!$I$2-INDEX(Sheet1!$J$2:$J$23,MATCH(Sheet2!AC1,Sheet1!$K$2:$K$23,0)))^2</f>
        <v>4.0799617673887774</v>
      </c>
      <c r="AD2" s="2">
        <f>(Sheet2!$F$2-INDEX(Sheet1!$G$2:$G$23,MATCH(Sheet2!AD1,Sheet1!$K$2:$K$23,0)))^2+(Sheet2!$G$2-INDEX(Sheet1!$H$2:$H$23,MATCH(Sheet2!AD1,Sheet1!$K$2:$K$23,0)))^2+(Sheet2!$H$2-INDEX(Sheet1!$I$2:$I$23,MATCH(Sheet2!AD1,Sheet1!$K$2:$K$23,0)))^2+(Sheet2!$I$2-INDEX(Sheet1!$J$2:$J$23,MATCH(Sheet2!AD1,Sheet1!$K$2:$K$23,0)))^2</f>
        <v>4.1823854250833774</v>
      </c>
      <c r="AE2" s="2">
        <f>(Sheet2!$F$2-INDEX(Sheet1!$G$2:$G$23,MATCH(Sheet2!AE1,Sheet1!$K$2:$K$23,0)))^2+(Sheet2!$G$2-INDEX(Sheet1!$H$2:$H$23,MATCH(Sheet2!AE1,Sheet1!$K$2:$K$23,0)))^2+(Sheet2!$H$2-INDEX(Sheet1!$I$2:$I$23,MATCH(Sheet2!AE1,Sheet1!$K$2:$K$23,0)))^2+(Sheet2!$I$2-INDEX(Sheet1!$J$2:$J$23,MATCH(Sheet2!AE1,Sheet1!$K$2:$K$23,0)))^2</f>
        <v>4.7568470727483554</v>
      </c>
    </row>
    <row r="6" spans="1:31">
      <c r="B6" s="3" t="e">
        <f>MIN(IF($K2:$AE2&gt;0,$K2:$AE2))</f>
        <v>#VALUE!</v>
      </c>
      <c r="C6" s="3" t="e">
        <f>INDEX($K$1:$AE$1,MATCH(C11,$K2:$AE2,0))</f>
        <v>#N/A</v>
      </c>
    </row>
    <row r="11" spans="1:31">
      <c r="A11" s="3">
        <f>(Sheet2!F2-INDEX(Sheet1!$G$2:$G$23,MATCH(Sheet2!$K$1,Sheet1!K2:K23,0)))^2</f>
        <v>0.57349360637855584</v>
      </c>
    </row>
  </sheetData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GTL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KAUR, Harleen</dc:creator>
  <cp:keywords/>
  <dc:description/>
  <cp:lastModifiedBy>aanand</cp:lastModifiedBy>
  <cp:revision/>
  <dcterms:created xsi:type="dcterms:W3CDTF">2020-10-22T10:31:20Z</dcterms:created>
  <dcterms:modified xsi:type="dcterms:W3CDTF">2020-10-22T13:14:20Z</dcterms:modified>
  <cp:category/>
  <cp:contentStatus/>
</cp:coreProperties>
</file>