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4\AC\Temp\"/>
    </mc:Choice>
  </mc:AlternateContent>
  <xr:revisionPtr revIDLastSave="332" documentId="11_D1958DE6F1B590820DEB32F693B4E3439E1FC51E" xr6:coauthVersionLast="45" xr6:coauthVersionMax="45" xr10:uidLastSave="{CBC46468-E5F9-4497-9497-7DF39D8859F0}"/>
  <bookViews>
    <workbookView xWindow="240" yWindow="105" windowWidth="14805" windowHeight="8010" firstSheet="4" activeTab="4" xr2:uid="{00000000-000D-0000-FFFF-FFFF00000000}"/>
  </bookViews>
  <sheets>
    <sheet name="Sheet1" sheetId="1" state="hidden" r:id="rId1"/>
    <sheet name="Sheet2" sheetId="2" state="hidden" r:id="rId2"/>
    <sheet name="Sheet4" sheetId="4" state="hidden" r:id="rId3"/>
    <sheet name="28Clusters" sheetId="5" r:id="rId4"/>
    <sheet name="22 Cluster" sheetId="9" r:id="rId5"/>
    <sheet name="Cities&amp;Data" sheetId="3" r:id="rId6"/>
    <sheet name="Sheet3" sheetId="10" r:id="rId7"/>
    <sheet name="ClusterAssignments" sheetId="6" r:id="rId8"/>
    <sheet name="Cluster_Means" sheetId="7" r:id="rId9"/>
    <sheet name="RogueCities" sheetId="8" r:id="rId10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6" l="1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2" i="3"/>
  <c r="D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U9" i="8" l="1"/>
  <c r="U8" i="8"/>
  <c r="H7" i="3"/>
  <c r="U7" i="3"/>
  <c r="H4" i="3" l="1"/>
  <c r="H3" i="3"/>
  <c r="H5" i="3"/>
  <c r="H6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2" i="3"/>
  <c r="C146" i="6"/>
  <c r="C147" i="6"/>
  <c r="C148" i="6"/>
  <c r="C149" i="6"/>
  <c r="C150" i="6"/>
  <c r="U21" i="3" s="1"/>
  <c r="C151" i="6"/>
  <c r="U23" i="3" s="1"/>
  <c r="C152" i="6"/>
  <c r="U26" i="3" s="1"/>
  <c r="C153" i="6"/>
  <c r="U27" i="3" s="1"/>
  <c r="C154" i="6"/>
  <c r="U31" i="3" s="1"/>
  <c r="C155" i="6"/>
  <c r="U49" i="3" s="1"/>
  <c r="C156" i="6"/>
  <c r="C157" i="6"/>
  <c r="U87" i="3" s="1"/>
  <c r="C158" i="6"/>
  <c r="U113" i="3" s="1"/>
  <c r="C159" i="6"/>
  <c r="U333" i="3" s="1"/>
  <c r="C160" i="6"/>
  <c r="U367" i="3" s="1"/>
  <c r="C161" i="6"/>
  <c r="U380" i="3" s="1"/>
  <c r="C162" i="6"/>
  <c r="U469" i="3" s="1"/>
  <c r="C163" i="6"/>
  <c r="U9" i="3" s="1"/>
  <c r="C164" i="6"/>
  <c r="U16" i="3" s="1"/>
  <c r="C165" i="6"/>
  <c r="C166" i="6"/>
  <c r="U18" i="3" s="1"/>
  <c r="C167" i="6"/>
  <c r="U39" i="3" s="1"/>
  <c r="C168" i="6"/>
  <c r="U46" i="3" s="1"/>
  <c r="C169" i="6"/>
  <c r="U47" i="3" s="1"/>
  <c r="C170" i="6"/>
  <c r="U54" i="3" s="1"/>
  <c r="C171" i="6"/>
  <c r="C172" i="6"/>
  <c r="U58" i="3" s="1"/>
  <c r="C173" i="6"/>
  <c r="U63" i="3" s="1"/>
  <c r="C174" i="6"/>
  <c r="U69" i="3" s="1"/>
  <c r="C175" i="6"/>
  <c r="U80" i="3" s="1"/>
  <c r="C176" i="6"/>
  <c r="U81" i="3" s="1"/>
  <c r="C177" i="6"/>
  <c r="U82" i="3" s="1"/>
  <c r="C178" i="6"/>
  <c r="U93" i="3" s="1"/>
  <c r="C179" i="6"/>
  <c r="U19" i="3" s="1"/>
  <c r="C180" i="6"/>
  <c r="C181" i="6"/>
  <c r="U30" i="3" s="1"/>
  <c r="C182" i="6"/>
  <c r="U32" i="3" s="1"/>
  <c r="C183" i="6"/>
  <c r="U33" i="3" s="1"/>
  <c r="C184" i="6"/>
  <c r="C185" i="6"/>
  <c r="U185" i="3" s="1"/>
  <c r="C186" i="6"/>
  <c r="U192" i="3" s="1"/>
  <c r="C187" i="6"/>
  <c r="U200" i="3" s="1"/>
  <c r="C188" i="6"/>
  <c r="U205" i="3" s="1"/>
  <c r="C189" i="6"/>
  <c r="U223" i="3" s="1"/>
  <c r="C190" i="6"/>
  <c r="U288" i="3" s="1"/>
  <c r="C191" i="6"/>
  <c r="U303" i="3" s="1"/>
  <c r="C192" i="6"/>
  <c r="U305" i="3" s="1"/>
  <c r="C193" i="6"/>
  <c r="U315" i="3" s="1"/>
  <c r="C194" i="6"/>
  <c r="C195" i="6"/>
  <c r="U334" i="3" s="1"/>
  <c r="C196" i="6"/>
  <c r="U337" i="3" s="1"/>
  <c r="C197" i="6"/>
  <c r="U345" i="3" s="1"/>
  <c r="C198" i="6"/>
  <c r="U360" i="3" s="1"/>
  <c r="C199" i="6"/>
  <c r="U375" i="3" s="1"/>
  <c r="C200" i="6"/>
  <c r="U387" i="3" s="1"/>
  <c r="C201" i="6"/>
  <c r="U397" i="3" s="1"/>
  <c r="C202" i="6"/>
  <c r="U409" i="3" s="1"/>
  <c r="C203" i="6"/>
  <c r="U415" i="3" s="1"/>
  <c r="C204" i="6"/>
  <c r="U433" i="3" s="1"/>
  <c r="C205" i="6"/>
  <c r="U452" i="3" s="1"/>
  <c r="C206" i="6"/>
  <c r="U459" i="3" s="1"/>
  <c r="C207" i="6"/>
  <c r="U466" i="3" s="1"/>
  <c r="C208" i="6"/>
  <c r="U480" i="3" s="1"/>
  <c r="C209" i="6"/>
  <c r="U495" i="3" s="1"/>
  <c r="C210" i="6"/>
  <c r="U496" i="3" s="1"/>
  <c r="C211" i="6"/>
  <c r="U498" i="3" s="1"/>
  <c r="C212" i="6"/>
  <c r="U501" i="3" s="1"/>
  <c r="C213" i="6"/>
  <c r="U513" i="3" s="1"/>
  <c r="C214" i="6"/>
  <c r="U529" i="3" s="1"/>
  <c r="C215" i="6"/>
  <c r="U534" i="3" s="1"/>
  <c r="C216" i="6"/>
  <c r="U37" i="3" s="1"/>
  <c r="C217" i="6"/>
  <c r="U40" i="3" s="1"/>
  <c r="C218" i="6"/>
  <c r="U41" i="3" s="1"/>
  <c r="C219" i="6"/>
  <c r="U42" i="3" s="1"/>
  <c r="C220" i="6"/>
  <c r="U43" i="3" s="1"/>
  <c r="C221" i="6"/>
  <c r="U44" i="3" s="1"/>
  <c r="C222" i="6"/>
  <c r="U45" i="3" s="1"/>
  <c r="C223" i="6"/>
  <c r="U48" i="3" s="1"/>
  <c r="C224" i="6"/>
  <c r="U50" i="3" s="1"/>
  <c r="C225" i="6"/>
  <c r="U51" i="3" s="1"/>
  <c r="C226" i="6"/>
  <c r="U52" i="3" s="1"/>
  <c r="C227" i="6"/>
  <c r="U53" i="3" s="1"/>
  <c r="C228" i="6"/>
  <c r="U55" i="3" s="1"/>
  <c r="C229" i="6"/>
  <c r="U57" i="3" s="1"/>
  <c r="C230" i="6"/>
  <c r="U59" i="3" s="1"/>
  <c r="C231" i="6"/>
  <c r="U60" i="3" s="1"/>
  <c r="C232" i="6"/>
  <c r="U61" i="3" s="1"/>
  <c r="C233" i="6"/>
  <c r="U65" i="3" s="1"/>
  <c r="C234" i="6"/>
  <c r="U71" i="3" s="1"/>
  <c r="C235" i="6"/>
  <c r="U73" i="3" s="1"/>
  <c r="C236" i="6"/>
  <c r="C237" i="6"/>
  <c r="U78" i="3" s="1"/>
  <c r="C238" i="6"/>
  <c r="U179" i="3" s="1"/>
  <c r="C239" i="6"/>
  <c r="U187" i="3" s="1"/>
  <c r="C240" i="6"/>
  <c r="U191" i="3" s="1"/>
  <c r="C241" i="6"/>
  <c r="U194" i="3" s="1"/>
  <c r="C242" i="6"/>
  <c r="U199" i="3" s="1"/>
  <c r="C243" i="6"/>
  <c r="U207" i="3" s="1"/>
  <c r="C244" i="6"/>
  <c r="U216" i="3" s="1"/>
  <c r="C245" i="6"/>
  <c r="U217" i="3" s="1"/>
  <c r="C246" i="6"/>
  <c r="U222" i="3" s="1"/>
  <c r="C247" i="6"/>
  <c r="U224" i="3" s="1"/>
  <c r="C248" i="6"/>
  <c r="U225" i="3" s="1"/>
  <c r="C249" i="6"/>
  <c r="U226" i="3" s="1"/>
  <c r="C250" i="6"/>
  <c r="U228" i="3" s="1"/>
  <c r="C251" i="6"/>
  <c r="U231" i="3" s="1"/>
  <c r="C252" i="6"/>
  <c r="U232" i="3" s="1"/>
  <c r="C253" i="6"/>
  <c r="U234" i="3" s="1"/>
  <c r="C254" i="6"/>
  <c r="U235" i="3" s="1"/>
  <c r="C255" i="6"/>
  <c r="U239" i="3" s="1"/>
  <c r="C256" i="6"/>
  <c r="U244" i="3" s="1"/>
  <c r="C257" i="6"/>
  <c r="U245" i="3" s="1"/>
  <c r="C258" i="6"/>
  <c r="U247" i="3" s="1"/>
  <c r="C259" i="6"/>
  <c r="U249" i="3" s="1"/>
  <c r="C260" i="6"/>
  <c r="U250" i="3" s="1"/>
  <c r="C261" i="6"/>
  <c r="U256" i="3" s="1"/>
  <c r="C262" i="6"/>
  <c r="U257" i="3" s="1"/>
  <c r="C263" i="6"/>
  <c r="U263" i="3" s="1"/>
  <c r="C264" i="6"/>
  <c r="U267" i="3" s="1"/>
  <c r="C265" i="6"/>
  <c r="U268" i="3" s="1"/>
  <c r="C266" i="6"/>
  <c r="U269" i="3" s="1"/>
  <c r="C267" i="6"/>
  <c r="U271" i="3" s="1"/>
  <c r="C268" i="6"/>
  <c r="U274" i="3" s="1"/>
  <c r="C269" i="6"/>
  <c r="U277" i="3" s="1"/>
  <c r="C270" i="6"/>
  <c r="U281" i="3" s="1"/>
  <c r="C271" i="6"/>
  <c r="U283" i="3" s="1"/>
  <c r="C272" i="6"/>
  <c r="U284" i="3" s="1"/>
  <c r="C273" i="6"/>
  <c r="U290" i="3" s="1"/>
  <c r="C274" i="6"/>
  <c r="U292" i="3" s="1"/>
  <c r="C275" i="6"/>
  <c r="U293" i="3" s="1"/>
  <c r="C276" i="6"/>
  <c r="U294" i="3" s="1"/>
  <c r="C277" i="6"/>
  <c r="U296" i="3" s="1"/>
  <c r="C278" i="6"/>
  <c r="U298" i="3" s="1"/>
  <c r="C279" i="6"/>
  <c r="U299" i="3" s="1"/>
  <c r="C280" i="6"/>
  <c r="U301" i="3" s="1"/>
  <c r="C281" i="6"/>
  <c r="U304" i="3" s="1"/>
  <c r="C282" i="6"/>
  <c r="U308" i="3" s="1"/>
  <c r="C283" i="6"/>
  <c r="U312" i="3" s="1"/>
  <c r="C284" i="6"/>
  <c r="U321" i="3" s="1"/>
  <c r="C285" i="6"/>
  <c r="U323" i="3" s="1"/>
  <c r="C286" i="6"/>
  <c r="U328" i="3" s="1"/>
  <c r="C287" i="6"/>
  <c r="U329" i="3" s="1"/>
  <c r="C288" i="6"/>
  <c r="U330" i="3" s="1"/>
  <c r="C289" i="6"/>
  <c r="U332" i="3" s="1"/>
  <c r="C290" i="6"/>
  <c r="U336" i="3" s="1"/>
  <c r="C291" i="6"/>
  <c r="U340" i="3" s="1"/>
  <c r="C292" i="6"/>
  <c r="U341" i="3" s="1"/>
  <c r="C293" i="6"/>
  <c r="U343" i="3" s="1"/>
  <c r="C294" i="6"/>
  <c r="U344" i="3" s="1"/>
  <c r="C295" i="6"/>
  <c r="U346" i="3" s="1"/>
  <c r="C296" i="6"/>
  <c r="U347" i="3" s="1"/>
  <c r="C297" i="6"/>
  <c r="U348" i="3" s="1"/>
  <c r="C298" i="6"/>
  <c r="U349" i="3" s="1"/>
  <c r="C299" i="6"/>
  <c r="U350" i="3" s="1"/>
  <c r="C300" i="6"/>
  <c r="U352" i="3" s="1"/>
  <c r="C301" i="6"/>
  <c r="U353" i="3" s="1"/>
  <c r="C302" i="6"/>
  <c r="U354" i="3" s="1"/>
  <c r="C303" i="6"/>
  <c r="U355" i="3" s="1"/>
  <c r="C304" i="6"/>
  <c r="U356" i="3" s="1"/>
  <c r="C305" i="6"/>
  <c r="U357" i="3" s="1"/>
  <c r="C306" i="6"/>
  <c r="U358" i="3" s="1"/>
  <c r="C307" i="6"/>
  <c r="U361" i="3" s="1"/>
  <c r="C308" i="6"/>
  <c r="U362" i="3" s="1"/>
  <c r="C309" i="6"/>
  <c r="U363" i="3" s="1"/>
  <c r="C310" i="6"/>
  <c r="U364" i="3" s="1"/>
  <c r="C311" i="6"/>
  <c r="U365" i="3" s="1"/>
  <c r="C312" i="6"/>
  <c r="U366" i="3" s="1"/>
  <c r="C313" i="6"/>
  <c r="U370" i="3" s="1"/>
  <c r="C314" i="6"/>
  <c r="U371" i="3" s="1"/>
  <c r="C315" i="6"/>
  <c r="U372" i="3" s="1"/>
  <c r="C316" i="6"/>
  <c r="U374" i="3" s="1"/>
  <c r="C317" i="6"/>
  <c r="U376" i="3" s="1"/>
  <c r="C318" i="6"/>
  <c r="U379" i="3" s="1"/>
  <c r="C319" i="6"/>
  <c r="U383" i="3" s="1"/>
  <c r="C320" i="6"/>
  <c r="U384" i="3" s="1"/>
  <c r="C321" i="6"/>
  <c r="U388" i="3" s="1"/>
  <c r="C322" i="6"/>
  <c r="U389" i="3" s="1"/>
  <c r="C323" i="6"/>
  <c r="U391" i="3" s="1"/>
  <c r="C324" i="6"/>
  <c r="U393" i="3" s="1"/>
  <c r="C325" i="6"/>
  <c r="U395" i="3" s="1"/>
  <c r="C326" i="6"/>
  <c r="U396" i="3" s="1"/>
  <c r="C327" i="6"/>
  <c r="U399" i="3" s="1"/>
  <c r="C328" i="6"/>
  <c r="U402" i="3" s="1"/>
  <c r="C329" i="6"/>
  <c r="U403" i="3" s="1"/>
  <c r="C330" i="6"/>
  <c r="U404" i="3" s="1"/>
  <c r="C331" i="6"/>
  <c r="U405" i="3" s="1"/>
  <c r="C332" i="6"/>
  <c r="U406" i="3" s="1"/>
  <c r="C333" i="6"/>
  <c r="U407" i="3" s="1"/>
  <c r="C334" i="6"/>
  <c r="U410" i="3" s="1"/>
  <c r="C335" i="6"/>
  <c r="C336" i="6"/>
  <c r="U414" i="3" s="1"/>
  <c r="C337" i="6"/>
  <c r="U416" i="3" s="1"/>
  <c r="C338" i="6"/>
  <c r="U417" i="3" s="1"/>
  <c r="C339" i="6"/>
  <c r="U419" i="3" s="1"/>
  <c r="C340" i="6"/>
  <c r="U420" i="3" s="1"/>
  <c r="C341" i="6"/>
  <c r="U421" i="3" s="1"/>
  <c r="C342" i="6"/>
  <c r="U422" i="3" s="1"/>
  <c r="C343" i="6"/>
  <c r="U423" i="3" s="1"/>
  <c r="C344" i="6"/>
  <c r="U424" i="3" s="1"/>
  <c r="C345" i="6"/>
  <c r="U425" i="3" s="1"/>
  <c r="C346" i="6"/>
  <c r="U427" i="3" s="1"/>
  <c r="C347" i="6"/>
  <c r="U428" i="3" s="1"/>
  <c r="C348" i="6"/>
  <c r="U429" i="3" s="1"/>
  <c r="C349" i="6"/>
  <c r="U431" i="3" s="1"/>
  <c r="C350" i="6"/>
  <c r="U435" i="3" s="1"/>
  <c r="C351" i="6"/>
  <c r="U436" i="3" s="1"/>
  <c r="C352" i="6"/>
  <c r="U438" i="3" s="1"/>
  <c r="C353" i="6"/>
  <c r="U439" i="3" s="1"/>
  <c r="C354" i="6"/>
  <c r="U440" i="3" s="1"/>
  <c r="C355" i="6"/>
  <c r="U441" i="3" s="1"/>
  <c r="C356" i="6"/>
  <c r="U445" i="3" s="1"/>
  <c r="C357" i="6"/>
  <c r="U446" i="3" s="1"/>
  <c r="C358" i="6"/>
  <c r="U448" i="3" s="1"/>
  <c r="C359" i="6"/>
  <c r="U449" i="3" s="1"/>
  <c r="C360" i="6"/>
  <c r="U453" i="3" s="1"/>
  <c r="C361" i="6"/>
  <c r="U455" i="3" s="1"/>
  <c r="C362" i="6"/>
  <c r="U456" i="3" s="1"/>
  <c r="C363" i="6"/>
  <c r="U457" i="3" s="1"/>
  <c r="C364" i="6"/>
  <c r="U458" i="3" s="1"/>
  <c r="C365" i="6"/>
  <c r="U460" i="3" s="1"/>
  <c r="C366" i="6"/>
  <c r="U461" i="3" s="1"/>
  <c r="C367" i="6"/>
  <c r="U462" i="3" s="1"/>
  <c r="C368" i="6"/>
  <c r="U463" i="3" s="1"/>
  <c r="C369" i="6"/>
  <c r="U464" i="3" s="1"/>
  <c r="C370" i="6"/>
  <c r="U468" i="3" s="1"/>
  <c r="C371" i="6"/>
  <c r="U470" i="3" s="1"/>
  <c r="C372" i="6"/>
  <c r="U471" i="3" s="1"/>
  <c r="C373" i="6"/>
  <c r="U473" i="3" s="1"/>
  <c r="C374" i="6"/>
  <c r="U475" i="3" s="1"/>
  <c r="C375" i="6"/>
  <c r="U476" i="3" s="1"/>
  <c r="C376" i="6"/>
  <c r="U477" i="3" s="1"/>
  <c r="C377" i="6"/>
  <c r="U479" i="3" s="1"/>
  <c r="C378" i="6"/>
  <c r="U482" i="3" s="1"/>
  <c r="C379" i="6"/>
  <c r="U484" i="3" s="1"/>
  <c r="C380" i="6"/>
  <c r="U485" i="3" s="1"/>
  <c r="C381" i="6"/>
  <c r="U486" i="3" s="1"/>
  <c r="C382" i="6"/>
  <c r="U487" i="3" s="1"/>
  <c r="C383" i="6"/>
  <c r="U490" i="3" s="1"/>
  <c r="C384" i="6"/>
  <c r="U491" i="3" s="1"/>
  <c r="C385" i="6"/>
  <c r="U493" i="3" s="1"/>
  <c r="C386" i="6"/>
  <c r="U494" i="3" s="1"/>
  <c r="C387" i="6"/>
  <c r="U500" i="3" s="1"/>
  <c r="C388" i="6"/>
  <c r="U503" i="3" s="1"/>
  <c r="C389" i="6"/>
  <c r="U504" i="3" s="1"/>
  <c r="C390" i="6"/>
  <c r="U506" i="3" s="1"/>
  <c r="C391" i="6"/>
  <c r="U507" i="3" s="1"/>
  <c r="C392" i="6"/>
  <c r="U510" i="3" s="1"/>
  <c r="C393" i="6"/>
  <c r="U514" i="3" s="1"/>
  <c r="C394" i="6"/>
  <c r="U515" i="3" s="1"/>
  <c r="C395" i="6"/>
  <c r="U516" i="3" s="1"/>
  <c r="C396" i="6"/>
  <c r="U517" i="3" s="1"/>
  <c r="C397" i="6"/>
  <c r="U518" i="3" s="1"/>
  <c r="C398" i="6"/>
  <c r="U520" i="3" s="1"/>
  <c r="C399" i="6"/>
  <c r="U522" i="3" s="1"/>
  <c r="C400" i="6"/>
  <c r="U523" i="3" s="1"/>
  <c r="C401" i="6"/>
  <c r="U524" i="3" s="1"/>
  <c r="C402" i="6"/>
  <c r="U528" i="3" s="1"/>
  <c r="C403" i="6"/>
  <c r="U532" i="3" s="1"/>
  <c r="C404" i="6"/>
  <c r="U533" i="3" s="1"/>
  <c r="C405" i="6"/>
  <c r="U535" i="3" s="1"/>
  <c r="C406" i="6"/>
  <c r="U536" i="3" s="1"/>
  <c r="C407" i="6"/>
  <c r="U537" i="3" s="1"/>
  <c r="C408" i="6"/>
  <c r="U538" i="3" s="1"/>
  <c r="C409" i="6"/>
  <c r="U540" i="3" s="1"/>
  <c r="C410" i="6"/>
  <c r="U541" i="3" s="1"/>
  <c r="C411" i="6"/>
  <c r="U542" i="3" s="1"/>
  <c r="C412" i="6"/>
  <c r="C413" i="6"/>
  <c r="C414" i="6"/>
  <c r="U138" i="3" s="1"/>
  <c r="C415" i="6"/>
  <c r="U149" i="3" s="1"/>
  <c r="C416" i="6"/>
  <c r="U161" i="3" s="1"/>
  <c r="C417" i="6"/>
  <c r="U165" i="3" s="1"/>
  <c r="C418" i="6"/>
  <c r="U168" i="3" s="1"/>
  <c r="C419" i="6"/>
  <c r="U169" i="3" s="1"/>
  <c r="C420" i="6"/>
  <c r="U170" i="3" s="1"/>
  <c r="C421" i="6"/>
  <c r="U182" i="3" s="1"/>
  <c r="C422" i="6"/>
  <c r="U198" i="3" s="1"/>
  <c r="C423" i="6"/>
  <c r="U206" i="3" s="1"/>
  <c r="C424" i="6"/>
  <c r="U208" i="3" s="1"/>
  <c r="C425" i="6"/>
  <c r="U211" i="3" s="1"/>
  <c r="C426" i="6"/>
  <c r="U212" i="3" s="1"/>
  <c r="C427" i="6"/>
  <c r="U230" i="3" s="1"/>
  <c r="C428" i="6"/>
  <c r="U233" i="3" s="1"/>
  <c r="C429" i="6"/>
  <c r="U236" i="3" s="1"/>
  <c r="C430" i="6"/>
  <c r="U237" i="3" s="1"/>
  <c r="C431" i="6"/>
  <c r="U238" i="3" s="1"/>
  <c r="C432" i="6"/>
  <c r="U248" i="3" s="1"/>
  <c r="C433" i="6"/>
  <c r="U253" i="3" s="1"/>
  <c r="C434" i="6"/>
  <c r="U254" i="3" s="1"/>
  <c r="C435" i="6"/>
  <c r="U255" i="3" s="1"/>
  <c r="C436" i="6"/>
  <c r="U258" i="3" s="1"/>
  <c r="C437" i="6"/>
  <c r="U259" i="3" s="1"/>
  <c r="C438" i="6"/>
  <c r="U262" i="3" s="1"/>
  <c r="C439" i="6"/>
  <c r="U264" i="3" s="1"/>
  <c r="C440" i="6"/>
  <c r="U265" i="3" s="1"/>
  <c r="C441" i="6"/>
  <c r="U272" i="3" s="1"/>
  <c r="C442" i="6"/>
  <c r="U273" i="3" s="1"/>
  <c r="C443" i="6"/>
  <c r="U275" i="3" s="1"/>
  <c r="C444" i="6"/>
  <c r="U279" i="3" s="1"/>
  <c r="C445" i="6"/>
  <c r="U285" i="3" s="1"/>
  <c r="C446" i="6"/>
  <c r="U289" i="3" s="1"/>
  <c r="C447" i="6"/>
  <c r="U295" i="3" s="1"/>
  <c r="C448" i="6"/>
  <c r="U300" i="3" s="1"/>
  <c r="C449" i="6"/>
  <c r="C450" i="6"/>
  <c r="U307" i="3" s="1"/>
  <c r="C451" i="6"/>
  <c r="U309" i="3" s="1"/>
  <c r="C452" i="6"/>
  <c r="U311" i="3" s="1"/>
  <c r="C453" i="6"/>
  <c r="U314" i="3" s="1"/>
  <c r="C454" i="6"/>
  <c r="U316" i="3" s="1"/>
  <c r="C455" i="6"/>
  <c r="U320" i="3" s="1"/>
  <c r="C456" i="6"/>
  <c r="U324" i="3" s="1"/>
  <c r="C457" i="6"/>
  <c r="U325" i="3" s="1"/>
  <c r="C458" i="6"/>
  <c r="U331" i="3" s="1"/>
  <c r="C459" i="6"/>
  <c r="U351" i="3" s="1"/>
  <c r="C460" i="6"/>
  <c r="U359" i="3" s="1"/>
  <c r="C461" i="6"/>
  <c r="U368" i="3" s="1"/>
  <c r="C462" i="6"/>
  <c r="U369" i="3" s="1"/>
  <c r="C463" i="6"/>
  <c r="U373" i="3" s="1"/>
  <c r="C464" i="6"/>
  <c r="U378" i="3" s="1"/>
  <c r="C465" i="6"/>
  <c r="U381" i="3" s="1"/>
  <c r="C466" i="6"/>
  <c r="U382" i="3" s="1"/>
  <c r="C467" i="6"/>
  <c r="U385" i="3" s="1"/>
  <c r="C468" i="6"/>
  <c r="U386" i="3" s="1"/>
  <c r="C469" i="6"/>
  <c r="U392" i="3" s="1"/>
  <c r="C470" i="6"/>
  <c r="U394" i="3" s="1"/>
  <c r="C471" i="6"/>
  <c r="U398" i="3" s="1"/>
  <c r="C472" i="6"/>
  <c r="U401" i="3" s="1"/>
  <c r="C473" i="6"/>
  <c r="U408" i="3" s="1"/>
  <c r="C474" i="6"/>
  <c r="U412" i="3" s="1"/>
  <c r="C475" i="6"/>
  <c r="U413" i="3" s="1"/>
  <c r="C476" i="6"/>
  <c r="U426" i="3" s="1"/>
  <c r="C477" i="6"/>
  <c r="U432" i="3" s="1"/>
  <c r="C478" i="6"/>
  <c r="U434" i="3" s="1"/>
  <c r="C479" i="6"/>
  <c r="U437" i="3" s="1"/>
  <c r="C480" i="6"/>
  <c r="U442" i="3" s="1"/>
  <c r="C481" i="6"/>
  <c r="U443" i="3" s="1"/>
  <c r="C482" i="6"/>
  <c r="U444" i="3" s="1"/>
  <c r="C483" i="6"/>
  <c r="U447" i="3" s="1"/>
  <c r="C484" i="6"/>
  <c r="U450" i="3" s="1"/>
  <c r="C485" i="6"/>
  <c r="U451" i="3" s="1"/>
  <c r="C486" i="6"/>
  <c r="U454" i="3" s="1"/>
  <c r="C487" i="6"/>
  <c r="U465" i="3" s="1"/>
  <c r="C488" i="6"/>
  <c r="U472" i="3" s="1"/>
  <c r="C489" i="6"/>
  <c r="U474" i="3" s="1"/>
  <c r="C490" i="6"/>
  <c r="U478" i="3" s="1"/>
  <c r="C491" i="6"/>
  <c r="U481" i="3" s="1"/>
  <c r="C492" i="6"/>
  <c r="U483" i="3" s="1"/>
  <c r="C493" i="6"/>
  <c r="U488" i="3" s="1"/>
  <c r="C494" i="6"/>
  <c r="U499" i="3" s="1"/>
  <c r="C495" i="6"/>
  <c r="U505" i="3" s="1"/>
  <c r="C496" i="6"/>
  <c r="U508" i="3" s="1"/>
  <c r="C497" i="6"/>
  <c r="U509" i="3" s="1"/>
  <c r="C498" i="6"/>
  <c r="U521" i="3" s="1"/>
  <c r="C499" i="6"/>
  <c r="U525" i="3" s="1"/>
  <c r="C500" i="6"/>
  <c r="U527" i="3" s="1"/>
  <c r="C501" i="6"/>
  <c r="U530" i="3" s="1"/>
  <c r="C502" i="6"/>
  <c r="U531" i="3" s="1"/>
  <c r="C503" i="6"/>
  <c r="U543" i="3" s="1"/>
  <c r="C504" i="6"/>
  <c r="U544" i="3" s="1"/>
  <c r="C505" i="6"/>
  <c r="U545" i="3" s="1"/>
  <c r="C506" i="6"/>
  <c r="C507" i="6"/>
  <c r="U62" i="3" s="1"/>
  <c r="C508" i="6"/>
  <c r="U68" i="3" s="1"/>
  <c r="C509" i="6"/>
  <c r="U74" i="3" s="1"/>
  <c r="C510" i="6"/>
  <c r="U77" i="3" s="1"/>
  <c r="C511" i="6"/>
  <c r="U84" i="3" s="1"/>
  <c r="C512" i="6"/>
  <c r="U90" i="3" s="1"/>
  <c r="C513" i="6"/>
  <c r="U94" i="3" s="1"/>
  <c r="C514" i="6"/>
  <c r="U95" i="3" s="1"/>
  <c r="C515" i="6"/>
  <c r="U96" i="3" s="1"/>
  <c r="C516" i="6"/>
  <c r="U98" i="3" s="1"/>
  <c r="C517" i="6"/>
  <c r="U102" i="3" s="1"/>
  <c r="C518" i="6"/>
  <c r="U104" i="3" s="1"/>
  <c r="C519" i="6"/>
  <c r="U108" i="3" s="1"/>
  <c r="C520" i="6"/>
  <c r="U109" i="3" s="1"/>
  <c r="C521" i="6"/>
  <c r="U116" i="3" s="1"/>
  <c r="C522" i="6"/>
  <c r="U121" i="3" s="1"/>
  <c r="C523" i="6"/>
  <c r="U124" i="3" s="1"/>
  <c r="C524" i="6"/>
  <c r="U128" i="3" s="1"/>
  <c r="C525" i="6"/>
  <c r="U134" i="3" s="1"/>
  <c r="C526" i="6"/>
  <c r="C527" i="6"/>
  <c r="U140" i="3" s="1"/>
  <c r="C528" i="6"/>
  <c r="U141" i="3" s="1"/>
  <c r="C529" i="6"/>
  <c r="U142" i="3" s="1"/>
  <c r="C530" i="6"/>
  <c r="U143" i="3" s="1"/>
  <c r="C531" i="6"/>
  <c r="U144" i="3" s="1"/>
  <c r="C532" i="6"/>
  <c r="U146" i="3" s="1"/>
  <c r="C533" i="6"/>
  <c r="U153" i="3" s="1"/>
  <c r="C534" i="6"/>
  <c r="U166" i="3" s="1"/>
  <c r="C535" i="6"/>
  <c r="U172" i="3" s="1"/>
  <c r="C536" i="6"/>
  <c r="U201" i="3" s="1"/>
  <c r="C537" i="6"/>
  <c r="U204" i="3" s="1"/>
  <c r="C538" i="6"/>
  <c r="U209" i="3" s="1"/>
  <c r="C539" i="6"/>
  <c r="U339" i="3" s="1"/>
  <c r="C540" i="6"/>
  <c r="U539" i="3" s="1"/>
  <c r="C541" i="6"/>
  <c r="U22" i="3" s="1"/>
  <c r="C542" i="6"/>
  <c r="U28" i="3" s="1"/>
  <c r="C543" i="6"/>
  <c r="U29" i="3" s="1"/>
  <c r="C544" i="6"/>
  <c r="C545" i="6"/>
  <c r="U35" i="3" s="1"/>
  <c r="C145" i="6"/>
  <c r="C3" i="6"/>
  <c r="C4" i="6"/>
  <c r="C5" i="6"/>
  <c r="C6" i="6"/>
  <c r="C7" i="6"/>
  <c r="C8" i="6"/>
  <c r="U8" i="3" s="1"/>
  <c r="C9" i="6"/>
  <c r="C10" i="6"/>
  <c r="U129" i="3" s="1"/>
  <c r="C11" i="6"/>
  <c r="U133" i="3" s="1"/>
  <c r="C12" i="6"/>
  <c r="U136" i="3" s="1"/>
  <c r="C13" i="6"/>
  <c r="U148" i="3" s="1"/>
  <c r="C14" i="6"/>
  <c r="U152" i="3" s="1"/>
  <c r="C15" i="6"/>
  <c r="U155" i="3" s="1"/>
  <c r="C16" i="6"/>
  <c r="U158" i="3" s="1"/>
  <c r="C17" i="6"/>
  <c r="U159" i="3" s="1"/>
  <c r="C18" i="6"/>
  <c r="U160" i="3" s="1"/>
  <c r="C19" i="6"/>
  <c r="U164" i="3" s="1"/>
  <c r="C20" i="6"/>
  <c r="U167" i="3" s="1"/>
  <c r="C21" i="6"/>
  <c r="U174" i="3" s="1"/>
  <c r="C22" i="6"/>
  <c r="U175" i="3" s="1"/>
  <c r="C23" i="6"/>
  <c r="U180" i="3" s="1"/>
  <c r="C24" i="6"/>
  <c r="U183" i="3" s="1"/>
  <c r="C25" i="6"/>
  <c r="U186" i="3" s="1"/>
  <c r="C26" i="6"/>
  <c r="U188" i="3" s="1"/>
  <c r="C27" i="6"/>
  <c r="U189" i="3" s="1"/>
  <c r="C28" i="6"/>
  <c r="U193" i="3" s="1"/>
  <c r="C29" i="6"/>
  <c r="U195" i="3" s="1"/>
  <c r="C30" i="6"/>
  <c r="U202" i="3" s="1"/>
  <c r="C31" i="6"/>
  <c r="U203" i="3" s="1"/>
  <c r="C32" i="6"/>
  <c r="U210" i="3" s="1"/>
  <c r="C33" i="6"/>
  <c r="U213" i="3" s="1"/>
  <c r="C34" i="6"/>
  <c r="U214" i="3" s="1"/>
  <c r="C35" i="6"/>
  <c r="U215" i="3" s="1"/>
  <c r="C36" i="6"/>
  <c r="U218" i="3" s="1"/>
  <c r="C37" i="6"/>
  <c r="U219" i="3" s="1"/>
  <c r="C38" i="6"/>
  <c r="U220" i="3" s="1"/>
  <c r="C39" i="6"/>
  <c r="C40" i="6"/>
  <c r="U227" i="3" s="1"/>
  <c r="C41" i="6"/>
  <c r="U229" i="3" s="1"/>
  <c r="C42" i="6"/>
  <c r="U240" i="3" s="1"/>
  <c r="C43" i="6"/>
  <c r="U241" i="3" s="1"/>
  <c r="C44" i="6"/>
  <c r="U242" i="3" s="1"/>
  <c r="C45" i="6"/>
  <c r="U243" i="3" s="1"/>
  <c r="C46" i="6"/>
  <c r="U246" i="3" s="1"/>
  <c r="C47" i="6"/>
  <c r="U251" i="3" s="1"/>
  <c r="C48" i="6"/>
  <c r="U252" i="3" s="1"/>
  <c r="C49" i="6"/>
  <c r="U260" i="3" s="1"/>
  <c r="C50" i="6"/>
  <c r="U261" i="3" s="1"/>
  <c r="C51" i="6"/>
  <c r="U266" i="3" s="1"/>
  <c r="C52" i="6"/>
  <c r="U270" i="3" s="1"/>
  <c r="C53" i="6"/>
  <c r="U276" i="3" s="1"/>
  <c r="C54" i="6"/>
  <c r="U278" i="3" s="1"/>
  <c r="C55" i="6"/>
  <c r="U280" i="3" s="1"/>
  <c r="C56" i="6"/>
  <c r="U282" i="3" s="1"/>
  <c r="C57" i="6"/>
  <c r="U286" i="3" s="1"/>
  <c r="C58" i="6"/>
  <c r="U287" i="3" s="1"/>
  <c r="C59" i="6"/>
  <c r="U291" i="3" s="1"/>
  <c r="C60" i="6"/>
  <c r="U297" i="3" s="1"/>
  <c r="C61" i="6"/>
  <c r="U310" i="3" s="1"/>
  <c r="C62" i="6"/>
  <c r="U313" i="3" s="1"/>
  <c r="C63" i="6"/>
  <c r="U318" i="3" s="1"/>
  <c r="C64" i="6"/>
  <c r="U319" i="3" s="1"/>
  <c r="C65" i="6"/>
  <c r="U322" i="3" s="1"/>
  <c r="C66" i="6"/>
  <c r="U326" i="3" s="1"/>
  <c r="C67" i="6"/>
  <c r="U327" i="3" s="1"/>
  <c r="C68" i="6"/>
  <c r="U335" i="3" s="1"/>
  <c r="C69" i="6"/>
  <c r="U338" i="3" s="1"/>
  <c r="C70" i="6"/>
  <c r="U342" i="3" s="1"/>
  <c r="C71" i="6"/>
  <c r="U377" i="3" s="1"/>
  <c r="C72" i="6"/>
  <c r="U390" i="3" s="1"/>
  <c r="C73" i="6"/>
  <c r="U400" i="3" s="1"/>
  <c r="C74" i="6"/>
  <c r="U418" i="3" s="1"/>
  <c r="C75" i="6"/>
  <c r="U430" i="3" s="1"/>
  <c r="C76" i="6"/>
  <c r="U467" i="3" s="1"/>
  <c r="C77" i="6"/>
  <c r="U489" i="3" s="1"/>
  <c r="C78" i="6"/>
  <c r="U492" i="3" s="1"/>
  <c r="C79" i="6"/>
  <c r="U497" i="3" s="1"/>
  <c r="C80" i="6"/>
  <c r="U502" i="3" s="1"/>
  <c r="C81" i="6"/>
  <c r="U511" i="3" s="1"/>
  <c r="C82" i="6"/>
  <c r="U512" i="3" s="1"/>
  <c r="C83" i="6"/>
  <c r="U519" i="3" s="1"/>
  <c r="C84" i="6"/>
  <c r="U526" i="3" s="1"/>
  <c r="C85" i="6"/>
  <c r="U83" i="3" s="1"/>
  <c r="C86" i="6"/>
  <c r="U86" i="3" s="1"/>
  <c r="C87" i="6"/>
  <c r="U91" i="3" s="1"/>
  <c r="C88" i="6"/>
  <c r="U92" i="3" s="1"/>
  <c r="C89" i="6"/>
  <c r="U97" i="3" s="1"/>
  <c r="C90" i="6"/>
  <c r="U99" i="3" s="1"/>
  <c r="C91" i="6"/>
  <c r="U100" i="3" s="1"/>
  <c r="C92" i="6"/>
  <c r="U101" i="3" s="1"/>
  <c r="C93" i="6"/>
  <c r="U105" i="3" s="1"/>
  <c r="C94" i="6"/>
  <c r="U106" i="3" s="1"/>
  <c r="C95" i="6"/>
  <c r="U107" i="3" s="1"/>
  <c r="C96" i="6"/>
  <c r="U110" i="3" s="1"/>
  <c r="C97" i="6"/>
  <c r="U112" i="3" s="1"/>
  <c r="C98" i="6"/>
  <c r="U114" i="3" s="1"/>
  <c r="C99" i="6"/>
  <c r="U117" i="3" s="1"/>
  <c r="C100" i="6"/>
  <c r="U118" i="3" s="1"/>
  <c r="C101" i="6"/>
  <c r="U119" i="3" s="1"/>
  <c r="C102" i="6"/>
  <c r="U120" i="3" s="1"/>
  <c r="C103" i="6"/>
  <c r="U122" i="3" s="1"/>
  <c r="C104" i="6"/>
  <c r="U123" i="3" s="1"/>
  <c r="C105" i="6"/>
  <c r="U126" i="3" s="1"/>
  <c r="C106" i="6"/>
  <c r="U127" i="3" s="1"/>
  <c r="C107" i="6"/>
  <c r="U130" i="3" s="1"/>
  <c r="C108" i="6"/>
  <c r="U131" i="3" s="1"/>
  <c r="C109" i="6"/>
  <c r="U132" i="3" s="1"/>
  <c r="C110" i="6"/>
  <c r="U135" i="3" s="1"/>
  <c r="C111" i="6"/>
  <c r="U139" i="3" s="1"/>
  <c r="C112" i="6"/>
  <c r="U145" i="3" s="1"/>
  <c r="C113" i="6"/>
  <c r="U147" i="3" s="1"/>
  <c r="C114" i="6"/>
  <c r="U150" i="3" s="1"/>
  <c r="C115" i="6"/>
  <c r="U151" i="3" s="1"/>
  <c r="C116" i="6"/>
  <c r="U154" i="3" s="1"/>
  <c r="C117" i="6"/>
  <c r="U157" i="3" s="1"/>
  <c r="C118" i="6"/>
  <c r="U162" i="3" s="1"/>
  <c r="C119" i="6"/>
  <c r="U163" i="3" s="1"/>
  <c r="C120" i="6"/>
  <c r="U171" i="3" s="1"/>
  <c r="C121" i="6"/>
  <c r="U173" i="3" s="1"/>
  <c r="C122" i="6"/>
  <c r="U176" i="3" s="1"/>
  <c r="C123" i="6"/>
  <c r="U177" i="3" s="1"/>
  <c r="C124" i="6"/>
  <c r="U178" i="3" s="1"/>
  <c r="C125" i="6"/>
  <c r="U181" i="3" s="1"/>
  <c r="C126" i="6"/>
  <c r="U184" i="3" s="1"/>
  <c r="C127" i="6"/>
  <c r="C128" i="6"/>
  <c r="U196" i="3" s="1"/>
  <c r="C129" i="6"/>
  <c r="U197" i="3" s="1"/>
  <c r="C130" i="6"/>
  <c r="U306" i="3" s="1"/>
  <c r="C131" i="6"/>
  <c r="U38" i="3" s="1"/>
  <c r="C132" i="6"/>
  <c r="U64" i="3" s="1"/>
  <c r="C133" i="6"/>
  <c r="U66" i="3" s="1"/>
  <c r="C134" i="6"/>
  <c r="U72" i="3" s="1"/>
  <c r="C135" i="6"/>
  <c r="U75" i="3" s="1"/>
  <c r="C136" i="6"/>
  <c r="U79" i="3" s="1"/>
  <c r="C137" i="6"/>
  <c r="U85" i="3" s="1"/>
  <c r="C138" i="6"/>
  <c r="C139" i="6"/>
  <c r="U89" i="3" s="1"/>
  <c r="C140" i="6"/>
  <c r="U103" i="3" s="1"/>
  <c r="C141" i="6"/>
  <c r="U111" i="3" s="1"/>
  <c r="C142" i="6"/>
  <c r="U115" i="3" s="1"/>
  <c r="C143" i="6"/>
  <c r="U125" i="3" s="1"/>
  <c r="C144" i="6"/>
  <c r="U156" i="3" s="1"/>
  <c r="AG31" i="5"/>
  <c r="U2" i="3" l="1"/>
  <c r="J2" i="1"/>
  <c r="U88" i="3"/>
  <c r="J10" i="1"/>
  <c r="U190" i="3"/>
  <c r="J9" i="1"/>
  <c r="U221" i="3"/>
  <c r="J8" i="1"/>
  <c r="U10" i="3"/>
  <c r="J7" i="1"/>
  <c r="U6" i="3"/>
  <c r="J6" i="1"/>
  <c r="U5" i="3"/>
  <c r="J5" i="1"/>
  <c r="U4" i="3"/>
  <c r="J4" i="1"/>
  <c r="U3" i="3"/>
  <c r="J3" i="1"/>
  <c r="U11" i="3"/>
  <c r="J11" i="1"/>
  <c r="U34" i="3"/>
  <c r="J29" i="1"/>
  <c r="U137" i="3"/>
  <c r="J28" i="1"/>
  <c r="U36" i="3"/>
  <c r="J27" i="1"/>
  <c r="U302" i="3"/>
  <c r="J26" i="1"/>
  <c r="U25" i="3"/>
  <c r="J25" i="1"/>
  <c r="U70" i="3"/>
  <c r="J24" i="1"/>
  <c r="U411" i="3"/>
  <c r="J23" i="1"/>
  <c r="U76" i="3"/>
  <c r="J22" i="1"/>
  <c r="U317" i="3"/>
  <c r="J21" i="1"/>
  <c r="U20" i="3"/>
  <c r="J20" i="1"/>
  <c r="U24" i="3"/>
  <c r="J19" i="1"/>
  <c r="U56" i="3"/>
  <c r="J18" i="1"/>
  <c r="U17" i="3"/>
  <c r="J17" i="1"/>
  <c r="U67" i="3"/>
  <c r="J16" i="1"/>
  <c r="U15" i="3"/>
  <c r="J15" i="1"/>
  <c r="U14" i="3"/>
  <c r="J14" i="1"/>
  <c r="U13" i="3"/>
  <c r="J13" i="1"/>
  <c r="U12" i="3"/>
  <c r="J12" i="1"/>
  <c r="B23" i="7"/>
  <c r="B15" i="7"/>
  <c r="B7" i="7"/>
  <c r="C27" i="7"/>
  <c r="C19" i="7"/>
  <c r="C11" i="7"/>
  <c r="C3" i="7"/>
  <c r="B2" i="7"/>
  <c r="B22" i="7"/>
  <c r="B14" i="7"/>
  <c r="B6" i="7"/>
  <c r="C26" i="7"/>
  <c r="C18" i="7"/>
  <c r="C10" i="7"/>
  <c r="B29" i="7"/>
  <c r="B21" i="7"/>
  <c r="B13" i="7"/>
  <c r="B5" i="7"/>
  <c r="C25" i="7"/>
  <c r="C17" i="7"/>
  <c r="C9" i="7"/>
  <c r="B28" i="7"/>
  <c r="B20" i="7"/>
  <c r="B12" i="7"/>
  <c r="B4" i="7"/>
  <c r="C24" i="7"/>
  <c r="C16" i="7"/>
  <c r="C8" i="7"/>
  <c r="B27" i="7"/>
  <c r="B19" i="7"/>
  <c r="B11" i="7"/>
  <c r="B3" i="7"/>
  <c r="C23" i="7"/>
  <c r="C15" i="7"/>
  <c r="C7" i="7"/>
  <c r="B26" i="7"/>
  <c r="B18" i="7"/>
  <c r="B10" i="7"/>
  <c r="C2" i="7"/>
  <c r="C22" i="7"/>
  <c r="C14" i="7"/>
  <c r="C6" i="7"/>
  <c r="B25" i="7"/>
  <c r="B17" i="7"/>
  <c r="B9" i="7"/>
  <c r="C29" i="7"/>
  <c r="C21" i="7"/>
  <c r="C13" i="7"/>
  <c r="C5" i="7"/>
  <c r="B24" i="7"/>
  <c r="B16" i="7"/>
  <c r="B8" i="7"/>
  <c r="C28" i="7"/>
  <c r="C20" i="7"/>
  <c r="C12" i="7"/>
  <c r="C4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2" i="7"/>
  <c r="D3" i="7"/>
  <c r="D4" i="7"/>
  <c r="D5" i="7"/>
  <c r="X2" i="8" s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2" i="7"/>
  <c r="V2" i="8" l="1"/>
  <c r="V8" i="8"/>
  <c r="W2" i="8"/>
  <c r="AQ3" i="8"/>
  <c r="AQ4" i="8"/>
  <c r="AQ5" i="8"/>
  <c r="AQ6" i="8"/>
  <c r="AQ7" i="8"/>
  <c r="AQ8" i="8"/>
  <c r="AQ9" i="8"/>
  <c r="AP3" i="8"/>
  <c r="AP4" i="8"/>
  <c r="AP5" i="8"/>
  <c r="AP6" i="8"/>
  <c r="AP7" i="8"/>
  <c r="AO3" i="8"/>
  <c r="AO4" i="8"/>
  <c r="AO5" i="8"/>
  <c r="AO6" i="8"/>
  <c r="AO7" i="8"/>
  <c r="AN3" i="8"/>
  <c r="AN4" i="8"/>
  <c r="AN5" i="8"/>
  <c r="AN6" i="8"/>
  <c r="AN7" i="8"/>
  <c r="AM3" i="8"/>
  <c r="AM4" i="8"/>
  <c r="AM5" i="8"/>
  <c r="AM6" i="8"/>
  <c r="AM7" i="8"/>
  <c r="AL3" i="8"/>
  <c r="AL4" i="8"/>
  <c r="AL5" i="8"/>
  <c r="AL6" i="8"/>
  <c r="AL7" i="8"/>
  <c r="AK3" i="8"/>
  <c r="AK4" i="8"/>
  <c r="AK5" i="8"/>
  <c r="AK6" i="8"/>
  <c r="AK7" i="8"/>
  <c r="AJ3" i="8"/>
  <c r="AJ4" i="8"/>
  <c r="AJ5" i="8"/>
  <c r="AJ6" i="8"/>
  <c r="AJ7" i="8"/>
  <c r="AI3" i="8"/>
  <c r="AI4" i="8"/>
  <c r="AI5" i="8"/>
  <c r="AI6" i="8"/>
  <c r="AI7" i="8"/>
  <c r="AH3" i="8"/>
  <c r="AH4" i="8"/>
  <c r="AH5" i="8"/>
  <c r="AH6" i="8"/>
  <c r="AH7" i="8"/>
  <c r="AG3" i="8"/>
  <c r="AG4" i="8"/>
  <c r="AG5" i="8"/>
  <c r="AG6" i="8"/>
  <c r="AG7" i="8"/>
  <c r="AF3" i="8"/>
  <c r="AF4" i="8"/>
  <c r="AF5" i="8"/>
  <c r="AF6" i="8"/>
  <c r="AF7" i="8"/>
  <c r="AE3" i="8"/>
  <c r="AE4" i="8"/>
  <c r="AE5" i="8"/>
  <c r="AE6" i="8"/>
  <c r="AE7" i="8"/>
  <c r="AD3" i="8"/>
  <c r="AD4" i="8"/>
  <c r="AD5" i="8"/>
  <c r="AD6" i="8"/>
  <c r="AD7" i="8"/>
  <c r="AC3" i="8"/>
  <c r="AC4" i="8"/>
  <c r="AC5" i="8"/>
  <c r="AC6" i="8"/>
  <c r="AC7" i="8"/>
  <c r="AB3" i="8"/>
  <c r="AB4" i="8"/>
  <c r="AB5" i="8"/>
  <c r="AB6" i="8"/>
  <c r="AB7" i="8"/>
  <c r="AA3" i="8"/>
  <c r="AA4" i="8"/>
  <c r="AA5" i="8"/>
  <c r="AA6" i="8"/>
  <c r="AA7" i="8"/>
  <c r="Z3" i="8"/>
  <c r="Z4" i="8"/>
  <c r="Z5" i="8"/>
  <c r="Z6" i="8"/>
  <c r="Z7" i="8"/>
  <c r="Z8" i="8"/>
  <c r="Z9" i="8"/>
  <c r="Y3" i="8"/>
  <c r="Y4" i="8"/>
  <c r="Y5" i="8"/>
  <c r="Y6" i="8"/>
  <c r="Y7" i="8"/>
  <c r="Y8" i="8"/>
  <c r="Y9" i="8"/>
  <c r="X3" i="8"/>
  <c r="X4" i="8"/>
  <c r="X5" i="8"/>
  <c r="X6" i="8"/>
  <c r="X7" i="8"/>
  <c r="X8" i="8"/>
  <c r="X9" i="8"/>
  <c r="V3" i="8"/>
  <c r="V4" i="8"/>
  <c r="V5" i="8"/>
  <c r="V6" i="8"/>
  <c r="V7" i="8"/>
  <c r="V9" i="8"/>
  <c r="W3" i="8"/>
  <c r="W4" i="8"/>
  <c r="W5" i="8"/>
  <c r="W6" i="8"/>
  <c r="W7" i="8"/>
  <c r="C16" i="8" s="1" a="1"/>
  <c r="C16" i="8" s="1"/>
  <c r="D16" i="8" s="1"/>
  <c r="W8" i="8"/>
  <c r="W9" i="8"/>
  <c r="C15" i="8" a="1"/>
  <c r="C15" i="8" s="1"/>
  <c r="D15" i="8" s="1"/>
  <c r="C14" i="8" a="1"/>
  <c r="C14" i="8" s="1"/>
  <c r="D14" i="8" s="1"/>
  <c r="C13" i="8" a="1"/>
  <c r="C13" i="8" s="1"/>
  <c r="D13" i="8" s="1"/>
  <c r="C12" i="8" a="1"/>
  <c r="C12" i="8" s="1"/>
  <c r="D12" i="8" s="1"/>
  <c r="AD9" i="8" l="1"/>
  <c r="AH9" i="8"/>
  <c r="AP9" i="8"/>
  <c r="AJ9" i="8"/>
  <c r="AB9" i="8"/>
  <c r="AC9" i="8"/>
  <c r="AK9" i="8"/>
  <c r="AI9" i="8"/>
  <c r="AM9" i="8"/>
  <c r="AG9" i="8"/>
  <c r="AF9" i="8"/>
  <c r="AA9" i="8"/>
  <c r="AL9" i="8"/>
  <c r="AE9" i="8"/>
  <c r="AO9" i="8"/>
  <c r="AN9" i="8"/>
  <c r="AE8" i="8"/>
  <c r="AC8" i="8"/>
  <c r="AJ8" i="8"/>
  <c r="AH8" i="8"/>
  <c r="AO8" i="8"/>
  <c r="AB8" i="8"/>
  <c r="AA8" i="8"/>
  <c r="AP8" i="8"/>
  <c r="AG8" i="8"/>
  <c r="AM8" i="8"/>
  <c r="AD8" i="8"/>
  <c r="AN8" i="8"/>
  <c r="AK8" i="8"/>
  <c r="AF8" i="8"/>
  <c r="AI8" i="8"/>
  <c r="AL8" i="8"/>
  <c r="C18" i="8" a="1"/>
  <c r="C18" i="8" s="1"/>
  <c r="D18" i="8" s="1"/>
  <c r="C17" i="8" l="1" a="1"/>
  <c r="C17" i="8" s="1"/>
  <c r="D17" i="8" s="1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C11" i="8" l="1" a="1"/>
  <c r="C11" i="8" s="1"/>
  <c r="D1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<sst xmlns="http://schemas.openxmlformats.org/spreadsheetml/2006/main" count="3988" uniqueCount="738">
  <si>
    <t>Geography</t>
  </si>
  <si>
    <t>Urban Areas(1M,100B+Touristic)</t>
  </si>
  <si>
    <t>Land Area</t>
  </si>
  <si>
    <t>Population Density</t>
  </si>
  <si>
    <t>SNL</t>
  </si>
  <si>
    <t>GDP 2050 (Billion)</t>
  </si>
  <si>
    <t>GDP 2019 (Billion)</t>
  </si>
  <si>
    <t>Category</t>
  </si>
  <si>
    <t>Region</t>
  </si>
  <si>
    <t>Cluster Number</t>
  </si>
  <si>
    <t>Japan</t>
  </si>
  <si>
    <t>Tokyo-Yokohama</t>
  </si>
  <si>
    <t>A+</t>
  </si>
  <si>
    <t>Asia</t>
  </si>
  <si>
    <t>United States</t>
  </si>
  <si>
    <t>New York, NY-NJ-CT</t>
  </si>
  <si>
    <t>A++</t>
  </si>
  <si>
    <t>North America</t>
  </si>
  <si>
    <t>Indonesia</t>
  </si>
  <si>
    <t>Jakarta</t>
  </si>
  <si>
    <t>A</t>
  </si>
  <si>
    <t>Los Angeles, CA</t>
  </si>
  <si>
    <t>Republic of Korea</t>
  </si>
  <si>
    <t>Seoul-Incheon</t>
  </si>
  <si>
    <t>China</t>
  </si>
  <si>
    <t>Beijing, BJ-HEB</t>
  </si>
  <si>
    <t>New Zealand</t>
  </si>
  <si>
    <t>Auckland</t>
  </si>
  <si>
    <t>Beta +</t>
  </si>
  <si>
    <t>Pacific</t>
  </si>
  <si>
    <t>Poland</t>
  </si>
  <si>
    <t>Warsaw</t>
  </si>
  <si>
    <t>Europe</t>
  </si>
  <si>
    <t>Turkey</t>
  </si>
  <si>
    <t>Izmir</t>
  </si>
  <si>
    <t>Singapore</t>
  </si>
  <si>
    <t>Osaka-Kobe-Kyoto</t>
  </si>
  <si>
    <t>Gamma +</t>
  </si>
  <si>
    <t>Chicago, IL-IN-WI</t>
  </si>
  <si>
    <t>India</t>
  </si>
  <si>
    <t>Delhi, DL-UP-HR</t>
  </si>
  <si>
    <t>A-</t>
  </si>
  <si>
    <t>United Arab Emirates</t>
  </si>
  <si>
    <t>Dubai</t>
  </si>
  <si>
    <t>Colombia</t>
  </si>
  <si>
    <t>Bogota</t>
  </si>
  <si>
    <t>South America</t>
  </si>
  <si>
    <t>Mexico</t>
  </si>
  <si>
    <t>Mexico City</t>
  </si>
  <si>
    <t>Australia</t>
  </si>
  <si>
    <t>Sydney, NSW</t>
  </si>
  <si>
    <t>United Kingdom</t>
  </si>
  <si>
    <t>London</t>
  </si>
  <si>
    <t>Mumbai, MH</t>
  </si>
  <si>
    <t>Morocco</t>
  </si>
  <si>
    <t>Casablanca</t>
  </si>
  <si>
    <t xml:space="preserve">Beta </t>
  </si>
  <si>
    <t>Africa</t>
  </si>
  <si>
    <t>Germany</t>
  </si>
  <si>
    <t>Berlin</t>
  </si>
  <si>
    <t>South Africa</t>
  </si>
  <si>
    <t>Cape Town</t>
  </si>
  <si>
    <t>Bangladesh</t>
  </si>
  <si>
    <t>Dhaka</t>
  </si>
  <si>
    <t>Beta -</t>
  </si>
  <si>
    <t>Boston-Providence, MA-RI-NH-CT-ME</t>
  </si>
  <si>
    <t>Panama</t>
  </si>
  <si>
    <t>Panama City</t>
  </si>
  <si>
    <t>Atlanta, GA</t>
  </si>
  <si>
    <t>Italy</t>
  </si>
  <si>
    <t>Rome</t>
  </si>
  <si>
    <t>Russia</t>
  </si>
  <si>
    <t>Moscow</t>
  </si>
  <si>
    <t>origina_k_regions</t>
  </si>
  <si>
    <t>updated_k_regions</t>
  </si>
  <si>
    <t>NA</t>
  </si>
  <si>
    <t>SA</t>
  </si>
  <si>
    <t>Pac</t>
  </si>
  <si>
    <t>Final 22 Cluster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</si>
  <si>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</si>
  <si>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</si>
  <si>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</si>
  <si>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</si>
  <si>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</si>
  <si>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</si>
  <si>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</si>
  <si>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</si>
  <si>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</si>
  <si>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</si>
  <si>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</si>
  <si>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</si>
  <si>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</si>
  <si>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</si>
  <si>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</si>
  <si>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</si>
  <si>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</si>
  <si>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</si>
  <si>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</si>
  <si>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</si>
  <si>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</si>
  <si>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</si>
  <si>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</si>
  <si>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</si>
  <si>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</si>
  <si>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</si>
  <si>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</si>
  <si>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Cluster 28</t>
  </si>
  <si>
    <t>Cluster No.</t>
  </si>
  <si>
    <t>#Cities</t>
  </si>
  <si>
    <t>Shanghai, SHG-JS-ZJ</t>
  </si>
  <si>
    <t>Al Ain</t>
  </si>
  <si>
    <t>Harbin, HL</t>
  </si>
  <si>
    <t>Kolkata, WB</t>
  </si>
  <si>
    <t>Hong Kong</t>
  </si>
  <si>
    <t>Istanbul</t>
  </si>
  <si>
    <t>Essen-Dusseldorf</t>
  </si>
  <si>
    <t>Paris</t>
  </si>
  <si>
    <t>Lahore</t>
  </si>
  <si>
    <t>Tehran</t>
  </si>
  <si>
    <t>Yantai, SD</t>
  </si>
  <si>
    <t>Yangon</t>
  </si>
  <si>
    <t>Quanzhou, FJ</t>
  </si>
  <si>
    <t>Washington-Baltimore, DC-VA-MD</t>
  </si>
  <si>
    <t>Notional representative City, and data available from INRIX</t>
  </si>
  <si>
    <t>Guangzhou-Foshan, GD</t>
  </si>
  <si>
    <t>Changzhou, JS</t>
  </si>
  <si>
    <t>Tel Aviv</t>
  </si>
  <si>
    <t>Bangalore, KA</t>
  </si>
  <si>
    <t>Shenzhen, GD</t>
  </si>
  <si>
    <t>Bangkok</t>
  </si>
  <si>
    <t>Phoenix, AZ</t>
  </si>
  <si>
    <t>Alexandria</t>
  </si>
  <si>
    <t>Taipei</t>
  </si>
  <si>
    <t>Luoyang, HEN</t>
  </si>
  <si>
    <t>Chaoyang (Shantou,) GD</t>
  </si>
  <si>
    <t>Qingdao, SD</t>
  </si>
  <si>
    <t>Dallas-Fort Worth, TX</t>
  </si>
  <si>
    <t>Data available, but within same cluster</t>
  </si>
  <si>
    <t>Budapest</t>
  </si>
  <si>
    <t>Guiyang, GZ</t>
  </si>
  <si>
    <t>Chennai, TN</t>
  </si>
  <si>
    <t>Tianjin, TJ</t>
  </si>
  <si>
    <t>Ahmadabad, GJ</t>
  </si>
  <si>
    <t>Toronto, ON</t>
  </si>
  <si>
    <t>San Francisco-San Jose, CA</t>
  </si>
  <si>
    <t>Mashhad</t>
  </si>
  <si>
    <t>Wuhan, HUB</t>
  </si>
  <si>
    <t>Baotou, NM</t>
  </si>
  <si>
    <t>Bursa</t>
  </si>
  <si>
    <t>San Diego, CA</t>
  </si>
  <si>
    <t>Houston, TX</t>
  </si>
  <si>
    <t>Non availablility of data =11</t>
  </si>
  <si>
    <t>Cologne-Bonn</t>
  </si>
  <si>
    <t>Havana</t>
  </si>
  <si>
    <t>Lima</t>
  </si>
  <si>
    <t>Chengdu, SC</t>
  </si>
  <si>
    <t>Surat, GJ</t>
  </si>
  <si>
    <t>Sao Paulo</t>
  </si>
  <si>
    <t>Detroit, MI</t>
  </si>
  <si>
    <t>Miami, FL</t>
  </si>
  <si>
    <t>Medellín</t>
  </si>
  <si>
    <t>Rio de Janeiro</t>
  </si>
  <si>
    <t>Hohhot, NM</t>
  </si>
  <si>
    <t>Shantou, GD</t>
  </si>
  <si>
    <t>Suzhou, JS</t>
  </si>
  <si>
    <t xml:space="preserve"> 4 clusters N/A of data</t>
  </si>
  <si>
    <t>Vancouver, BC</t>
  </si>
  <si>
    <t>Dalian, LN</t>
  </si>
  <si>
    <t>Hyderabad, TL</t>
  </si>
  <si>
    <t>Kuala Lumpur</t>
  </si>
  <si>
    <t>Aleppo</t>
  </si>
  <si>
    <t>Nagoya</t>
  </si>
  <si>
    <t>Kanpur, UP</t>
  </si>
  <si>
    <t>Dongguan, GD</t>
  </si>
  <si>
    <t>Penang</t>
  </si>
  <si>
    <t>Lanzhou, GS</t>
  </si>
  <si>
    <t>Denver, CO</t>
  </si>
  <si>
    <t>Philadelphia, PA-NJ-DE-MD</t>
  </si>
  <si>
    <t>In all</t>
  </si>
  <si>
    <t xml:space="preserve">15 cities require data </t>
  </si>
  <si>
    <t>Linyi, SD</t>
  </si>
  <si>
    <t>Hefei, AH</t>
  </si>
  <si>
    <t>Manila</t>
  </si>
  <si>
    <t>Riyadh</t>
  </si>
  <si>
    <t>Vijayawada, AP</t>
  </si>
  <si>
    <t>Melbourne, VIC</t>
  </si>
  <si>
    <t>Wenling (Taizhou), ZJ</t>
  </si>
  <si>
    <t>Chongqing, CQ</t>
  </si>
  <si>
    <t>Shaoxing, ZJ</t>
  </si>
  <si>
    <t>Kaohsiung</t>
  </si>
  <si>
    <t>Orlando, FL</t>
  </si>
  <si>
    <t>15+2 (Panama City, Casablanca) Subject to Change</t>
  </si>
  <si>
    <t>Zibo, SD</t>
  </si>
  <si>
    <t>Jinan, SD</t>
  </si>
  <si>
    <t>Bandung</t>
  </si>
  <si>
    <t>Chittagong</t>
  </si>
  <si>
    <t>Seattle, WA</t>
  </si>
  <si>
    <t>Cali</t>
  </si>
  <si>
    <t>Santiago, CH</t>
  </si>
  <si>
    <t>Handan, HEB</t>
  </si>
  <si>
    <t>Daegu</t>
  </si>
  <si>
    <t>Montréal, QC</t>
  </si>
  <si>
    <t>Hamburg</t>
  </si>
  <si>
    <t>Xiamen, FJ</t>
  </si>
  <si>
    <t>Asansol, WB</t>
  </si>
  <si>
    <t>Buenos Aires</t>
  </si>
  <si>
    <t>Patna, BR</t>
  </si>
  <si>
    <t>Abu Dhabi</t>
  </si>
  <si>
    <t>Yinchuan, NX</t>
  </si>
  <si>
    <t>Salvador</t>
  </si>
  <si>
    <t>Las Vegas, NV</t>
  </si>
  <si>
    <t>Johor Bahru</t>
  </si>
  <si>
    <t>Fuzhou, FJ</t>
  </si>
  <si>
    <t>Hanoi</t>
  </si>
  <si>
    <t>Minneapolis-St. Paul, MN-WI</t>
  </si>
  <si>
    <t>Bhopal, MP</t>
  </si>
  <si>
    <t>Cairo</t>
  </si>
  <si>
    <t>Haikou, HA</t>
  </si>
  <si>
    <t>Jaipur, RJ</t>
  </si>
  <si>
    <t>Milan</t>
  </si>
  <si>
    <t>Frankfurt</t>
  </si>
  <si>
    <t>Changsha, HUN</t>
  </si>
  <si>
    <t>Santo Domingo</t>
  </si>
  <si>
    <t>Cleveland, OH</t>
  </si>
  <si>
    <t>Kuwait</t>
  </si>
  <si>
    <t>Stockholm</t>
  </si>
  <si>
    <t>Gaziantep</t>
  </si>
  <si>
    <t>St. Louis, MO-IL</t>
  </si>
  <si>
    <t>Zhangjiaggang (Suzhou), JS</t>
  </si>
  <si>
    <t>Kunming, YN</t>
  </si>
  <si>
    <t>Busan</t>
  </si>
  <si>
    <t>Tampa-St. Petersburg, FL</t>
  </si>
  <si>
    <t>Vadodara, GJ</t>
  </si>
  <si>
    <t>Xi'an, SAA</t>
  </si>
  <si>
    <t>Weifang, SD</t>
  </si>
  <si>
    <t>Lucknow, UP</t>
  </si>
  <si>
    <t>Rotterdam-Hague</t>
  </si>
  <si>
    <t>Amsterdam</t>
  </si>
  <si>
    <t>Guadalajara</t>
  </si>
  <si>
    <t>Pune, MH</t>
  </si>
  <si>
    <t>Charlotte, NC-SC</t>
  </si>
  <si>
    <t>Agra, UP</t>
  </si>
  <si>
    <t>Zhengzhou, HEN</t>
  </si>
  <si>
    <t>Zhangzhou, FJ</t>
  </si>
  <si>
    <t>Yiwu (Jinhua), ZJ</t>
  </si>
  <si>
    <t>Salt Lake City, UT</t>
  </si>
  <si>
    <t>Baku</t>
  </si>
  <si>
    <t>Urumqi, XJ</t>
  </si>
  <si>
    <t>Baghdad</t>
  </si>
  <si>
    <t>Huaibei, AH</t>
  </si>
  <si>
    <t>Shenyang-Fushun, LN</t>
  </si>
  <si>
    <t>Datong, SAX</t>
  </si>
  <si>
    <t>Mersin</t>
  </si>
  <si>
    <t>San Antonio, TX</t>
  </si>
  <si>
    <t>Medina</t>
  </si>
  <si>
    <t>Changchun, JL</t>
  </si>
  <si>
    <t>Karachi</t>
  </si>
  <si>
    <t>Nashik, MH</t>
  </si>
  <si>
    <t>Hangzhou, ZJ</t>
  </si>
  <si>
    <t>Puning (Jieyang), GD</t>
  </si>
  <si>
    <t>Taizhou, ZJ</t>
  </si>
  <si>
    <t>San Juan</t>
  </si>
  <si>
    <t>Brasilia</t>
  </si>
  <si>
    <t>Taiyuan, SAX</t>
  </si>
  <si>
    <t>Benxi, LN</t>
  </si>
  <si>
    <t>Jiddah</t>
  </si>
  <si>
    <t>Huaian, JS</t>
  </si>
  <si>
    <t>Liuzhou, GX</t>
  </si>
  <si>
    <t>Portland, OR-WA</t>
  </si>
  <si>
    <t>Lisbon</t>
  </si>
  <si>
    <t>Wenzhou, ZJ</t>
  </si>
  <si>
    <t>Rajkot, GJ</t>
  </si>
  <si>
    <t>Ankara</t>
  </si>
  <si>
    <t>Kozhikode, KL</t>
  </si>
  <si>
    <t>Algiers</t>
  </si>
  <si>
    <t>Sacramento, CA</t>
  </si>
  <si>
    <t>Leeds-Bradford</t>
  </si>
  <si>
    <t>Ningbo, ZJ</t>
  </si>
  <si>
    <t>Madurai, TN</t>
  </si>
  <si>
    <t>Madrid</t>
  </si>
  <si>
    <t>Konya</t>
  </si>
  <si>
    <t>Wuhu, AH</t>
  </si>
  <si>
    <t>St. Petersburg</t>
  </si>
  <si>
    <t>Curitiba</t>
  </si>
  <si>
    <t>Shijiazhuang, HEB</t>
  </si>
  <si>
    <t>Dengzhou (Nanyang), HEN</t>
  </si>
  <si>
    <t>Nanjing, JS</t>
  </si>
  <si>
    <t>Yingkou, LN</t>
  </si>
  <si>
    <t>Jilin, JL</t>
  </si>
  <si>
    <t>Brisbane, QLD</t>
  </si>
  <si>
    <t>Lyon</t>
  </si>
  <si>
    <t>Surabaya</t>
  </si>
  <si>
    <t>Cirebon</t>
  </si>
  <si>
    <t>Ho Chi Minh City</t>
  </si>
  <si>
    <t>Puebla</t>
  </si>
  <si>
    <t>Nagpur, MH</t>
  </si>
  <si>
    <t>Austin, TX</t>
  </si>
  <si>
    <t>Putian, FJ</t>
  </si>
  <si>
    <t>Wuxi, JS</t>
  </si>
  <si>
    <t>Danyang (Zhenjiang), JS</t>
  </si>
  <si>
    <t>Doha</t>
  </si>
  <si>
    <t>Valencia</t>
  </si>
  <si>
    <t>Yogyakarta</t>
  </si>
  <si>
    <t>Marseille</t>
  </si>
  <si>
    <t>Belo Horizonte</t>
  </si>
  <si>
    <t>Aurangabad, MH</t>
  </si>
  <si>
    <t>Huzhou, ZJ</t>
  </si>
  <si>
    <t>Huizhou, GD</t>
  </si>
  <si>
    <t>Perth, WA</t>
  </si>
  <si>
    <t>Katowice-Gliwice-Tychy</t>
  </si>
  <si>
    <t>Colombo</t>
  </si>
  <si>
    <t>Jabalpur, MP</t>
  </si>
  <si>
    <t>Barcelona</t>
  </si>
  <si>
    <t>Zhuhai, GD</t>
  </si>
  <si>
    <t>Esfahan</t>
  </si>
  <si>
    <t>Kansas City, MO-KS</t>
  </si>
  <si>
    <t>Memphis, TN-MS-AR</t>
  </si>
  <si>
    <t>Monterrey</t>
  </si>
  <si>
    <t>Mandalay</t>
  </si>
  <si>
    <t>Minsk</t>
  </si>
  <si>
    <t>Indore, MP</t>
  </si>
  <si>
    <t>Pittsburgh, PA</t>
  </si>
  <si>
    <t>Ad-Dammam</t>
  </si>
  <si>
    <t>Manchester</t>
  </si>
  <si>
    <t>Allahabad, UP</t>
  </si>
  <si>
    <t>Daqing, HL</t>
  </si>
  <si>
    <t>Daejon</t>
  </si>
  <si>
    <t>Raleigh, NC</t>
  </si>
  <si>
    <t>Campinas</t>
  </si>
  <si>
    <t>Athens</t>
  </si>
  <si>
    <t>Tiruppur, TN</t>
  </si>
  <si>
    <t>Kochi, KL</t>
  </si>
  <si>
    <t>Malappuram, KL</t>
  </si>
  <si>
    <t>Cincinnati, OH-KY-IN</t>
  </si>
  <si>
    <t>Brussels</t>
  </si>
  <si>
    <t>Mecca</t>
  </si>
  <si>
    <t>Dhanbad, JH</t>
  </si>
  <si>
    <t>Anshan, LN</t>
  </si>
  <si>
    <t>Chaozhou, GD</t>
  </si>
  <si>
    <t>Indianapolis, IN</t>
  </si>
  <si>
    <t>Adelaide, SA</t>
  </si>
  <si>
    <t>Birmingham</t>
  </si>
  <si>
    <t>Loudi, HUN</t>
  </si>
  <si>
    <t>Toluca</t>
  </si>
  <si>
    <t>Gwangju</t>
  </si>
  <si>
    <t>Columbus, OH</t>
  </si>
  <si>
    <t>Richmond, VA</t>
  </si>
  <si>
    <t>Zhongshan, GD</t>
  </si>
  <si>
    <t>Gwalior, MP</t>
  </si>
  <si>
    <t>Ganzhou, JX</t>
  </si>
  <si>
    <t>Nanyang, HEN</t>
  </si>
  <si>
    <t>Virginia Beach-Norfolk, VA</t>
  </si>
  <si>
    <t>Louisville, KY-IN</t>
  </si>
  <si>
    <t>Nanchang, JX</t>
  </si>
  <si>
    <t>Tasikmalaya</t>
  </si>
  <si>
    <t>Kayseri</t>
  </si>
  <si>
    <t>Thrissur, KL</t>
  </si>
  <si>
    <t>Milwaukee, WI</t>
  </si>
  <si>
    <t>Naples</t>
  </si>
  <si>
    <t>Savar</t>
  </si>
  <si>
    <t>Oslo</t>
  </si>
  <si>
    <t>Coimbatore, TN</t>
  </si>
  <si>
    <t>Jacksonville, FL</t>
  </si>
  <si>
    <t>Grand Total</t>
  </si>
  <si>
    <t>Stuttgart</t>
  </si>
  <si>
    <t>Nanning, GX</t>
  </si>
  <si>
    <t>Bareilly, UP</t>
  </si>
  <si>
    <t>Huainan, AH</t>
  </si>
  <si>
    <t>Adana</t>
  </si>
  <si>
    <t>Johannesburg-East Rand</t>
  </si>
  <si>
    <t>Kitakyushu</t>
  </si>
  <si>
    <t>Medan</t>
  </si>
  <si>
    <t>Huangshi, HUB</t>
  </si>
  <si>
    <t>Belem</t>
  </si>
  <si>
    <t>Nashville, TN</t>
  </si>
  <si>
    <t>Hartford, CT</t>
  </si>
  <si>
    <t>Munich</t>
  </si>
  <si>
    <t>Glasgow</t>
  </si>
  <si>
    <t>Jiaxing, ZJ</t>
  </si>
  <si>
    <t>Onitsha</t>
  </si>
  <si>
    <t>Copenhagen</t>
  </si>
  <si>
    <t>Taichung</t>
  </si>
  <si>
    <t>Yangzhou, JS</t>
  </si>
  <si>
    <t>Haifa</t>
  </si>
  <si>
    <t>Luxembourg</t>
  </si>
  <si>
    <t>New Orleans, LA</t>
  </si>
  <si>
    <t>Bucharest</t>
  </si>
  <si>
    <t>Jiangmen, GD</t>
  </si>
  <si>
    <t>Diyarbakir</t>
  </si>
  <si>
    <t>Kunshan (Suzhou), JS</t>
  </si>
  <si>
    <t>Fukuoka</t>
  </si>
  <si>
    <t>Xuzhou, JS</t>
  </si>
  <si>
    <t>Oklahoma City, OK</t>
  </si>
  <si>
    <t>Recife</t>
  </si>
  <si>
    <t>Manaus</t>
  </si>
  <si>
    <t>Xining, QH</t>
  </si>
  <si>
    <t>Tucson, AZ</t>
  </si>
  <si>
    <t>Porto Alegre</t>
  </si>
  <si>
    <t>Taif</t>
  </si>
  <si>
    <t>Thiruvananthapuram, KL</t>
  </si>
  <si>
    <t>Goiania</t>
  </si>
  <si>
    <t>Dublin</t>
  </si>
  <si>
    <t>Semarang</t>
  </si>
  <si>
    <t>Zhangjiakou, HEB</t>
  </si>
  <si>
    <t>McAllen, TX</t>
  </si>
  <si>
    <t>Fortaleza</t>
  </si>
  <si>
    <t>Anyang, HEN</t>
  </si>
  <si>
    <t>Qiqihaer, HL</t>
  </si>
  <si>
    <t>Buffalo, NY</t>
  </si>
  <si>
    <t>Sapporo</t>
  </si>
  <si>
    <t>Prague</t>
  </si>
  <si>
    <t>Palembang</t>
  </si>
  <si>
    <t>El Paso, TX-NM</t>
  </si>
  <si>
    <t>Tangshan, HEB</t>
  </si>
  <si>
    <t>Hiroshima</t>
  </si>
  <si>
    <t>Ruian (Wenzhou), ZJ</t>
  </si>
  <si>
    <t>Calgary, AB</t>
  </si>
  <si>
    <t>Hufuf-Mubarraz</t>
  </si>
  <si>
    <t>Xiangyang, HUB</t>
  </si>
  <si>
    <t>Honolulu, HI</t>
  </si>
  <si>
    <t>Lagos</t>
  </si>
  <si>
    <t>Sendai</t>
  </si>
  <si>
    <t>Qujing, YN</t>
  </si>
  <si>
    <t>Helsinki</t>
  </si>
  <si>
    <t>Vienna</t>
  </si>
  <si>
    <t>Zurich</t>
  </si>
  <si>
    <t>Makassar</t>
  </si>
  <si>
    <t>Albuquerque, NM</t>
  </si>
  <si>
    <t>Amman</t>
  </si>
  <si>
    <t>Kiyev</t>
  </si>
  <si>
    <t>Shiraz</t>
  </si>
  <si>
    <t>Almaty</t>
  </si>
  <si>
    <t>Antalya</t>
  </si>
  <si>
    <t>Guayaquil</t>
  </si>
  <si>
    <t>Birmingham, AL</t>
  </si>
  <si>
    <t>Mianyang, SC</t>
  </si>
  <si>
    <t>Surakarta</t>
  </si>
  <si>
    <t>Lille</t>
  </si>
  <si>
    <t>Leon</t>
  </si>
  <si>
    <t>Changwon</t>
  </si>
  <si>
    <t>Omaha, NE-IA</t>
  </si>
  <si>
    <t>Baoding, HEB</t>
  </si>
  <si>
    <t>Tabriz</t>
  </si>
  <si>
    <t>Cixi (Ningbo), ZJ</t>
  </si>
  <si>
    <t>San Jose</t>
  </si>
  <si>
    <t>Barranquilla</t>
  </si>
  <si>
    <t>Khamis Mushayt</t>
  </si>
  <si>
    <t>Hengyang, HUN</t>
  </si>
  <si>
    <t>Ludhiana, PB</t>
  </si>
  <si>
    <t>Edmonton, AB</t>
  </si>
  <si>
    <t>Santos</t>
  </si>
  <si>
    <t>Kashi, XJ</t>
  </si>
  <si>
    <t>Toulouse</t>
  </si>
  <si>
    <t>Tainan</t>
  </si>
  <si>
    <t>Guilin, GX</t>
  </si>
  <si>
    <t>Bordeaux</t>
  </si>
  <si>
    <t>Zhucheng (Weifang), SD</t>
  </si>
  <si>
    <t>Fuzhou, JX</t>
  </si>
  <si>
    <t>Nantong, JS</t>
  </si>
  <si>
    <t>Turin</t>
  </si>
  <si>
    <t>Mudanjiang, HL</t>
  </si>
  <si>
    <t>Nice</t>
  </si>
  <si>
    <t>Kannur, KL</t>
  </si>
  <si>
    <t>Yichang, HUB</t>
  </si>
  <si>
    <t>Porto</t>
  </si>
  <si>
    <t>Jieyang, GD</t>
  </si>
  <si>
    <t>Yichun, JX</t>
  </si>
  <si>
    <t>Nantes</t>
  </si>
  <si>
    <t>Dongying, SD</t>
  </si>
  <si>
    <t>Linfen, SAX</t>
  </si>
  <si>
    <t>Qinhuangdao, HEB</t>
  </si>
  <si>
    <t>Changshu (Suzhou), JS</t>
  </si>
  <si>
    <t>Meerut, UP</t>
  </si>
  <si>
    <t>Ottawa, ON-QC</t>
  </si>
  <si>
    <t>Seville</t>
  </si>
  <si>
    <t>Zigong, SC</t>
  </si>
  <si>
    <t>Novosibirsk</t>
  </si>
  <si>
    <t>Ipoh</t>
  </si>
  <si>
    <t>Varanasi, UP</t>
  </si>
  <si>
    <t>Nizhniy Novgorod</t>
  </si>
  <si>
    <t>Tunis</t>
  </si>
  <si>
    <t>Kollam, KL</t>
  </si>
  <si>
    <t>Yekaterinburg</t>
  </si>
  <si>
    <t>Valparaíso-Vina del Mar</t>
  </si>
  <si>
    <t>Tengzhou (Zhaozhuang), SD</t>
  </si>
  <si>
    <t>Beirut</t>
  </si>
  <si>
    <t>Zhanjiang, GD</t>
  </si>
  <si>
    <t>Jamshedpur, JH</t>
  </si>
  <si>
    <t>Antwerp</t>
  </si>
  <si>
    <t>Naha</t>
  </si>
  <si>
    <t>Tongxiang (Jiaxing), ZJ</t>
  </si>
  <si>
    <t>Sao Luis</t>
  </si>
  <si>
    <t>Yancheng, JS</t>
  </si>
  <si>
    <t>Srinagar, JK</t>
  </si>
  <si>
    <t>Durban</t>
  </si>
  <si>
    <t>Asuncion</t>
  </si>
  <si>
    <t>Mosul</t>
  </si>
  <si>
    <t>Dali, YN</t>
  </si>
  <si>
    <t>Tijuana</t>
  </si>
  <si>
    <t>Panzhihua, SC</t>
  </si>
  <si>
    <t>Fuji</t>
  </si>
  <si>
    <t>Pingdingshan, HEN</t>
  </si>
  <si>
    <t>Raipur, CH</t>
  </si>
  <si>
    <t>Accra</t>
  </si>
  <si>
    <t>Visakhapatnam, AP</t>
  </si>
  <si>
    <t>Luzhou, SC</t>
  </si>
  <si>
    <t>Kazan</t>
  </si>
  <si>
    <t>Lianyungang, JS</t>
  </si>
  <si>
    <t>Phuket</t>
  </si>
  <si>
    <t>Pretoria</t>
  </si>
  <si>
    <t>Kuching</t>
  </si>
  <si>
    <t>Chengde, HEB</t>
  </si>
  <si>
    <t>Shimkent</t>
  </si>
  <si>
    <t>Xiangtan, HUN</t>
  </si>
  <si>
    <t>Xingtai, HEB</t>
  </si>
  <si>
    <t>Omsk</t>
  </si>
  <si>
    <t>Jerusalem</t>
  </si>
  <si>
    <t>Anqiu (Weifang), SD</t>
  </si>
  <si>
    <t>Southampton-Portsmouth</t>
  </si>
  <si>
    <t>Puyang, HEN</t>
  </si>
  <si>
    <t>Ciudad Juarez</t>
  </si>
  <si>
    <t>Liupanshui, GZ</t>
  </si>
  <si>
    <t>Zhuzhou, HUN</t>
  </si>
  <si>
    <t>Bandar Lampung</t>
  </si>
  <si>
    <t>Liverpool</t>
  </si>
  <si>
    <t>Ranchi, JH</t>
  </si>
  <si>
    <t>Zhenjiang, JS</t>
  </si>
  <si>
    <t>Amritsar, PB</t>
  </si>
  <si>
    <t>Rizhao, SD</t>
  </si>
  <si>
    <t>Weinan, SAA</t>
  </si>
  <si>
    <t>Concepcion</t>
  </si>
  <si>
    <t>Shuozhou, SA</t>
  </si>
  <si>
    <t>Yueyang, HUN</t>
  </si>
  <si>
    <t>Durg-Bhilainagar, CH</t>
  </si>
  <si>
    <t>Malang</t>
  </si>
  <si>
    <t>Luanda</t>
  </si>
  <si>
    <t>Fuxin, LN</t>
  </si>
  <si>
    <t>Padang</t>
  </si>
  <si>
    <t>Ulsan</t>
  </si>
  <si>
    <t>Samarinda</t>
  </si>
  <si>
    <t>Weihai,  SD</t>
  </si>
  <si>
    <t>Qom</t>
  </si>
  <si>
    <t>Dresden</t>
  </si>
  <si>
    <t>Phnom Penh</t>
  </si>
  <si>
    <t>Pekan Baru</t>
  </si>
  <si>
    <t>Maceio</t>
  </si>
  <si>
    <t>Hamamatsu</t>
  </si>
  <si>
    <t>Caracas</t>
  </si>
  <si>
    <t>Bengbu, AH</t>
  </si>
  <si>
    <t>San Salvador</t>
  </si>
  <si>
    <t>Fuqing (Fuzhou), FJ</t>
  </si>
  <si>
    <t>Nairobi</t>
  </si>
  <si>
    <t>Suzhou, AN</t>
  </si>
  <si>
    <t>Newcastle upon Tyne</t>
  </si>
  <si>
    <t>Tongliao, NM</t>
  </si>
  <si>
    <t>Sofia</t>
  </si>
  <si>
    <t>Chuzhou, AH</t>
  </si>
  <si>
    <t>Batam</t>
  </si>
  <si>
    <t>Jining, SD</t>
  </si>
  <si>
    <t>Quito</t>
  </si>
  <si>
    <t>Laiwu, SD</t>
  </si>
  <si>
    <t>Chifeng, NM</t>
  </si>
  <si>
    <t>Maanshan, AH</t>
  </si>
  <si>
    <t>Shenzgezhen, JS-ZJ</t>
  </si>
  <si>
    <t>Torreon</t>
  </si>
  <si>
    <t>Taizhou, JS</t>
  </si>
  <si>
    <t>Nottingham</t>
  </si>
  <si>
    <t>Montevideo</t>
  </si>
  <si>
    <t>Muscat</t>
  </si>
  <si>
    <t>Jiaozuo, HEN</t>
  </si>
  <si>
    <t>Jiamusi, HL</t>
  </si>
  <si>
    <t>Vittoria</t>
  </si>
  <si>
    <t>Kaifeng, HEN</t>
  </si>
  <si>
    <t>Belgrade</t>
  </si>
  <si>
    <t>Changzhi, SAX</t>
  </si>
  <si>
    <t>San Luis Potosí</t>
  </si>
  <si>
    <t>Taian, SD</t>
  </si>
  <si>
    <t>Niigata</t>
  </si>
  <si>
    <t>Quzhou, ZJ</t>
  </si>
  <si>
    <t>Denpasar</t>
  </si>
  <si>
    <t>Dandong, LN</t>
  </si>
  <si>
    <t>Shiyan, HUB</t>
  </si>
  <si>
    <t>Baoji, SAA</t>
  </si>
  <si>
    <t>Rawalpindi-Islamabad</t>
  </si>
  <si>
    <t>Chenzhou, HUN</t>
  </si>
  <si>
    <t>Panjin, LN</t>
  </si>
  <si>
    <t>Gdansk</t>
  </si>
  <si>
    <t>Ahvaz</t>
  </si>
  <si>
    <t>Astana</t>
  </si>
  <si>
    <t>Haining (Jiaxing), ZJ</t>
  </si>
  <si>
    <t>Sanmenxia, HEN-SAX</t>
  </si>
  <si>
    <t>Queretaro</t>
  </si>
  <si>
    <t>Natal</t>
  </si>
  <si>
    <t>Merida</t>
  </si>
  <si>
    <t>Liaoyang, LN</t>
  </si>
  <si>
    <t>Bilbao</t>
  </si>
  <si>
    <t>Jodhpur, RJ</t>
  </si>
  <si>
    <t>Heze, SD</t>
  </si>
  <si>
    <t>Jingzhou, HUB</t>
  </si>
  <si>
    <t>Xintai, SD</t>
  </si>
  <si>
    <t>Luohe, HEN</t>
  </si>
  <si>
    <t>Morelia</t>
  </si>
  <si>
    <t>Korla, XJ</t>
  </si>
  <si>
    <t>Nanchong, SC</t>
  </si>
  <si>
    <t>Pinghu (Jiaxing), ZJ</t>
  </si>
  <si>
    <t>Shangqiu, HEN</t>
  </si>
  <si>
    <t>Thessaloniki</t>
  </si>
  <si>
    <t>Yangquan, SAX</t>
  </si>
  <si>
    <t>Xinyu, JX</t>
  </si>
  <si>
    <t>Dongsheng (Ordos), NM</t>
  </si>
  <si>
    <t>Binzhou, SD</t>
  </si>
  <si>
    <t>Mexicali</t>
  </si>
  <si>
    <t>Joao Pessoa</t>
  </si>
  <si>
    <t>Langfang, HEB-TJ-BJ</t>
  </si>
  <si>
    <t>Jinhua, ZJ</t>
  </si>
  <si>
    <t>Ezhou, HUB</t>
  </si>
  <si>
    <t>Yuncheng, SAX</t>
  </si>
  <si>
    <t>Yixing (Wuxi), JS</t>
  </si>
  <si>
    <t>Guatemala City</t>
  </si>
  <si>
    <t>Yangjiang, GD</t>
  </si>
  <si>
    <t>Kharkov</t>
  </si>
  <si>
    <t>Chelyabinsk</t>
  </si>
  <si>
    <t>Krakow</t>
  </si>
  <si>
    <t>Samara</t>
  </si>
  <si>
    <t>Teresina</t>
  </si>
  <si>
    <t>Ufa</t>
  </si>
  <si>
    <t>Rostov</t>
  </si>
  <si>
    <t>Chandigarh, CH-HR-PB</t>
  </si>
  <si>
    <t>Chihuahua</t>
  </si>
  <si>
    <t>Bergamo</t>
  </si>
  <si>
    <t>Zagreb</t>
  </si>
  <si>
    <t>Edinburgh</t>
  </si>
  <si>
    <t>Geneva</t>
  </si>
  <si>
    <t>Normalized Land Area</t>
  </si>
  <si>
    <t>Normalized Pop Dens</t>
  </si>
  <si>
    <t>corrected SNL</t>
  </si>
  <si>
    <t>Normalized SNL</t>
  </si>
  <si>
    <t>Normalized GDP2050</t>
  </si>
  <si>
    <t>Normalized GDP2019</t>
  </si>
  <si>
    <t>Distance 28</t>
  </si>
  <si>
    <t>Distance 14</t>
  </si>
  <si>
    <t>Cluster 37</t>
  </si>
  <si>
    <t>Distance 37</t>
  </si>
  <si>
    <t>Thailand</t>
  </si>
  <si>
    <t>Brazil</t>
  </si>
  <si>
    <t>France</t>
  </si>
  <si>
    <t>Beta</t>
  </si>
  <si>
    <t>Malaysia</t>
  </si>
  <si>
    <t>Saudi Arabia</t>
  </si>
  <si>
    <t>Iran</t>
  </si>
  <si>
    <t>Gamma</t>
  </si>
  <si>
    <t>Chile</t>
  </si>
  <si>
    <t>Canada</t>
  </si>
  <si>
    <t>Egypt</t>
  </si>
  <si>
    <t>Spain</t>
  </si>
  <si>
    <t>Argentina</t>
  </si>
  <si>
    <t>Viet Nam</t>
  </si>
  <si>
    <t>Peru</t>
  </si>
  <si>
    <t>Qatar</t>
  </si>
  <si>
    <t>Philippines</t>
  </si>
  <si>
    <t>Israel</t>
  </si>
  <si>
    <t>Gamma-</t>
  </si>
  <si>
    <t>Cuba</t>
  </si>
  <si>
    <t>Netherlands</t>
  </si>
  <si>
    <t>Dominican Republic</t>
  </si>
  <si>
    <t>United states</t>
  </si>
  <si>
    <t>Iraq</t>
  </si>
  <si>
    <t>Sri Lanka</t>
  </si>
  <si>
    <t>Greece</t>
  </si>
  <si>
    <t>Hungary</t>
  </si>
  <si>
    <t>Myanmar</t>
  </si>
  <si>
    <t>Pakistan</t>
  </si>
  <si>
    <t>Romania</t>
  </si>
  <si>
    <t>Azerbaijan</t>
  </si>
  <si>
    <t>Ireland</t>
  </si>
  <si>
    <t>Portugal</t>
  </si>
  <si>
    <t>Nigeria</t>
  </si>
  <si>
    <t>Austria</t>
  </si>
  <si>
    <t>Belgium</t>
  </si>
  <si>
    <t>Sweden</t>
  </si>
  <si>
    <t>Algeria</t>
  </si>
  <si>
    <t>Denmark</t>
  </si>
  <si>
    <t>Belarus</t>
  </si>
  <si>
    <t>Norway</t>
  </si>
  <si>
    <t>Finland</t>
  </si>
  <si>
    <t>Kazakhstan</t>
  </si>
  <si>
    <t>Czech Republic</t>
  </si>
  <si>
    <t>Jordan</t>
  </si>
  <si>
    <t>Switzerland</t>
  </si>
  <si>
    <t>Ukraine</t>
  </si>
  <si>
    <t>Costa Rica</t>
  </si>
  <si>
    <t>Syria</t>
  </si>
  <si>
    <t>Tunisia</t>
  </si>
  <si>
    <t>Paraguay</t>
  </si>
  <si>
    <t>Ecuador</t>
  </si>
  <si>
    <t>Bulgaria</t>
  </si>
  <si>
    <t>Lebanon</t>
  </si>
  <si>
    <t>Uruguay</t>
  </si>
  <si>
    <t>Oman</t>
  </si>
  <si>
    <t>Serbia</t>
  </si>
  <si>
    <t>Ghana</t>
  </si>
  <si>
    <t>Angola</t>
  </si>
  <si>
    <t>Guatemala</t>
  </si>
  <si>
    <t>Cambodia</t>
  </si>
  <si>
    <t>Croatia</t>
  </si>
  <si>
    <t>Venezuela</t>
  </si>
  <si>
    <t>El Salvador</t>
  </si>
  <si>
    <t>Kenya</t>
  </si>
  <si>
    <t>Newyork</t>
  </si>
  <si>
    <t>Los Angeles</t>
  </si>
  <si>
    <t>Tokyo</t>
  </si>
  <si>
    <t>Shanghai</t>
  </si>
  <si>
    <t>Seoul</t>
  </si>
  <si>
    <t>Ahmadabad</t>
  </si>
  <si>
    <t>Sura</t>
  </si>
  <si>
    <t>Representative City</t>
  </si>
  <si>
    <t>Beijing</t>
  </si>
  <si>
    <t>Merged Asian City</t>
  </si>
  <si>
    <t>Osaka</t>
  </si>
  <si>
    <t>Delhi</t>
  </si>
  <si>
    <t>Asansol</t>
  </si>
  <si>
    <t>Guangzhou</t>
  </si>
  <si>
    <t>Mumbai</t>
  </si>
  <si>
    <t>City</t>
  </si>
  <si>
    <t>Cluster</t>
  </si>
  <si>
    <t>NormLandAreaMean</t>
  </si>
  <si>
    <t>NormPopDensMean</t>
  </si>
  <si>
    <t>NormGDP2050Mean</t>
  </si>
  <si>
    <t>NormGDP2019Mean</t>
  </si>
  <si>
    <t>Norm GDP2050</t>
  </si>
  <si>
    <t>Norm GDP2019</t>
  </si>
  <si>
    <t>5</t>
  </si>
  <si>
    <t>6</t>
  </si>
  <si>
    <t>11</t>
  </si>
  <si>
    <t>13</t>
  </si>
  <si>
    <t>19</t>
  </si>
  <si>
    <t>min SSE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</si>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</sst>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6"/>
      <color rgb="FF2F75B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2" borderId="0" xfId="0" applyFont="1" applyFill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2" borderId="0" xfId="0" applyFill="1" applyBorder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J2" sqref="J2"/>
    </sheetView>
  </sheetViews>
  <sheetFormatPr defaultRowHeight="15"/>
  <cols>
    <col min="2" max="2" width="34.85546875" bestFit="1" customWidth="1"/>
    <col min="9" max="9" width="14" bestFit="1" customWidth="1"/>
    <col min="10" max="10" width="15.140625" bestFit="1" customWidth="1"/>
    <col min="21" max="21" width="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2">
        <v>8223</v>
      </c>
      <c r="D2" s="2">
        <v>4700</v>
      </c>
      <c r="E2" s="2">
        <v>304.5</v>
      </c>
      <c r="F2" s="2">
        <v>5784.7660669999996</v>
      </c>
      <c r="G2" s="2">
        <v>1726.6654679999999</v>
      </c>
      <c r="H2" s="2" t="s">
        <v>12</v>
      </c>
      <c r="I2" t="s">
        <v>13</v>
      </c>
      <c r="J2" t="str">
        <f>INDEX(ClusterAssignments!$C$2:$C$545,MATCH(Sheet1!B2,ClusterAssignments!$A$2:$A$545,0))</f>
        <v>1</v>
      </c>
    </row>
    <row r="3" spans="1:10">
      <c r="A3" s="1" t="s">
        <v>14</v>
      </c>
      <c r="B3" s="1" t="s">
        <v>15</v>
      </c>
      <c r="C3">
        <v>11875</v>
      </c>
      <c r="D3">
        <v>1700</v>
      </c>
      <c r="E3">
        <v>416</v>
      </c>
      <c r="F3">
        <v>5442.6936489999998</v>
      </c>
      <c r="G3">
        <v>1367.357837</v>
      </c>
      <c r="H3" t="s">
        <v>16</v>
      </c>
      <c r="I3" t="s">
        <v>17</v>
      </c>
      <c r="J3" t="str">
        <f>INDEX(ClusterAssignments!$C$2:$C$545,MATCH(Sheet1!B3,ClusterAssignments!$A$2:$A$545,0))</f>
        <v>2</v>
      </c>
    </row>
    <row r="4" spans="1:10">
      <c r="A4" s="1" t="s">
        <v>18</v>
      </c>
      <c r="B4" s="1" t="s">
        <v>19</v>
      </c>
      <c r="C4">
        <v>3367</v>
      </c>
      <c r="D4">
        <v>10200</v>
      </c>
      <c r="E4">
        <v>0</v>
      </c>
      <c r="F4">
        <v>4065.6561919999999</v>
      </c>
      <c r="G4">
        <v>498.95024610000002</v>
      </c>
      <c r="H4" t="s">
        <v>20</v>
      </c>
      <c r="I4" t="s">
        <v>13</v>
      </c>
      <c r="J4" t="str">
        <f>INDEX(ClusterAssignments!$C$2:$C$545,MATCH(Sheet1!B4,ClusterAssignments!$A$2:$A$545,0))</f>
        <v>3</v>
      </c>
    </row>
    <row r="5" spans="1:10">
      <c r="A5" s="1" t="s">
        <v>14</v>
      </c>
      <c r="B5" s="1" t="s">
        <v>21</v>
      </c>
      <c r="C5">
        <v>6299</v>
      </c>
      <c r="D5">
        <v>2300</v>
      </c>
      <c r="E5">
        <v>157</v>
      </c>
      <c r="F5">
        <v>3993.1190280000001</v>
      </c>
      <c r="G5">
        <v>1003.183892</v>
      </c>
      <c r="H5" t="s">
        <v>20</v>
      </c>
      <c r="I5" t="s">
        <v>17</v>
      </c>
      <c r="J5" t="str">
        <f>INDEX(ClusterAssignments!$C$2:$C$545,MATCH(Sheet1!B5,ClusterAssignments!$A$2:$A$545,0))</f>
        <v>4</v>
      </c>
    </row>
    <row r="6" spans="1:10">
      <c r="A6" s="1" t="s">
        <v>22</v>
      </c>
      <c r="B6" s="1" t="s">
        <v>23</v>
      </c>
      <c r="C6" s="2">
        <v>2745</v>
      </c>
      <c r="D6" s="2">
        <v>8900</v>
      </c>
      <c r="E6" s="2">
        <v>326.5</v>
      </c>
      <c r="F6" s="2">
        <v>3932.5233400000002</v>
      </c>
      <c r="G6" s="2">
        <v>1160.350704</v>
      </c>
      <c r="H6" s="2" t="s">
        <v>20</v>
      </c>
      <c r="I6" t="s">
        <v>13</v>
      </c>
      <c r="J6" t="str">
        <f>INDEX(ClusterAssignments!$C$2:$C$545,MATCH(Sheet1!B6,ClusterAssignments!$A$2:$A$545,0))</f>
        <v>5</v>
      </c>
    </row>
    <row r="7" spans="1:10">
      <c r="A7" s="1" t="s">
        <v>24</v>
      </c>
      <c r="B7" s="1" t="s">
        <v>25</v>
      </c>
      <c r="C7" s="2">
        <v>4144</v>
      </c>
      <c r="D7" s="2">
        <v>4700</v>
      </c>
      <c r="E7" s="2">
        <v>690.5</v>
      </c>
      <c r="F7" s="2">
        <v>2874.8566949999999</v>
      </c>
      <c r="G7" s="2">
        <v>386.3080372</v>
      </c>
      <c r="H7" s="2" t="s">
        <v>12</v>
      </c>
      <c r="I7" t="s">
        <v>13</v>
      </c>
      <c r="J7" t="str">
        <f>INDEX(ClusterAssignments!$C$2:$C$545,MATCH(Sheet1!B7,ClusterAssignments!$A$2:$A$545,0))</f>
        <v>6</v>
      </c>
    </row>
    <row r="8" spans="1:10">
      <c r="A8" s="1" t="s">
        <v>26</v>
      </c>
      <c r="B8" s="1" t="s">
        <v>27</v>
      </c>
      <c r="C8">
        <v>544</v>
      </c>
      <c r="D8">
        <v>2800</v>
      </c>
      <c r="E8">
        <v>0</v>
      </c>
      <c r="F8">
        <v>273.041944</v>
      </c>
      <c r="G8">
        <v>66.26385775</v>
      </c>
      <c r="H8" t="s">
        <v>28</v>
      </c>
      <c r="I8" t="s">
        <v>29</v>
      </c>
      <c r="J8" t="str">
        <f>INDEX(ClusterAssignments!$C$2:$C$545,MATCH(Sheet1!B8,ClusterAssignments!$A$2:$A$545,0))</f>
        <v>7</v>
      </c>
    </row>
    <row r="9" spans="1:10">
      <c r="A9" s="1" t="s">
        <v>30</v>
      </c>
      <c r="B9" s="1" t="s">
        <v>31</v>
      </c>
      <c r="C9">
        <v>544</v>
      </c>
      <c r="D9">
        <v>4200</v>
      </c>
      <c r="E9">
        <v>28.7</v>
      </c>
      <c r="F9">
        <v>329.79819479999998</v>
      </c>
      <c r="G9">
        <v>76.247093000000007</v>
      </c>
      <c r="H9" t="s">
        <v>20</v>
      </c>
      <c r="I9" t="s">
        <v>32</v>
      </c>
      <c r="J9" t="str">
        <f>INDEX(ClusterAssignments!$C$2:$C$545,MATCH(Sheet1!B9,ClusterAssignments!$A$2:$A$545,0))</f>
        <v>8</v>
      </c>
    </row>
    <row r="10" spans="1:10">
      <c r="A10" s="1" t="s">
        <v>33</v>
      </c>
      <c r="B10" s="1" t="s">
        <v>34</v>
      </c>
      <c r="C10">
        <v>298</v>
      </c>
      <c r="D10">
        <v>10500</v>
      </c>
      <c r="E10">
        <v>20.100000000000001</v>
      </c>
      <c r="F10">
        <v>651.15806339999995</v>
      </c>
      <c r="G10">
        <v>89.470956299999997</v>
      </c>
      <c r="I10" t="s">
        <v>13</v>
      </c>
      <c r="J10" t="str">
        <f>INDEX(ClusterAssignments!$C$2:$C$545,MATCH(Sheet1!B10,ClusterAssignments!$A$2:$A$545,0))</f>
        <v>9</v>
      </c>
    </row>
    <row r="11" spans="1:10">
      <c r="A11" s="1" t="s">
        <v>35</v>
      </c>
      <c r="B11" s="1" t="s">
        <v>35</v>
      </c>
      <c r="C11">
        <v>518</v>
      </c>
      <c r="D11">
        <v>10900</v>
      </c>
      <c r="E11">
        <v>199.2</v>
      </c>
      <c r="F11">
        <v>2759.0220089999998</v>
      </c>
      <c r="G11">
        <v>568.35615059999998</v>
      </c>
      <c r="H11" t="s">
        <v>12</v>
      </c>
      <c r="I11" t="s">
        <v>13</v>
      </c>
      <c r="J11" t="str">
        <f>INDEX(ClusterAssignments!$C$2:$C$545,MATCH(Sheet1!B11,ClusterAssignments!$A$2:$A$545,0))</f>
        <v>10</v>
      </c>
    </row>
    <row r="12" spans="1:10">
      <c r="A12" s="1" t="s">
        <v>10</v>
      </c>
      <c r="B12" s="1" t="s">
        <v>36</v>
      </c>
      <c r="C12" s="2">
        <v>3004</v>
      </c>
      <c r="D12" s="2">
        <v>5700</v>
      </c>
      <c r="E12" s="2">
        <v>137.80000000000001</v>
      </c>
      <c r="F12" s="2">
        <v>2576.515727</v>
      </c>
      <c r="G12" s="2">
        <v>769.05110449999995</v>
      </c>
      <c r="H12" s="2" t="s">
        <v>37</v>
      </c>
      <c r="I12" t="s">
        <v>13</v>
      </c>
      <c r="J12" t="str">
        <f>INDEX(ClusterAssignments!$C$2:$C$545,MATCH(Sheet1!B12,ClusterAssignments!$A$2:$A$545,0))</f>
        <v>11</v>
      </c>
    </row>
    <row r="13" spans="1:10">
      <c r="A13" s="1" t="s">
        <v>14</v>
      </c>
      <c r="B13" s="1" t="s">
        <v>38</v>
      </c>
      <c r="C13">
        <v>6856</v>
      </c>
      <c r="D13">
        <v>1300</v>
      </c>
      <c r="E13">
        <v>166</v>
      </c>
      <c r="F13">
        <v>2398.7162560000002</v>
      </c>
      <c r="G13">
        <v>602.62503879999997</v>
      </c>
      <c r="H13" t="s">
        <v>20</v>
      </c>
      <c r="I13" t="s">
        <v>17</v>
      </c>
      <c r="J13" t="str">
        <f>INDEX(ClusterAssignments!$C$2:$C$545,MATCH(Sheet1!B13,ClusterAssignments!$A$2:$A$545,0))</f>
        <v>12</v>
      </c>
    </row>
    <row r="14" spans="1:10">
      <c r="A14" s="1" t="s">
        <v>39</v>
      </c>
      <c r="B14" s="1" t="s">
        <v>40</v>
      </c>
      <c r="C14" s="2">
        <v>2240</v>
      </c>
      <c r="D14" s="2">
        <v>12600</v>
      </c>
      <c r="E14" s="2">
        <v>348</v>
      </c>
      <c r="F14" s="2">
        <v>2398.0804819999998</v>
      </c>
      <c r="G14" s="2">
        <v>233.43609380000001</v>
      </c>
      <c r="H14" s="2" t="s">
        <v>41</v>
      </c>
      <c r="I14" t="s">
        <v>13</v>
      </c>
      <c r="J14" t="str">
        <f>INDEX(ClusterAssignments!$C$2:$C$545,MATCH(Sheet1!B14,ClusterAssignments!$A$2:$A$545,0))</f>
        <v>13</v>
      </c>
    </row>
    <row r="15" spans="1:10">
      <c r="A15" s="1" t="s">
        <v>42</v>
      </c>
      <c r="B15" s="1" t="s">
        <v>43</v>
      </c>
      <c r="C15">
        <v>1502</v>
      </c>
      <c r="D15">
        <v>2500</v>
      </c>
      <c r="E15">
        <v>69.7</v>
      </c>
      <c r="F15">
        <v>2380.4175949999999</v>
      </c>
      <c r="G15">
        <v>305.14076499999999</v>
      </c>
      <c r="H15" t="s">
        <v>12</v>
      </c>
      <c r="I15" t="s">
        <v>13</v>
      </c>
      <c r="J15" t="str">
        <f>INDEX(ClusterAssignments!$C$2:$C$545,MATCH(Sheet1!B15,ClusterAssignments!$A$2:$A$545,0))</f>
        <v>14</v>
      </c>
    </row>
    <row r="16" spans="1:10">
      <c r="A16" s="1" t="s">
        <v>44</v>
      </c>
      <c r="B16" s="1" t="s">
        <v>45</v>
      </c>
      <c r="C16">
        <v>585</v>
      </c>
      <c r="D16">
        <v>18300</v>
      </c>
      <c r="E16">
        <v>0</v>
      </c>
      <c r="F16">
        <v>892.34847539999998</v>
      </c>
      <c r="G16">
        <v>171.0388164</v>
      </c>
      <c r="H16" t="s">
        <v>41</v>
      </c>
      <c r="I16" t="s">
        <v>46</v>
      </c>
      <c r="J16" t="str">
        <f>INDEX(ClusterAssignments!$C$2:$C$545,MATCH(Sheet1!B16,ClusterAssignments!$A$2:$A$545,0))</f>
        <v>15</v>
      </c>
    </row>
    <row r="17" spans="1:10">
      <c r="A17" s="1" t="s">
        <v>47</v>
      </c>
      <c r="B17" s="1" t="s">
        <v>48</v>
      </c>
      <c r="C17">
        <v>2370</v>
      </c>
      <c r="D17">
        <v>8600</v>
      </c>
      <c r="E17">
        <v>201.1</v>
      </c>
      <c r="F17">
        <v>2293.0558639999999</v>
      </c>
      <c r="G17">
        <v>411.24437210000002</v>
      </c>
      <c r="H17" t="s">
        <v>20</v>
      </c>
      <c r="I17" t="s">
        <v>46</v>
      </c>
      <c r="J17" t="str">
        <f>INDEX(ClusterAssignments!$C$2:$C$545,MATCH(Sheet1!B17,ClusterAssignments!$A$2:$A$545,0))</f>
        <v>16</v>
      </c>
    </row>
    <row r="18" spans="1:10">
      <c r="A18" s="1" t="s">
        <v>49</v>
      </c>
      <c r="B18" s="1" t="s">
        <v>50</v>
      </c>
      <c r="C18">
        <v>2179</v>
      </c>
      <c r="D18">
        <v>2000</v>
      </c>
      <c r="E18">
        <v>813</v>
      </c>
      <c r="F18">
        <v>1041.253156</v>
      </c>
      <c r="G18">
        <v>243.54686580000001</v>
      </c>
      <c r="H18" t="s">
        <v>12</v>
      </c>
      <c r="I18" t="s">
        <v>29</v>
      </c>
      <c r="J18" t="str">
        <f>INDEX(ClusterAssignments!$C$2:$C$545,MATCH(Sheet1!B18,ClusterAssignments!$A$2:$A$545,0))</f>
        <v>17</v>
      </c>
    </row>
    <row r="19" spans="1:10">
      <c r="A19" s="1" t="s">
        <v>51</v>
      </c>
      <c r="B19" s="1" t="s">
        <v>52</v>
      </c>
      <c r="C19">
        <v>1738</v>
      </c>
      <c r="D19">
        <v>5600</v>
      </c>
      <c r="E19">
        <v>402</v>
      </c>
      <c r="F19">
        <v>1911.780796</v>
      </c>
      <c r="G19">
        <v>498.28000359999999</v>
      </c>
      <c r="H19" t="s">
        <v>16</v>
      </c>
      <c r="I19" t="s">
        <v>32</v>
      </c>
      <c r="J19" t="str">
        <f>INDEX(ClusterAssignments!$C$2:$C$545,MATCH(Sheet1!B19,ClusterAssignments!$A$2:$A$545,0))</f>
        <v>18</v>
      </c>
    </row>
    <row r="20" spans="1:10">
      <c r="A20" s="1" t="s">
        <v>39</v>
      </c>
      <c r="B20" s="1" t="s">
        <v>53</v>
      </c>
      <c r="C20" s="2">
        <v>881</v>
      </c>
      <c r="D20" s="2">
        <v>26900</v>
      </c>
      <c r="E20" s="2">
        <v>191.5</v>
      </c>
      <c r="F20" s="2">
        <v>2016.0929060000001</v>
      </c>
      <c r="G20" s="2">
        <v>196.25231779999999</v>
      </c>
      <c r="H20" s="2" t="s">
        <v>20</v>
      </c>
      <c r="I20" t="s">
        <v>13</v>
      </c>
      <c r="J20" t="str">
        <f>INDEX(ClusterAssignments!$C$2:$C$545,MATCH(Sheet1!B20,ClusterAssignments!$A$2:$A$545,0))</f>
        <v>19</v>
      </c>
    </row>
    <row r="21" spans="1:10">
      <c r="A21" s="1" t="s">
        <v>54</v>
      </c>
      <c r="B21" s="1" t="s">
        <v>55</v>
      </c>
      <c r="C21">
        <v>272</v>
      </c>
      <c r="D21">
        <v>16500</v>
      </c>
      <c r="E21">
        <v>31</v>
      </c>
      <c r="F21">
        <v>193.79654310000001</v>
      </c>
      <c r="G21">
        <v>39.194646800000001</v>
      </c>
      <c r="H21" t="s">
        <v>56</v>
      </c>
      <c r="I21" t="s">
        <v>57</v>
      </c>
      <c r="J21" t="str">
        <f>INDEX(ClusterAssignments!$C$2:$C$545,MATCH(Sheet1!B21,ClusterAssignments!$A$2:$A$545,0))</f>
        <v>20</v>
      </c>
    </row>
    <row r="22" spans="1:10">
      <c r="A22" s="1" t="s">
        <v>58</v>
      </c>
      <c r="B22" s="1" t="s">
        <v>59</v>
      </c>
      <c r="C22">
        <v>1347</v>
      </c>
      <c r="D22">
        <v>3000</v>
      </c>
      <c r="E22">
        <v>147.4</v>
      </c>
      <c r="F22">
        <v>782.17801829999996</v>
      </c>
      <c r="G22">
        <v>209.61991119999999</v>
      </c>
      <c r="H22" t="s">
        <v>56</v>
      </c>
      <c r="I22" t="s">
        <v>32</v>
      </c>
      <c r="J22" t="str">
        <f>INDEX(ClusterAssignments!$C$2:$C$545,MATCH(Sheet1!B22,ClusterAssignments!$A$2:$A$545,0))</f>
        <v>21</v>
      </c>
    </row>
    <row r="23" spans="1:10">
      <c r="A23" s="1" t="s">
        <v>60</v>
      </c>
      <c r="B23" s="1" t="s">
        <v>61</v>
      </c>
      <c r="C23">
        <v>816</v>
      </c>
      <c r="D23">
        <v>5200</v>
      </c>
      <c r="E23">
        <v>438</v>
      </c>
      <c r="F23">
        <v>140.63668039999999</v>
      </c>
      <c r="G23">
        <v>56.526877200000001</v>
      </c>
      <c r="H23" t="s">
        <v>56</v>
      </c>
      <c r="I23" t="s">
        <v>57</v>
      </c>
      <c r="J23" t="str">
        <f>INDEX(ClusterAssignments!$C$2:$C$545,MATCH(Sheet1!B23,ClusterAssignments!$A$2:$A$545,0))</f>
        <v>22</v>
      </c>
    </row>
    <row r="24" spans="1:10">
      <c r="A24" s="1" t="s">
        <v>62</v>
      </c>
      <c r="B24" s="1" t="s">
        <v>63</v>
      </c>
      <c r="C24">
        <v>453</v>
      </c>
      <c r="D24">
        <v>41000</v>
      </c>
      <c r="E24">
        <v>0</v>
      </c>
      <c r="F24">
        <v>842.63682689999996</v>
      </c>
      <c r="G24">
        <v>88.030775449999993</v>
      </c>
      <c r="H24" t="s">
        <v>64</v>
      </c>
      <c r="I24" t="s">
        <v>13</v>
      </c>
      <c r="J24" t="str">
        <f>INDEX(ClusterAssignments!$C$2:$C$545,MATCH(Sheet1!B24,ClusterAssignments!$A$2:$A$545,0))</f>
        <v>23</v>
      </c>
    </row>
    <row r="25" spans="1:10">
      <c r="A25" s="1" t="s">
        <v>14</v>
      </c>
      <c r="B25" s="1" t="s">
        <v>65</v>
      </c>
      <c r="C25">
        <v>9189</v>
      </c>
      <c r="D25">
        <v>800</v>
      </c>
      <c r="E25">
        <v>67.7</v>
      </c>
      <c r="F25">
        <v>1843.972712</v>
      </c>
      <c r="G25">
        <v>463.25784650000003</v>
      </c>
      <c r="H25" t="s">
        <v>28</v>
      </c>
      <c r="I25" t="s">
        <v>17</v>
      </c>
      <c r="J25" t="str">
        <f>INDEX(ClusterAssignments!$C$2:$C$545,MATCH(Sheet1!B25,ClusterAssignments!$A$2:$A$545,0))</f>
        <v>24</v>
      </c>
    </row>
    <row r="26" spans="1:10">
      <c r="A26" s="1" t="s">
        <v>66</v>
      </c>
      <c r="B26" s="1" t="s">
        <v>67</v>
      </c>
      <c r="C26">
        <v>220</v>
      </c>
      <c r="D26">
        <v>7400</v>
      </c>
      <c r="E26">
        <v>13.7</v>
      </c>
      <c r="F26">
        <v>203.8355215</v>
      </c>
      <c r="G26">
        <v>43.547530000000002</v>
      </c>
      <c r="H26" t="s">
        <v>64</v>
      </c>
      <c r="I26" t="s">
        <v>46</v>
      </c>
      <c r="J26" t="str">
        <f>INDEX(ClusterAssignments!$C$2:$C$545,MATCH(Sheet1!B26,ClusterAssignments!$A$2:$A$545,0))</f>
        <v>25</v>
      </c>
    </row>
    <row r="27" spans="1:10">
      <c r="A27" s="1" t="s">
        <v>14</v>
      </c>
      <c r="B27" s="1" t="s">
        <v>68</v>
      </c>
      <c r="C27">
        <v>7296</v>
      </c>
      <c r="D27">
        <v>600</v>
      </c>
      <c r="E27">
        <v>79.2</v>
      </c>
      <c r="F27">
        <v>1443.1090790000001</v>
      </c>
      <c r="G27">
        <v>362.54961900000001</v>
      </c>
      <c r="H27" t="s">
        <v>28</v>
      </c>
      <c r="I27" t="s">
        <v>17</v>
      </c>
      <c r="J27" t="str">
        <f>INDEX(ClusterAssignments!$C$2:$C$545,MATCH(Sheet1!B27,ClusterAssignments!$A$2:$A$545,0))</f>
        <v>26</v>
      </c>
    </row>
    <row r="28" spans="1:10">
      <c r="A28" s="1" t="s">
        <v>69</v>
      </c>
      <c r="B28" s="1" t="s">
        <v>70</v>
      </c>
      <c r="C28">
        <v>1114</v>
      </c>
      <c r="D28">
        <v>3600</v>
      </c>
      <c r="E28">
        <v>61</v>
      </c>
      <c r="F28">
        <v>461.21387490000001</v>
      </c>
      <c r="G28">
        <v>160.6187353</v>
      </c>
      <c r="H28" t="s">
        <v>41</v>
      </c>
      <c r="I28" t="s">
        <v>32</v>
      </c>
      <c r="J28" t="str">
        <f>INDEX(ClusterAssignments!$C$2:$C$545,MATCH(Sheet1!B28,ClusterAssignments!$A$2:$A$545,0))</f>
        <v>27</v>
      </c>
    </row>
    <row r="29" spans="1:10">
      <c r="A29" s="1" t="s">
        <v>71</v>
      </c>
      <c r="B29" s="1" t="s">
        <v>72</v>
      </c>
      <c r="C29">
        <v>5698</v>
      </c>
      <c r="D29">
        <v>2900</v>
      </c>
      <c r="E29">
        <v>346.2</v>
      </c>
      <c r="F29">
        <v>1534.5668840000001</v>
      </c>
      <c r="G29">
        <v>452.63671149999999</v>
      </c>
      <c r="H29" t="s">
        <v>20</v>
      </c>
      <c r="I29" t="s">
        <v>32</v>
      </c>
      <c r="J29" t="str">
        <f>INDEX(ClusterAssignments!$C$2:$C$545,MATCH(Sheet1!B29,ClusterAssignments!$A$2:$A$545,0))</f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selection activeCell="B10" sqref="B10"/>
    </sheetView>
  </sheetViews>
  <sheetFormatPr defaultRowHeight="15"/>
  <cols>
    <col min="1" max="1" width="30.42578125" customWidth="1"/>
    <col min="2" max="2" width="21.85546875" customWidth="1"/>
    <col min="3" max="3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t="s">
        <v>73</v>
      </c>
      <c r="L1" t="s">
        <v>74</v>
      </c>
    </row>
    <row r="2" spans="1:12">
      <c r="A2" s="1" t="s">
        <v>10</v>
      </c>
      <c r="B2" s="1" t="s">
        <v>11</v>
      </c>
      <c r="C2">
        <v>8223</v>
      </c>
      <c r="D2">
        <v>4700</v>
      </c>
      <c r="E2">
        <v>304.5</v>
      </c>
      <c r="F2">
        <v>5784.7660669999996</v>
      </c>
      <c r="G2">
        <v>1726.6654679999999</v>
      </c>
      <c r="H2" t="s">
        <v>12</v>
      </c>
      <c r="J2" t="s">
        <v>13</v>
      </c>
      <c r="K2">
        <v>11</v>
      </c>
      <c r="L2">
        <v>5</v>
      </c>
    </row>
    <row r="3" spans="1:12">
      <c r="A3" s="1" t="s">
        <v>22</v>
      </c>
      <c r="B3" s="1" t="s">
        <v>23</v>
      </c>
      <c r="C3">
        <v>2745</v>
      </c>
      <c r="D3">
        <v>8900</v>
      </c>
      <c r="E3">
        <v>326.5</v>
      </c>
      <c r="F3">
        <v>3932.5233400000002</v>
      </c>
      <c r="G3">
        <v>1160.350704</v>
      </c>
      <c r="H3" t="s">
        <v>20</v>
      </c>
      <c r="J3" t="s">
        <v>57</v>
      </c>
      <c r="K3">
        <v>2</v>
      </c>
      <c r="L3">
        <v>2</v>
      </c>
    </row>
    <row r="4" spans="1:12">
      <c r="A4" s="1" t="s">
        <v>24</v>
      </c>
      <c r="B4" s="1" t="s">
        <v>25</v>
      </c>
      <c r="C4">
        <v>4144</v>
      </c>
      <c r="D4">
        <v>4700</v>
      </c>
      <c r="E4">
        <v>690.5</v>
      </c>
      <c r="F4">
        <v>2874.8566949999999</v>
      </c>
      <c r="G4">
        <v>386.3080372</v>
      </c>
      <c r="H4" t="s">
        <v>12</v>
      </c>
      <c r="J4" t="s">
        <v>32</v>
      </c>
      <c r="K4">
        <v>5</v>
      </c>
      <c r="L4">
        <v>5</v>
      </c>
    </row>
    <row r="5" spans="1:12">
      <c r="A5" s="1" t="s">
        <v>10</v>
      </c>
      <c r="B5" s="1" t="s">
        <v>36</v>
      </c>
      <c r="C5">
        <v>3004</v>
      </c>
      <c r="D5">
        <v>5700</v>
      </c>
      <c r="E5">
        <v>137.80000000000001</v>
      </c>
      <c r="F5">
        <v>2576.515727</v>
      </c>
      <c r="G5">
        <v>769.05110449999995</v>
      </c>
      <c r="H5" t="s">
        <v>37</v>
      </c>
      <c r="J5" t="s">
        <v>75</v>
      </c>
      <c r="K5">
        <v>5</v>
      </c>
      <c r="L5">
        <v>5</v>
      </c>
    </row>
    <row r="6" spans="1:12">
      <c r="A6" s="1" t="s">
        <v>39</v>
      </c>
      <c r="B6" s="1" t="s">
        <v>40</v>
      </c>
      <c r="C6">
        <v>2240</v>
      </c>
      <c r="D6">
        <v>12600</v>
      </c>
      <c r="E6">
        <v>348</v>
      </c>
      <c r="F6">
        <v>2398.0804819999998</v>
      </c>
      <c r="G6">
        <v>233.43609380000001</v>
      </c>
      <c r="H6" t="s">
        <v>41</v>
      </c>
      <c r="J6" t="s">
        <v>76</v>
      </c>
      <c r="K6">
        <v>3</v>
      </c>
      <c r="L6">
        <v>3</v>
      </c>
    </row>
    <row r="7" spans="1:12">
      <c r="A7" s="1" t="s">
        <v>39</v>
      </c>
      <c r="B7" s="1" t="s">
        <v>53</v>
      </c>
      <c r="C7">
        <v>881</v>
      </c>
      <c r="D7">
        <v>26900</v>
      </c>
      <c r="E7">
        <v>191.5</v>
      </c>
      <c r="F7">
        <v>2016.0929060000001</v>
      </c>
      <c r="G7">
        <v>196.25231779999999</v>
      </c>
      <c r="H7" t="s">
        <v>20</v>
      </c>
      <c r="J7" t="s">
        <v>77</v>
      </c>
      <c r="K7">
        <v>2</v>
      </c>
      <c r="L7">
        <v>2</v>
      </c>
    </row>
    <row r="11" spans="1:12" ht="40.5" customHeight="1">
      <c r="A11" s="3" t="s">
        <v>78</v>
      </c>
    </row>
    <row r="12" spans="1:12">
      <c r="A12" s="1" t="s">
        <v>0</v>
      </c>
      <c r="B12" s="1" t="s">
        <v>1</v>
      </c>
      <c r="C12" s="1" t="s">
        <v>8</v>
      </c>
    </row>
    <row r="13" spans="1:12">
      <c r="A13" s="1" t="s">
        <v>14</v>
      </c>
      <c r="B13" s="1" t="s">
        <v>15</v>
      </c>
      <c r="C13" t="s">
        <v>17</v>
      </c>
    </row>
    <row r="14" spans="1:12">
      <c r="A14" s="1" t="s">
        <v>18</v>
      </c>
      <c r="B14" s="1" t="s">
        <v>19</v>
      </c>
      <c r="C14" t="s">
        <v>13</v>
      </c>
    </row>
    <row r="15" spans="1:12">
      <c r="A15" s="1" t="s">
        <v>14</v>
      </c>
      <c r="B15" s="1" t="s">
        <v>21</v>
      </c>
      <c r="C15" t="s">
        <v>17</v>
      </c>
    </row>
    <row r="16" spans="1:12">
      <c r="A16" s="1" t="s">
        <v>26</v>
      </c>
      <c r="B16" s="1" t="s">
        <v>27</v>
      </c>
      <c r="C16" t="s">
        <v>29</v>
      </c>
    </row>
    <row r="17" spans="1:3">
      <c r="A17" s="1" t="s">
        <v>30</v>
      </c>
      <c r="B17" s="1" t="s">
        <v>31</v>
      </c>
      <c r="C17" t="s">
        <v>32</v>
      </c>
    </row>
    <row r="18" spans="1:3">
      <c r="A18" s="1" t="s">
        <v>33</v>
      </c>
      <c r="B18" s="1" t="s">
        <v>34</v>
      </c>
      <c r="C18" t="s">
        <v>13</v>
      </c>
    </row>
    <row r="19" spans="1:3">
      <c r="A19" s="1" t="s">
        <v>35</v>
      </c>
      <c r="B19" s="1" t="s">
        <v>35</v>
      </c>
      <c r="C19" t="s">
        <v>13</v>
      </c>
    </row>
    <row r="20" spans="1:3">
      <c r="A20" s="1" t="s">
        <v>14</v>
      </c>
      <c r="B20" s="1" t="s">
        <v>38</v>
      </c>
      <c r="C20" t="s">
        <v>17</v>
      </c>
    </row>
    <row r="21" spans="1:3">
      <c r="A21" s="1" t="s">
        <v>42</v>
      </c>
      <c r="B21" s="1" t="s">
        <v>43</v>
      </c>
      <c r="C21" t="s">
        <v>13</v>
      </c>
    </row>
    <row r="22" spans="1:3">
      <c r="A22" s="1" t="s">
        <v>44</v>
      </c>
      <c r="B22" s="1" t="s">
        <v>45</v>
      </c>
      <c r="C22" t="s">
        <v>46</v>
      </c>
    </row>
    <row r="23" spans="1:3">
      <c r="A23" s="1" t="s">
        <v>47</v>
      </c>
      <c r="B23" s="1" t="s">
        <v>48</v>
      </c>
      <c r="C23" t="s">
        <v>46</v>
      </c>
    </row>
    <row r="24" spans="1:3">
      <c r="A24" s="1" t="s">
        <v>49</v>
      </c>
      <c r="B24" s="1" t="s">
        <v>50</v>
      </c>
      <c r="C24" t="s">
        <v>29</v>
      </c>
    </row>
    <row r="25" spans="1:3">
      <c r="A25" s="1" t="s">
        <v>51</v>
      </c>
      <c r="B25" s="1" t="s">
        <v>52</v>
      </c>
      <c r="C25" t="s">
        <v>32</v>
      </c>
    </row>
    <row r="26" spans="1:3">
      <c r="A26" s="1" t="s">
        <v>54</v>
      </c>
      <c r="B26" s="1" t="s">
        <v>55</v>
      </c>
      <c r="C26" t="s">
        <v>57</v>
      </c>
    </row>
    <row r="27" spans="1:3">
      <c r="A27" s="1" t="s">
        <v>58</v>
      </c>
      <c r="B27" s="1" t="s">
        <v>59</v>
      </c>
      <c r="C27" t="s">
        <v>32</v>
      </c>
    </row>
    <row r="28" spans="1:3">
      <c r="A28" s="1" t="s">
        <v>60</v>
      </c>
      <c r="B28" s="1" t="s">
        <v>61</v>
      </c>
      <c r="C28" t="s">
        <v>57</v>
      </c>
    </row>
    <row r="29" spans="1:3">
      <c r="A29" s="1" t="s">
        <v>62</v>
      </c>
      <c r="B29" s="1" t="s">
        <v>63</v>
      </c>
      <c r="C29" t="s">
        <v>13</v>
      </c>
    </row>
    <row r="30" spans="1:3">
      <c r="A30" s="1" t="s">
        <v>14</v>
      </c>
      <c r="B30" s="1" t="s">
        <v>65</v>
      </c>
      <c r="C30" t="s">
        <v>17</v>
      </c>
    </row>
    <row r="31" spans="1:3">
      <c r="A31" s="1" t="s">
        <v>66</v>
      </c>
      <c r="B31" s="1" t="s">
        <v>67</v>
      </c>
      <c r="C31" t="s">
        <v>46</v>
      </c>
    </row>
    <row r="32" spans="1:3">
      <c r="A32" s="1" t="s">
        <v>14</v>
      </c>
      <c r="B32" s="1" t="s">
        <v>68</v>
      </c>
      <c r="C32" t="s">
        <v>17</v>
      </c>
    </row>
    <row r="33" spans="1:3">
      <c r="A33" s="1" t="s">
        <v>69</v>
      </c>
      <c r="B33" s="1" t="s">
        <v>70</v>
      </c>
      <c r="C33" t="s">
        <v>32</v>
      </c>
    </row>
    <row r="34" spans="1:3">
      <c r="A34" s="1" t="s">
        <v>71</v>
      </c>
      <c r="B34" s="1" t="s">
        <v>72</v>
      </c>
      <c r="C3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s="1" t="s">
        <v>14</v>
      </c>
      <c r="B2" s="1" t="s">
        <v>15</v>
      </c>
      <c r="C2">
        <v>11875</v>
      </c>
      <c r="D2">
        <v>1700</v>
      </c>
      <c r="E2">
        <v>416</v>
      </c>
      <c r="F2">
        <v>5442.6936489999998</v>
      </c>
      <c r="G2">
        <v>1367.357837</v>
      </c>
      <c r="H2" t="s">
        <v>16</v>
      </c>
      <c r="I2" t="s">
        <v>17</v>
      </c>
      <c r="J2" s="1" t="s">
        <v>10</v>
      </c>
      <c r="K2" s="1" t="s">
        <v>11</v>
      </c>
      <c r="L2">
        <v>8223</v>
      </c>
      <c r="M2">
        <v>4700</v>
      </c>
      <c r="N2">
        <v>304.5</v>
      </c>
      <c r="O2">
        <v>5784.7660669999996</v>
      </c>
      <c r="P2">
        <v>1726.6654679999999</v>
      </c>
      <c r="Q2" t="s">
        <v>12</v>
      </c>
      <c r="R2" t="s">
        <v>13</v>
      </c>
    </row>
    <row r="3" spans="1:18">
      <c r="A3" s="1" t="s">
        <v>18</v>
      </c>
      <c r="B3" s="1" t="s">
        <v>19</v>
      </c>
      <c r="C3">
        <v>3367</v>
      </c>
      <c r="D3">
        <v>10200</v>
      </c>
      <c r="E3">
        <v>0</v>
      </c>
      <c r="F3">
        <v>4065.6561919999999</v>
      </c>
      <c r="G3">
        <v>498.95024610000002</v>
      </c>
      <c r="H3" t="s">
        <v>20</v>
      </c>
      <c r="I3" t="s">
        <v>13</v>
      </c>
      <c r="J3" s="1" t="s">
        <v>22</v>
      </c>
      <c r="K3" s="1" t="s">
        <v>23</v>
      </c>
      <c r="L3">
        <v>2745</v>
      </c>
      <c r="M3">
        <v>8900</v>
      </c>
      <c r="N3">
        <v>326.5</v>
      </c>
      <c r="O3">
        <v>3932.5233400000002</v>
      </c>
      <c r="P3">
        <v>1160.350704</v>
      </c>
      <c r="Q3" t="s">
        <v>20</v>
      </c>
      <c r="R3" t="s">
        <v>13</v>
      </c>
    </row>
    <row r="4" spans="1:18">
      <c r="A4" s="1" t="s">
        <v>14</v>
      </c>
      <c r="B4" s="1" t="s">
        <v>21</v>
      </c>
      <c r="C4">
        <v>6299</v>
      </c>
      <c r="D4">
        <v>2300</v>
      </c>
      <c r="E4">
        <v>157</v>
      </c>
      <c r="F4">
        <v>3993.1190280000001</v>
      </c>
      <c r="G4">
        <v>1003.183892</v>
      </c>
      <c r="H4" t="s">
        <v>20</v>
      </c>
      <c r="I4" t="s">
        <v>17</v>
      </c>
      <c r="J4" s="1" t="s">
        <v>24</v>
      </c>
      <c r="K4" s="1" t="s">
        <v>25</v>
      </c>
      <c r="L4">
        <v>4144</v>
      </c>
      <c r="M4">
        <v>4700</v>
      </c>
      <c r="N4">
        <v>690.5</v>
      </c>
      <c r="O4">
        <v>2874.8566949999999</v>
      </c>
      <c r="P4">
        <v>386.3080372</v>
      </c>
      <c r="Q4" t="s">
        <v>12</v>
      </c>
      <c r="R4" t="s">
        <v>13</v>
      </c>
    </row>
    <row r="5" spans="1:18">
      <c r="A5" s="1" t="s">
        <v>26</v>
      </c>
      <c r="B5" s="1" t="s">
        <v>27</v>
      </c>
      <c r="C5">
        <v>544</v>
      </c>
      <c r="D5">
        <v>2800</v>
      </c>
      <c r="E5">
        <v>0</v>
      </c>
      <c r="F5">
        <v>273.041944</v>
      </c>
      <c r="G5">
        <v>66.26385775</v>
      </c>
      <c r="H5" t="s">
        <v>28</v>
      </c>
      <c r="I5" t="s">
        <v>29</v>
      </c>
      <c r="J5" s="1" t="s">
        <v>10</v>
      </c>
      <c r="K5" s="1" t="s">
        <v>36</v>
      </c>
      <c r="L5">
        <v>3004</v>
      </c>
      <c r="M5">
        <v>5700</v>
      </c>
      <c r="N5">
        <v>137.80000000000001</v>
      </c>
      <c r="O5">
        <v>2576.515727</v>
      </c>
      <c r="P5">
        <v>769.05110449999995</v>
      </c>
      <c r="Q5" t="s">
        <v>37</v>
      </c>
      <c r="R5" t="s">
        <v>13</v>
      </c>
    </row>
    <row r="6" spans="1:18">
      <c r="A6" s="1" t="s">
        <v>30</v>
      </c>
      <c r="B6" s="1" t="s">
        <v>31</v>
      </c>
      <c r="C6">
        <v>544</v>
      </c>
      <c r="D6">
        <v>4200</v>
      </c>
      <c r="E6">
        <v>28.7</v>
      </c>
      <c r="F6">
        <v>329.79819479999998</v>
      </c>
      <c r="G6">
        <v>76.247093000000007</v>
      </c>
      <c r="H6" t="s">
        <v>20</v>
      </c>
      <c r="I6" t="s">
        <v>32</v>
      </c>
      <c r="J6" s="1" t="s">
        <v>39</v>
      </c>
      <c r="K6" s="1" t="s">
        <v>40</v>
      </c>
      <c r="L6">
        <v>2240</v>
      </c>
      <c r="M6">
        <v>12600</v>
      </c>
      <c r="N6">
        <v>348</v>
      </c>
      <c r="O6">
        <v>2398.0804819999998</v>
      </c>
      <c r="P6">
        <v>233.43609380000001</v>
      </c>
      <c r="Q6" t="s">
        <v>41</v>
      </c>
      <c r="R6" t="s">
        <v>13</v>
      </c>
    </row>
    <row r="7" spans="1:18">
      <c r="A7" s="1" t="s">
        <v>33</v>
      </c>
      <c r="B7" s="1" t="s">
        <v>34</v>
      </c>
      <c r="C7">
        <v>298</v>
      </c>
      <c r="D7">
        <v>10500</v>
      </c>
      <c r="E7">
        <v>20.100000000000001</v>
      </c>
      <c r="F7">
        <v>651.15806339999995</v>
      </c>
      <c r="G7">
        <v>89.470956299999997</v>
      </c>
      <c r="I7" t="s">
        <v>13</v>
      </c>
      <c r="J7" s="1" t="s">
        <v>39</v>
      </c>
      <c r="K7" s="1" t="s">
        <v>53</v>
      </c>
      <c r="L7">
        <v>881</v>
      </c>
      <c r="M7">
        <v>26900</v>
      </c>
      <c r="N7">
        <v>191.5</v>
      </c>
      <c r="O7">
        <v>2016.0929060000001</v>
      </c>
      <c r="P7">
        <v>196.25231779999999</v>
      </c>
      <c r="Q7" t="s">
        <v>20</v>
      </c>
      <c r="R7" t="s">
        <v>13</v>
      </c>
    </row>
    <row r="8" spans="1:18">
      <c r="A8" s="1" t="s">
        <v>35</v>
      </c>
      <c r="B8" s="1" t="s">
        <v>35</v>
      </c>
      <c r="C8">
        <v>518</v>
      </c>
      <c r="D8">
        <v>10900</v>
      </c>
      <c r="E8">
        <v>199.2</v>
      </c>
      <c r="F8">
        <v>2759.0220089999998</v>
      </c>
      <c r="G8">
        <v>568.35615059999998</v>
      </c>
      <c r="H8" t="s">
        <v>12</v>
      </c>
      <c r="I8" t="s">
        <v>13</v>
      </c>
    </row>
    <row r="9" spans="1:18">
      <c r="A9" s="1" t="s">
        <v>14</v>
      </c>
      <c r="B9" s="1" t="s">
        <v>38</v>
      </c>
      <c r="C9">
        <v>6856</v>
      </c>
      <c r="D9">
        <v>1300</v>
      </c>
      <c r="E9">
        <v>166</v>
      </c>
      <c r="F9">
        <v>2398.7162560000002</v>
      </c>
      <c r="G9">
        <v>602.62503879999997</v>
      </c>
      <c r="H9" t="s">
        <v>20</v>
      </c>
      <c r="I9" t="s">
        <v>17</v>
      </c>
    </row>
    <row r="10" spans="1:18">
      <c r="A10" s="1" t="s">
        <v>42</v>
      </c>
      <c r="B10" s="1" t="s">
        <v>43</v>
      </c>
      <c r="C10">
        <v>1502</v>
      </c>
      <c r="D10">
        <v>2500</v>
      </c>
      <c r="E10">
        <v>69.7</v>
      </c>
      <c r="F10">
        <v>2380.4175949999999</v>
      </c>
      <c r="G10">
        <v>305.14076499999999</v>
      </c>
      <c r="H10" t="s">
        <v>12</v>
      </c>
      <c r="I10" t="s">
        <v>13</v>
      </c>
    </row>
    <row r="11" spans="1:18">
      <c r="A11" s="1" t="s">
        <v>44</v>
      </c>
      <c r="B11" s="1" t="s">
        <v>45</v>
      </c>
      <c r="C11">
        <v>585</v>
      </c>
      <c r="D11">
        <v>18300</v>
      </c>
      <c r="E11">
        <v>0</v>
      </c>
      <c r="F11">
        <v>892.34847539999998</v>
      </c>
      <c r="G11">
        <v>171.0388164</v>
      </c>
      <c r="H11" t="s">
        <v>41</v>
      </c>
      <c r="I11" t="s">
        <v>46</v>
      </c>
    </row>
    <row r="12" spans="1:18">
      <c r="A12" s="1" t="s">
        <v>47</v>
      </c>
      <c r="B12" s="1" t="s">
        <v>48</v>
      </c>
      <c r="C12">
        <v>2370</v>
      </c>
      <c r="D12">
        <v>8600</v>
      </c>
      <c r="E12">
        <v>201.1</v>
      </c>
      <c r="F12">
        <v>2293.0558639999999</v>
      </c>
      <c r="G12">
        <v>411.24437210000002</v>
      </c>
      <c r="H12" t="s">
        <v>20</v>
      </c>
      <c r="I12" t="s">
        <v>46</v>
      </c>
    </row>
    <row r="13" spans="1:18">
      <c r="A13" s="1" t="s">
        <v>49</v>
      </c>
      <c r="B13" s="1" t="s">
        <v>50</v>
      </c>
      <c r="C13">
        <v>2179</v>
      </c>
      <c r="D13">
        <v>2000</v>
      </c>
      <c r="E13">
        <v>813</v>
      </c>
      <c r="F13">
        <v>1041.253156</v>
      </c>
      <c r="G13">
        <v>243.54686580000001</v>
      </c>
      <c r="H13" t="s">
        <v>12</v>
      </c>
      <c r="I13" t="s">
        <v>29</v>
      </c>
    </row>
    <row r="14" spans="1:18">
      <c r="A14" s="1" t="s">
        <v>51</v>
      </c>
      <c r="B14" s="1" t="s">
        <v>52</v>
      </c>
      <c r="C14">
        <v>1738</v>
      </c>
      <c r="D14">
        <v>5600</v>
      </c>
      <c r="E14">
        <v>402</v>
      </c>
      <c r="F14">
        <v>1911.780796</v>
      </c>
      <c r="G14">
        <v>498.28000359999999</v>
      </c>
      <c r="H14" t="s">
        <v>16</v>
      </c>
      <c r="I14" t="s">
        <v>32</v>
      </c>
    </row>
    <row r="15" spans="1:18">
      <c r="A15" s="1" t="s">
        <v>54</v>
      </c>
      <c r="B15" s="1" t="s">
        <v>55</v>
      </c>
      <c r="C15">
        <v>272</v>
      </c>
      <c r="D15">
        <v>16500</v>
      </c>
      <c r="E15">
        <v>31</v>
      </c>
      <c r="F15">
        <v>193.79654310000001</v>
      </c>
      <c r="G15">
        <v>39.194646800000001</v>
      </c>
      <c r="H15" t="s">
        <v>56</v>
      </c>
      <c r="I15" t="s">
        <v>57</v>
      </c>
    </row>
    <row r="16" spans="1:18">
      <c r="A16" s="1" t="s">
        <v>58</v>
      </c>
      <c r="B16" s="1" t="s">
        <v>59</v>
      </c>
      <c r="C16">
        <v>1347</v>
      </c>
      <c r="D16">
        <v>3000</v>
      </c>
      <c r="E16">
        <v>147.4</v>
      </c>
      <c r="F16">
        <v>782.17801829999996</v>
      </c>
      <c r="G16">
        <v>209.61991119999999</v>
      </c>
      <c r="H16" t="s">
        <v>56</v>
      </c>
      <c r="I16" t="s">
        <v>32</v>
      </c>
    </row>
    <row r="17" spans="1:9">
      <c r="A17" s="1" t="s">
        <v>60</v>
      </c>
      <c r="B17" s="1" t="s">
        <v>61</v>
      </c>
      <c r="C17">
        <v>816</v>
      </c>
      <c r="D17">
        <v>5200</v>
      </c>
      <c r="E17">
        <v>438</v>
      </c>
      <c r="F17">
        <v>140.63668039999999</v>
      </c>
      <c r="G17">
        <v>56.526877200000001</v>
      </c>
      <c r="H17" t="s">
        <v>56</v>
      </c>
      <c r="I17" t="s">
        <v>57</v>
      </c>
    </row>
    <row r="18" spans="1:9">
      <c r="A18" s="1" t="s">
        <v>62</v>
      </c>
      <c r="B18" s="1" t="s">
        <v>63</v>
      </c>
      <c r="C18">
        <v>453</v>
      </c>
      <c r="D18">
        <v>41000</v>
      </c>
      <c r="E18">
        <v>0</v>
      </c>
      <c r="F18">
        <v>842.63682689999996</v>
      </c>
      <c r="G18">
        <v>88.030775449999993</v>
      </c>
      <c r="H18" t="s">
        <v>64</v>
      </c>
      <c r="I18" t="s">
        <v>13</v>
      </c>
    </row>
    <row r="19" spans="1:9">
      <c r="A19" s="1" t="s">
        <v>14</v>
      </c>
      <c r="B19" s="1" t="s">
        <v>65</v>
      </c>
      <c r="C19">
        <v>9189</v>
      </c>
      <c r="D19">
        <v>800</v>
      </c>
      <c r="E19">
        <v>67.7</v>
      </c>
      <c r="F19">
        <v>1843.972712</v>
      </c>
      <c r="G19">
        <v>463.25784650000003</v>
      </c>
      <c r="H19" t="s">
        <v>28</v>
      </c>
      <c r="I19" t="s">
        <v>17</v>
      </c>
    </row>
    <row r="20" spans="1:9">
      <c r="A20" s="1" t="s">
        <v>66</v>
      </c>
      <c r="B20" s="1" t="s">
        <v>67</v>
      </c>
      <c r="C20">
        <v>220</v>
      </c>
      <c r="D20">
        <v>7400</v>
      </c>
      <c r="E20">
        <v>13.7</v>
      </c>
      <c r="F20">
        <v>203.8355215</v>
      </c>
      <c r="G20">
        <v>43.547530000000002</v>
      </c>
      <c r="H20" t="s">
        <v>64</v>
      </c>
      <c r="I20" t="s">
        <v>46</v>
      </c>
    </row>
    <row r="21" spans="1:9">
      <c r="A21" s="1" t="s">
        <v>14</v>
      </c>
      <c r="B21" s="1" t="s">
        <v>68</v>
      </c>
      <c r="C21">
        <v>7296</v>
      </c>
      <c r="D21">
        <v>600</v>
      </c>
      <c r="E21">
        <v>79.2</v>
      </c>
      <c r="F21">
        <v>1443.1090790000001</v>
      </c>
      <c r="G21">
        <v>362.54961900000001</v>
      </c>
      <c r="H21" t="s">
        <v>28</v>
      </c>
      <c r="I21" t="s">
        <v>17</v>
      </c>
    </row>
    <row r="22" spans="1:9">
      <c r="A22" s="1" t="s">
        <v>69</v>
      </c>
      <c r="B22" s="1" t="s">
        <v>70</v>
      </c>
      <c r="C22">
        <v>1114</v>
      </c>
      <c r="D22">
        <v>3600</v>
      </c>
      <c r="E22">
        <v>61</v>
      </c>
      <c r="F22">
        <v>461.21387490000001</v>
      </c>
      <c r="G22">
        <v>160.6187353</v>
      </c>
      <c r="H22" t="s">
        <v>41</v>
      </c>
      <c r="I22" t="s">
        <v>32</v>
      </c>
    </row>
    <row r="23" spans="1:9">
      <c r="A23" s="1" t="s">
        <v>71</v>
      </c>
      <c r="B23" s="1" t="s">
        <v>72</v>
      </c>
      <c r="C23">
        <v>5698</v>
      </c>
      <c r="D23">
        <v>2900</v>
      </c>
      <c r="E23">
        <v>346.2</v>
      </c>
      <c r="F23">
        <v>1534.5668840000001</v>
      </c>
      <c r="G23">
        <v>452.63671149999999</v>
      </c>
      <c r="H23" t="s">
        <v>20</v>
      </c>
      <c r="I2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75"/>
  <sheetViews>
    <sheetView workbookViewId="0">
      <selection activeCell="J2" sqref="J2"/>
    </sheetView>
  </sheetViews>
  <sheetFormatPr defaultRowHeight="15"/>
  <cols>
    <col min="1" max="1" width="16.42578125" customWidth="1"/>
    <col min="2" max="2" width="9.7109375" customWidth="1"/>
    <col min="3" max="3" width="9.42578125" customWidth="1"/>
    <col min="4" max="4" width="13" customWidth="1"/>
    <col min="5" max="5" width="12.85546875" customWidth="1"/>
    <col min="6" max="6" width="13.140625" customWidth="1"/>
    <col min="7" max="7" width="16.5703125" customWidth="1"/>
    <col min="8" max="8" width="14.42578125" customWidth="1"/>
    <col min="9" max="9" width="13" customWidth="1"/>
    <col min="10" max="10" width="12" customWidth="1"/>
    <col min="11" max="11" width="14.5703125" customWidth="1"/>
    <col min="12" max="12" width="11.5703125" customWidth="1"/>
    <col min="13" max="13" width="12.7109375" customWidth="1"/>
    <col min="14" max="14" width="17.85546875" customWidth="1"/>
    <col min="15" max="15" width="13.42578125" customWidth="1"/>
    <col min="16" max="16" width="15.85546875" customWidth="1"/>
    <col min="17" max="17" width="14.140625" customWidth="1"/>
    <col min="18" max="18" width="14" customWidth="1"/>
    <col min="19" max="19" width="15.5703125" customWidth="1"/>
    <col min="20" max="20" width="15.28515625" customWidth="1"/>
    <col min="21" max="21" width="12.5703125" customWidth="1"/>
    <col min="22" max="22" width="15.28515625" customWidth="1"/>
    <col min="23" max="23" width="11.5703125" customWidth="1"/>
    <col min="24" max="24" width="14.140625" customWidth="1"/>
    <col min="25" max="25" width="22.7109375" customWidth="1"/>
    <col min="26" max="26" width="13.7109375" customWidth="1"/>
    <col min="27" max="27" width="17.28515625" customWidth="1"/>
    <col min="28" max="28" width="29" customWidth="1"/>
    <col min="31" max="31" width="56.140625" customWidth="1"/>
  </cols>
  <sheetData>
    <row r="1" spans="1:33" ht="15.75" thickBot="1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  <c r="U1" s="4" t="s">
        <v>99</v>
      </c>
      <c r="V1" s="4" t="s">
        <v>100</v>
      </c>
      <c r="W1" s="4" t="s">
        <v>101</v>
      </c>
      <c r="X1" s="4" t="s">
        <v>102</v>
      </c>
      <c r="Y1" s="4" t="s">
        <v>103</v>
      </c>
      <c r="Z1" s="4" t="s">
        <v>104</v>
      </c>
      <c r="AA1" s="4" t="s">
        <v>105</v>
      </c>
      <c r="AB1" s="4" t="s">
        <v>106</v>
      </c>
      <c r="AF1" t="s">
        <v>107</v>
      </c>
      <c r="AG1" t="s">
        <v>108</v>
      </c>
    </row>
    <row r="2" spans="1:33" ht="15.75" thickBot="1">
      <c r="A2" s="5" t="s">
        <v>11</v>
      </c>
      <c r="B2" s="6" t="s">
        <v>15</v>
      </c>
      <c r="C2" s="7" t="s">
        <v>19</v>
      </c>
      <c r="D2" s="6" t="s">
        <v>21</v>
      </c>
      <c r="E2" s="5" t="s">
        <v>23</v>
      </c>
      <c r="F2" t="s">
        <v>109</v>
      </c>
      <c r="G2" t="s">
        <v>110</v>
      </c>
      <c r="H2" t="s">
        <v>111</v>
      </c>
      <c r="I2" t="s">
        <v>112</v>
      </c>
      <c r="J2" s="7" t="s">
        <v>35</v>
      </c>
      <c r="K2" s="5" t="s">
        <v>36</v>
      </c>
      <c r="L2" s="6" t="s">
        <v>38</v>
      </c>
      <c r="M2" s="5" t="s">
        <v>40</v>
      </c>
      <c r="N2" s="6" t="s">
        <v>43</v>
      </c>
      <c r="O2" t="s">
        <v>113</v>
      </c>
      <c r="P2" t="s">
        <v>114</v>
      </c>
      <c r="Q2" t="s">
        <v>115</v>
      </c>
      <c r="R2" s="8" t="s">
        <v>116</v>
      </c>
      <c r="S2" s="5" t="s">
        <v>53</v>
      </c>
      <c r="T2" t="s">
        <v>117</v>
      </c>
      <c r="U2" t="s">
        <v>118</v>
      </c>
      <c r="V2" t="s">
        <v>119</v>
      </c>
      <c r="W2" s="6" t="s">
        <v>63</v>
      </c>
      <c r="X2" s="6" t="s">
        <v>65</v>
      </c>
      <c r="Y2" t="s">
        <v>120</v>
      </c>
      <c r="Z2" s="6" t="s">
        <v>68</v>
      </c>
      <c r="AA2" t="s">
        <v>121</v>
      </c>
      <c r="AB2" t="s">
        <v>122</v>
      </c>
      <c r="AD2" s="7"/>
      <c r="AE2" t="s">
        <v>123</v>
      </c>
      <c r="AF2">
        <v>1</v>
      </c>
      <c r="AG2">
        <v>1</v>
      </c>
    </row>
    <row r="3" spans="1:33" ht="15.75" thickBot="1">
      <c r="B3" s="10" t="s">
        <v>11</v>
      </c>
      <c r="D3" s="10" t="s">
        <v>23</v>
      </c>
      <c r="F3" t="s">
        <v>124</v>
      </c>
      <c r="G3" t="s">
        <v>125</v>
      </c>
      <c r="H3" t="s">
        <v>126</v>
      </c>
      <c r="I3" s="5" t="s">
        <v>127</v>
      </c>
      <c r="N3" t="s">
        <v>128</v>
      </c>
      <c r="O3" s="7" t="s">
        <v>45</v>
      </c>
      <c r="P3" s="8" t="s">
        <v>129</v>
      </c>
      <c r="Q3" t="s">
        <v>130</v>
      </c>
      <c r="R3" s="7" t="s">
        <v>52</v>
      </c>
      <c r="T3" t="s">
        <v>131</v>
      </c>
      <c r="U3" t="s">
        <v>132</v>
      </c>
      <c r="V3" t="s">
        <v>133</v>
      </c>
      <c r="Y3" t="s">
        <v>134</v>
      </c>
      <c r="AA3" t="s">
        <v>135</v>
      </c>
      <c r="AB3" t="s">
        <v>136</v>
      </c>
      <c r="AD3" s="8"/>
      <c r="AE3" t="s">
        <v>137</v>
      </c>
      <c r="AF3">
        <v>2</v>
      </c>
      <c r="AG3">
        <v>1</v>
      </c>
    </row>
    <row r="4" spans="1:33" ht="15.75" thickBot="1">
      <c r="B4" s="15" t="s">
        <v>109</v>
      </c>
      <c r="F4" s="5" t="s">
        <v>25</v>
      </c>
      <c r="G4" t="s">
        <v>138</v>
      </c>
      <c r="H4" t="s">
        <v>139</v>
      </c>
      <c r="I4" t="s">
        <v>140</v>
      </c>
      <c r="N4" t="s">
        <v>141</v>
      </c>
      <c r="O4" t="s">
        <v>142</v>
      </c>
      <c r="P4" s="7" t="s">
        <v>48</v>
      </c>
      <c r="Q4" t="s">
        <v>143</v>
      </c>
      <c r="R4" t="s">
        <v>144</v>
      </c>
      <c r="T4" t="s">
        <v>145</v>
      </c>
      <c r="U4" t="s">
        <v>146</v>
      </c>
      <c r="V4" t="s">
        <v>147</v>
      </c>
      <c r="Y4" t="s">
        <v>148</v>
      </c>
      <c r="AA4" t="s">
        <v>149</v>
      </c>
      <c r="AB4" t="s">
        <v>150</v>
      </c>
      <c r="AD4" s="6"/>
      <c r="AE4" t="s">
        <v>151</v>
      </c>
      <c r="AF4">
        <v>3</v>
      </c>
      <c r="AG4">
        <v>1</v>
      </c>
    </row>
    <row r="5" spans="1:33">
      <c r="B5" s="15" t="s">
        <v>124</v>
      </c>
      <c r="G5" t="s">
        <v>152</v>
      </c>
      <c r="H5" t="s">
        <v>153</v>
      </c>
      <c r="I5" t="s">
        <v>154</v>
      </c>
      <c r="N5" t="s">
        <v>155</v>
      </c>
      <c r="O5" t="s">
        <v>156</v>
      </c>
      <c r="P5" t="s">
        <v>157</v>
      </c>
      <c r="Q5" t="s">
        <v>158</v>
      </c>
      <c r="R5" t="s">
        <v>159</v>
      </c>
      <c r="T5" t="s">
        <v>160</v>
      </c>
      <c r="U5" s="8" t="s">
        <v>161</v>
      </c>
      <c r="V5" t="s">
        <v>162</v>
      </c>
      <c r="Y5" t="s">
        <v>163</v>
      </c>
      <c r="AA5" t="s">
        <v>164</v>
      </c>
      <c r="AB5" s="7" t="s">
        <v>72</v>
      </c>
      <c r="AE5" t="s">
        <v>165</v>
      </c>
      <c r="AF5">
        <v>4</v>
      </c>
      <c r="AG5">
        <v>1</v>
      </c>
    </row>
    <row r="6" spans="1:33">
      <c r="G6" t="s">
        <v>166</v>
      </c>
      <c r="H6" t="s">
        <v>167</v>
      </c>
      <c r="I6" t="s">
        <v>168</v>
      </c>
      <c r="N6" t="s">
        <v>169</v>
      </c>
      <c r="O6" t="s">
        <v>170</v>
      </c>
      <c r="P6" s="10" t="s">
        <v>25</v>
      </c>
      <c r="Q6" s="7" t="s">
        <v>50</v>
      </c>
      <c r="R6" t="s">
        <v>171</v>
      </c>
      <c r="T6" t="s">
        <v>172</v>
      </c>
      <c r="U6" t="s">
        <v>173</v>
      </c>
      <c r="V6" t="s">
        <v>174</v>
      </c>
      <c r="Y6" t="s">
        <v>175</v>
      </c>
      <c r="AA6" t="s">
        <v>176</v>
      </c>
      <c r="AB6" t="s">
        <v>177</v>
      </c>
      <c r="AD6" t="s">
        <v>178</v>
      </c>
      <c r="AE6" t="s">
        <v>179</v>
      </c>
      <c r="AF6">
        <v>5</v>
      </c>
      <c r="AG6">
        <v>1</v>
      </c>
    </row>
    <row r="7" spans="1:33">
      <c r="G7" t="s">
        <v>180</v>
      </c>
      <c r="H7" t="s">
        <v>181</v>
      </c>
      <c r="I7" s="9" t="s">
        <v>182</v>
      </c>
      <c r="N7" t="s">
        <v>183</v>
      </c>
      <c r="O7" t="s">
        <v>184</v>
      </c>
      <c r="P7" s="10" t="s">
        <v>36</v>
      </c>
      <c r="Q7" t="s">
        <v>185</v>
      </c>
      <c r="T7" t="s">
        <v>186</v>
      </c>
      <c r="U7" t="s">
        <v>187</v>
      </c>
      <c r="V7" t="s">
        <v>188</v>
      </c>
      <c r="Y7" t="s">
        <v>189</v>
      </c>
      <c r="AA7" s="6" t="s">
        <v>190</v>
      </c>
      <c r="AE7" t="s">
        <v>191</v>
      </c>
      <c r="AF7">
        <v>6</v>
      </c>
      <c r="AG7">
        <v>3</v>
      </c>
    </row>
    <row r="8" spans="1:33">
      <c r="G8" t="s">
        <v>192</v>
      </c>
      <c r="H8" t="s">
        <v>193</v>
      </c>
      <c r="I8" t="s">
        <v>194</v>
      </c>
      <c r="O8" t="s">
        <v>195</v>
      </c>
      <c r="P8" s="10" t="s">
        <v>40</v>
      </c>
      <c r="Q8" t="s">
        <v>196</v>
      </c>
      <c r="T8" s="7" t="s">
        <v>197</v>
      </c>
      <c r="U8" t="s">
        <v>198</v>
      </c>
      <c r="V8" t="s">
        <v>199</v>
      </c>
      <c r="Y8" t="s">
        <v>200</v>
      </c>
      <c r="AA8" t="s">
        <v>201</v>
      </c>
      <c r="AF8">
        <v>7</v>
      </c>
      <c r="AG8">
        <v>75</v>
      </c>
    </row>
    <row r="9" spans="1:33">
      <c r="G9" t="s">
        <v>202</v>
      </c>
      <c r="H9" t="s">
        <v>203</v>
      </c>
      <c r="I9" s="9" t="s">
        <v>34</v>
      </c>
      <c r="O9" t="s">
        <v>204</v>
      </c>
      <c r="Q9" t="s">
        <v>205</v>
      </c>
      <c r="T9" t="s">
        <v>206</v>
      </c>
      <c r="U9" t="s">
        <v>207</v>
      </c>
      <c r="V9" t="s">
        <v>208</v>
      </c>
      <c r="Y9" t="s">
        <v>209</v>
      </c>
      <c r="AA9" t="s">
        <v>210</v>
      </c>
      <c r="AF9">
        <v>8</v>
      </c>
      <c r="AG9">
        <v>46</v>
      </c>
    </row>
    <row r="10" spans="1:33">
      <c r="G10" t="s">
        <v>211</v>
      </c>
      <c r="H10" t="s">
        <v>212</v>
      </c>
      <c r="I10" t="s">
        <v>213</v>
      </c>
      <c r="O10" s="10" t="s">
        <v>53</v>
      </c>
      <c r="Q10" t="s">
        <v>214</v>
      </c>
      <c r="T10" t="s">
        <v>215</v>
      </c>
      <c r="U10" t="s">
        <v>216</v>
      </c>
      <c r="V10" t="s">
        <v>217</v>
      </c>
      <c r="Y10" t="s">
        <v>218</v>
      </c>
      <c r="AA10" t="s">
        <v>219</v>
      </c>
      <c r="AF10">
        <v>9</v>
      </c>
      <c r="AG10">
        <v>14</v>
      </c>
    </row>
    <row r="11" spans="1:33">
      <c r="G11" t="s">
        <v>220</v>
      </c>
      <c r="H11" t="s">
        <v>221</v>
      </c>
      <c r="I11" t="s">
        <v>222</v>
      </c>
      <c r="Q11" t="s">
        <v>223</v>
      </c>
      <c r="T11" s="10" t="s">
        <v>55</v>
      </c>
      <c r="U11" s="8" t="s">
        <v>224</v>
      </c>
      <c r="V11" t="s">
        <v>225</v>
      </c>
      <c r="Y11" t="s">
        <v>226</v>
      </c>
      <c r="AA11" t="s">
        <v>227</v>
      </c>
      <c r="AF11">
        <v>10</v>
      </c>
      <c r="AG11">
        <v>1</v>
      </c>
    </row>
    <row r="12" spans="1:33">
      <c r="C12" s="10"/>
      <c r="G12" t="s">
        <v>228</v>
      </c>
      <c r="H12" t="s">
        <v>229</v>
      </c>
      <c r="I12" t="s">
        <v>230</v>
      </c>
      <c r="Q12" t="s">
        <v>231</v>
      </c>
      <c r="T12" t="s">
        <v>232</v>
      </c>
      <c r="U12" t="s">
        <v>233</v>
      </c>
      <c r="V12" t="s">
        <v>234</v>
      </c>
      <c r="Y12" t="s">
        <v>235</v>
      </c>
      <c r="AA12" t="s">
        <v>236</v>
      </c>
      <c r="AF12">
        <v>11</v>
      </c>
      <c r="AG12">
        <v>1</v>
      </c>
    </row>
    <row r="13" spans="1:33">
      <c r="G13" t="s">
        <v>237</v>
      </c>
      <c r="H13" t="s">
        <v>238</v>
      </c>
      <c r="I13" t="s">
        <v>239</v>
      </c>
      <c r="Q13" t="s">
        <v>240</v>
      </c>
      <c r="T13" t="s">
        <v>241</v>
      </c>
      <c r="U13" t="s">
        <v>242</v>
      </c>
      <c r="V13" t="s">
        <v>243</v>
      </c>
      <c r="Y13" t="s">
        <v>244</v>
      </c>
      <c r="AA13" t="s">
        <v>245</v>
      </c>
      <c r="AF13">
        <v>12</v>
      </c>
      <c r="AG13">
        <v>1</v>
      </c>
    </row>
    <row r="14" spans="1:33">
      <c r="G14" t="s">
        <v>246</v>
      </c>
      <c r="H14" t="s">
        <v>247</v>
      </c>
      <c r="I14" t="s">
        <v>248</v>
      </c>
      <c r="T14" t="s">
        <v>249</v>
      </c>
      <c r="U14" t="s">
        <v>250</v>
      </c>
      <c r="V14" t="s">
        <v>251</v>
      </c>
      <c r="Y14" s="7" t="s">
        <v>252</v>
      </c>
      <c r="AA14" t="s">
        <v>253</v>
      </c>
      <c r="AF14">
        <v>13</v>
      </c>
      <c r="AG14">
        <v>1</v>
      </c>
    </row>
    <row r="15" spans="1:33">
      <c r="G15" t="s">
        <v>254</v>
      </c>
      <c r="H15" t="s">
        <v>255</v>
      </c>
      <c r="I15" t="s">
        <v>256</v>
      </c>
      <c r="T15" t="s">
        <v>257</v>
      </c>
      <c r="U15" t="s">
        <v>258</v>
      </c>
      <c r="V15" t="s">
        <v>259</v>
      </c>
      <c r="Y15" t="s">
        <v>260</v>
      </c>
      <c r="AA15" t="s">
        <v>261</v>
      </c>
      <c r="AF15">
        <v>14</v>
      </c>
      <c r="AG15">
        <v>6</v>
      </c>
    </row>
    <row r="16" spans="1:33">
      <c r="G16" t="s">
        <v>262</v>
      </c>
      <c r="H16" t="s">
        <v>263</v>
      </c>
      <c r="T16" t="s">
        <v>264</v>
      </c>
      <c r="U16" t="s">
        <v>265</v>
      </c>
      <c r="V16" t="s">
        <v>266</v>
      </c>
      <c r="Y16" t="s">
        <v>267</v>
      </c>
      <c r="AA16" t="s">
        <v>268</v>
      </c>
      <c r="AF16">
        <v>15</v>
      </c>
      <c r="AG16">
        <v>8</v>
      </c>
    </row>
    <row r="17" spans="7:33">
      <c r="G17" t="s">
        <v>269</v>
      </c>
      <c r="H17" t="s">
        <v>270</v>
      </c>
      <c r="T17" t="s">
        <v>271</v>
      </c>
      <c r="U17" s="8" t="s">
        <v>272</v>
      </c>
      <c r="V17" t="s">
        <v>273</v>
      </c>
      <c r="Y17" t="s">
        <v>274</v>
      </c>
      <c r="AA17" t="s">
        <v>275</v>
      </c>
      <c r="AF17">
        <v>16</v>
      </c>
      <c r="AG17">
        <v>4</v>
      </c>
    </row>
    <row r="18" spans="7:33">
      <c r="G18" t="s">
        <v>276</v>
      </c>
      <c r="H18" t="s">
        <v>277</v>
      </c>
      <c r="T18" t="s">
        <v>278</v>
      </c>
      <c r="U18" t="s">
        <v>279</v>
      </c>
      <c r="V18" t="s">
        <v>280</v>
      </c>
      <c r="Y18" t="s">
        <v>281</v>
      </c>
      <c r="AA18" t="s">
        <v>282</v>
      </c>
      <c r="AF18">
        <v>17</v>
      </c>
      <c r="AG18">
        <v>12</v>
      </c>
    </row>
    <row r="19" spans="7:33">
      <c r="G19" t="s">
        <v>283</v>
      </c>
      <c r="H19" t="s">
        <v>284</v>
      </c>
      <c r="T19" t="s">
        <v>285</v>
      </c>
      <c r="U19" t="s">
        <v>286</v>
      </c>
      <c r="V19" t="s">
        <v>287</v>
      </c>
      <c r="Y19" t="s">
        <v>288</v>
      </c>
      <c r="AA19" t="s">
        <v>289</v>
      </c>
      <c r="AF19">
        <v>18</v>
      </c>
      <c r="AG19">
        <v>5</v>
      </c>
    </row>
    <row r="20" spans="7:33">
      <c r="G20" t="s">
        <v>290</v>
      </c>
      <c r="H20" t="s">
        <v>291</v>
      </c>
      <c r="T20" t="s">
        <v>292</v>
      </c>
      <c r="U20" t="s">
        <v>293</v>
      </c>
      <c r="V20" t="s">
        <v>294</v>
      </c>
      <c r="Y20" t="s">
        <v>295</v>
      </c>
      <c r="AA20" t="s">
        <v>296</v>
      </c>
      <c r="AF20">
        <v>19</v>
      </c>
      <c r="AG20">
        <v>1</v>
      </c>
    </row>
    <row r="21" spans="7:33">
      <c r="G21" t="s">
        <v>297</v>
      </c>
      <c r="H21" t="s">
        <v>298</v>
      </c>
      <c r="T21" t="s">
        <v>299</v>
      </c>
      <c r="U21" t="s">
        <v>300</v>
      </c>
      <c r="V21" s="8" t="s">
        <v>301</v>
      </c>
      <c r="Y21" t="s">
        <v>302</v>
      </c>
      <c r="AA21" s="10" t="s">
        <v>70</v>
      </c>
      <c r="AF21">
        <v>20</v>
      </c>
      <c r="AG21">
        <v>31</v>
      </c>
    </row>
    <row r="22" spans="7:33">
      <c r="G22" t="s">
        <v>303</v>
      </c>
      <c r="H22" t="s">
        <v>304</v>
      </c>
      <c r="T22" t="s">
        <v>305</v>
      </c>
      <c r="U22" s="7" t="s">
        <v>59</v>
      </c>
      <c r="V22" t="s">
        <v>306</v>
      </c>
      <c r="Y22" t="s">
        <v>307</v>
      </c>
      <c r="AA22" t="s">
        <v>308</v>
      </c>
      <c r="AF22">
        <v>21</v>
      </c>
      <c r="AG22">
        <v>22</v>
      </c>
    </row>
    <row r="23" spans="7:33">
      <c r="G23" t="s">
        <v>309</v>
      </c>
      <c r="H23" t="s">
        <v>310</v>
      </c>
      <c r="T23" t="s">
        <v>311</v>
      </c>
      <c r="U23" t="s">
        <v>312</v>
      </c>
      <c r="V23" t="s">
        <v>313</v>
      </c>
      <c r="Y23" t="s">
        <v>314</v>
      </c>
      <c r="AA23" t="s">
        <v>315</v>
      </c>
      <c r="AF23">
        <v>22</v>
      </c>
      <c r="AG23">
        <v>174</v>
      </c>
    </row>
    <row r="24" spans="7:33">
      <c r="G24" t="s">
        <v>316</v>
      </c>
      <c r="H24" t="s">
        <v>317</v>
      </c>
      <c r="T24" t="s">
        <v>318</v>
      </c>
      <c r="V24" t="s">
        <v>319</v>
      </c>
      <c r="Y24" t="s">
        <v>320</v>
      </c>
      <c r="AA24" t="s">
        <v>321</v>
      </c>
      <c r="AF24">
        <v>23</v>
      </c>
      <c r="AG24">
        <v>1</v>
      </c>
    </row>
    <row r="25" spans="7:33">
      <c r="G25" t="s">
        <v>322</v>
      </c>
      <c r="H25" t="s">
        <v>323</v>
      </c>
      <c r="T25" t="s">
        <v>324</v>
      </c>
      <c r="V25" t="s">
        <v>325</v>
      </c>
      <c r="Y25" t="s">
        <v>326</v>
      </c>
      <c r="AA25" t="s">
        <v>327</v>
      </c>
      <c r="AF25">
        <v>24</v>
      </c>
      <c r="AG25">
        <v>1</v>
      </c>
    </row>
    <row r="26" spans="7:33">
      <c r="G26" t="s">
        <v>328</v>
      </c>
      <c r="H26" t="s">
        <v>329</v>
      </c>
      <c r="T26" t="s">
        <v>330</v>
      </c>
      <c r="V26" t="s">
        <v>331</v>
      </c>
      <c r="Y26" t="s">
        <v>332</v>
      </c>
      <c r="AA26" t="s">
        <v>333</v>
      </c>
      <c r="AF26">
        <v>25</v>
      </c>
      <c r="AG26">
        <v>92</v>
      </c>
    </row>
    <row r="27" spans="7:33">
      <c r="G27" t="s">
        <v>334</v>
      </c>
      <c r="H27" t="s">
        <v>335</v>
      </c>
      <c r="T27" t="s">
        <v>336</v>
      </c>
      <c r="V27" t="s">
        <v>337</v>
      </c>
      <c r="Y27" t="s">
        <v>338</v>
      </c>
      <c r="AA27" t="s">
        <v>339</v>
      </c>
      <c r="AF27">
        <v>26</v>
      </c>
      <c r="AG27">
        <v>1</v>
      </c>
    </row>
    <row r="28" spans="7:33">
      <c r="G28" t="s">
        <v>340</v>
      </c>
      <c r="H28" t="s">
        <v>341</v>
      </c>
      <c r="T28" t="s">
        <v>342</v>
      </c>
      <c r="V28" t="s">
        <v>343</v>
      </c>
      <c r="Y28" t="s">
        <v>344</v>
      </c>
      <c r="AA28" t="s">
        <v>345</v>
      </c>
      <c r="AF28">
        <v>27</v>
      </c>
      <c r="AG28">
        <v>34</v>
      </c>
    </row>
    <row r="29" spans="7:33">
      <c r="G29" t="s">
        <v>346</v>
      </c>
      <c r="H29" t="s">
        <v>347</v>
      </c>
      <c r="T29" t="s">
        <v>348</v>
      </c>
      <c r="V29" t="s">
        <v>349</v>
      </c>
      <c r="Y29" t="s">
        <v>350</v>
      </c>
      <c r="AA29" t="s">
        <v>351</v>
      </c>
      <c r="AF29">
        <v>28</v>
      </c>
      <c r="AG29">
        <v>5</v>
      </c>
    </row>
    <row r="30" spans="7:33">
      <c r="G30" t="s">
        <v>352</v>
      </c>
      <c r="H30" t="s">
        <v>353</v>
      </c>
      <c r="T30" t="s">
        <v>354</v>
      </c>
      <c r="V30" t="s">
        <v>355</v>
      </c>
      <c r="Y30" t="s">
        <v>356</v>
      </c>
      <c r="AA30" t="s">
        <v>357</v>
      </c>
    </row>
    <row r="31" spans="7:33">
      <c r="G31" s="7" t="s">
        <v>27</v>
      </c>
      <c r="H31" t="s">
        <v>358</v>
      </c>
      <c r="T31" t="s">
        <v>359</v>
      </c>
      <c r="V31" t="s">
        <v>360</v>
      </c>
      <c r="Y31" t="s">
        <v>361</v>
      </c>
      <c r="AA31" t="s">
        <v>362</v>
      </c>
      <c r="AF31" t="s">
        <v>363</v>
      </c>
      <c r="AG31">
        <f>SUM(AG2:AG29)</f>
        <v>544</v>
      </c>
    </row>
    <row r="32" spans="7:33">
      <c r="G32" t="s">
        <v>364</v>
      </c>
      <c r="H32" t="s">
        <v>365</v>
      </c>
      <c r="T32" t="s">
        <v>366</v>
      </c>
      <c r="V32" t="s">
        <v>367</v>
      </c>
      <c r="Y32" t="s">
        <v>368</v>
      </c>
      <c r="AA32" t="s">
        <v>369</v>
      </c>
    </row>
    <row r="33" spans="7:27">
      <c r="G33" t="s">
        <v>370</v>
      </c>
      <c r="H33" t="s">
        <v>371</v>
      </c>
      <c r="V33" t="s">
        <v>372</v>
      </c>
      <c r="Y33" t="s">
        <v>373</v>
      </c>
      <c r="AA33" t="s">
        <v>374</v>
      </c>
    </row>
    <row r="34" spans="7:27">
      <c r="G34" t="s">
        <v>375</v>
      </c>
      <c r="H34" t="s">
        <v>376</v>
      </c>
      <c r="V34" t="s">
        <v>377</v>
      </c>
      <c r="Y34" t="s">
        <v>378</v>
      </c>
      <c r="AA34" t="s">
        <v>379</v>
      </c>
    </row>
    <row r="35" spans="7:27">
      <c r="G35" t="s">
        <v>380</v>
      </c>
      <c r="H35" t="s">
        <v>381</v>
      </c>
      <c r="V35" t="s">
        <v>382</v>
      </c>
      <c r="Y35" t="s">
        <v>383</v>
      </c>
      <c r="AA35" t="s">
        <v>384</v>
      </c>
    </row>
    <row r="36" spans="7:27">
      <c r="G36" t="s">
        <v>385</v>
      </c>
      <c r="H36" t="s">
        <v>386</v>
      </c>
      <c r="V36" t="s">
        <v>387</v>
      </c>
      <c r="Y36" t="s">
        <v>388</v>
      </c>
    </row>
    <row r="37" spans="7:27">
      <c r="G37" t="s">
        <v>389</v>
      </c>
      <c r="H37" t="s">
        <v>390</v>
      </c>
      <c r="V37" t="s">
        <v>391</v>
      </c>
      <c r="Y37" s="10" t="s">
        <v>67</v>
      </c>
    </row>
    <row r="38" spans="7:27">
      <c r="G38" t="s">
        <v>392</v>
      </c>
      <c r="H38" t="s">
        <v>393</v>
      </c>
      <c r="V38" t="s">
        <v>394</v>
      </c>
      <c r="Y38" t="s">
        <v>395</v>
      </c>
    </row>
    <row r="39" spans="7:27">
      <c r="G39" t="s">
        <v>396</v>
      </c>
      <c r="H39" t="s">
        <v>397</v>
      </c>
      <c r="V39" t="s">
        <v>398</v>
      </c>
      <c r="Y39" t="s">
        <v>399</v>
      </c>
    </row>
    <row r="40" spans="7:27">
      <c r="G40" t="s">
        <v>400</v>
      </c>
      <c r="H40" t="s">
        <v>401</v>
      </c>
      <c r="V40" t="s">
        <v>402</v>
      </c>
      <c r="Y40" t="s">
        <v>403</v>
      </c>
    </row>
    <row r="41" spans="7:27">
      <c r="G41" t="s">
        <v>404</v>
      </c>
      <c r="H41" t="s">
        <v>405</v>
      </c>
      <c r="V41" t="s">
        <v>406</v>
      </c>
      <c r="Y41" t="s">
        <v>407</v>
      </c>
    </row>
    <row r="42" spans="7:27">
      <c r="G42" t="s">
        <v>408</v>
      </c>
      <c r="H42" t="s">
        <v>409</v>
      </c>
      <c r="V42" s="8" t="s">
        <v>410</v>
      </c>
      <c r="Y42" t="s">
        <v>411</v>
      </c>
    </row>
    <row r="43" spans="7:27">
      <c r="G43" t="s">
        <v>412</v>
      </c>
      <c r="H43" t="s">
        <v>413</v>
      </c>
      <c r="V43" t="s">
        <v>414</v>
      </c>
      <c r="Y43" t="s">
        <v>415</v>
      </c>
    </row>
    <row r="44" spans="7:27">
      <c r="G44" t="s">
        <v>416</v>
      </c>
      <c r="H44" s="7" t="s">
        <v>31</v>
      </c>
      <c r="V44" t="s">
        <v>417</v>
      </c>
      <c r="Y44" t="s">
        <v>418</v>
      </c>
    </row>
    <row r="45" spans="7:27">
      <c r="G45" t="s">
        <v>419</v>
      </c>
      <c r="H45" t="s">
        <v>420</v>
      </c>
      <c r="V45" t="s">
        <v>421</v>
      </c>
      <c r="Y45" t="s">
        <v>422</v>
      </c>
    </row>
    <row r="46" spans="7:27">
      <c r="G46" t="s">
        <v>423</v>
      </c>
      <c r="H46" t="s">
        <v>424</v>
      </c>
      <c r="V46" t="s">
        <v>425</v>
      </c>
      <c r="Y46" t="s">
        <v>426</v>
      </c>
    </row>
    <row r="47" spans="7:27">
      <c r="G47" t="s">
        <v>427</v>
      </c>
      <c r="H47" t="s">
        <v>428</v>
      </c>
      <c r="V47" t="s">
        <v>429</v>
      </c>
      <c r="Y47" t="s">
        <v>430</v>
      </c>
    </row>
    <row r="48" spans="7:27">
      <c r="G48" t="s">
        <v>431</v>
      </c>
      <c r="V48" t="s">
        <v>432</v>
      </c>
      <c r="Y48" t="s">
        <v>433</v>
      </c>
    </row>
    <row r="49" spans="7:25">
      <c r="G49" t="s">
        <v>434</v>
      </c>
      <c r="V49" t="s">
        <v>435</v>
      </c>
      <c r="Y49" t="s">
        <v>436</v>
      </c>
    </row>
    <row r="50" spans="7:25">
      <c r="G50" t="s">
        <v>437</v>
      </c>
      <c r="V50" t="s">
        <v>438</v>
      </c>
      <c r="Y50" t="s">
        <v>439</v>
      </c>
    </row>
    <row r="51" spans="7:25">
      <c r="G51" t="s">
        <v>440</v>
      </c>
      <c r="V51" t="s">
        <v>441</v>
      </c>
      <c r="Y51" t="s">
        <v>442</v>
      </c>
    </row>
    <row r="52" spans="7:25">
      <c r="G52" t="s">
        <v>443</v>
      </c>
      <c r="V52" t="s">
        <v>444</v>
      </c>
      <c r="Y52" t="s">
        <v>445</v>
      </c>
    </row>
    <row r="53" spans="7:25">
      <c r="G53" t="s">
        <v>446</v>
      </c>
      <c r="V53" t="s">
        <v>447</v>
      </c>
      <c r="Y53" t="s">
        <v>448</v>
      </c>
    </row>
    <row r="54" spans="7:25">
      <c r="G54" t="s">
        <v>449</v>
      </c>
      <c r="V54" t="s">
        <v>450</v>
      </c>
      <c r="Y54" t="s">
        <v>451</v>
      </c>
    </row>
    <row r="55" spans="7:25">
      <c r="G55" t="s">
        <v>452</v>
      </c>
      <c r="V55" t="s">
        <v>453</v>
      </c>
      <c r="Y55" t="s">
        <v>454</v>
      </c>
    </row>
    <row r="56" spans="7:25">
      <c r="G56" t="s">
        <v>455</v>
      </c>
      <c r="V56" t="s">
        <v>456</v>
      </c>
      <c r="Y56" t="s">
        <v>457</v>
      </c>
    </row>
    <row r="57" spans="7:25">
      <c r="G57" t="s">
        <v>458</v>
      </c>
      <c r="V57" t="s">
        <v>459</v>
      </c>
      <c r="Y57" t="s">
        <v>460</v>
      </c>
    </row>
    <row r="58" spans="7:25">
      <c r="G58" t="s">
        <v>461</v>
      </c>
      <c r="V58" t="s">
        <v>462</v>
      </c>
      <c r="Y58" t="s">
        <v>463</v>
      </c>
    </row>
    <row r="59" spans="7:25">
      <c r="G59" t="s">
        <v>464</v>
      </c>
      <c r="V59" t="s">
        <v>465</v>
      </c>
      <c r="Y59" t="s">
        <v>466</v>
      </c>
    </row>
    <row r="60" spans="7:25">
      <c r="G60" t="s">
        <v>467</v>
      </c>
      <c r="V60" t="s">
        <v>468</v>
      </c>
      <c r="Y60" t="s">
        <v>469</v>
      </c>
    </row>
    <row r="61" spans="7:25">
      <c r="G61" t="s">
        <v>470</v>
      </c>
      <c r="V61" t="s">
        <v>471</v>
      </c>
      <c r="Y61" t="s">
        <v>472</v>
      </c>
    </row>
    <row r="62" spans="7:25">
      <c r="G62" t="s">
        <v>473</v>
      </c>
      <c r="V62" t="s">
        <v>474</v>
      </c>
      <c r="Y62" t="s">
        <v>475</v>
      </c>
    </row>
    <row r="63" spans="7:25">
      <c r="G63" t="s">
        <v>476</v>
      </c>
      <c r="V63" t="s">
        <v>477</v>
      </c>
      <c r="Y63" t="s">
        <v>478</v>
      </c>
    </row>
    <row r="64" spans="7:25">
      <c r="G64" t="s">
        <v>479</v>
      </c>
      <c r="V64" t="s">
        <v>480</v>
      </c>
      <c r="Y64" t="s">
        <v>481</v>
      </c>
    </row>
    <row r="65" spans="7:25">
      <c r="G65" t="s">
        <v>482</v>
      </c>
      <c r="V65" t="s">
        <v>483</v>
      </c>
      <c r="Y65" t="s">
        <v>484</v>
      </c>
    </row>
    <row r="66" spans="7:25">
      <c r="G66" t="s">
        <v>485</v>
      </c>
      <c r="V66" t="s">
        <v>486</v>
      </c>
      <c r="Y66" t="s">
        <v>487</v>
      </c>
    </row>
    <row r="67" spans="7:25">
      <c r="G67" t="s">
        <v>488</v>
      </c>
      <c r="V67" t="s">
        <v>489</v>
      </c>
      <c r="Y67" t="s">
        <v>490</v>
      </c>
    </row>
    <row r="68" spans="7:25">
      <c r="G68" t="s">
        <v>491</v>
      </c>
      <c r="V68" t="s">
        <v>492</v>
      </c>
      <c r="Y68" t="s">
        <v>493</v>
      </c>
    </row>
    <row r="69" spans="7:25">
      <c r="G69" t="s">
        <v>494</v>
      </c>
      <c r="V69" t="s">
        <v>495</v>
      </c>
      <c r="Y69" t="s">
        <v>496</v>
      </c>
    </row>
    <row r="70" spans="7:25">
      <c r="G70" t="s">
        <v>497</v>
      </c>
      <c r="V70" t="s">
        <v>498</v>
      </c>
      <c r="Y70" t="s">
        <v>499</v>
      </c>
    </row>
    <row r="71" spans="7:25">
      <c r="G71" t="s">
        <v>500</v>
      </c>
      <c r="V71" t="s">
        <v>501</v>
      </c>
      <c r="Y71" t="s">
        <v>502</v>
      </c>
    </row>
    <row r="72" spans="7:25">
      <c r="G72" t="s">
        <v>503</v>
      </c>
      <c r="V72" t="s">
        <v>504</v>
      </c>
      <c r="Y72" t="s">
        <v>505</v>
      </c>
    </row>
    <row r="73" spans="7:25">
      <c r="G73" t="s">
        <v>506</v>
      </c>
      <c r="V73" t="s">
        <v>507</v>
      </c>
      <c r="Y73" t="s">
        <v>508</v>
      </c>
    </row>
    <row r="74" spans="7:25">
      <c r="G74" t="s">
        <v>509</v>
      </c>
      <c r="V74" t="s">
        <v>510</v>
      </c>
      <c r="Y74" t="s">
        <v>511</v>
      </c>
    </row>
    <row r="75" spans="7:25">
      <c r="G75" t="s">
        <v>512</v>
      </c>
      <c r="V75" t="s">
        <v>513</v>
      </c>
      <c r="Y75" t="s">
        <v>514</v>
      </c>
    </row>
    <row r="76" spans="7:25">
      <c r="G76" t="s">
        <v>515</v>
      </c>
      <c r="V76" t="s">
        <v>516</v>
      </c>
      <c r="Y76" t="s">
        <v>517</v>
      </c>
    </row>
    <row r="77" spans="7:25">
      <c r="V77" t="s">
        <v>518</v>
      </c>
      <c r="Y77" t="s">
        <v>519</v>
      </c>
    </row>
    <row r="78" spans="7:25">
      <c r="V78" t="s">
        <v>520</v>
      </c>
      <c r="Y78" t="s">
        <v>521</v>
      </c>
    </row>
    <row r="79" spans="7:25">
      <c r="V79" t="s">
        <v>522</v>
      </c>
      <c r="Y79" t="s">
        <v>523</v>
      </c>
    </row>
    <row r="80" spans="7:25">
      <c r="V80" t="s">
        <v>524</v>
      </c>
      <c r="Y80" t="s">
        <v>525</v>
      </c>
    </row>
    <row r="81" spans="22:25">
      <c r="V81" t="s">
        <v>526</v>
      </c>
      <c r="Y81" t="s">
        <v>527</v>
      </c>
    </row>
    <row r="82" spans="22:25">
      <c r="V82" t="s">
        <v>528</v>
      </c>
      <c r="Y82" t="s">
        <v>529</v>
      </c>
    </row>
    <row r="83" spans="22:25">
      <c r="V83" t="s">
        <v>530</v>
      </c>
      <c r="Y83" t="s">
        <v>531</v>
      </c>
    </row>
    <row r="84" spans="22:25">
      <c r="V84" t="s">
        <v>532</v>
      </c>
      <c r="Y84" t="s">
        <v>533</v>
      </c>
    </row>
    <row r="85" spans="22:25">
      <c r="V85" t="s">
        <v>534</v>
      </c>
      <c r="Y85" t="s">
        <v>535</v>
      </c>
    </row>
    <row r="86" spans="22:25">
      <c r="V86" t="s">
        <v>536</v>
      </c>
      <c r="Y86" t="s">
        <v>537</v>
      </c>
    </row>
    <row r="87" spans="22:25">
      <c r="V87" t="s">
        <v>538</v>
      </c>
      <c r="Y87" t="s">
        <v>539</v>
      </c>
    </row>
    <row r="88" spans="22:25">
      <c r="V88" t="s">
        <v>540</v>
      </c>
      <c r="Y88" t="s">
        <v>541</v>
      </c>
    </row>
    <row r="89" spans="22:25">
      <c r="V89" t="s">
        <v>542</v>
      </c>
      <c r="Y89" t="s">
        <v>543</v>
      </c>
    </row>
    <row r="90" spans="22:25">
      <c r="V90" t="s">
        <v>544</v>
      </c>
      <c r="Y90" t="s">
        <v>545</v>
      </c>
    </row>
    <row r="91" spans="22:25">
      <c r="V91" t="s">
        <v>546</v>
      </c>
      <c r="Y91" t="s">
        <v>547</v>
      </c>
    </row>
    <row r="92" spans="22:25">
      <c r="V92" t="s">
        <v>548</v>
      </c>
      <c r="Y92" t="s">
        <v>549</v>
      </c>
    </row>
    <row r="93" spans="22:25">
      <c r="V93" t="s">
        <v>550</v>
      </c>
      <c r="Y93" t="s">
        <v>551</v>
      </c>
    </row>
    <row r="94" spans="22:25">
      <c r="V94" t="s">
        <v>552</v>
      </c>
    </row>
    <row r="95" spans="22:25">
      <c r="V95" t="s">
        <v>553</v>
      </c>
    </row>
    <row r="96" spans="22:25">
      <c r="V96" t="s">
        <v>554</v>
      </c>
    </row>
    <row r="97" spans="22:22">
      <c r="V97" t="s">
        <v>555</v>
      </c>
    </row>
    <row r="98" spans="22:22">
      <c r="V98" t="s">
        <v>556</v>
      </c>
    </row>
    <row r="99" spans="22:22">
      <c r="V99" s="7" t="s">
        <v>61</v>
      </c>
    </row>
    <row r="100" spans="22:22">
      <c r="V100" t="s">
        <v>557</v>
      </c>
    </row>
    <row r="101" spans="22:22">
      <c r="V101" t="s">
        <v>558</v>
      </c>
    </row>
    <row r="102" spans="22:22">
      <c r="V102" t="s">
        <v>559</v>
      </c>
    </row>
    <row r="103" spans="22:22">
      <c r="V103" t="s">
        <v>560</v>
      </c>
    </row>
    <row r="104" spans="22:22">
      <c r="V104" t="s">
        <v>561</v>
      </c>
    </row>
    <row r="105" spans="22:22">
      <c r="V105" t="s">
        <v>562</v>
      </c>
    </row>
    <row r="106" spans="22:22">
      <c r="V106" t="s">
        <v>563</v>
      </c>
    </row>
    <row r="107" spans="22:22">
      <c r="V107" t="s">
        <v>564</v>
      </c>
    </row>
    <row r="108" spans="22:22">
      <c r="V108" t="s">
        <v>565</v>
      </c>
    </row>
    <row r="109" spans="22:22">
      <c r="V109" t="s">
        <v>566</v>
      </c>
    </row>
    <row r="110" spans="22:22">
      <c r="V110" t="s">
        <v>567</v>
      </c>
    </row>
    <row r="111" spans="22:22">
      <c r="V111" t="s">
        <v>568</v>
      </c>
    </row>
    <row r="112" spans="22:22">
      <c r="V112" t="s">
        <v>569</v>
      </c>
    </row>
    <row r="113" spans="22:22">
      <c r="V113" t="s">
        <v>570</v>
      </c>
    </row>
    <row r="114" spans="22:22">
      <c r="V114" t="s">
        <v>571</v>
      </c>
    </row>
    <row r="115" spans="22:22">
      <c r="V115" t="s">
        <v>572</v>
      </c>
    </row>
    <row r="116" spans="22:22">
      <c r="V116" t="s">
        <v>573</v>
      </c>
    </row>
    <row r="117" spans="22:22">
      <c r="V117" t="s">
        <v>574</v>
      </c>
    </row>
    <row r="118" spans="22:22">
      <c r="V118" t="s">
        <v>575</v>
      </c>
    </row>
    <row r="119" spans="22:22">
      <c r="V119" t="s">
        <v>576</v>
      </c>
    </row>
    <row r="120" spans="22:22">
      <c r="V120" t="s">
        <v>577</v>
      </c>
    </row>
    <row r="121" spans="22:22">
      <c r="V121" t="s">
        <v>578</v>
      </c>
    </row>
    <row r="122" spans="22:22">
      <c r="V122" t="s">
        <v>579</v>
      </c>
    </row>
    <row r="123" spans="22:22">
      <c r="V123" t="s">
        <v>580</v>
      </c>
    </row>
    <row r="124" spans="22:22">
      <c r="V124" t="s">
        <v>581</v>
      </c>
    </row>
    <row r="125" spans="22:22">
      <c r="V125" t="s">
        <v>582</v>
      </c>
    </row>
    <row r="126" spans="22:22">
      <c r="V126" t="s">
        <v>583</v>
      </c>
    </row>
    <row r="127" spans="22:22">
      <c r="V127" t="s">
        <v>584</v>
      </c>
    </row>
    <row r="128" spans="22:22">
      <c r="V128" t="s">
        <v>585</v>
      </c>
    </row>
    <row r="129" spans="22:22">
      <c r="V129" t="s">
        <v>586</v>
      </c>
    </row>
    <row r="130" spans="22:22">
      <c r="V130" t="s">
        <v>587</v>
      </c>
    </row>
    <row r="131" spans="22:22">
      <c r="V131" t="s">
        <v>588</v>
      </c>
    </row>
    <row r="132" spans="22:22">
      <c r="V132" t="s">
        <v>589</v>
      </c>
    </row>
    <row r="133" spans="22:22">
      <c r="V133" t="s">
        <v>590</v>
      </c>
    </row>
    <row r="134" spans="22:22">
      <c r="V134" t="s">
        <v>591</v>
      </c>
    </row>
    <row r="135" spans="22:22">
      <c r="V135" t="s">
        <v>592</v>
      </c>
    </row>
    <row r="136" spans="22:22">
      <c r="V136" t="s">
        <v>593</v>
      </c>
    </row>
    <row r="137" spans="22:22">
      <c r="V137" t="s">
        <v>594</v>
      </c>
    </row>
    <row r="138" spans="22:22">
      <c r="V138" t="s">
        <v>595</v>
      </c>
    </row>
    <row r="139" spans="22:22">
      <c r="V139" t="s">
        <v>596</v>
      </c>
    </row>
    <row r="140" spans="22:22">
      <c r="V140" t="s">
        <v>597</v>
      </c>
    </row>
    <row r="141" spans="22:22">
      <c r="V141" t="s">
        <v>598</v>
      </c>
    </row>
    <row r="142" spans="22:22">
      <c r="V142" t="s">
        <v>599</v>
      </c>
    </row>
    <row r="143" spans="22:22">
      <c r="V143" t="s">
        <v>600</v>
      </c>
    </row>
    <row r="144" spans="22:22">
      <c r="V144" t="s">
        <v>601</v>
      </c>
    </row>
    <row r="145" spans="22:22">
      <c r="V145" t="s">
        <v>602</v>
      </c>
    </row>
    <row r="146" spans="22:22">
      <c r="V146" t="s">
        <v>603</v>
      </c>
    </row>
    <row r="147" spans="22:22">
      <c r="V147" t="s">
        <v>604</v>
      </c>
    </row>
    <row r="148" spans="22:22">
      <c r="V148" t="s">
        <v>605</v>
      </c>
    </row>
    <row r="149" spans="22:22">
      <c r="V149" t="s">
        <v>606</v>
      </c>
    </row>
    <row r="150" spans="22:22">
      <c r="V150" t="s">
        <v>607</v>
      </c>
    </row>
    <row r="151" spans="22:22">
      <c r="V151" t="s">
        <v>608</v>
      </c>
    </row>
    <row r="152" spans="22:22">
      <c r="V152" t="s">
        <v>609</v>
      </c>
    </row>
    <row r="153" spans="22:22">
      <c r="V153" t="s">
        <v>610</v>
      </c>
    </row>
    <row r="154" spans="22:22">
      <c r="V154" t="s">
        <v>611</v>
      </c>
    </row>
    <row r="155" spans="22:22">
      <c r="V155" t="s">
        <v>612</v>
      </c>
    </row>
    <row r="156" spans="22:22">
      <c r="V156" t="s">
        <v>613</v>
      </c>
    </row>
    <row r="157" spans="22:22">
      <c r="V157" t="s">
        <v>614</v>
      </c>
    </row>
    <row r="158" spans="22:22">
      <c r="V158" t="s">
        <v>615</v>
      </c>
    </row>
    <row r="159" spans="22:22">
      <c r="V159" t="s">
        <v>616</v>
      </c>
    </row>
    <row r="160" spans="22:22">
      <c r="V160" t="s">
        <v>617</v>
      </c>
    </row>
    <row r="161" spans="22:22">
      <c r="V161" t="s">
        <v>618</v>
      </c>
    </row>
    <row r="162" spans="22:22">
      <c r="V162" t="s">
        <v>619</v>
      </c>
    </row>
    <row r="163" spans="22:22">
      <c r="V163" t="s">
        <v>620</v>
      </c>
    </row>
    <row r="164" spans="22:22">
      <c r="V164" t="s">
        <v>621</v>
      </c>
    </row>
    <row r="165" spans="22:22">
      <c r="V165" t="s">
        <v>622</v>
      </c>
    </row>
    <row r="166" spans="22:22">
      <c r="V166" t="s">
        <v>623</v>
      </c>
    </row>
    <row r="167" spans="22:22">
      <c r="V167" t="s">
        <v>624</v>
      </c>
    </row>
    <row r="168" spans="22:22">
      <c r="V168" t="s">
        <v>625</v>
      </c>
    </row>
    <row r="169" spans="22:22">
      <c r="V169" t="s">
        <v>626</v>
      </c>
    </row>
    <row r="170" spans="22:22">
      <c r="V170" t="s">
        <v>627</v>
      </c>
    </row>
    <row r="171" spans="22:22">
      <c r="V171" t="s">
        <v>628</v>
      </c>
    </row>
    <row r="172" spans="22:22">
      <c r="V172" t="s">
        <v>629</v>
      </c>
    </row>
    <row r="173" spans="22:22">
      <c r="V173" t="s">
        <v>630</v>
      </c>
    </row>
    <row r="174" spans="22:22">
      <c r="V174" t="s">
        <v>631</v>
      </c>
    </row>
    <row r="175" spans="22:22">
      <c r="V175" t="s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9678-5F89-413E-B344-8804D1ED791E}">
  <dimension ref="A1:AB175"/>
  <sheetViews>
    <sheetView tabSelected="1" workbookViewId="0">
      <selection activeCell="M7" sqref="M7"/>
    </sheetView>
  </sheetViews>
  <sheetFormatPr defaultRowHeight="15"/>
  <cols>
    <col min="1" max="1" width="15.28515625" customWidth="1"/>
    <col min="2" max="2" width="12.85546875" customWidth="1"/>
    <col min="10" max="10" width="12.28515625" customWidth="1"/>
    <col min="11" max="11" width="11.42578125" customWidth="1"/>
    <col min="12" max="12" width="29.7109375" customWidth="1"/>
    <col min="19" max="19" width="23.42578125" customWidth="1"/>
    <col min="20" max="20" width="21.140625" customWidth="1"/>
  </cols>
  <sheetData>
    <row r="1" spans="1:28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  <c r="U1" s="4" t="s">
        <v>99</v>
      </c>
      <c r="V1" s="4" t="s">
        <v>100</v>
      </c>
      <c r="W1" s="4"/>
      <c r="X1" s="4"/>
      <c r="Y1" s="4"/>
      <c r="Z1" s="4"/>
      <c r="AA1" s="4"/>
      <c r="AB1" s="4"/>
    </row>
    <row r="2" spans="1:28">
      <c r="A2" s="6" t="s">
        <v>15</v>
      </c>
      <c r="B2" s="7" t="s">
        <v>19</v>
      </c>
      <c r="C2" s="6" t="s">
        <v>21</v>
      </c>
      <c r="D2" t="s">
        <v>110</v>
      </c>
      <c r="E2" t="s">
        <v>111</v>
      </c>
      <c r="F2" t="s">
        <v>112</v>
      </c>
      <c r="G2" s="7" t="s">
        <v>35</v>
      </c>
      <c r="H2" s="6" t="s">
        <v>38</v>
      </c>
      <c r="I2" s="6" t="s">
        <v>43</v>
      </c>
      <c r="J2" t="s">
        <v>113</v>
      </c>
      <c r="K2" t="s">
        <v>114</v>
      </c>
      <c r="L2" t="s">
        <v>115</v>
      </c>
      <c r="M2" s="8" t="s">
        <v>116</v>
      </c>
      <c r="N2" t="s">
        <v>117</v>
      </c>
      <c r="O2" t="s">
        <v>118</v>
      </c>
      <c r="P2" t="s">
        <v>119</v>
      </c>
      <c r="Q2" s="6" t="s">
        <v>63</v>
      </c>
      <c r="R2" s="6" t="s">
        <v>65</v>
      </c>
      <c r="S2" t="s">
        <v>120</v>
      </c>
      <c r="T2" s="6" t="s">
        <v>68</v>
      </c>
      <c r="U2" t="s">
        <v>121</v>
      </c>
      <c r="V2" t="s">
        <v>122</v>
      </c>
    </row>
    <row r="3" spans="1:28">
      <c r="A3" s="10" t="s">
        <v>11</v>
      </c>
      <c r="B3" s="10" t="s">
        <v>109</v>
      </c>
      <c r="C3" s="10" t="s">
        <v>23</v>
      </c>
      <c r="D3" t="s">
        <v>125</v>
      </c>
      <c r="E3" t="s">
        <v>126</v>
      </c>
      <c r="F3" s="17" t="s">
        <v>127</v>
      </c>
      <c r="I3" t="s">
        <v>128</v>
      </c>
      <c r="J3" s="7" t="s">
        <v>45</v>
      </c>
      <c r="K3" s="8" t="s">
        <v>129</v>
      </c>
      <c r="L3" t="s">
        <v>130</v>
      </c>
      <c r="M3" s="7" t="s">
        <v>52</v>
      </c>
      <c r="N3" t="s">
        <v>131</v>
      </c>
      <c r="O3" t="s">
        <v>132</v>
      </c>
      <c r="P3" t="s">
        <v>133</v>
      </c>
      <c r="S3" t="s">
        <v>134</v>
      </c>
      <c r="U3" t="s">
        <v>135</v>
      </c>
      <c r="V3" t="s">
        <v>136</v>
      </c>
    </row>
    <row r="4" spans="1:28">
      <c r="D4" t="s">
        <v>138</v>
      </c>
      <c r="E4" t="s">
        <v>139</v>
      </c>
      <c r="F4" t="s">
        <v>140</v>
      </c>
      <c r="I4" t="s">
        <v>141</v>
      </c>
      <c r="J4" t="s">
        <v>142</v>
      </c>
      <c r="K4" s="7" t="s">
        <v>48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S4" t="s">
        <v>148</v>
      </c>
      <c r="U4" t="s">
        <v>149</v>
      </c>
      <c r="V4" t="s">
        <v>150</v>
      </c>
    </row>
    <row r="5" spans="1:28">
      <c r="D5" t="s">
        <v>152</v>
      </c>
      <c r="E5" t="s">
        <v>153</v>
      </c>
      <c r="F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s="8" t="s">
        <v>161</v>
      </c>
      <c r="P5" t="s">
        <v>162</v>
      </c>
      <c r="S5" t="s">
        <v>163</v>
      </c>
      <c r="U5" t="s">
        <v>164</v>
      </c>
      <c r="V5" s="7" t="s">
        <v>72</v>
      </c>
    </row>
    <row r="6" spans="1:28">
      <c r="D6" t="s">
        <v>166</v>
      </c>
      <c r="E6" t="s">
        <v>167</v>
      </c>
      <c r="F6" t="s">
        <v>168</v>
      </c>
      <c r="I6" t="s">
        <v>169</v>
      </c>
      <c r="J6" t="s">
        <v>170</v>
      </c>
      <c r="K6" s="10" t="s">
        <v>25</v>
      </c>
      <c r="L6" s="7" t="s">
        <v>50</v>
      </c>
      <c r="M6" t="s">
        <v>171</v>
      </c>
      <c r="N6" t="s">
        <v>172</v>
      </c>
      <c r="O6" t="s">
        <v>173</v>
      </c>
      <c r="P6" t="s">
        <v>174</v>
      </c>
      <c r="S6" t="s">
        <v>175</v>
      </c>
      <c r="U6" t="s">
        <v>176</v>
      </c>
      <c r="V6" t="s">
        <v>177</v>
      </c>
    </row>
    <row r="7" spans="1:28">
      <c r="D7" t="s">
        <v>180</v>
      </c>
      <c r="E7" t="s">
        <v>181</v>
      </c>
      <c r="F7" s="14" t="s">
        <v>182</v>
      </c>
      <c r="I7" t="s">
        <v>183</v>
      </c>
      <c r="J7" t="s">
        <v>184</v>
      </c>
      <c r="K7" s="10" t="s">
        <v>36</v>
      </c>
      <c r="L7" t="s">
        <v>185</v>
      </c>
      <c r="N7" t="s">
        <v>186</v>
      </c>
      <c r="O7" t="s">
        <v>187</v>
      </c>
      <c r="P7" t="s">
        <v>188</v>
      </c>
      <c r="S7" t="s">
        <v>189</v>
      </c>
      <c r="U7" s="6" t="s">
        <v>190</v>
      </c>
    </row>
    <row r="8" spans="1:28">
      <c r="D8" t="s">
        <v>192</v>
      </c>
      <c r="E8" t="s">
        <v>193</v>
      </c>
      <c r="F8" t="s">
        <v>194</v>
      </c>
      <c r="J8" t="s">
        <v>195</v>
      </c>
      <c r="K8" s="10" t="s">
        <v>40</v>
      </c>
      <c r="L8" t="s">
        <v>196</v>
      </c>
      <c r="N8" s="7" t="s">
        <v>197</v>
      </c>
      <c r="O8" t="s">
        <v>198</v>
      </c>
      <c r="P8" t="s">
        <v>199</v>
      </c>
      <c r="S8" t="s">
        <v>200</v>
      </c>
      <c r="U8" t="s">
        <v>201</v>
      </c>
    </row>
    <row r="9" spans="1:28">
      <c r="D9" t="s">
        <v>202</v>
      </c>
      <c r="E9" t="s">
        <v>203</v>
      </c>
      <c r="F9" s="6" t="s">
        <v>34</v>
      </c>
      <c r="J9" t="s">
        <v>204</v>
      </c>
      <c r="K9" s="10" t="s">
        <v>124</v>
      </c>
      <c r="L9" t="s">
        <v>205</v>
      </c>
      <c r="N9" t="s">
        <v>206</v>
      </c>
      <c r="O9" t="s">
        <v>207</v>
      </c>
      <c r="P9" t="s">
        <v>208</v>
      </c>
      <c r="S9" t="s">
        <v>209</v>
      </c>
      <c r="U9" t="s">
        <v>210</v>
      </c>
    </row>
    <row r="10" spans="1:28">
      <c r="D10" t="s">
        <v>211</v>
      </c>
      <c r="E10" t="s">
        <v>212</v>
      </c>
      <c r="F10" t="s">
        <v>213</v>
      </c>
      <c r="J10" s="10" t="s">
        <v>53</v>
      </c>
      <c r="L10" t="s">
        <v>214</v>
      </c>
      <c r="N10" t="s">
        <v>215</v>
      </c>
      <c r="O10" t="s">
        <v>216</v>
      </c>
      <c r="P10" t="s">
        <v>217</v>
      </c>
      <c r="S10" t="s">
        <v>218</v>
      </c>
      <c r="U10" t="s">
        <v>219</v>
      </c>
    </row>
    <row r="11" spans="1:28">
      <c r="D11" t="s">
        <v>220</v>
      </c>
      <c r="E11" t="s">
        <v>221</v>
      </c>
      <c r="F11" t="s">
        <v>222</v>
      </c>
      <c r="L11" t="s">
        <v>223</v>
      </c>
      <c r="N11" s="10" t="s">
        <v>55</v>
      </c>
      <c r="O11" s="8" t="s">
        <v>224</v>
      </c>
      <c r="P11" t="s">
        <v>225</v>
      </c>
      <c r="S11" t="s">
        <v>226</v>
      </c>
      <c r="U11" t="s">
        <v>227</v>
      </c>
    </row>
    <row r="12" spans="1:28">
      <c r="D12" t="s">
        <v>228</v>
      </c>
      <c r="E12" t="s">
        <v>229</v>
      </c>
      <c r="F12" t="s">
        <v>230</v>
      </c>
      <c r="L12" t="s">
        <v>231</v>
      </c>
      <c r="N12" t="s">
        <v>232</v>
      </c>
      <c r="O12" t="s">
        <v>233</v>
      </c>
      <c r="P12" t="s">
        <v>234</v>
      </c>
      <c r="S12" t="s">
        <v>235</v>
      </c>
      <c r="U12" t="s">
        <v>236</v>
      </c>
    </row>
    <row r="13" spans="1:28">
      <c r="D13" t="s">
        <v>237</v>
      </c>
      <c r="E13" t="s">
        <v>238</v>
      </c>
      <c r="F13" t="s">
        <v>239</v>
      </c>
      <c r="L13" t="s">
        <v>240</v>
      </c>
      <c r="N13" t="s">
        <v>241</v>
      </c>
      <c r="O13" t="s">
        <v>242</v>
      </c>
      <c r="P13" t="s">
        <v>243</v>
      </c>
      <c r="S13" t="s">
        <v>244</v>
      </c>
      <c r="U13" t="s">
        <v>245</v>
      </c>
    </row>
    <row r="14" spans="1:28">
      <c r="D14" t="s">
        <v>246</v>
      </c>
      <c r="E14" t="s">
        <v>247</v>
      </c>
      <c r="F14" t="s">
        <v>248</v>
      </c>
      <c r="N14" t="s">
        <v>249</v>
      </c>
      <c r="O14" t="s">
        <v>250</v>
      </c>
      <c r="P14" t="s">
        <v>251</v>
      </c>
      <c r="S14" s="7" t="s">
        <v>252</v>
      </c>
      <c r="U14" t="s">
        <v>253</v>
      </c>
    </row>
    <row r="15" spans="1:28">
      <c r="D15" t="s">
        <v>254</v>
      </c>
      <c r="E15" t="s">
        <v>255</v>
      </c>
      <c r="F15" t="s">
        <v>256</v>
      </c>
      <c r="N15" t="s">
        <v>257</v>
      </c>
      <c r="O15" t="s">
        <v>258</v>
      </c>
      <c r="P15" t="s">
        <v>259</v>
      </c>
      <c r="S15" t="s">
        <v>260</v>
      </c>
      <c r="U15" t="s">
        <v>261</v>
      </c>
    </row>
    <row r="16" spans="1:28">
      <c r="D16" t="s">
        <v>262</v>
      </c>
      <c r="E16" t="s">
        <v>263</v>
      </c>
      <c r="N16" t="s">
        <v>264</v>
      </c>
      <c r="O16" t="s">
        <v>265</v>
      </c>
      <c r="P16" t="s">
        <v>266</v>
      </c>
      <c r="S16" t="s">
        <v>267</v>
      </c>
      <c r="U16" t="s">
        <v>268</v>
      </c>
    </row>
    <row r="17" spans="4:21">
      <c r="D17" t="s">
        <v>269</v>
      </c>
      <c r="E17" t="s">
        <v>270</v>
      </c>
      <c r="N17" t="s">
        <v>271</v>
      </c>
      <c r="O17" s="8" t="s">
        <v>272</v>
      </c>
      <c r="P17" t="s">
        <v>273</v>
      </c>
      <c r="S17" t="s">
        <v>274</v>
      </c>
      <c r="U17" t="s">
        <v>275</v>
      </c>
    </row>
    <row r="18" spans="4:21">
      <c r="D18" t="s">
        <v>276</v>
      </c>
      <c r="E18" t="s">
        <v>277</v>
      </c>
      <c r="N18" t="s">
        <v>278</v>
      </c>
      <c r="O18" t="s">
        <v>279</v>
      </c>
      <c r="P18" t="s">
        <v>280</v>
      </c>
      <c r="S18" t="s">
        <v>281</v>
      </c>
      <c r="U18" t="s">
        <v>282</v>
      </c>
    </row>
    <row r="19" spans="4:21">
      <c r="D19" t="s">
        <v>283</v>
      </c>
      <c r="E19" t="s">
        <v>284</v>
      </c>
      <c r="N19" t="s">
        <v>285</v>
      </c>
      <c r="O19" t="s">
        <v>286</v>
      </c>
      <c r="P19" t="s">
        <v>287</v>
      </c>
      <c r="S19" t="s">
        <v>288</v>
      </c>
      <c r="U19" t="s">
        <v>289</v>
      </c>
    </row>
    <row r="20" spans="4:21">
      <c r="D20" t="s">
        <v>290</v>
      </c>
      <c r="E20" t="s">
        <v>291</v>
      </c>
      <c r="N20" t="s">
        <v>292</v>
      </c>
      <c r="O20" t="s">
        <v>293</v>
      </c>
      <c r="P20" t="s">
        <v>294</v>
      </c>
      <c r="S20" t="s">
        <v>295</v>
      </c>
      <c r="U20" t="s">
        <v>296</v>
      </c>
    </row>
    <row r="21" spans="4:21">
      <c r="D21" t="s">
        <v>297</v>
      </c>
      <c r="E21" t="s">
        <v>298</v>
      </c>
      <c r="N21" t="s">
        <v>299</v>
      </c>
      <c r="O21" t="s">
        <v>300</v>
      </c>
      <c r="P21" s="8" t="s">
        <v>301</v>
      </c>
      <c r="S21" t="s">
        <v>302</v>
      </c>
      <c r="U21" s="10" t="s">
        <v>70</v>
      </c>
    </row>
    <row r="22" spans="4:21">
      <c r="D22" t="s">
        <v>303</v>
      </c>
      <c r="E22" t="s">
        <v>304</v>
      </c>
      <c r="N22" t="s">
        <v>305</v>
      </c>
      <c r="O22" s="7" t="s">
        <v>59</v>
      </c>
      <c r="P22" t="s">
        <v>306</v>
      </c>
      <c r="S22" t="s">
        <v>307</v>
      </c>
      <c r="U22" t="s">
        <v>308</v>
      </c>
    </row>
    <row r="23" spans="4:21">
      <c r="D23" t="s">
        <v>309</v>
      </c>
      <c r="E23" t="s">
        <v>310</v>
      </c>
      <c r="N23" t="s">
        <v>311</v>
      </c>
      <c r="O23" t="s">
        <v>312</v>
      </c>
      <c r="P23" t="s">
        <v>313</v>
      </c>
      <c r="S23" t="s">
        <v>314</v>
      </c>
      <c r="U23" t="s">
        <v>315</v>
      </c>
    </row>
    <row r="24" spans="4:21">
      <c r="D24" t="s">
        <v>316</v>
      </c>
      <c r="E24" t="s">
        <v>317</v>
      </c>
      <c r="N24" t="s">
        <v>318</v>
      </c>
      <c r="P24" t="s">
        <v>319</v>
      </c>
      <c r="S24" t="s">
        <v>320</v>
      </c>
      <c r="U24" t="s">
        <v>321</v>
      </c>
    </row>
    <row r="25" spans="4:21">
      <c r="D25" t="s">
        <v>322</v>
      </c>
      <c r="E25" t="s">
        <v>323</v>
      </c>
      <c r="N25" t="s">
        <v>324</v>
      </c>
      <c r="P25" t="s">
        <v>325</v>
      </c>
      <c r="S25" t="s">
        <v>326</v>
      </c>
      <c r="U25" t="s">
        <v>327</v>
      </c>
    </row>
    <row r="26" spans="4:21">
      <c r="D26" t="s">
        <v>328</v>
      </c>
      <c r="E26" t="s">
        <v>329</v>
      </c>
      <c r="N26" t="s">
        <v>330</v>
      </c>
      <c r="P26" t="s">
        <v>331</v>
      </c>
      <c r="S26" t="s">
        <v>332</v>
      </c>
      <c r="U26" t="s">
        <v>333</v>
      </c>
    </row>
    <row r="27" spans="4:21">
      <c r="D27" t="s">
        <v>334</v>
      </c>
      <c r="E27" t="s">
        <v>335</v>
      </c>
      <c r="N27" t="s">
        <v>336</v>
      </c>
      <c r="P27" t="s">
        <v>337</v>
      </c>
      <c r="S27" t="s">
        <v>338</v>
      </c>
      <c r="U27" t="s">
        <v>339</v>
      </c>
    </row>
    <row r="28" spans="4:21">
      <c r="D28" t="s">
        <v>340</v>
      </c>
      <c r="E28" t="s">
        <v>341</v>
      </c>
      <c r="N28" t="s">
        <v>342</v>
      </c>
      <c r="P28" t="s">
        <v>343</v>
      </c>
      <c r="S28" t="s">
        <v>344</v>
      </c>
      <c r="U28" t="s">
        <v>345</v>
      </c>
    </row>
    <row r="29" spans="4:21">
      <c r="D29" t="s">
        <v>346</v>
      </c>
      <c r="E29" t="s">
        <v>347</v>
      </c>
      <c r="N29" t="s">
        <v>348</v>
      </c>
      <c r="P29" t="s">
        <v>349</v>
      </c>
      <c r="S29" t="s">
        <v>350</v>
      </c>
      <c r="U29" t="s">
        <v>351</v>
      </c>
    </row>
    <row r="30" spans="4:21">
      <c r="D30" t="s">
        <v>352</v>
      </c>
      <c r="E30" t="s">
        <v>353</v>
      </c>
      <c r="N30" t="s">
        <v>354</v>
      </c>
      <c r="P30" t="s">
        <v>355</v>
      </c>
      <c r="S30" t="s">
        <v>356</v>
      </c>
      <c r="U30" t="s">
        <v>357</v>
      </c>
    </row>
    <row r="31" spans="4:21">
      <c r="D31" s="7" t="s">
        <v>27</v>
      </c>
      <c r="E31" t="s">
        <v>358</v>
      </c>
      <c r="N31" t="s">
        <v>359</v>
      </c>
      <c r="P31" t="s">
        <v>360</v>
      </c>
      <c r="S31" t="s">
        <v>361</v>
      </c>
      <c r="U31" t="s">
        <v>362</v>
      </c>
    </row>
    <row r="32" spans="4:21">
      <c r="D32" t="s">
        <v>364</v>
      </c>
      <c r="E32" t="s">
        <v>365</v>
      </c>
      <c r="N32" t="s">
        <v>366</v>
      </c>
      <c r="P32" t="s">
        <v>367</v>
      </c>
      <c r="S32" t="s">
        <v>368</v>
      </c>
      <c r="U32" t="s">
        <v>369</v>
      </c>
    </row>
    <row r="33" spans="4:21">
      <c r="D33" t="s">
        <v>370</v>
      </c>
      <c r="E33" t="s">
        <v>371</v>
      </c>
      <c r="P33" t="s">
        <v>372</v>
      </c>
      <c r="S33" t="s">
        <v>373</v>
      </c>
      <c r="U33" t="s">
        <v>374</v>
      </c>
    </row>
    <row r="34" spans="4:21">
      <c r="D34" t="s">
        <v>375</v>
      </c>
      <c r="E34" t="s">
        <v>376</v>
      </c>
      <c r="P34" t="s">
        <v>377</v>
      </c>
      <c r="S34" t="s">
        <v>378</v>
      </c>
      <c r="U34" t="s">
        <v>379</v>
      </c>
    </row>
    <row r="35" spans="4:21">
      <c r="D35" t="s">
        <v>380</v>
      </c>
      <c r="E35" t="s">
        <v>381</v>
      </c>
      <c r="P35" t="s">
        <v>382</v>
      </c>
      <c r="S35" t="s">
        <v>383</v>
      </c>
      <c r="U35" t="s">
        <v>384</v>
      </c>
    </row>
    <row r="36" spans="4:21">
      <c r="D36" t="s">
        <v>385</v>
      </c>
      <c r="E36" t="s">
        <v>386</v>
      </c>
      <c r="P36" t="s">
        <v>387</v>
      </c>
      <c r="S36" t="s">
        <v>388</v>
      </c>
    </row>
    <row r="37" spans="4:21">
      <c r="D37" t="s">
        <v>389</v>
      </c>
      <c r="E37" t="s">
        <v>390</v>
      </c>
      <c r="P37" t="s">
        <v>391</v>
      </c>
      <c r="S37" s="10" t="s">
        <v>67</v>
      </c>
    </row>
    <row r="38" spans="4:21">
      <c r="D38" t="s">
        <v>392</v>
      </c>
      <c r="E38" t="s">
        <v>393</v>
      </c>
      <c r="P38" t="s">
        <v>394</v>
      </c>
      <c r="S38" t="s">
        <v>395</v>
      </c>
    </row>
    <row r="39" spans="4:21">
      <c r="D39" t="s">
        <v>396</v>
      </c>
      <c r="E39" t="s">
        <v>397</v>
      </c>
      <c r="P39" t="s">
        <v>398</v>
      </c>
      <c r="S39" t="s">
        <v>399</v>
      </c>
    </row>
    <row r="40" spans="4:21">
      <c r="D40" t="s">
        <v>400</v>
      </c>
      <c r="E40" t="s">
        <v>401</v>
      </c>
      <c r="P40" t="s">
        <v>402</v>
      </c>
      <c r="S40" t="s">
        <v>403</v>
      </c>
    </row>
    <row r="41" spans="4:21">
      <c r="D41" t="s">
        <v>404</v>
      </c>
      <c r="E41" t="s">
        <v>405</v>
      </c>
      <c r="P41" t="s">
        <v>406</v>
      </c>
      <c r="S41" t="s">
        <v>407</v>
      </c>
    </row>
    <row r="42" spans="4:21">
      <c r="D42" t="s">
        <v>408</v>
      </c>
      <c r="E42" t="s">
        <v>409</v>
      </c>
      <c r="P42" s="8" t="s">
        <v>410</v>
      </c>
      <c r="S42" t="s">
        <v>411</v>
      </c>
    </row>
    <row r="43" spans="4:21">
      <c r="D43" t="s">
        <v>412</v>
      </c>
      <c r="E43" t="s">
        <v>413</v>
      </c>
      <c r="P43" t="s">
        <v>414</v>
      </c>
      <c r="S43" t="s">
        <v>415</v>
      </c>
    </row>
    <row r="44" spans="4:21">
      <c r="D44" t="s">
        <v>416</v>
      </c>
      <c r="E44" s="7" t="s">
        <v>31</v>
      </c>
      <c r="P44" t="s">
        <v>417</v>
      </c>
      <c r="S44" t="s">
        <v>418</v>
      </c>
    </row>
    <row r="45" spans="4:21">
      <c r="D45" t="s">
        <v>419</v>
      </c>
      <c r="E45" t="s">
        <v>420</v>
      </c>
      <c r="P45" t="s">
        <v>421</v>
      </c>
      <c r="S45" t="s">
        <v>422</v>
      </c>
    </row>
    <row r="46" spans="4:21">
      <c r="D46" t="s">
        <v>423</v>
      </c>
      <c r="E46" t="s">
        <v>424</v>
      </c>
      <c r="P46" t="s">
        <v>425</v>
      </c>
      <c r="S46" t="s">
        <v>426</v>
      </c>
    </row>
    <row r="47" spans="4:21">
      <c r="D47" t="s">
        <v>427</v>
      </c>
      <c r="E47" t="s">
        <v>428</v>
      </c>
      <c r="P47" t="s">
        <v>429</v>
      </c>
      <c r="S47" t="s">
        <v>430</v>
      </c>
    </row>
    <row r="48" spans="4:21">
      <c r="D48" t="s">
        <v>431</v>
      </c>
      <c r="P48" t="s">
        <v>432</v>
      </c>
      <c r="S48" t="s">
        <v>433</v>
      </c>
    </row>
    <row r="49" spans="4:19">
      <c r="D49" t="s">
        <v>434</v>
      </c>
      <c r="P49" t="s">
        <v>435</v>
      </c>
      <c r="S49" t="s">
        <v>436</v>
      </c>
    </row>
    <row r="50" spans="4:19">
      <c r="D50" t="s">
        <v>437</v>
      </c>
      <c r="P50" t="s">
        <v>438</v>
      </c>
      <c r="S50" t="s">
        <v>439</v>
      </c>
    </row>
    <row r="51" spans="4:19">
      <c r="D51" t="s">
        <v>440</v>
      </c>
      <c r="P51" t="s">
        <v>441</v>
      </c>
      <c r="S51" t="s">
        <v>442</v>
      </c>
    </row>
    <row r="52" spans="4:19">
      <c r="D52" t="s">
        <v>443</v>
      </c>
      <c r="P52" t="s">
        <v>444</v>
      </c>
      <c r="S52" t="s">
        <v>445</v>
      </c>
    </row>
    <row r="53" spans="4:19">
      <c r="D53" t="s">
        <v>446</v>
      </c>
      <c r="P53" t="s">
        <v>447</v>
      </c>
      <c r="S53" t="s">
        <v>448</v>
      </c>
    </row>
    <row r="54" spans="4:19">
      <c r="D54" t="s">
        <v>449</v>
      </c>
      <c r="P54" t="s">
        <v>450</v>
      </c>
      <c r="S54" t="s">
        <v>451</v>
      </c>
    </row>
    <row r="55" spans="4:19">
      <c r="D55" t="s">
        <v>452</v>
      </c>
      <c r="P55" t="s">
        <v>453</v>
      </c>
      <c r="S55" t="s">
        <v>454</v>
      </c>
    </row>
    <row r="56" spans="4:19">
      <c r="D56" t="s">
        <v>455</v>
      </c>
      <c r="P56" t="s">
        <v>456</v>
      </c>
      <c r="S56" t="s">
        <v>457</v>
      </c>
    </row>
    <row r="57" spans="4:19">
      <c r="D57" t="s">
        <v>458</v>
      </c>
      <c r="P57" t="s">
        <v>459</v>
      </c>
      <c r="S57" t="s">
        <v>460</v>
      </c>
    </row>
    <row r="58" spans="4:19">
      <c r="D58" t="s">
        <v>461</v>
      </c>
      <c r="P58" t="s">
        <v>462</v>
      </c>
      <c r="S58" t="s">
        <v>463</v>
      </c>
    </row>
    <row r="59" spans="4:19">
      <c r="D59" t="s">
        <v>464</v>
      </c>
      <c r="P59" t="s">
        <v>465</v>
      </c>
      <c r="S59" t="s">
        <v>466</v>
      </c>
    </row>
    <row r="60" spans="4:19">
      <c r="D60" t="s">
        <v>467</v>
      </c>
      <c r="P60" t="s">
        <v>468</v>
      </c>
      <c r="S60" t="s">
        <v>469</v>
      </c>
    </row>
    <row r="61" spans="4:19">
      <c r="D61" t="s">
        <v>470</v>
      </c>
      <c r="P61" t="s">
        <v>471</v>
      </c>
      <c r="S61" t="s">
        <v>472</v>
      </c>
    </row>
    <row r="62" spans="4:19">
      <c r="D62" t="s">
        <v>473</v>
      </c>
      <c r="P62" t="s">
        <v>474</v>
      </c>
      <c r="S62" t="s">
        <v>475</v>
      </c>
    </row>
    <row r="63" spans="4:19">
      <c r="D63" t="s">
        <v>476</v>
      </c>
      <c r="P63" t="s">
        <v>477</v>
      </c>
      <c r="S63" t="s">
        <v>478</v>
      </c>
    </row>
    <row r="64" spans="4:19">
      <c r="D64" t="s">
        <v>479</v>
      </c>
      <c r="P64" t="s">
        <v>480</v>
      </c>
      <c r="S64" t="s">
        <v>481</v>
      </c>
    </row>
    <row r="65" spans="4:19">
      <c r="D65" t="s">
        <v>482</v>
      </c>
      <c r="P65" t="s">
        <v>483</v>
      </c>
      <c r="S65" t="s">
        <v>484</v>
      </c>
    </row>
    <row r="66" spans="4:19">
      <c r="D66" t="s">
        <v>485</v>
      </c>
      <c r="P66" t="s">
        <v>486</v>
      </c>
      <c r="S66" t="s">
        <v>487</v>
      </c>
    </row>
    <row r="67" spans="4:19">
      <c r="D67" t="s">
        <v>488</v>
      </c>
      <c r="P67" t="s">
        <v>489</v>
      </c>
      <c r="S67" t="s">
        <v>490</v>
      </c>
    </row>
    <row r="68" spans="4:19">
      <c r="D68" t="s">
        <v>491</v>
      </c>
      <c r="P68" t="s">
        <v>492</v>
      </c>
      <c r="S68" t="s">
        <v>493</v>
      </c>
    </row>
    <row r="69" spans="4:19">
      <c r="D69" t="s">
        <v>494</v>
      </c>
      <c r="P69" t="s">
        <v>495</v>
      </c>
      <c r="S69" t="s">
        <v>496</v>
      </c>
    </row>
    <row r="70" spans="4:19">
      <c r="D70" t="s">
        <v>497</v>
      </c>
      <c r="P70" t="s">
        <v>498</v>
      </c>
      <c r="S70" t="s">
        <v>499</v>
      </c>
    </row>
    <row r="71" spans="4:19">
      <c r="D71" t="s">
        <v>500</v>
      </c>
      <c r="P71" t="s">
        <v>501</v>
      </c>
      <c r="S71" t="s">
        <v>502</v>
      </c>
    </row>
    <row r="72" spans="4:19">
      <c r="D72" t="s">
        <v>503</v>
      </c>
      <c r="P72" t="s">
        <v>504</v>
      </c>
      <c r="S72" t="s">
        <v>505</v>
      </c>
    </row>
    <row r="73" spans="4:19">
      <c r="D73" t="s">
        <v>506</v>
      </c>
      <c r="P73" t="s">
        <v>507</v>
      </c>
      <c r="S73" t="s">
        <v>508</v>
      </c>
    </row>
    <row r="74" spans="4:19">
      <c r="D74" t="s">
        <v>509</v>
      </c>
      <c r="P74" t="s">
        <v>510</v>
      </c>
      <c r="S74" t="s">
        <v>511</v>
      </c>
    </row>
    <row r="75" spans="4:19">
      <c r="D75" t="s">
        <v>512</v>
      </c>
      <c r="P75" t="s">
        <v>513</v>
      </c>
      <c r="S75" t="s">
        <v>514</v>
      </c>
    </row>
    <row r="76" spans="4:19">
      <c r="D76" t="s">
        <v>515</v>
      </c>
      <c r="P76" t="s">
        <v>516</v>
      </c>
      <c r="S76" t="s">
        <v>517</v>
      </c>
    </row>
    <row r="77" spans="4:19">
      <c r="P77" t="s">
        <v>518</v>
      </c>
      <c r="S77" t="s">
        <v>519</v>
      </c>
    </row>
    <row r="78" spans="4:19">
      <c r="P78" t="s">
        <v>520</v>
      </c>
      <c r="S78" t="s">
        <v>521</v>
      </c>
    </row>
    <row r="79" spans="4:19">
      <c r="P79" t="s">
        <v>522</v>
      </c>
      <c r="S79" t="s">
        <v>523</v>
      </c>
    </row>
    <row r="80" spans="4:19">
      <c r="P80" t="s">
        <v>524</v>
      </c>
      <c r="S80" t="s">
        <v>525</v>
      </c>
    </row>
    <row r="81" spans="16:19">
      <c r="P81" t="s">
        <v>526</v>
      </c>
      <c r="S81" t="s">
        <v>527</v>
      </c>
    </row>
    <row r="82" spans="16:19">
      <c r="P82" t="s">
        <v>528</v>
      </c>
      <c r="S82" t="s">
        <v>529</v>
      </c>
    </row>
    <row r="83" spans="16:19">
      <c r="P83" t="s">
        <v>530</v>
      </c>
      <c r="S83" t="s">
        <v>531</v>
      </c>
    </row>
    <row r="84" spans="16:19">
      <c r="P84" t="s">
        <v>532</v>
      </c>
      <c r="S84" t="s">
        <v>533</v>
      </c>
    </row>
    <row r="85" spans="16:19">
      <c r="P85" t="s">
        <v>534</v>
      </c>
      <c r="S85" t="s">
        <v>535</v>
      </c>
    </row>
    <row r="86" spans="16:19">
      <c r="P86" t="s">
        <v>536</v>
      </c>
      <c r="S86" t="s">
        <v>537</v>
      </c>
    </row>
    <row r="87" spans="16:19">
      <c r="P87" t="s">
        <v>538</v>
      </c>
      <c r="S87" t="s">
        <v>539</v>
      </c>
    </row>
    <row r="88" spans="16:19">
      <c r="P88" t="s">
        <v>540</v>
      </c>
      <c r="S88" t="s">
        <v>541</v>
      </c>
    </row>
    <row r="89" spans="16:19">
      <c r="P89" t="s">
        <v>542</v>
      </c>
      <c r="S89" t="s">
        <v>543</v>
      </c>
    </row>
    <row r="90" spans="16:19">
      <c r="P90" t="s">
        <v>544</v>
      </c>
      <c r="S90" t="s">
        <v>545</v>
      </c>
    </row>
    <row r="91" spans="16:19">
      <c r="P91" t="s">
        <v>546</v>
      </c>
      <c r="S91" t="s">
        <v>547</v>
      </c>
    </row>
    <row r="92" spans="16:19">
      <c r="P92" t="s">
        <v>548</v>
      </c>
      <c r="S92" t="s">
        <v>549</v>
      </c>
    </row>
    <row r="93" spans="16:19">
      <c r="P93" t="s">
        <v>550</v>
      </c>
      <c r="S93" t="s">
        <v>551</v>
      </c>
    </row>
    <row r="94" spans="16:19">
      <c r="P94" t="s">
        <v>552</v>
      </c>
    </row>
    <row r="95" spans="16:19">
      <c r="P95" t="s">
        <v>553</v>
      </c>
    </row>
    <row r="96" spans="16:19">
      <c r="P96" t="s">
        <v>554</v>
      </c>
    </row>
    <row r="97" spans="16:16">
      <c r="P97" t="s">
        <v>555</v>
      </c>
    </row>
    <row r="98" spans="16:16">
      <c r="P98" t="s">
        <v>556</v>
      </c>
    </row>
    <row r="99" spans="16:16">
      <c r="P99" s="7" t="s">
        <v>61</v>
      </c>
    </row>
    <row r="100" spans="16:16">
      <c r="P100" t="s">
        <v>557</v>
      </c>
    </row>
    <row r="101" spans="16:16">
      <c r="P101" t="s">
        <v>558</v>
      </c>
    </row>
    <row r="102" spans="16:16">
      <c r="P102" t="s">
        <v>559</v>
      </c>
    </row>
    <row r="103" spans="16:16">
      <c r="P103" t="s">
        <v>560</v>
      </c>
    </row>
    <row r="104" spans="16:16">
      <c r="P104" t="s">
        <v>561</v>
      </c>
    </row>
    <row r="105" spans="16:16">
      <c r="P105" t="s">
        <v>562</v>
      </c>
    </row>
    <row r="106" spans="16:16">
      <c r="P106" t="s">
        <v>563</v>
      </c>
    </row>
    <row r="107" spans="16:16">
      <c r="P107" t="s">
        <v>564</v>
      </c>
    </row>
    <row r="108" spans="16:16">
      <c r="P108" t="s">
        <v>565</v>
      </c>
    </row>
    <row r="109" spans="16:16">
      <c r="P109" t="s">
        <v>566</v>
      </c>
    </row>
    <row r="110" spans="16:16">
      <c r="P110" t="s">
        <v>567</v>
      </c>
    </row>
    <row r="111" spans="16:16">
      <c r="P111" t="s">
        <v>568</v>
      </c>
    </row>
    <row r="112" spans="16:16">
      <c r="P112" t="s">
        <v>569</v>
      </c>
    </row>
    <row r="113" spans="16:16">
      <c r="P113" t="s">
        <v>570</v>
      </c>
    </row>
    <row r="114" spans="16:16">
      <c r="P114" t="s">
        <v>571</v>
      </c>
    </row>
    <row r="115" spans="16:16">
      <c r="P115" t="s">
        <v>572</v>
      </c>
    </row>
    <row r="116" spans="16:16">
      <c r="P116" t="s">
        <v>573</v>
      </c>
    </row>
    <row r="117" spans="16:16">
      <c r="P117" t="s">
        <v>574</v>
      </c>
    </row>
    <row r="118" spans="16:16">
      <c r="P118" t="s">
        <v>575</v>
      </c>
    </row>
    <row r="119" spans="16:16">
      <c r="P119" t="s">
        <v>576</v>
      </c>
    </row>
    <row r="120" spans="16:16">
      <c r="P120" t="s">
        <v>577</v>
      </c>
    </row>
    <row r="121" spans="16:16">
      <c r="P121" t="s">
        <v>578</v>
      </c>
    </row>
    <row r="122" spans="16:16">
      <c r="P122" t="s">
        <v>579</v>
      </c>
    </row>
    <row r="123" spans="16:16">
      <c r="P123" t="s">
        <v>580</v>
      </c>
    </row>
    <row r="124" spans="16:16">
      <c r="P124" t="s">
        <v>581</v>
      </c>
    </row>
    <row r="125" spans="16:16">
      <c r="P125" t="s">
        <v>582</v>
      </c>
    </row>
    <row r="126" spans="16:16">
      <c r="P126" t="s">
        <v>583</v>
      </c>
    </row>
    <row r="127" spans="16:16">
      <c r="P127" t="s">
        <v>584</v>
      </c>
    </row>
    <row r="128" spans="16:16">
      <c r="P128" t="s">
        <v>585</v>
      </c>
    </row>
    <row r="129" spans="16:16">
      <c r="P129" t="s">
        <v>586</v>
      </c>
    </row>
    <row r="130" spans="16:16">
      <c r="P130" t="s">
        <v>587</v>
      </c>
    </row>
    <row r="131" spans="16:16">
      <c r="P131" t="s">
        <v>588</v>
      </c>
    </row>
    <row r="132" spans="16:16">
      <c r="P132" t="s">
        <v>589</v>
      </c>
    </row>
    <row r="133" spans="16:16">
      <c r="P133" t="s">
        <v>590</v>
      </c>
    </row>
    <row r="134" spans="16:16">
      <c r="P134" t="s">
        <v>591</v>
      </c>
    </row>
    <row r="135" spans="16:16">
      <c r="P135" t="s">
        <v>592</v>
      </c>
    </row>
    <row r="136" spans="16:16">
      <c r="P136" t="s">
        <v>593</v>
      </c>
    </row>
    <row r="137" spans="16:16">
      <c r="P137" t="s">
        <v>594</v>
      </c>
    </row>
    <row r="138" spans="16:16">
      <c r="P138" t="s">
        <v>595</v>
      </c>
    </row>
    <row r="139" spans="16:16">
      <c r="P139" t="s">
        <v>596</v>
      </c>
    </row>
    <row r="140" spans="16:16">
      <c r="P140" t="s">
        <v>597</v>
      </c>
    </row>
    <row r="141" spans="16:16">
      <c r="P141" t="s">
        <v>598</v>
      </c>
    </row>
    <row r="142" spans="16:16">
      <c r="P142" t="s">
        <v>599</v>
      </c>
    </row>
    <row r="143" spans="16:16">
      <c r="P143" t="s">
        <v>600</v>
      </c>
    </row>
    <row r="144" spans="16:16">
      <c r="P144" t="s">
        <v>601</v>
      </c>
    </row>
    <row r="145" spans="16:16">
      <c r="P145" t="s">
        <v>602</v>
      </c>
    </row>
    <row r="146" spans="16:16">
      <c r="P146" t="s">
        <v>603</v>
      </c>
    </row>
    <row r="147" spans="16:16">
      <c r="P147" t="s">
        <v>604</v>
      </c>
    </row>
    <row r="148" spans="16:16">
      <c r="P148" t="s">
        <v>605</v>
      </c>
    </row>
    <row r="149" spans="16:16">
      <c r="P149" t="s">
        <v>606</v>
      </c>
    </row>
    <row r="150" spans="16:16">
      <c r="P150" t="s">
        <v>607</v>
      </c>
    </row>
    <row r="151" spans="16:16">
      <c r="P151" t="s">
        <v>608</v>
      </c>
    </row>
    <row r="152" spans="16:16">
      <c r="P152" t="s">
        <v>609</v>
      </c>
    </row>
    <row r="153" spans="16:16">
      <c r="P153" t="s">
        <v>610</v>
      </c>
    </row>
    <row r="154" spans="16:16">
      <c r="P154" t="s">
        <v>611</v>
      </c>
    </row>
    <row r="155" spans="16:16">
      <c r="P155" t="s">
        <v>612</v>
      </c>
    </row>
    <row r="156" spans="16:16">
      <c r="P156" t="s">
        <v>613</v>
      </c>
    </row>
    <row r="157" spans="16:16">
      <c r="P157" t="s">
        <v>614</v>
      </c>
    </row>
    <row r="158" spans="16:16">
      <c r="P158" t="s">
        <v>615</v>
      </c>
    </row>
    <row r="159" spans="16:16">
      <c r="P159" t="s">
        <v>616</v>
      </c>
    </row>
    <row r="160" spans="16:16">
      <c r="P160" t="s">
        <v>617</v>
      </c>
    </row>
    <row r="161" spans="16:16">
      <c r="P161" t="s">
        <v>618</v>
      </c>
    </row>
    <row r="162" spans="16:16">
      <c r="P162" t="s">
        <v>619</v>
      </c>
    </row>
    <row r="163" spans="16:16">
      <c r="P163" t="s">
        <v>620</v>
      </c>
    </row>
    <row r="164" spans="16:16">
      <c r="P164" t="s">
        <v>621</v>
      </c>
    </row>
    <row r="165" spans="16:16">
      <c r="P165" t="s">
        <v>622</v>
      </c>
    </row>
    <row r="166" spans="16:16">
      <c r="P166" t="s">
        <v>623</v>
      </c>
    </row>
    <row r="167" spans="16:16">
      <c r="P167" t="s">
        <v>624</v>
      </c>
    </row>
    <row r="168" spans="16:16">
      <c r="P168" t="s">
        <v>625</v>
      </c>
    </row>
    <row r="169" spans="16:16">
      <c r="P169" t="s">
        <v>626</v>
      </c>
    </row>
    <row r="170" spans="16:16">
      <c r="P170" t="s">
        <v>627</v>
      </c>
    </row>
    <row r="171" spans="16:16">
      <c r="P171" t="s">
        <v>628</v>
      </c>
    </row>
    <row r="172" spans="16:16">
      <c r="P172" t="s">
        <v>629</v>
      </c>
    </row>
    <row r="173" spans="16:16">
      <c r="P173" t="s">
        <v>630</v>
      </c>
    </row>
    <row r="174" spans="16:16">
      <c r="P174" t="s">
        <v>631</v>
      </c>
    </row>
    <row r="175" spans="16:16">
      <c r="P175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45"/>
  <sheetViews>
    <sheetView workbookViewId="0">
      <pane xSplit="2" topLeftCell="C278" activePane="topRight" state="frozen"/>
      <selection pane="topRight" activeCell="E336" sqref="E336"/>
    </sheetView>
  </sheetViews>
  <sheetFormatPr defaultRowHeight="15"/>
  <cols>
    <col min="1" max="1" width="20" bestFit="1" customWidth="1"/>
    <col min="2" max="2" width="34.85546875" bestFit="1" customWidth="1"/>
    <col min="3" max="3" width="9.7109375" bestFit="1" customWidth="1"/>
    <col min="4" max="4" width="20.7109375" bestFit="1" customWidth="1"/>
    <col min="5" max="5" width="18.140625" bestFit="1" customWidth="1"/>
    <col min="6" max="6" width="20.28515625" bestFit="1" customWidth="1"/>
    <col min="7" max="7" width="8" hidden="1" customWidth="1"/>
    <col min="8" max="8" width="13.28515625" bestFit="1" customWidth="1"/>
    <col min="9" max="9" width="15.140625" bestFit="1" customWidth="1"/>
    <col min="10" max="10" width="16.85546875" bestFit="1" customWidth="1"/>
    <col min="11" max="11" width="19.7109375" bestFit="1" customWidth="1"/>
    <col min="12" max="12" width="16.85546875" bestFit="1" customWidth="1"/>
    <col min="13" max="13" width="19.7109375" bestFit="1" customWidth="1"/>
    <col min="15" max="15" width="9.7109375" hidden="1" customWidth="1"/>
    <col min="16" max="16" width="12" hidden="1" customWidth="1"/>
    <col min="17" max="17" width="9.7109375" hidden="1" customWidth="1"/>
    <col min="18" max="18" width="12" hidden="1" customWidth="1"/>
    <col min="19" max="19" width="9.7109375" hidden="1" customWidth="1"/>
    <col min="20" max="20" width="12" hidden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633</v>
      </c>
      <c r="E1" s="1" t="s">
        <v>3</v>
      </c>
      <c r="F1" s="1" t="s">
        <v>634</v>
      </c>
      <c r="G1" s="1" t="s">
        <v>4</v>
      </c>
      <c r="H1" s="1" t="s">
        <v>635</v>
      </c>
      <c r="I1" s="1" t="s">
        <v>636</v>
      </c>
      <c r="J1" s="1" t="s">
        <v>5</v>
      </c>
      <c r="K1" s="1" t="s">
        <v>637</v>
      </c>
      <c r="L1" s="1" t="s">
        <v>6</v>
      </c>
      <c r="M1" s="1" t="s">
        <v>638</v>
      </c>
      <c r="N1" s="1" t="s">
        <v>7</v>
      </c>
      <c r="O1" s="1" t="s">
        <v>106</v>
      </c>
      <c r="P1" s="1" t="s">
        <v>639</v>
      </c>
      <c r="Q1" s="1" t="s">
        <v>92</v>
      </c>
      <c r="R1" s="1" t="s">
        <v>640</v>
      </c>
      <c r="S1" s="1" t="s">
        <v>641</v>
      </c>
      <c r="T1" s="1" t="s">
        <v>642</v>
      </c>
    </row>
    <row r="2" spans="1:21">
      <c r="A2" s="1" t="s">
        <v>10</v>
      </c>
      <c r="B2" s="13" t="s">
        <v>11</v>
      </c>
      <c r="C2">
        <v>8223</v>
      </c>
      <c r="D2">
        <f>(C2-MIN($C$2:$C$545))/(MAX($C$2:$C$545)-MIN($C$2:$C$545))</f>
        <v>0.69097986122863431</v>
      </c>
      <c r="E2">
        <v>4700</v>
      </c>
      <c r="F2">
        <f>(E2-MIN($E$2:$E$545))/(MAX($E$2:$E$545)-MIN($E$2:$E$545))</f>
        <v>0.10948654416995805</v>
      </c>
      <c r="G2">
        <v>304.5</v>
      </c>
      <c r="H2">
        <f>_xlfn.IFNA(G2,0)</f>
        <v>304.5</v>
      </c>
      <c r="I2">
        <f>(H2-MIN($H$2:$H$545))/(MAX($H$2:$H$545)-MIN($H$2:$H$545))</f>
        <v>0.24360000000000001</v>
      </c>
      <c r="J2">
        <v>5784.7660669999996</v>
      </c>
      <c r="K2">
        <f>(J2-MIN($J$2:$J$545))/(MAX($J$2:$J$545)-MIN($J$2:$J$545))</f>
        <v>1</v>
      </c>
      <c r="L2">
        <v>1726.6654679999999</v>
      </c>
      <c r="M2">
        <f>(L2-MIN($L$2:$L$545))/(MAX($L$2:$L$545)-MIN($L$2:$L$545))</f>
        <v>1</v>
      </c>
      <c r="N2" t="s">
        <v>12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tr">
        <f>INDEX(ClusterAssignments!$C$2:$C$545,MATCH('Cities&amp;Data'!B2,ClusterAssignments!$A$2:$A$545,0))</f>
        <v>1</v>
      </c>
    </row>
    <row r="3" spans="1:21">
      <c r="A3" s="1" t="s">
        <v>14</v>
      </c>
      <c r="B3" s="1" t="s">
        <v>15</v>
      </c>
      <c r="C3">
        <v>11875</v>
      </c>
      <c r="D3">
        <f t="shared" ref="D3:D66" si="0">(C3-MIN($C$2:$C$545))/(MAX($C$2:$C$545)-MIN($C$2:$C$545))</f>
        <v>1</v>
      </c>
      <c r="E3">
        <v>1700</v>
      </c>
      <c r="F3">
        <f t="shared" ref="F3:F66" si="1">(E3-MIN($E$2:$E$545))/(MAX($E$2:$E$545)-MIN($E$2:$E$545))</f>
        <v>3.589039079557442E-2</v>
      </c>
      <c r="G3">
        <v>416</v>
      </c>
      <c r="H3">
        <f t="shared" ref="H3:H66" si="2">_xlfn.IFNA(G3,0)</f>
        <v>416</v>
      </c>
      <c r="I3">
        <f t="shared" ref="I3:I66" si="3">(H3-MIN($H$2:$H$545))/(MAX($H$2:$H$545)-MIN($H$2:$H$545))</f>
        <v>0.33279999999999998</v>
      </c>
      <c r="J3">
        <v>5442.6936489999998</v>
      </c>
      <c r="K3">
        <f t="shared" ref="K3:K66" si="4">(J3-MIN($J$2:$J$545))/(MAX($J$2:$J$545)-MIN($J$2:$J$545))</f>
        <v>0.94023184050929742</v>
      </c>
      <c r="L3">
        <v>1367.357837</v>
      </c>
      <c r="M3">
        <f t="shared" ref="M3:M66" si="5">(L3-MIN($L$2:$L$545))/(MAX($L$2:$L$545)-MIN($L$2:$L$545))</f>
        <v>0.79070944077007177</v>
      </c>
      <c r="N3" t="s">
        <v>16</v>
      </c>
      <c r="O3">
        <v>2</v>
      </c>
      <c r="P3">
        <v>0</v>
      </c>
      <c r="Q3">
        <v>2</v>
      </c>
      <c r="R3">
        <v>0</v>
      </c>
      <c r="S3">
        <v>2</v>
      </c>
      <c r="T3">
        <v>0</v>
      </c>
      <c r="U3" t="str">
        <f>INDEX(ClusterAssignments!$C$2:$C$545,MATCH('Cities&amp;Data'!B3,ClusterAssignments!$A$2:$A$545,0))</f>
        <v>2</v>
      </c>
    </row>
    <row r="4" spans="1:21">
      <c r="A4" s="1" t="s">
        <v>18</v>
      </c>
      <c r="B4" s="1" t="s">
        <v>19</v>
      </c>
      <c r="C4">
        <v>3367</v>
      </c>
      <c r="D4">
        <f t="shared" si="0"/>
        <v>0.28008123201895413</v>
      </c>
      <c r="E4">
        <v>10200</v>
      </c>
      <c r="F4">
        <f t="shared" si="1"/>
        <v>0.24441282535632805</v>
      </c>
      <c r="G4" t="e">
        <v>#N/A</v>
      </c>
      <c r="H4">
        <f>_xlfn.IFNA(G4,0)</f>
        <v>0</v>
      </c>
      <c r="I4">
        <f t="shared" si="3"/>
        <v>0</v>
      </c>
      <c r="J4">
        <v>4065.6561919999999</v>
      </c>
      <c r="K4">
        <f t="shared" si="4"/>
        <v>0.69963075716019352</v>
      </c>
      <c r="L4">
        <v>498.95024610000002</v>
      </c>
      <c r="M4">
        <f t="shared" si="5"/>
        <v>0.28487684870086599</v>
      </c>
      <c r="N4" t="s">
        <v>20</v>
      </c>
      <c r="O4">
        <v>3</v>
      </c>
      <c r="P4">
        <v>0</v>
      </c>
      <c r="Q4">
        <v>3</v>
      </c>
      <c r="R4">
        <v>2.956880054</v>
      </c>
      <c r="S4">
        <v>3</v>
      </c>
      <c r="T4">
        <v>0</v>
      </c>
      <c r="U4" t="str">
        <f>INDEX(ClusterAssignments!$C$2:$C$545,MATCH('Cities&amp;Data'!B4,ClusterAssignments!$A$2:$A$545,0))</f>
        <v>3</v>
      </c>
    </row>
    <row r="5" spans="1:21">
      <c r="A5" s="1" t="s">
        <v>14</v>
      </c>
      <c r="B5" s="1" t="s">
        <v>21</v>
      </c>
      <c r="C5">
        <v>6299</v>
      </c>
      <c r="D5">
        <f t="shared" si="0"/>
        <v>0.52817735657471654</v>
      </c>
      <c r="E5">
        <v>2300</v>
      </c>
      <c r="F5">
        <f t="shared" si="1"/>
        <v>5.0609621470451144E-2</v>
      </c>
      <c r="G5">
        <v>157</v>
      </c>
      <c r="H5">
        <f t="shared" si="2"/>
        <v>157</v>
      </c>
      <c r="I5">
        <f t="shared" si="3"/>
        <v>0.12559999999999999</v>
      </c>
      <c r="J5">
        <v>3993.1190280000001</v>
      </c>
      <c r="K5">
        <f t="shared" si="4"/>
        <v>0.68695679527720055</v>
      </c>
      <c r="L5">
        <v>1003.183892</v>
      </c>
      <c r="M5">
        <f t="shared" si="5"/>
        <v>0.57858433673625542</v>
      </c>
      <c r="N5" t="s">
        <v>20</v>
      </c>
      <c r="O5">
        <v>4</v>
      </c>
      <c r="P5">
        <v>0</v>
      </c>
      <c r="Q5">
        <v>4</v>
      </c>
      <c r="R5">
        <v>0</v>
      </c>
      <c r="S5">
        <v>4</v>
      </c>
      <c r="T5">
        <v>0</v>
      </c>
      <c r="U5" t="str">
        <f>INDEX(ClusterAssignments!$C$2:$C$545,MATCH('Cities&amp;Data'!B5,ClusterAssignments!$A$2:$A$545,0))</f>
        <v>4</v>
      </c>
    </row>
    <row r="6" spans="1:21">
      <c r="A6" s="1" t="s">
        <v>22</v>
      </c>
      <c r="B6" s="13" t="s">
        <v>23</v>
      </c>
      <c r="C6">
        <v>2745</v>
      </c>
      <c r="D6">
        <f t="shared" si="0"/>
        <v>0.22744965307158571</v>
      </c>
      <c r="E6">
        <v>8900</v>
      </c>
      <c r="F6">
        <f t="shared" si="1"/>
        <v>0.21252115889409515</v>
      </c>
      <c r="G6">
        <v>326.5</v>
      </c>
      <c r="H6">
        <f t="shared" si="2"/>
        <v>326.5</v>
      </c>
      <c r="I6">
        <f t="shared" si="3"/>
        <v>0.26119999999999999</v>
      </c>
      <c r="J6">
        <v>3932.5233400000002</v>
      </c>
      <c r="K6">
        <f t="shared" si="4"/>
        <v>0.67636929229754539</v>
      </c>
      <c r="L6">
        <v>1160.350704</v>
      </c>
      <c r="M6">
        <f t="shared" si="5"/>
        <v>0.67013132081871973</v>
      </c>
      <c r="N6" t="s">
        <v>20</v>
      </c>
      <c r="O6">
        <v>5</v>
      </c>
      <c r="P6">
        <v>0</v>
      </c>
      <c r="Q6">
        <v>5</v>
      </c>
      <c r="R6">
        <v>0</v>
      </c>
      <c r="S6">
        <v>5</v>
      </c>
      <c r="T6">
        <v>0</v>
      </c>
      <c r="U6" t="str">
        <f>INDEX(ClusterAssignments!$C$2:$C$545,MATCH('Cities&amp;Data'!B6,ClusterAssignments!$A$2:$A$545,0))</f>
        <v>5</v>
      </c>
    </row>
    <row r="7" spans="1:21">
      <c r="A7" s="1" t="s">
        <v>24</v>
      </c>
      <c r="B7" s="1" t="s">
        <v>109</v>
      </c>
      <c r="C7">
        <v>4015</v>
      </c>
      <c r="D7">
        <f t="shared" si="0"/>
        <v>0.3349128448129971</v>
      </c>
      <c r="E7">
        <v>5500</v>
      </c>
      <c r="F7">
        <f t="shared" si="1"/>
        <v>0.12911218506979369</v>
      </c>
      <c r="G7">
        <v>706.5</v>
      </c>
      <c r="H7">
        <f t="shared" si="2"/>
        <v>706.5</v>
      </c>
      <c r="I7">
        <f t="shared" si="3"/>
        <v>0.56520000000000004</v>
      </c>
      <c r="J7">
        <v>3273.6080480000001</v>
      </c>
      <c r="K7">
        <f t="shared" si="4"/>
        <v>0.56124117266318507</v>
      </c>
      <c r="L7">
        <v>439.89013499999999</v>
      </c>
      <c r="M7">
        <f t="shared" si="5"/>
        <v>0.25047534254331744</v>
      </c>
      <c r="N7" t="s">
        <v>12</v>
      </c>
      <c r="O7">
        <v>6</v>
      </c>
      <c r="P7">
        <v>0.181974519</v>
      </c>
      <c r="Q7">
        <v>3</v>
      </c>
      <c r="R7">
        <v>0.30428248099999999</v>
      </c>
      <c r="S7">
        <v>6</v>
      </c>
      <c r="T7">
        <v>0.181974519</v>
      </c>
      <c r="U7" t="str">
        <f>INDEX(ClusterAssignments!$C$2:$C$545,MATCH('Cities&amp;Data'!B7,ClusterAssignments!$A$2:$A$545,0))</f>
        <v>6</v>
      </c>
    </row>
    <row r="8" spans="1:21">
      <c r="A8" s="1" t="s">
        <v>24</v>
      </c>
      <c r="B8" s="1" t="s">
        <v>124</v>
      </c>
      <c r="C8">
        <v>3885</v>
      </c>
      <c r="D8">
        <f t="shared" si="0"/>
        <v>0.32391267557962428</v>
      </c>
      <c r="E8">
        <v>5200</v>
      </c>
      <c r="F8">
        <f t="shared" si="1"/>
        <v>0.12175256973235532</v>
      </c>
      <c r="G8">
        <v>514.79999999999995</v>
      </c>
      <c r="H8">
        <f t="shared" si="2"/>
        <v>514.79999999999995</v>
      </c>
      <c r="I8">
        <f t="shared" si="3"/>
        <v>0.41183999999999998</v>
      </c>
      <c r="J8">
        <v>2978.4284750000002</v>
      </c>
      <c r="K8">
        <f t="shared" si="4"/>
        <v>0.50966630468461138</v>
      </c>
      <c r="L8">
        <v>400.22546519999997</v>
      </c>
      <c r="M8">
        <f t="shared" si="5"/>
        <v>0.22737134973078391</v>
      </c>
      <c r="N8" t="s">
        <v>20</v>
      </c>
      <c r="O8">
        <v>6</v>
      </c>
      <c r="P8">
        <v>2.5536273000000002E-2</v>
      </c>
      <c r="Q8">
        <v>3</v>
      </c>
      <c r="R8">
        <v>0.61031652300000006</v>
      </c>
      <c r="S8">
        <v>6</v>
      </c>
      <c r="T8">
        <v>2.5536273000000002E-2</v>
      </c>
      <c r="U8" t="str">
        <f>INDEX(ClusterAssignments!$C$2:$C$545,MATCH('Cities&amp;Data'!B8,ClusterAssignments!$A$2:$A$545,0))</f>
        <v>6</v>
      </c>
    </row>
    <row r="9" spans="1:21">
      <c r="A9" s="1" t="s">
        <v>33</v>
      </c>
      <c r="B9" s="1" t="s">
        <v>114</v>
      </c>
      <c r="C9">
        <v>1360</v>
      </c>
      <c r="D9">
        <f t="shared" si="0"/>
        <v>0.11025554239295988</v>
      </c>
      <c r="E9">
        <v>10200</v>
      </c>
      <c r="F9">
        <f t="shared" si="1"/>
        <v>0.24441282535632805</v>
      </c>
      <c r="G9">
        <v>105.9</v>
      </c>
      <c r="H9">
        <f t="shared" si="2"/>
        <v>105.9</v>
      </c>
      <c r="I9">
        <f t="shared" si="3"/>
        <v>8.4720000000000004E-2</v>
      </c>
      <c r="J9">
        <v>2878.8040700000001</v>
      </c>
      <c r="K9">
        <f t="shared" si="4"/>
        <v>0.49225955975609637</v>
      </c>
      <c r="L9">
        <v>395.55580680000003</v>
      </c>
      <c r="M9">
        <f t="shared" si="5"/>
        <v>0.22465135345564574</v>
      </c>
      <c r="N9" t="s">
        <v>20</v>
      </c>
      <c r="O9">
        <v>16</v>
      </c>
      <c r="P9">
        <v>1.743614494</v>
      </c>
      <c r="Q9">
        <v>10</v>
      </c>
      <c r="R9">
        <v>1.690291752</v>
      </c>
      <c r="S9">
        <v>8</v>
      </c>
      <c r="T9">
        <v>0</v>
      </c>
      <c r="U9" t="str">
        <f>INDEX(ClusterAssignments!$C$2:$C$545,MATCH('Cities&amp;Data'!B9,ClusterAssignments!$A$2:$A$545,0))</f>
        <v>16</v>
      </c>
    </row>
    <row r="10" spans="1:21">
      <c r="A10" s="1" t="s">
        <v>24</v>
      </c>
      <c r="B10" s="13" t="s">
        <v>25</v>
      </c>
      <c r="C10">
        <v>4144</v>
      </c>
      <c r="D10">
        <f t="shared" si="0"/>
        <v>0.34582839735995941</v>
      </c>
      <c r="E10">
        <v>4700</v>
      </c>
      <c r="F10">
        <f t="shared" si="1"/>
        <v>0.10948654416995805</v>
      </c>
      <c r="G10">
        <v>690.5</v>
      </c>
      <c r="H10">
        <f t="shared" si="2"/>
        <v>690.5</v>
      </c>
      <c r="I10">
        <f t="shared" si="3"/>
        <v>0.5524</v>
      </c>
      <c r="J10">
        <v>2874.8566949999999</v>
      </c>
      <c r="K10">
        <f t="shared" si="4"/>
        <v>0.49156985977984857</v>
      </c>
      <c r="L10">
        <v>386.3080372</v>
      </c>
      <c r="M10">
        <f t="shared" si="5"/>
        <v>0.21926468558603532</v>
      </c>
      <c r="N10" t="s">
        <v>12</v>
      </c>
      <c r="O10">
        <v>6</v>
      </c>
      <c r="P10">
        <v>0.11376427</v>
      </c>
      <c r="Q10">
        <v>3</v>
      </c>
      <c r="R10">
        <v>1.054008829</v>
      </c>
      <c r="S10">
        <v>6</v>
      </c>
      <c r="T10">
        <v>0.11376427</v>
      </c>
      <c r="U10" t="str">
        <f>INDEX(ClusterAssignments!$C$2:$C$545,MATCH('Cities&amp;Data'!B10,ClusterAssignments!$A$2:$A$545,0))</f>
        <v>6</v>
      </c>
    </row>
    <row r="11" spans="1:21">
      <c r="A11" s="1" t="s">
        <v>35</v>
      </c>
      <c r="B11" s="1" t="s">
        <v>35</v>
      </c>
      <c r="C11">
        <v>518</v>
      </c>
      <c r="D11">
        <f t="shared" si="0"/>
        <v>3.9008292435268238E-2</v>
      </c>
      <c r="E11">
        <v>10900</v>
      </c>
      <c r="F11">
        <f t="shared" si="1"/>
        <v>0.26158526114368424</v>
      </c>
      <c r="G11">
        <v>199.2</v>
      </c>
      <c r="H11">
        <f t="shared" si="2"/>
        <v>199.2</v>
      </c>
      <c r="I11">
        <f t="shared" si="3"/>
        <v>0.15936</v>
      </c>
      <c r="J11">
        <v>2759.0220089999998</v>
      </c>
      <c r="K11">
        <f t="shared" si="4"/>
        <v>0.47133079453196453</v>
      </c>
      <c r="L11">
        <v>568.35615059999998</v>
      </c>
      <c r="M11">
        <f t="shared" si="5"/>
        <v>0.32530460284078289</v>
      </c>
      <c r="N11" t="s">
        <v>12</v>
      </c>
      <c r="O11">
        <v>10</v>
      </c>
      <c r="P11">
        <v>0</v>
      </c>
      <c r="Q11">
        <v>10</v>
      </c>
      <c r="R11">
        <v>4.6058631849999996</v>
      </c>
      <c r="S11">
        <v>10</v>
      </c>
      <c r="T11">
        <v>0</v>
      </c>
      <c r="U11" t="str">
        <f>INDEX(ClusterAssignments!$C$2:$C$545,MATCH('Cities&amp;Data'!B11,ClusterAssignments!$A$2:$A$545,0))</f>
        <v>10</v>
      </c>
    </row>
    <row r="12" spans="1:21">
      <c r="A12" s="1" t="s">
        <v>10</v>
      </c>
      <c r="B12" s="13" t="s">
        <v>36</v>
      </c>
      <c r="C12">
        <v>3004</v>
      </c>
      <c r="D12">
        <f t="shared" si="0"/>
        <v>0.24936537485192081</v>
      </c>
      <c r="E12">
        <v>5700</v>
      </c>
      <c r="F12">
        <f t="shared" si="1"/>
        <v>0.1340185952947526</v>
      </c>
      <c r="G12">
        <v>137.80000000000001</v>
      </c>
      <c r="H12">
        <f t="shared" si="2"/>
        <v>137.80000000000001</v>
      </c>
      <c r="I12">
        <f t="shared" si="3"/>
        <v>0.11024</v>
      </c>
      <c r="J12">
        <v>2576.515727</v>
      </c>
      <c r="K12">
        <f t="shared" si="4"/>
        <v>0.43944262116093541</v>
      </c>
      <c r="L12">
        <v>769.05110449999995</v>
      </c>
      <c r="M12">
        <f t="shared" si="5"/>
        <v>0.44220598625825797</v>
      </c>
      <c r="N12" t="s">
        <v>37</v>
      </c>
      <c r="O12">
        <v>11</v>
      </c>
      <c r="P12">
        <v>0</v>
      </c>
      <c r="Q12">
        <v>3</v>
      </c>
      <c r="R12">
        <v>4.4887546470000004</v>
      </c>
      <c r="S12">
        <v>11</v>
      </c>
      <c r="T12">
        <v>0</v>
      </c>
      <c r="U12" t="str">
        <f>INDEX(ClusterAssignments!$C$2:$C$545,MATCH('Cities&amp;Data'!B12,ClusterAssignments!$A$2:$A$545,0))</f>
        <v>11</v>
      </c>
    </row>
    <row r="13" spans="1:21">
      <c r="A13" s="1" t="s">
        <v>14</v>
      </c>
      <c r="B13" s="1" t="s">
        <v>38</v>
      </c>
      <c r="C13">
        <v>6856</v>
      </c>
      <c r="D13">
        <f t="shared" si="0"/>
        <v>0.57530885090539852</v>
      </c>
      <c r="E13">
        <v>1300</v>
      </c>
      <c r="F13">
        <f t="shared" si="1"/>
        <v>2.6077570345656602E-2</v>
      </c>
      <c r="G13">
        <v>166</v>
      </c>
      <c r="H13">
        <f t="shared" si="2"/>
        <v>166</v>
      </c>
      <c r="I13">
        <f t="shared" si="3"/>
        <v>0.1328</v>
      </c>
      <c r="J13">
        <v>2398.7162560000002</v>
      </c>
      <c r="K13">
        <f t="shared" si="4"/>
        <v>0.40837683923609591</v>
      </c>
      <c r="L13">
        <v>602.62503879999997</v>
      </c>
      <c r="M13">
        <f t="shared" si="5"/>
        <v>0.34526564501404494</v>
      </c>
      <c r="N13" t="s">
        <v>20</v>
      </c>
      <c r="O13">
        <v>12</v>
      </c>
      <c r="P13">
        <v>0</v>
      </c>
      <c r="Q13">
        <v>7</v>
      </c>
      <c r="R13">
        <v>2.4268225760000002</v>
      </c>
      <c r="S13">
        <v>12</v>
      </c>
      <c r="T13">
        <v>0</v>
      </c>
      <c r="U13" t="str">
        <f>INDEX(ClusterAssignments!$C$2:$C$545,MATCH('Cities&amp;Data'!B13,ClusterAssignments!$A$2:$A$545,0))</f>
        <v>12</v>
      </c>
    </row>
    <row r="14" spans="1:21">
      <c r="A14" s="1" t="s">
        <v>39</v>
      </c>
      <c r="B14" s="13" t="s">
        <v>40</v>
      </c>
      <c r="C14">
        <v>2240</v>
      </c>
      <c r="D14">
        <f t="shared" si="0"/>
        <v>0.18471822643425284</v>
      </c>
      <c r="E14">
        <v>12600</v>
      </c>
      <c r="F14">
        <f t="shared" si="1"/>
        <v>0.30328974805583497</v>
      </c>
      <c r="G14">
        <v>348</v>
      </c>
      <c r="H14">
        <f t="shared" si="2"/>
        <v>348</v>
      </c>
      <c r="I14">
        <f t="shared" si="3"/>
        <v>0.27839999999999998</v>
      </c>
      <c r="J14">
        <v>2398.0804819999998</v>
      </c>
      <c r="K14">
        <f t="shared" si="4"/>
        <v>0.40826575444868679</v>
      </c>
      <c r="L14">
        <v>233.43609380000001</v>
      </c>
      <c r="M14">
        <f t="shared" si="5"/>
        <v>0.13021938912042272</v>
      </c>
      <c r="N14" t="s">
        <v>41</v>
      </c>
      <c r="O14">
        <v>13</v>
      </c>
      <c r="P14">
        <v>0</v>
      </c>
      <c r="Q14">
        <v>10</v>
      </c>
      <c r="R14">
        <v>2.52953662</v>
      </c>
      <c r="S14">
        <v>13</v>
      </c>
      <c r="T14">
        <v>0</v>
      </c>
      <c r="U14" t="str">
        <f>INDEX(ClusterAssignments!$C$2:$C$545,MATCH('Cities&amp;Data'!B14,ClusterAssignments!$A$2:$A$545,0))</f>
        <v>13</v>
      </c>
    </row>
    <row r="15" spans="1:21">
      <c r="A15" s="1" t="s">
        <v>42</v>
      </c>
      <c r="B15" s="1" t="s">
        <v>43</v>
      </c>
      <c r="C15">
        <v>1502</v>
      </c>
      <c r="D15">
        <f t="shared" si="0"/>
        <v>0.12227111186325944</v>
      </c>
      <c r="E15">
        <v>2500</v>
      </c>
      <c r="F15">
        <f t="shared" si="1"/>
        <v>5.5516031695410056E-2</v>
      </c>
      <c r="G15">
        <v>69.7</v>
      </c>
      <c r="H15">
        <f t="shared" si="2"/>
        <v>69.7</v>
      </c>
      <c r="I15">
        <f t="shared" si="3"/>
        <v>5.5760000000000004E-2</v>
      </c>
      <c r="J15">
        <v>2380.4175949999999</v>
      </c>
      <c r="K15">
        <f t="shared" si="4"/>
        <v>0.40517962943032221</v>
      </c>
      <c r="L15">
        <v>305.14076499999999</v>
      </c>
      <c r="M15">
        <f t="shared" si="5"/>
        <v>0.17198613560749113</v>
      </c>
      <c r="N15" t="s">
        <v>12</v>
      </c>
      <c r="O15">
        <v>14</v>
      </c>
      <c r="P15">
        <v>1.051096048</v>
      </c>
      <c r="Q15">
        <v>10</v>
      </c>
      <c r="R15">
        <v>1.7261383779999999</v>
      </c>
      <c r="S15">
        <v>14</v>
      </c>
      <c r="T15">
        <v>0</v>
      </c>
      <c r="U15" t="str">
        <f>INDEX(ClusterAssignments!$C$2:$C$545,MATCH('Cities&amp;Data'!B15,ClusterAssignments!$A$2:$A$545,0))</f>
        <v>14</v>
      </c>
    </row>
    <row r="16" spans="1:21">
      <c r="A16" s="1" t="s">
        <v>643</v>
      </c>
      <c r="B16" s="1" t="s">
        <v>129</v>
      </c>
      <c r="C16">
        <v>3043</v>
      </c>
      <c r="D16">
        <f t="shared" si="0"/>
        <v>0.25266542562193267</v>
      </c>
      <c r="E16">
        <v>5300</v>
      </c>
      <c r="F16">
        <f t="shared" si="1"/>
        <v>0.12420577484483478</v>
      </c>
      <c r="G16">
        <v>112.4</v>
      </c>
      <c r="H16">
        <f t="shared" si="2"/>
        <v>112.4</v>
      </c>
      <c r="I16">
        <f t="shared" si="3"/>
        <v>8.992E-2</v>
      </c>
      <c r="J16">
        <v>2302.6484089999999</v>
      </c>
      <c r="K16">
        <f t="shared" si="4"/>
        <v>0.39159150929048064</v>
      </c>
      <c r="L16">
        <v>330.04468730000002</v>
      </c>
      <c r="M16">
        <f t="shared" si="5"/>
        <v>0.1864922450677316</v>
      </c>
      <c r="N16" t="s">
        <v>20</v>
      </c>
      <c r="O16">
        <v>16</v>
      </c>
      <c r="P16">
        <v>0.69060456000000003</v>
      </c>
      <c r="Q16">
        <v>10</v>
      </c>
      <c r="R16">
        <v>1.0653457289999999</v>
      </c>
      <c r="S16">
        <v>16</v>
      </c>
      <c r="T16">
        <v>0.24522334700000001</v>
      </c>
      <c r="U16" t="str">
        <f>INDEX(ClusterAssignments!$C$2:$C$545,MATCH('Cities&amp;Data'!B16,ClusterAssignments!$A$2:$A$545,0))</f>
        <v>16</v>
      </c>
    </row>
    <row r="17" spans="1:21">
      <c r="A17" s="1" t="s">
        <v>47</v>
      </c>
      <c r="B17" s="1" t="s">
        <v>48</v>
      </c>
      <c r="C17">
        <v>2370</v>
      </c>
      <c r="D17">
        <f t="shared" si="0"/>
        <v>0.19571839566762567</v>
      </c>
      <c r="E17">
        <v>8600</v>
      </c>
      <c r="F17">
        <f t="shared" si="1"/>
        <v>0.20516154355665678</v>
      </c>
      <c r="G17">
        <v>201.1</v>
      </c>
      <c r="H17">
        <f t="shared" si="2"/>
        <v>201.1</v>
      </c>
      <c r="I17">
        <f t="shared" si="3"/>
        <v>0.16088</v>
      </c>
      <c r="J17">
        <v>2293.0558639999999</v>
      </c>
      <c r="K17">
        <f t="shared" si="4"/>
        <v>0.38991546430902951</v>
      </c>
      <c r="L17">
        <v>411.24437210000002</v>
      </c>
      <c r="M17">
        <f t="shared" si="5"/>
        <v>0.233789674832272</v>
      </c>
      <c r="N17" t="s">
        <v>20</v>
      </c>
      <c r="O17">
        <v>16</v>
      </c>
      <c r="P17">
        <v>0.146233838</v>
      </c>
      <c r="Q17">
        <v>10</v>
      </c>
      <c r="R17">
        <v>0.23962746800000001</v>
      </c>
      <c r="S17">
        <v>16</v>
      </c>
      <c r="T17">
        <v>0.39778015999999999</v>
      </c>
      <c r="U17" t="str">
        <f>INDEX(ClusterAssignments!$C$2:$C$545,MATCH('Cities&amp;Data'!B17,ClusterAssignments!$A$2:$A$545,0))</f>
        <v>16</v>
      </c>
    </row>
    <row r="18" spans="1:21">
      <c r="A18" s="1" t="s">
        <v>644</v>
      </c>
      <c r="B18" s="1" t="s">
        <v>157</v>
      </c>
      <c r="C18">
        <v>3043</v>
      </c>
      <c r="D18">
        <f t="shared" si="0"/>
        <v>0.25266542562193267</v>
      </c>
      <c r="E18">
        <v>6900</v>
      </c>
      <c r="F18">
        <f t="shared" si="1"/>
        <v>0.16345705664450605</v>
      </c>
      <c r="G18">
        <v>78.400000000000006</v>
      </c>
      <c r="H18">
        <f t="shared" si="2"/>
        <v>78.400000000000006</v>
      </c>
      <c r="I18">
        <f t="shared" si="3"/>
        <v>6.2719999999999998E-2</v>
      </c>
      <c r="J18">
        <v>2167.1415579999998</v>
      </c>
      <c r="K18">
        <f t="shared" si="4"/>
        <v>0.36791525053216445</v>
      </c>
      <c r="L18">
        <v>354.08098230000002</v>
      </c>
      <c r="M18">
        <f t="shared" si="5"/>
        <v>0.20049297644202718</v>
      </c>
      <c r="N18" t="s">
        <v>20</v>
      </c>
      <c r="O18">
        <v>16</v>
      </c>
      <c r="P18">
        <v>0.44737775499999999</v>
      </c>
      <c r="Q18">
        <v>10</v>
      </c>
      <c r="R18">
        <v>0.80155712599999995</v>
      </c>
      <c r="S18">
        <v>16</v>
      </c>
      <c r="T18">
        <v>6.0007814999999999E-2</v>
      </c>
      <c r="U18" t="str">
        <f>INDEX(ClusterAssignments!$C$2:$C$545,MATCH('Cities&amp;Data'!B18,ClusterAssignments!$A$2:$A$545,0))</f>
        <v>16</v>
      </c>
    </row>
    <row r="19" spans="1:21">
      <c r="A19" s="1" t="s">
        <v>645</v>
      </c>
      <c r="B19" s="1" t="s">
        <v>116</v>
      </c>
      <c r="C19">
        <v>2845</v>
      </c>
      <c r="D19">
        <f t="shared" si="0"/>
        <v>0.23591132171264173</v>
      </c>
      <c r="E19">
        <v>3700</v>
      </c>
      <c r="F19">
        <f t="shared" si="1"/>
        <v>8.4954493045163504E-2</v>
      </c>
      <c r="G19">
        <v>219.9</v>
      </c>
      <c r="H19">
        <f t="shared" si="2"/>
        <v>219.9</v>
      </c>
      <c r="I19">
        <f t="shared" si="3"/>
        <v>0.17591999999999999</v>
      </c>
      <c r="J19">
        <v>2137.1102700000001</v>
      </c>
      <c r="K19">
        <f t="shared" si="4"/>
        <v>0.36266807269365425</v>
      </c>
      <c r="L19">
        <v>523.64183839999998</v>
      </c>
      <c r="M19">
        <f t="shared" si="5"/>
        <v>0.29925927956202514</v>
      </c>
      <c r="N19" t="s">
        <v>12</v>
      </c>
      <c r="O19">
        <v>18</v>
      </c>
      <c r="P19">
        <v>0.62657976599999998</v>
      </c>
      <c r="Q19">
        <v>10</v>
      </c>
      <c r="R19">
        <v>2.2620076660000001</v>
      </c>
      <c r="S19">
        <v>18</v>
      </c>
      <c r="T19">
        <v>0.306538429</v>
      </c>
      <c r="U19" t="str">
        <f>INDEX(ClusterAssignments!$C$2:$C$545,MATCH('Cities&amp;Data'!B19,ClusterAssignments!$A$2:$A$545,0))</f>
        <v>18</v>
      </c>
    </row>
    <row r="20" spans="1:21">
      <c r="A20" s="1" t="s">
        <v>39</v>
      </c>
      <c r="B20" s="13" t="s">
        <v>53</v>
      </c>
      <c r="C20">
        <v>881</v>
      </c>
      <c r="D20">
        <f t="shared" si="0"/>
        <v>6.9724149602301569E-2</v>
      </c>
      <c r="E20">
        <v>26900</v>
      </c>
      <c r="F20">
        <f t="shared" si="1"/>
        <v>0.65409807914039697</v>
      </c>
      <c r="G20">
        <v>191.5</v>
      </c>
      <c r="H20">
        <f t="shared" si="2"/>
        <v>191.5</v>
      </c>
      <c r="I20">
        <f t="shared" si="3"/>
        <v>0.1532</v>
      </c>
      <c r="J20">
        <v>2016.0929060000001</v>
      </c>
      <c r="K20">
        <f t="shared" si="4"/>
        <v>0.34152347075531142</v>
      </c>
      <c r="L20">
        <v>196.25231779999999</v>
      </c>
      <c r="M20">
        <f t="shared" si="5"/>
        <v>0.10856047458064109</v>
      </c>
      <c r="N20" t="s">
        <v>20</v>
      </c>
      <c r="O20">
        <v>19</v>
      </c>
      <c r="P20">
        <v>0</v>
      </c>
      <c r="Q20">
        <v>8</v>
      </c>
      <c r="R20">
        <v>11.28097359</v>
      </c>
      <c r="S20">
        <v>19</v>
      </c>
      <c r="T20">
        <v>0</v>
      </c>
      <c r="U20" t="str">
        <f>INDEX(ClusterAssignments!$C$2:$C$545,MATCH('Cities&amp;Data'!B20,ClusterAssignments!$A$2:$A$545,0))</f>
        <v>19</v>
      </c>
    </row>
    <row r="21" spans="1:21">
      <c r="A21" s="1" t="s">
        <v>24</v>
      </c>
      <c r="B21" s="1" t="s">
        <v>128</v>
      </c>
      <c r="C21">
        <v>1748</v>
      </c>
      <c r="D21">
        <f t="shared" si="0"/>
        <v>0.14308681672025725</v>
      </c>
      <c r="E21">
        <v>7500</v>
      </c>
      <c r="F21">
        <f t="shared" si="1"/>
        <v>0.17817628731938279</v>
      </c>
      <c r="G21">
        <v>303.39999999999998</v>
      </c>
      <c r="H21">
        <f t="shared" si="2"/>
        <v>303.39999999999998</v>
      </c>
      <c r="I21">
        <f t="shared" si="3"/>
        <v>0.24271999999999999</v>
      </c>
      <c r="J21">
        <v>1952.3280540000001</v>
      </c>
      <c r="K21">
        <f t="shared" si="4"/>
        <v>0.33038223970686992</v>
      </c>
      <c r="L21">
        <v>262.34351779999997</v>
      </c>
      <c r="M21">
        <f t="shared" si="5"/>
        <v>0.14705746995388166</v>
      </c>
      <c r="N21" t="s">
        <v>41</v>
      </c>
      <c r="O21">
        <v>14</v>
      </c>
      <c r="P21">
        <v>0.45928693300000001</v>
      </c>
      <c r="Q21">
        <v>10</v>
      </c>
      <c r="R21">
        <v>0.87999228500000004</v>
      </c>
      <c r="S21">
        <v>22</v>
      </c>
      <c r="T21">
        <v>0.412233919</v>
      </c>
      <c r="U21" t="str">
        <f>INDEX(ClusterAssignments!$C$2:$C$545,MATCH('Cities&amp;Data'!B21,ClusterAssignments!$A$2:$A$545,0))</f>
        <v>14</v>
      </c>
    </row>
    <row r="22" spans="1:21">
      <c r="A22" s="1" t="s">
        <v>14</v>
      </c>
      <c r="B22" s="1" t="s">
        <v>122</v>
      </c>
      <c r="C22">
        <v>5281</v>
      </c>
      <c r="D22">
        <f t="shared" si="0"/>
        <v>0.4420375698087663</v>
      </c>
      <c r="E22">
        <v>1300</v>
      </c>
      <c r="F22">
        <f t="shared" si="1"/>
        <v>2.6077570345656602E-2</v>
      </c>
      <c r="G22">
        <v>189.9</v>
      </c>
      <c r="H22">
        <f t="shared" si="2"/>
        <v>189.9</v>
      </c>
      <c r="I22">
        <f t="shared" si="3"/>
        <v>0.15192</v>
      </c>
      <c r="J22">
        <v>1943.542066</v>
      </c>
      <c r="K22">
        <f t="shared" si="4"/>
        <v>0.32884711935095917</v>
      </c>
      <c r="L22">
        <v>488.27247080000001</v>
      </c>
      <c r="M22">
        <f t="shared" si="5"/>
        <v>0.27865722693093897</v>
      </c>
      <c r="N22" t="s">
        <v>41</v>
      </c>
      <c r="O22">
        <v>28</v>
      </c>
      <c r="P22">
        <v>0.35041345200000001</v>
      </c>
      <c r="Q22">
        <v>7</v>
      </c>
      <c r="R22">
        <v>0.78219113500000004</v>
      </c>
      <c r="S22">
        <v>33</v>
      </c>
      <c r="T22">
        <v>0.35041345200000001</v>
      </c>
      <c r="U22" t="str">
        <f>INDEX(ClusterAssignments!$C$2:$C$545,MATCH('Cities&amp;Data'!B22,ClusterAssignments!$A$2:$A$545,0))</f>
        <v>28</v>
      </c>
    </row>
    <row r="23" spans="1:21">
      <c r="A23" s="1" t="s">
        <v>24</v>
      </c>
      <c r="B23" s="1" t="s">
        <v>141</v>
      </c>
      <c r="C23">
        <v>2771</v>
      </c>
      <c r="D23">
        <f t="shared" si="0"/>
        <v>0.22964968691826029</v>
      </c>
      <c r="E23">
        <v>4700</v>
      </c>
      <c r="F23">
        <f t="shared" si="1"/>
        <v>0.10948654416995805</v>
      </c>
      <c r="G23">
        <v>233.2</v>
      </c>
      <c r="H23">
        <f t="shared" si="2"/>
        <v>233.2</v>
      </c>
      <c r="I23">
        <f t="shared" si="3"/>
        <v>0.18656</v>
      </c>
      <c r="J23">
        <v>1928.6545040000001</v>
      </c>
      <c r="K23">
        <f t="shared" si="4"/>
        <v>0.32624590939300313</v>
      </c>
      <c r="L23">
        <v>259.16239139999999</v>
      </c>
      <c r="M23">
        <f t="shared" si="5"/>
        <v>0.14520451814936772</v>
      </c>
      <c r="N23" t="s">
        <v>646</v>
      </c>
      <c r="O23">
        <v>14</v>
      </c>
      <c r="P23">
        <v>0.50719605000000001</v>
      </c>
      <c r="Q23">
        <v>11</v>
      </c>
      <c r="R23">
        <v>1.44135064</v>
      </c>
      <c r="S23">
        <v>22</v>
      </c>
      <c r="T23">
        <v>0.45901061500000001</v>
      </c>
      <c r="U23" t="str">
        <f>INDEX(ClusterAssignments!$C$2:$C$545,MATCH('Cities&amp;Data'!B23,ClusterAssignments!$A$2:$A$545,0))</f>
        <v>14</v>
      </c>
    </row>
    <row r="24" spans="1:21">
      <c r="A24" s="1" t="s">
        <v>51</v>
      </c>
      <c r="B24" s="1" t="s">
        <v>52</v>
      </c>
      <c r="C24">
        <v>1738</v>
      </c>
      <c r="D24">
        <f t="shared" si="0"/>
        <v>0.14224064985615165</v>
      </c>
      <c r="E24">
        <v>5600</v>
      </c>
      <c r="F24">
        <f t="shared" si="1"/>
        <v>0.13156539018227315</v>
      </c>
      <c r="G24">
        <v>402</v>
      </c>
      <c r="H24">
        <f t="shared" si="2"/>
        <v>402</v>
      </c>
      <c r="I24">
        <f t="shared" si="3"/>
        <v>0.3216</v>
      </c>
      <c r="J24">
        <v>1911.780796</v>
      </c>
      <c r="K24">
        <f t="shared" si="4"/>
        <v>0.32329767265167209</v>
      </c>
      <c r="L24">
        <v>498.28000359999999</v>
      </c>
      <c r="M24">
        <f t="shared" si="5"/>
        <v>0.28448644389021877</v>
      </c>
      <c r="N24" t="s">
        <v>16</v>
      </c>
      <c r="O24">
        <v>18</v>
      </c>
      <c r="P24">
        <v>1.4058566429999999</v>
      </c>
      <c r="Q24">
        <v>10</v>
      </c>
      <c r="R24">
        <v>1.228873415</v>
      </c>
      <c r="S24">
        <v>18</v>
      </c>
      <c r="T24">
        <v>0.306538429</v>
      </c>
      <c r="U24" t="str">
        <f>INDEX(ClusterAssignments!$C$2:$C$545,MATCH('Cities&amp;Data'!B24,ClusterAssignments!$A$2:$A$545,0))</f>
        <v>18</v>
      </c>
    </row>
    <row r="25" spans="1:21">
      <c r="A25" s="1" t="s">
        <v>14</v>
      </c>
      <c r="B25" s="1" t="s">
        <v>65</v>
      </c>
      <c r="C25">
        <v>9189</v>
      </c>
      <c r="D25">
        <f t="shared" si="0"/>
        <v>0.77271958030123544</v>
      </c>
      <c r="E25">
        <v>800</v>
      </c>
      <c r="F25">
        <f t="shared" si="1"/>
        <v>1.3811544783259329E-2</v>
      </c>
      <c r="G25">
        <v>67.7</v>
      </c>
      <c r="H25">
        <f t="shared" si="2"/>
        <v>67.7</v>
      </c>
      <c r="I25">
        <f t="shared" si="3"/>
        <v>5.416E-2</v>
      </c>
      <c r="J25">
        <v>1843.972712</v>
      </c>
      <c r="K25">
        <f t="shared" si="4"/>
        <v>0.31144999313700578</v>
      </c>
      <c r="L25">
        <v>463.25784650000003</v>
      </c>
      <c r="M25">
        <f t="shared" si="5"/>
        <v>0.26408663544613536</v>
      </c>
      <c r="N25" t="s">
        <v>28</v>
      </c>
      <c r="O25">
        <v>24</v>
      </c>
      <c r="P25">
        <v>0</v>
      </c>
      <c r="Q25">
        <v>7</v>
      </c>
      <c r="R25">
        <v>6.3751026690000003</v>
      </c>
      <c r="S25">
        <v>24</v>
      </c>
      <c r="T25">
        <v>0</v>
      </c>
      <c r="U25" t="str">
        <f>INDEX(ClusterAssignments!$C$2:$C$545,MATCH('Cities&amp;Data'!B25,ClusterAssignments!$A$2:$A$545,0))</f>
        <v>24</v>
      </c>
    </row>
    <row r="26" spans="1:21">
      <c r="A26" s="1" t="s">
        <v>24</v>
      </c>
      <c r="B26" s="1" t="s">
        <v>155</v>
      </c>
      <c r="C26">
        <v>1813</v>
      </c>
      <c r="D26">
        <f t="shared" si="0"/>
        <v>0.14858690133694363</v>
      </c>
      <c r="E26">
        <v>6700</v>
      </c>
      <c r="F26">
        <f t="shared" si="1"/>
        <v>0.15855064641954714</v>
      </c>
      <c r="G26">
        <v>302.66000000000003</v>
      </c>
      <c r="H26">
        <f t="shared" si="2"/>
        <v>302.66000000000003</v>
      </c>
      <c r="I26">
        <f t="shared" si="3"/>
        <v>0.24212800000000001</v>
      </c>
      <c r="J26">
        <v>1799.189779</v>
      </c>
      <c r="K26">
        <f t="shared" si="4"/>
        <v>0.3036253532620497</v>
      </c>
      <c r="L26">
        <v>241.7656064</v>
      </c>
      <c r="M26">
        <f t="shared" si="5"/>
        <v>0.13507118796843195</v>
      </c>
      <c r="N26" t="s">
        <v>28</v>
      </c>
      <c r="O26">
        <v>14</v>
      </c>
      <c r="P26">
        <v>0.29286738400000001</v>
      </c>
      <c r="Q26">
        <v>10</v>
      </c>
      <c r="R26">
        <v>1.402846985</v>
      </c>
      <c r="S26">
        <v>22</v>
      </c>
      <c r="T26">
        <v>0.19344787999999999</v>
      </c>
      <c r="U26" t="str">
        <f>INDEX(ClusterAssignments!$C$2:$C$545,MATCH('Cities&amp;Data'!B26,ClusterAssignments!$A$2:$A$545,0))</f>
        <v>14</v>
      </c>
    </row>
    <row r="27" spans="1:21">
      <c r="A27" s="1" t="s">
        <v>647</v>
      </c>
      <c r="B27" s="1" t="s">
        <v>169</v>
      </c>
      <c r="C27">
        <v>2163</v>
      </c>
      <c r="D27">
        <f t="shared" si="0"/>
        <v>0.1782027415806397</v>
      </c>
      <c r="E27">
        <v>3600</v>
      </c>
      <c r="F27">
        <f t="shared" si="1"/>
        <v>8.2501287932684048E-2</v>
      </c>
      <c r="G27">
        <v>151.1</v>
      </c>
      <c r="H27">
        <f t="shared" si="2"/>
        <v>151.1</v>
      </c>
      <c r="I27">
        <f t="shared" si="3"/>
        <v>0.12088</v>
      </c>
      <c r="J27">
        <v>1705.2967490000001</v>
      </c>
      <c r="K27">
        <f t="shared" si="4"/>
        <v>0.28722001539553593</v>
      </c>
      <c r="L27">
        <v>262.58027759999999</v>
      </c>
      <c r="M27">
        <f t="shared" si="5"/>
        <v>0.14719537849427994</v>
      </c>
      <c r="N27" t="s">
        <v>20</v>
      </c>
      <c r="O27">
        <v>14</v>
      </c>
      <c r="P27">
        <v>0.200120673</v>
      </c>
      <c r="Q27">
        <v>11</v>
      </c>
      <c r="R27">
        <v>1.0015040529999999</v>
      </c>
      <c r="S27">
        <v>22</v>
      </c>
      <c r="T27">
        <v>0.17794537599999999</v>
      </c>
      <c r="U27" t="str">
        <f>INDEX(ClusterAssignments!$C$2:$C$545,MATCH('Cities&amp;Data'!B27,ClusterAssignments!$A$2:$A$545,0))</f>
        <v>14</v>
      </c>
    </row>
    <row r="28" spans="1:21">
      <c r="A28" s="1" t="s">
        <v>14</v>
      </c>
      <c r="B28" s="1" t="s">
        <v>136</v>
      </c>
      <c r="C28">
        <v>5175</v>
      </c>
      <c r="D28">
        <f t="shared" si="0"/>
        <v>0.43306820104924693</v>
      </c>
      <c r="E28">
        <v>1100</v>
      </c>
      <c r="F28">
        <f t="shared" si="1"/>
        <v>2.1171160120697693E-2</v>
      </c>
      <c r="G28">
        <v>150</v>
      </c>
      <c r="H28">
        <f t="shared" si="2"/>
        <v>150</v>
      </c>
      <c r="I28">
        <f t="shared" si="3"/>
        <v>0.12</v>
      </c>
      <c r="J28">
        <v>1693.972127</v>
      </c>
      <c r="K28">
        <f t="shared" si="4"/>
        <v>0.28524133550715064</v>
      </c>
      <c r="L28">
        <v>425.57347750000002</v>
      </c>
      <c r="M28">
        <f t="shared" si="5"/>
        <v>0.24213613403238451</v>
      </c>
      <c r="N28" t="s">
        <v>28</v>
      </c>
      <c r="O28">
        <v>28</v>
      </c>
      <c r="P28">
        <v>1.7788984000000001E-2</v>
      </c>
      <c r="Q28">
        <v>7</v>
      </c>
      <c r="R28">
        <v>0.79258815699999996</v>
      </c>
      <c r="S28">
        <v>33</v>
      </c>
      <c r="T28">
        <v>1.7788984000000001E-2</v>
      </c>
      <c r="U28" t="str">
        <f>INDEX(ClusterAssignments!$C$2:$C$545,MATCH('Cities&amp;Data'!B28,ClusterAssignments!$A$2:$A$545,0))</f>
        <v>28</v>
      </c>
    </row>
    <row r="29" spans="1:21">
      <c r="A29" s="1" t="s">
        <v>14</v>
      </c>
      <c r="B29" s="1" t="s">
        <v>150</v>
      </c>
      <c r="C29">
        <v>4841</v>
      </c>
      <c r="D29">
        <f t="shared" si="0"/>
        <v>0.40480622778811981</v>
      </c>
      <c r="E29">
        <v>1100</v>
      </c>
      <c r="F29">
        <f t="shared" si="1"/>
        <v>2.1171160120697693E-2</v>
      </c>
      <c r="G29">
        <v>36.5</v>
      </c>
      <c r="H29">
        <f t="shared" si="2"/>
        <v>36.5</v>
      </c>
      <c r="I29">
        <f t="shared" si="3"/>
        <v>2.92E-2</v>
      </c>
      <c r="J29">
        <v>1633.196027</v>
      </c>
      <c r="K29">
        <f t="shared" si="4"/>
        <v>0.27462231027483014</v>
      </c>
      <c r="L29">
        <v>410.30481079999998</v>
      </c>
      <c r="M29">
        <f t="shared" si="5"/>
        <v>0.2332423964197303</v>
      </c>
      <c r="N29" t="s">
        <v>41</v>
      </c>
      <c r="O29">
        <v>28</v>
      </c>
      <c r="P29">
        <v>0.15701954800000001</v>
      </c>
      <c r="Q29">
        <v>7</v>
      </c>
      <c r="R29">
        <v>1.4307279909999999</v>
      </c>
      <c r="S29">
        <v>33</v>
      </c>
      <c r="T29">
        <v>0.15701954800000001</v>
      </c>
      <c r="U29" t="str">
        <f>INDEX(ClusterAssignments!$C$2:$C$545,MATCH('Cities&amp;Data'!B29,ClusterAssignments!$A$2:$A$545,0))</f>
        <v>28</v>
      </c>
    </row>
    <row r="30" spans="1:21">
      <c r="A30" s="1" t="s">
        <v>14</v>
      </c>
      <c r="B30" s="1" t="s">
        <v>144</v>
      </c>
      <c r="C30">
        <v>2865</v>
      </c>
      <c r="D30">
        <f t="shared" si="0"/>
        <v>0.23760365544085293</v>
      </c>
      <c r="E30">
        <v>2100</v>
      </c>
      <c r="F30">
        <f t="shared" si="1"/>
        <v>4.5703211245492238E-2</v>
      </c>
      <c r="G30">
        <v>174.6</v>
      </c>
      <c r="H30">
        <f t="shared" si="2"/>
        <v>174.6</v>
      </c>
      <c r="I30">
        <f t="shared" si="3"/>
        <v>0.13968</v>
      </c>
      <c r="J30">
        <v>1577.5923620000001</v>
      </c>
      <c r="K30">
        <f t="shared" si="4"/>
        <v>0.26490703203808086</v>
      </c>
      <c r="L30">
        <v>396.33560499999999</v>
      </c>
      <c r="M30">
        <f t="shared" si="5"/>
        <v>0.22510557259068126</v>
      </c>
      <c r="N30" t="s">
        <v>41</v>
      </c>
      <c r="O30">
        <v>18</v>
      </c>
      <c r="P30">
        <v>0.27547093499999997</v>
      </c>
      <c r="Q30">
        <v>11</v>
      </c>
      <c r="R30">
        <v>0.61895035899999995</v>
      </c>
      <c r="S30">
        <v>32</v>
      </c>
      <c r="T30">
        <v>0.127446266</v>
      </c>
      <c r="U30" t="str">
        <f>INDEX(ClusterAssignments!$C$2:$C$545,MATCH('Cities&amp;Data'!B30,ClusterAssignments!$A$2:$A$545,0))</f>
        <v>18</v>
      </c>
    </row>
    <row r="31" spans="1:21">
      <c r="A31" s="1" t="s">
        <v>648</v>
      </c>
      <c r="B31" s="1" t="s">
        <v>183</v>
      </c>
      <c r="C31">
        <v>1658</v>
      </c>
      <c r="D31">
        <f t="shared" si="0"/>
        <v>0.13547131494330683</v>
      </c>
      <c r="E31">
        <v>3600</v>
      </c>
      <c r="F31">
        <f t="shared" si="1"/>
        <v>8.2501287932684048E-2</v>
      </c>
      <c r="G31" t="e">
        <v>#N/A</v>
      </c>
      <c r="H31">
        <f t="shared" si="2"/>
        <v>0</v>
      </c>
      <c r="I31">
        <f t="shared" si="3"/>
        <v>0</v>
      </c>
      <c r="J31">
        <v>1562.027515</v>
      </c>
      <c r="K31">
        <f t="shared" si="4"/>
        <v>0.26218748433708972</v>
      </c>
      <c r="L31">
        <v>327.95289450000001</v>
      </c>
      <c r="M31">
        <f t="shared" si="5"/>
        <v>0.18527381148287644</v>
      </c>
      <c r="N31" t="s">
        <v>41</v>
      </c>
      <c r="O31">
        <v>14</v>
      </c>
      <c r="P31">
        <v>0.51284819400000003</v>
      </c>
      <c r="Q31">
        <v>11</v>
      </c>
      <c r="R31">
        <v>1.4099013389999999</v>
      </c>
      <c r="S31">
        <v>22</v>
      </c>
      <c r="T31">
        <v>0.51946223499999999</v>
      </c>
      <c r="U31" t="str">
        <f>INDEX(ClusterAssignments!$C$2:$C$545,MATCH('Cities&amp;Data'!B31,ClusterAssignments!$A$2:$A$545,0))</f>
        <v>14</v>
      </c>
    </row>
    <row r="32" spans="1:21">
      <c r="A32" s="1" t="s">
        <v>14</v>
      </c>
      <c r="B32" s="1" t="s">
        <v>159</v>
      </c>
      <c r="C32">
        <v>3209</v>
      </c>
      <c r="D32">
        <f t="shared" si="0"/>
        <v>0.26671179556608565</v>
      </c>
      <c r="E32">
        <v>1700</v>
      </c>
      <c r="F32">
        <f t="shared" si="1"/>
        <v>3.589039079557442E-2</v>
      </c>
      <c r="G32">
        <v>39.799999999999997</v>
      </c>
      <c r="H32">
        <f t="shared" si="2"/>
        <v>39.799999999999997</v>
      </c>
      <c r="I32">
        <f t="shared" si="3"/>
        <v>3.184E-2</v>
      </c>
      <c r="J32">
        <v>1540.092216</v>
      </c>
      <c r="K32">
        <f t="shared" si="4"/>
        <v>0.25835486767429799</v>
      </c>
      <c r="L32">
        <v>386.91451280000001</v>
      </c>
      <c r="M32">
        <f t="shared" si="5"/>
        <v>0.21961794726636769</v>
      </c>
      <c r="N32" t="s">
        <v>20</v>
      </c>
      <c r="O32">
        <v>18</v>
      </c>
      <c r="P32">
        <v>0.498864531</v>
      </c>
      <c r="Q32">
        <v>11</v>
      </c>
      <c r="R32">
        <v>0.580469024</v>
      </c>
      <c r="S32">
        <v>32</v>
      </c>
      <c r="T32">
        <v>4.9810492999999997E-2</v>
      </c>
      <c r="U32" t="str">
        <f>INDEX(ClusterAssignments!$C$2:$C$545,MATCH('Cities&amp;Data'!B32,ClusterAssignments!$A$2:$A$545,0))</f>
        <v>18</v>
      </c>
    </row>
    <row r="33" spans="1:21">
      <c r="A33" s="1" t="s">
        <v>10</v>
      </c>
      <c r="B33" s="1" t="s">
        <v>171</v>
      </c>
      <c r="C33">
        <v>3704</v>
      </c>
      <c r="D33">
        <f t="shared" si="0"/>
        <v>0.30859705533931292</v>
      </c>
      <c r="E33">
        <v>2800</v>
      </c>
      <c r="F33">
        <f t="shared" si="1"/>
        <v>6.2875647032848411E-2</v>
      </c>
      <c r="G33">
        <v>93.1</v>
      </c>
      <c r="H33">
        <f t="shared" si="2"/>
        <v>93.1</v>
      </c>
      <c r="I33">
        <f t="shared" si="3"/>
        <v>7.4479999999999991E-2</v>
      </c>
      <c r="J33">
        <v>1538.3977279999999</v>
      </c>
      <c r="K33">
        <f t="shared" si="4"/>
        <v>0.25805880045662749</v>
      </c>
      <c r="L33">
        <v>459.1885312</v>
      </c>
      <c r="M33">
        <f t="shared" si="5"/>
        <v>0.26171632877480305</v>
      </c>
      <c r="O33">
        <v>18</v>
      </c>
      <c r="P33">
        <v>0.60300917799999998</v>
      </c>
      <c r="Q33">
        <v>11</v>
      </c>
      <c r="R33">
        <v>1.732984901</v>
      </c>
      <c r="S33">
        <v>32</v>
      </c>
      <c r="T33">
        <v>0.25384818399999998</v>
      </c>
      <c r="U33" t="str">
        <f>INDEX(ClusterAssignments!$C$2:$C$545,MATCH('Cities&amp;Data'!B33,ClusterAssignments!$A$2:$A$545,0))</f>
        <v>18</v>
      </c>
    </row>
    <row r="34" spans="1:21">
      <c r="A34" s="1" t="s">
        <v>71</v>
      </c>
      <c r="B34" s="1" t="s">
        <v>72</v>
      </c>
      <c r="C34">
        <v>5698</v>
      </c>
      <c r="D34">
        <f t="shared" si="0"/>
        <v>0.4773227280419699</v>
      </c>
      <c r="E34">
        <v>2900</v>
      </c>
      <c r="F34">
        <f t="shared" si="1"/>
        <v>6.5328852145327868E-2</v>
      </c>
      <c r="G34">
        <v>346.2</v>
      </c>
      <c r="H34">
        <f t="shared" si="2"/>
        <v>346.2</v>
      </c>
      <c r="I34">
        <f t="shared" si="3"/>
        <v>0.27695999999999998</v>
      </c>
      <c r="J34">
        <v>1534.5668840000001</v>
      </c>
      <c r="K34">
        <f t="shared" si="4"/>
        <v>0.25738946120818801</v>
      </c>
      <c r="L34">
        <v>452.63671149999999</v>
      </c>
      <c r="M34">
        <f t="shared" si="5"/>
        <v>0.25790000568372279</v>
      </c>
      <c r="N34" t="s">
        <v>20</v>
      </c>
      <c r="O34">
        <v>28</v>
      </c>
      <c r="P34">
        <v>0.30530524999999997</v>
      </c>
      <c r="Q34">
        <v>7</v>
      </c>
      <c r="R34">
        <v>0.44675931400000002</v>
      </c>
      <c r="S34">
        <v>33</v>
      </c>
      <c r="T34">
        <v>0.30530524999999997</v>
      </c>
      <c r="U34" t="str">
        <f>INDEX(ClusterAssignments!$C$2:$C$545,MATCH('Cities&amp;Data'!B34,ClusterAssignments!$A$2:$A$545,0))</f>
        <v>28</v>
      </c>
    </row>
    <row r="35" spans="1:21">
      <c r="A35" s="1" t="s">
        <v>14</v>
      </c>
      <c r="B35" s="1" t="s">
        <v>177</v>
      </c>
      <c r="C35">
        <v>5335</v>
      </c>
      <c r="D35">
        <f t="shared" si="0"/>
        <v>0.44660687087493656</v>
      </c>
      <c r="E35">
        <v>1000</v>
      </c>
      <c r="F35">
        <f t="shared" si="1"/>
        <v>1.8717955008218237E-2</v>
      </c>
      <c r="G35">
        <v>110.1</v>
      </c>
      <c r="H35">
        <f t="shared" si="2"/>
        <v>110.1</v>
      </c>
      <c r="I35">
        <f t="shared" si="3"/>
        <v>8.8079999999999992E-2</v>
      </c>
      <c r="J35">
        <v>1494.833419</v>
      </c>
      <c r="K35">
        <f t="shared" si="4"/>
        <v>0.25044708307924385</v>
      </c>
      <c r="L35">
        <v>375.54422899999997</v>
      </c>
      <c r="M35">
        <f t="shared" si="5"/>
        <v>0.21299495112102559</v>
      </c>
      <c r="N35" t="s">
        <v>646</v>
      </c>
      <c r="O35">
        <v>28</v>
      </c>
      <c r="P35">
        <v>0.220294767</v>
      </c>
      <c r="Q35">
        <v>7</v>
      </c>
      <c r="R35">
        <v>0.94151634100000003</v>
      </c>
      <c r="S35">
        <v>33</v>
      </c>
      <c r="T35">
        <v>0.220294767</v>
      </c>
      <c r="U35" t="str">
        <f>INDEX(ClusterAssignments!$C$2:$C$545,MATCH('Cities&amp;Data'!B35,ClusterAssignments!$A$2:$A$545,0))</f>
        <v>28</v>
      </c>
    </row>
    <row r="36" spans="1:21">
      <c r="A36" s="1" t="s">
        <v>14</v>
      </c>
      <c r="B36" s="1" t="s">
        <v>68</v>
      </c>
      <c r="C36">
        <v>7296</v>
      </c>
      <c r="D36">
        <f t="shared" si="0"/>
        <v>0.612540192926045</v>
      </c>
      <c r="E36">
        <v>600</v>
      </c>
      <c r="F36">
        <f t="shared" si="1"/>
        <v>8.9051345583004201E-3</v>
      </c>
      <c r="G36">
        <v>79.2</v>
      </c>
      <c r="H36">
        <f t="shared" si="2"/>
        <v>79.2</v>
      </c>
      <c r="I36">
        <f t="shared" si="3"/>
        <v>6.336E-2</v>
      </c>
      <c r="J36">
        <v>1443.1090790000001</v>
      </c>
      <c r="K36">
        <f t="shared" si="4"/>
        <v>0.24140961487076837</v>
      </c>
      <c r="L36">
        <v>362.54961900000001</v>
      </c>
      <c r="M36">
        <f t="shared" si="5"/>
        <v>0.20542581270249083</v>
      </c>
      <c r="N36" t="s">
        <v>28</v>
      </c>
      <c r="O36">
        <v>26</v>
      </c>
      <c r="P36">
        <v>0</v>
      </c>
      <c r="Q36">
        <v>7</v>
      </c>
      <c r="R36">
        <v>1.4236043140000001</v>
      </c>
      <c r="S36">
        <v>35</v>
      </c>
      <c r="T36">
        <v>0</v>
      </c>
      <c r="U36" t="str">
        <f>INDEX(ClusterAssignments!$C$2:$C$545,MATCH('Cities&amp;Data'!B36,ClusterAssignments!$A$2:$A$545,0))</f>
        <v>26</v>
      </c>
    </row>
    <row r="37" spans="1:21">
      <c r="A37" s="1" t="s">
        <v>649</v>
      </c>
      <c r="B37" s="1" t="s">
        <v>118</v>
      </c>
      <c r="C37">
        <v>1684</v>
      </c>
      <c r="D37">
        <f t="shared" si="0"/>
        <v>0.13767134878998138</v>
      </c>
      <c r="E37">
        <v>8600</v>
      </c>
      <c r="F37">
        <f t="shared" si="1"/>
        <v>0.20516154355665678</v>
      </c>
      <c r="G37">
        <v>215.1</v>
      </c>
      <c r="H37">
        <f t="shared" si="2"/>
        <v>215.1</v>
      </c>
      <c r="I37">
        <f t="shared" si="3"/>
        <v>0.17207999999999998</v>
      </c>
      <c r="J37">
        <v>1328.155129</v>
      </c>
      <c r="K37">
        <f t="shared" si="4"/>
        <v>0.22132443507797298</v>
      </c>
      <c r="L37">
        <v>254.70755750000001</v>
      </c>
      <c r="M37">
        <f t="shared" si="5"/>
        <v>0.14260965347696269</v>
      </c>
      <c r="O37">
        <v>21</v>
      </c>
      <c r="P37">
        <v>1.076670279</v>
      </c>
      <c r="Q37">
        <v>13</v>
      </c>
      <c r="R37">
        <v>0.87527034400000003</v>
      </c>
      <c r="S37">
        <v>36</v>
      </c>
      <c r="T37">
        <v>0.77823867700000005</v>
      </c>
      <c r="U37" t="str">
        <f>INDEX(ClusterAssignments!$C$2:$C$545,MATCH('Cities&amp;Data'!B37,ClusterAssignments!$A$2:$A$545,0))</f>
        <v>21</v>
      </c>
    </row>
    <row r="38" spans="1:21">
      <c r="A38" s="1" t="s">
        <v>39</v>
      </c>
      <c r="B38" s="1" t="s">
        <v>112</v>
      </c>
      <c r="C38">
        <v>1347</v>
      </c>
      <c r="D38">
        <f t="shared" si="0"/>
        <v>0.10915552546962261</v>
      </c>
      <c r="E38">
        <v>11300</v>
      </c>
      <c r="F38">
        <f t="shared" si="1"/>
        <v>0.27139808159360201</v>
      </c>
      <c r="G38">
        <v>33</v>
      </c>
      <c r="H38">
        <f t="shared" si="2"/>
        <v>33</v>
      </c>
      <c r="I38">
        <f t="shared" si="3"/>
        <v>2.64E-2</v>
      </c>
      <c r="J38">
        <v>1297.30825</v>
      </c>
      <c r="K38">
        <f t="shared" si="4"/>
        <v>0.21593475415999144</v>
      </c>
      <c r="L38">
        <v>126.28373929999999</v>
      </c>
      <c r="M38">
        <f t="shared" si="5"/>
        <v>6.7804972444400258E-2</v>
      </c>
      <c r="N38" t="s">
        <v>650</v>
      </c>
      <c r="O38">
        <v>9</v>
      </c>
      <c r="P38">
        <v>1.012999872</v>
      </c>
      <c r="Q38">
        <v>13</v>
      </c>
      <c r="R38">
        <v>1.2961469800000001</v>
      </c>
      <c r="S38">
        <v>28</v>
      </c>
      <c r="T38">
        <v>0.47761925300000002</v>
      </c>
      <c r="U38" t="str">
        <f>INDEX(ClusterAssignments!$C$2:$C$545,MATCH('Cities&amp;Data'!B38,ClusterAssignments!$A$2:$A$545,0))</f>
        <v>9</v>
      </c>
    </row>
    <row r="39" spans="1:21">
      <c r="A39" s="1" t="s">
        <v>58</v>
      </c>
      <c r="B39" s="1" t="s">
        <v>115</v>
      </c>
      <c r="C39">
        <v>2655</v>
      </c>
      <c r="D39">
        <f t="shared" si="0"/>
        <v>0.21983415129463529</v>
      </c>
      <c r="E39">
        <v>2500</v>
      </c>
      <c r="F39">
        <f t="shared" si="1"/>
        <v>5.5516031695410056E-2</v>
      </c>
      <c r="G39">
        <v>20.2</v>
      </c>
      <c r="H39">
        <f t="shared" si="2"/>
        <v>20.2</v>
      </c>
      <c r="I39">
        <f t="shared" si="3"/>
        <v>1.6160000000000001E-2</v>
      </c>
      <c r="J39">
        <v>1283.0801980000001</v>
      </c>
      <c r="K39">
        <f t="shared" si="4"/>
        <v>0.21344877623125355</v>
      </c>
      <c r="L39">
        <v>343.85926319999999</v>
      </c>
      <c r="M39">
        <f t="shared" si="5"/>
        <v>0.19453899962061577</v>
      </c>
      <c r="O39">
        <v>17</v>
      </c>
      <c r="P39">
        <v>0.78067295400000003</v>
      </c>
      <c r="Q39">
        <v>11</v>
      </c>
      <c r="R39">
        <v>0.115715001</v>
      </c>
      <c r="S39">
        <v>15</v>
      </c>
      <c r="T39">
        <v>0.48746641899999998</v>
      </c>
      <c r="U39" t="str">
        <f>INDEX(ClusterAssignments!$C$2:$C$545,MATCH('Cities&amp;Data'!B39,ClusterAssignments!$A$2:$A$545,0))</f>
        <v>17</v>
      </c>
    </row>
    <row r="40" spans="1:21">
      <c r="A40" s="1" t="s">
        <v>24</v>
      </c>
      <c r="B40" s="1" t="s">
        <v>132</v>
      </c>
      <c r="C40">
        <v>1140</v>
      </c>
      <c r="D40">
        <f t="shared" si="0"/>
        <v>9.1639871382636656E-2</v>
      </c>
      <c r="E40">
        <v>7500</v>
      </c>
      <c r="F40">
        <f t="shared" si="1"/>
        <v>0.17817628731938279</v>
      </c>
      <c r="G40">
        <v>131.30000000000001</v>
      </c>
      <c r="H40">
        <f t="shared" si="2"/>
        <v>131.30000000000001</v>
      </c>
      <c r="I40">
        <f t="shared" si="3"/>
        <v>0.10504000000000001</v>
      </c>
      <c r="J40">
        <v>1262.835918</v>
      </c>
      <c r="K40">
        <f t="shared" si="4"/>
        <v>0.20991162066960739</v>
      </c>
      <c r="L40">
        <v>169.6932114</v>
      </c>
      <c r="M40">
        <f t="shared" si="5"/>
        <v>9.3090248647412416E-2</v>
      </c>
      <c r="N40" t="s">
        <v>20</v>
      </c>
      <c r="O40">
        <v>21</v>
      </c>
      <c r="P40">
        <v>0.38941709800000002</v>
      </c>
      <c r="Q40">
        <v>13</v>
      </c>
      <c r="R40">
        <v>0.212853865</v>
      </c>
      <c r="S40">
        <v>36</v>
      </c>
      <c r="T40">
        <v>0.23634349399999999</v>
      </c>
      <c r="U40" t="str">
        <f>INDEX(ClusterAssignments!$C$2:$C$545,MATCH('Cities&amp;Data'!B40,ClusterAssignments!$A$2:$A$545,0))</f>
        <v>21</v>
      </c>
    </row>
    <row r="41" spans="1:21">
      <c r="A41" s="1" t="s">
        <v>24</v>
      </c>
      <c r="B41" s="1" t="s">
        <v>146</v>
      </c>
      <c r="C41">
        <v>1619</v>
      </c>
      <c r="D41">
        <f t="shared" si="0"/>
        <v>0.13217126417329497</v>
      </c>
      <c r="E41">
        <v>5200</v>
      </c>
      <c r="F41">
        <f t="shared" si="1"/>
        <v>0.12175256973235532</v>
      </c>
      <c r="G41">
        <v>339</v>
      </c>
      <c r="H41">
        <f t="shared" si="2"/>
        <v>339</v>
      </c>
      <c r="I41">
        <f t="shared" si="3"/>
        <v>0.2712</v>
      </c>
      <c r="J41">
        <v>1253.218539</v>
      </c>
      <c r="K41">
        <f t="shared" si="4"/>
        <v>0.20823123659972154</v>
      </c>
      <c r="L41">
        <v>168.40087879999999</v>
      </c>
      <c r="M41">
        <f t="shared" si="5"/>
        <v>9.2337486976828601E-2</v>
      </c>
      <c r="N41" t="s">
        <v>646</v>
      </c>
      <c r="O41">
        <v>21</v>
      </c>
      <c r="P41">
        <v>0.161093556</v>
      </c>
      <c r="Q41">
        <v>13</v>
      </c>
      <c r="R41">
        <v>0.41456863300000002</v>
      </c>
      <c r="S41">
        <v>36</v>
      </c>
      <c r="T41">
        <v>8.7963327999999993E-2</v>
      </c>
      <c r="U41" t="str">
        <f>INDEX(ClusterAssignments!$C$2:$C$545,MATCH('Cities&amp;Data'!B41,ClusterAssignments!$A$2:$A$545,0))</f>
        <v>21</v>
      </c>
    </row>
    <row r="42" spans="1:21">
      <c r="A42" s="1" t="s">
        <v>644</v>
      </c>
      <c r="B42" s="1" t="s">
        <v>161</v>
      </c>
      <c r="C42">
        <v>1917</v>
      </c>
      <c r="D42">
        <f t="shared" si="0"/>
        <v>0.1573870367236419</v>
      </c>
      <c r="E42">
        <v>6300</v>
      </c>
      <c r="F42">
        <f t="shared" si="1"/>
        <v>0.14873782596962931</v>
      </c>
      <c r="G42">
        <v>55.5</v>
      </c>
      <c r="H42">
        <f t="shared" si="2"/>
        <v>55.5</v>
      </c>
      <c r="I42">
        <f t="shared" si="3"/>
        <v>4.4400000000000002E-2</v>
      </c>
      <c r="J42">
        <v>1249.4577790000001</v>
      </c>
      <c r="K42">
        <f t="shared" si="4"/>
        <v>0.20757414268726745</v>
      </c>
      <c r="L42">
        <v>204.14413450000001</v>
      </c>
      <c r="M42">
        <f t="shared" si="5"/>
        <v>0.11315732304134939</v>
      </c>
      <c r="N42" t="s">
        <v>646</v>
      </c>
      <c r="O42">
        <v>21</v>
      </c>
      <c r="P42">
        <v>0.40047628000000002</v>
      </c>
      <c r="Q42">
        <v>13</v>
      </c>
      <c r="R42">
        <v>0.51537487199999998</v>
      </c>
      <c r="S42">
        <v>36</v>
      </c>
      <c r="T42">
        <v>0.20219489600000001</v>
      </c>
      <c r="U42" t="str">
        <f>INDEX(ClusterAssignments!$C$2:$C$545,MATCH('Cities&amp;Data'!B42,ClusterAssignments!$A$2:$A$545,0))</f>
        <v>21</v>
      </c>
    </row>
    <row r="43" spans="1:21">
      <c r="A43" s="1" t="s">
        <v>24</v>
      </c>
      <c r="B43" s="1" t="s">
        <v>173</v>
      </c>
      <c r="C43">
        <v>1748</v>
      </c>
      <c r="D43">
        <f t="shared" si="0"/>
        <v>0.14308681672025725</v>
      </c>
      <c r="E43">
        <v>4800</v>
      </c>
      <c r="F43">
        <f t="shared" si="1"/>
        <v>0.11193974928243751</v>
      </c>
      <c r="G43">
        <v>37.700000000000003</v>
      </c>
      <c r="H43">
        <f t="shared" si="2"/>
        <v>37.700000000000003</v>
      </c>
      <c r="I43">
        <f t="shared" si="3"/>
        <v>3.0160000000000003E-2</v>
      </c>
      <c r="J43">
        <v>1244.340958</v>
      </c>
      <c r="K43">
        <f t="shared" si="4"/>
        <v>0.20668011277570242</v>
      </c>
      <c r="L43">
        <v>167.2079564</v>
      </c>
      <c r="M43">
        <f t="shared" si="5"/>
        <v>9.164263005013587E-2</v>
      </c>
      <c r="O43">
        <v>21</v>
      </c>
      <c r="P43">
        <v>0.235119044</v>
      </c>
      <c r="Q43">
        <v>13</v>
      </c>
      <c r="R43">
        <v>0.55993694599999999</v>
      </c>
      <c r="S43">
        <v>36</v>
      </c>
      <c r="T43">
        <v>0.164893716</v>
      </c>
      <c r="U43" t="str">
        <f>INDEX(ClusterAssignments!$C$2:$C$545,MATCH('Cities&amp;Data'!B43,ClusterAssignments!$A$2:$A$545,0))</f>
        <v>21</v>
      </c>
    </row>
    <row r="44" spans="1:21">
      <c r="A44" s="1" t="s">
        <v>24</v>
      </c>
      <c r="B44" s="1" t="s">
        <v>187</v>
      </c>
      <c r="C44">
        <v>1489</v>
      </c>
      <c r="D44">
        <f t="shared" si="0"/>
        <v>0.12117109493992215</v>
      </c>
      <c r="E44">
        <v>5600</v>
      </c>
      <c r="F44">
        <f t="shared" si="1"/>
        <v>0.13156539018227315</v>
      </c>
      <c r="G44">
        <v>326.89999999999998</v>
      </c>
      <c r="H44">
        <f t="shared" si="2"/>
        <v>326.89999999999998</v>
      </c>
      <c r="I44">
        <f t="shared" si="3"/>
        <v>0.26151999999999997</v>
      </c>
      <c r="J44">
        <v>1228.065392</v>
      </c>
      <c r="K44">
        <f t="shared" si="4"/>
        <v>0.20383638561939757</v>
      </c>
      <c r="L44">
        <v>165.02093199999999</v>
      </c>
      <c r="M44">
        <f t="shared" si="5"/>
        <v>9.0368725684532511E-2</v>
      </c>
      <c r="N44" t="s">
        <v>64</v>
      </c>
      <c r="O44">
        <v>21</v>
      </c>
      <c r="P44">
        <v>0.105122479</v>
      </c>
      <c r="Q44">
        <v>13</v>
      </c>
      <c r="R44">
        <v>0.26792479000000002</v>
      </c>
      <c r="S44">
        <v>36</v>
      </c>
      <c r="T44">
        <v>3.614241E-2</v>
      </c>
      <c r="U44" t="str">
        <f>INDEX(ClusterAssignments!$C$2:$C$545,MATCH('Cities&amp;Data'!B44,ClusterAssignments!$A$2:$A$545,0))</f>
        <v>21</v>
      </c>
    </row>
    <row r="45" spans="1:21">
      <c r="A45" s="1" t="s">
        <v>651</v>
      </c>
      <c r="B45" s="1" t="s">
        <v>198</v>
      </c>
      <c r="C45">
        <v>1140</v>
      </c>
      <c r="D45">
        <f t="shared" si="0"/>
        <v>9.1639871382636656E-2</v>
      </c>
      <c r="E45">
        <v>5600</v>
      </c>
      <c r="F45">
        <f t="shared" si="1"/>
        <v>0.13156539018227315</v>
      </c>
      <c r="G45">
        <v>117.7</v>
      </c>
      <c r="H45">
        <f t="shared" si="2"/>
        <v>117.7</v>
      </c>
      <c r="I45">
        <f t="shared" si="3"/>
        <v>9.4160000000000008E-2</v>
      </c>
      <c r="J45">
        <v>1189.9204159999999</v>
      </c>
      <c r="K45">
        <f t="shared" si="4"/>
        <v>0.19717155417035329</v>
      </c>
      <c r="L45">
        <v>164.65495200000001</v>
      </c>
      <c r="M45">
        <f t="shared" si="5"/>
        <v>9.0155548584302872E-2</v>
      </c>
      <c r="N45" t="s">
        <v>41</v>
      </c>
      <c r="O45">
        <v>21</v>
      </c>
      <c r="P45">
        <v>8.6198361000000001E-2</v>
      </c>
      <c r="Q45">
        <v>13</v>
      </c>
      <c r="R45">
        <v>0.230896824</v>
      </c>
      <c r="S45">
        <v>36</v>
      </c>
      <c r="T45">
        <v>0.12699013100000001</v>
      </c>
      <c r="U45" t="str">
        <f>INDEX(ClusterAssignments!$C$2:$C$545,MATCH('Cities&amp;Data'!B45,ClusterAssignments!$A$2:$A$545,0))</f>
        <v>21</v>
      </c>
    </row>
    <row r="46" spans="1:21">
      <c r="A46" s="1" t="s">
        <v>14</v>
      </c>
      <c r="B46" s="1" t="s">
        <v>130</v>
      </c>
      <c r="C46">
        <v>3225</v>
      </c>
      <c r="D46">
        <f t="shared" si="0"/>
        <v>0.2680656625486546</v>
      </c>
      <c r="E46">
        <v>1200</v>
      </c>
      <c r="F46">
        <f t="shared" si="1"/>
        <v>2.3624365233177146E-2</v>
      </c>
      <c r="G46">
        <v>42</v>
      </c>
      <c r="H46">
        <f t="shared" si="2"/>
        <v>42</v>
      </c>
      <c r="I46">
        <f t="shared" si="3"/>
        <v>3.3599999999999998E-2</v>
      </c>
      <c r="J46">
        <v>1158.6252099999999</v>
      </c>
      <c r="K46">
        <f t="shared" si="4"/>
        <v>0.19170353989887701</v>
      </c>
      <c r="L46">
        <v>291.07926400000002</v>
      </c>
      <c r="M46">
        <f t="shared" si="5"/>
        <v>0.16379555140054958</v>
      </c>
      <c r="N46" t="s">
        <v>650</v>
      </c>
      <c r="O46">
        <v>17</v>
      </c>
      <c r="P46">
        <v>0.26241421300000001</v>
      </c>
      <c r="Q46">
        <v>11</v>
      </c>
      <c r="R46">
        <v>0.19570071</v>
      </c>
      <c r="S46">
        <v>15</v>
      </c>
      <c r="T46">
        <v>0.117271735</v>
      </c>
      <c r="U46" t="str">
        <f>INDEX(ClusterAssignments!$C$2:$C$545,MATCH('Cities&amp;Data'!B46,ClusterAssignments!$A$2:$A$545,0))</f>
        <v>17</v>
      </c>
    </row>
    <row r="47" spans="1:21">
      <c r="A47" s="1" t="s">
        <v>652</v>
      </c>
      <c r="B47" s="1" t="s">
        <v>143</v>
      </c>
      <c r="C47">
        <v>2300</v>
      </c>
      <c r="D47">
        <f t="shared" si="0"/>
        <v>0.18979522761888645</v>
      </c>
      <c r="E47">
        <v>2800</v>
      </c>
      <c r="F47">
        <f t="shared" si="1"/>
        <v>6.2875647032848411E-2</v>
      </c>
      <c r="G47">
        <v>70.900000000000006</v>
      </c>
      <c r="H47">
        <f t="shared" si="2"/>
        <v>70.900000000000006</v>
      </c>
      <c r="I47">
        <f t="shared" si="3"/>
        <v>5.6720000000000007E-2</v>
      </c>
      <c r="J47">
        <v>1150.3947270000001</v>
      </c>
      <c r="K47">
        <f t="shared" si="4"/>
        <v>0.19026547943347724</v>
      </c>
      <c r="L47">
        <v>344.26082730000002</v>
      </c>
      <c r="M47">
        <f t="shared" si="5"/>
        <v>0.19477290385143259</v>
      </c>
      <c r="N47" t="s">
        <v>20</v>
      </c>
      <c r="O47">
        <v>17</v>
      </c>
      <c r="P47">
        <v>0.87352354099999996</v>
      </c>
      <c r="Q47">
        <v>11</v>
      </c>
      <c r="R47">
        <v>0.37651315099999999</v>
      </c>
      <c r="S47">
        <v>15</v>
      </c>
      <c r="T47">
        <v>0.66375614800000005</v>
      </c>
      <c r="U47" t="str">
        <f>INDEX(ClusterAssignments!$C$2:$C$545,MATCH('Cities&amp;Data'!B47,ClusterAssignments!$A$2:$A$545,0))</f>
        <v>17</v>
      </c>
    </row>
    <row r="48" spans="1:21">
      <c r="A48" s="1" t="s">
        <v>42</v>
      </c>
      <c r="B48" s="1" t="s">
        <v>207</v>
      </c>
      <c r="C48">
        <v>1036</v>
      </c>
      <c r="D48">
        <f t="shared" si="0"/>
        <v>8.2839735995938399E-2</v>
      </c>
      <c r="E48">
        <v>1700</v>
      </c>
      <c r="F48">
        <f t="shared" si="1"/>
        <v>3.589039079557442E-2</v>
      </c>
      <c r="G48" t="e">
        <v>#N/A</v>
      </c>
      <c r="H48">
        <f t="shared" si="2"/>
        <v>0</v>
      </c>
      <c r="I48">
        <f t="shared" si="3"/>
        <v>0</v>
      </c>
      <c r="J48">
        <v>1140.947819</v>
      </c>
      <c r="K48">
        <f t="shared" si="4"/>
        <v>0.18861488068792739</v>
      </c>
      <c r="L48">
        <v>146.2557205</v>
      </c>
      <c r="M48">
        <f t="shared" si="5"/>
        <v>7.9438310435703915E-2</v>
      </c>
      <c r="N48" t="s">
        <v>646</v>
      </c>
      <c r="O48">
        <v>21</v>
      </c>
      <c r="P48">
        <v>0.87790495999999996</v>
      </c>
      <c r="Q48">
        <v>9</v>
      </c>
      <c r="R48">
        <v>1.261401108</v>
      </c>
      <c r="S48">
        <v>30</v>
      </c>
      <c r="T48">
        <v>0.59715950299999998</v>
      </c>
      <c r="U48" t="str">
        <f>INDEX(ClusterAssignments!$C$2:$C$545,MATCH('Cities&amp;Data'!B48,ClusterAssignments!$A$2:$A$545,0))</f>
        <v>21</v>
      </c>
    </row>
    <row r="49" spans="1:21">
      <c r="A49" s="1" t="s">
        <v>24</v>
      </c>
      <c r="B49" s="1" t="s">
        <v>113</v>
      </c>
      <c r="C49">
        <v>285</v>
      </c>
      <c r="D49">
        <f t="shared" si="0"/>
        <v>1.9292604501607719E-2</v>
      </c>
      <c r="E49">
        <v>26100</v>
      </c>
      <c r="F49">
        <f t="shared" si="1"/>
        <v>0.63447243824056132</v>
      </c>
      <c r="G49">
        <v>227.5</v>
      </c>
      <c r="H49">
        <f t="shared" si="2"/>
        <v>227.5</v>
      </c>
      <c r="I49">
        <f t="shared" si="3"/>
        <v>0.182</v>
      </c>
      <c r="J49">
        <v>1100.0802639999999</v>
      </c>
      <c r="K49">
        <f t="shared" si="4"/>
        <v>0.18147435015490132</v>
      </c>
      <c r="L49">
        <v>147.82296740000001</v>
      </c>
      <c r="M49">
        <f t="shared" si="5"/>
        <v>8.0351204991378905E-2</v>
      </c>
      <c r="N49" t="s">
        <v>12</v>
      </c>
      <c r="O49">
        <v>15</v>
      </c>
      <c r="P49">
        <v>2.2144661989999999</v>
      </c>
      <c r="Q49">
        <v>8</v>
      </c>
      <c r="R49">
        <v>4.5751342480000003</v>
      </c>
      <c r="S49">
        <v>34</v>
      </c>
      <c r="T49">
        <v>0</v>
      </c>
      <c r="U49" t="str">
        <f>INDEX(ClusterAssignments!$C$2:$C$545,MATCH('Cities&amp;Data'!B49,ClusterAssignments!$A$2:$A$545,0))</f>
        <v>15</v>
      </c>
    </row>
    <row r="50" spans="1:21">
      <c r="A50" s="1" t="s">
        <v>653</v>
      </c>
      <c r="B50" s="1" t="s">
        <v>216</v>
      </c>
      <c r="C50">
        <v>1917</v>
      </c>
      <c r="D50">
        <f t="shared" si="0"/>
        <v>0.1573870367236419</v>
      </c>
      <c r="E50">
        <v>8800</v>
      </c>
      <c r="F50">
        <f t="shared" si="1"/>
        <v>0.21006795378161569</v>
      </c>
      <c r="G50">
        <v>77.900000000000006</v>
      </c>
      <c r="H50">
        <f t="shared" si="2"/>
        <v>77.900000000000006</v>
      </c>
      <c r="I50">
        <f t="shared" si="3"/>
        <v>6.2320000000000007E-2</v>
      </c>
      <c r="J50">
        <v>1094.9009679999999</v>
      </c>
      <c r="K50">
        <f t="shared" si="4"/>
        <v>0.18056940438000529</v>
      </c>
      <c r="L50">
        <v>233.34108230000001</v>
      </c>
      <c r="M50">
        <f t="shared" si="5"/>
        <v>0.13016404654416591</v>
      </c>
      <c r="N50" t="s">
        <v>28</v>
      </c>
      <c r="O50">
        <v>21</v>
      </c>
      <c r="P50">
        <v>1.018457296</v>
      </c>
      <c r="Q50">
        <v>13</v>
      </c>
      <c r="R50">
        <v>0.66838936000000004</v>
      </c>
      <c r="S50">
        <v>36</v>
      </c>
      <c r="T50">
        <v>0.70009115799999999</v>
      </c>
      <c r="U50" t="str">
        <f>INDEX(ClusterAssignments!$C$2:$C$545,MATCH('Cities&amp;Data'!B50,ClusterAssignments!$A$2:$A$545,0))</f>
        <v>21</v>
      </c>
    </row>
    <row r="51" spans="1:21">
      <c r="A51" s="1" t="s">
        <v>224</v>
      </c>
      <c r="B51" s="1" t="s">
        <v>224</v>
      </c>
      <c r="C51">
        <v>712</v>
      </c>
      <c r="D51">
        <f t="shared" si="0"/>
        <v>5.5423929598916906E-2</v>
      </c>
      <c r="E51">
        <v>6500</v>
      </c>
      <c r="F51">
        <f t="shared" si="1"/>
        <v>0.15364423619458822</v>
      </c>
      <c r="G51" t="e">
        <v>#N/A</v>
      </c>
      <c r="H51">
        <f t="shared" si="2"/>
        <v>0</v>
      </c>
      <c r="I51">
        <f t="shared" si="3"/>
        <v>0</v>
      </c>
      <c r="J51">
        <v>1071.126616</v>
      </c>
      <c r="K51">
        <f t="shared" si="4"/>
        <v>0.17641546156745122</v>
      </c>
      <c r="L51">
        <v>380.68877800000001</v>
      </c>
      <c r="M51">
        <f t="shared" si="5"/>
        <v>0.21599156306104803</v>
      </c>
      <c r="N51" t="s">
        <v>646</v>
      </c>
      <c r="O51">
        <v>21</v>
      </c>
      <c r="P51">
        <v>2.116072526</v>
      </c>
      <c r="Q51">
        <v>13</v>
      </c>
      <c r="R51">
        <v>2.4318518330000001</v>
      </c>
      <c r="S51">
        <v>26</v>
      </c>
      <c r="T51">
        <v>0.28472633000000003</v>
      </c>
      <c r="U51" t="str">
        <f>INDEX(ClusterAssignments!$C$2:$C$545,MATCH('Cities&amp;Data'!B51,ClusterAssignments!$A$2:$A$545,0))</f>
        <v>21</v>
      </c>
    </row>
    <row r="52" spans="1:21">
      <c r="A52" s="1" t="s">
        <v>24</v>
      </c>
      <c r="B52" s="1" t="s">
        <v>233</v>
      </c>
      <c r="C52">
        <v>1088</v>
      </c>
      <c r="D52">
        <f t="shared" si="0"/>
        <v>8.7239803689287521E-2</v>
      </c>
      <c r="E52">
        <v>6600</v>
      </c>
      <c r="F52">
        <f t="shared" si="1"/>
        <v>0.15609744130706768</v>
      </c>
      <c r="G52">
        <v>161.80000000000001</v>
      </c>
      <c r="H52">
        <f t="shared" si="2"/>
        <v>161.80000000000001</v>
      </c>
      <c r="I52">
        <f t="shared" si="3"/>
        <v>0.12944</v>
      </c>
      <c r="J52">
        <v>1055.692358</v>
      </c>
      <c r="K52">
        <f t="shared" si="4"/>
        <v>0.17371873086008197</v>
      </c>
      <c r="L52">
        <v>141.85835539999999</v>
      </c>
      <c r="M52">
        <f t="shared" si="5"/>
        <v>7.6876920357915199E-2</v>
      </c>
      <c r="N52" t="s">
        <v>37</v>
      </c>
      <c r="O52">
        <v>21</v>
      </c>
      <c r="P52">
        <v>0.20830094800000001</v>
      </c>
      <c r="Q52">
        <v>13</v>
      </c>
      <c r="R52">
        <v>8.1205025E-2</v>
      </c>
      <c r="S52">
        <v>36</v>
      </c>
      <c r="T52">
        <v>0.19220025299999999</v>
      </c>
      <c r="U52" t="str">
        <f>INDEX(ClusterAssignments!$C$2:$C$545,MATCH('Cities&amp;Data'!B52,ClusterAssignments!$A$2:$A$545,0))</f>
        <v>21</v>
      </c>
    </row>
    <row r="53" spans="1:21">
      <c r="A53" s="1" t="s">
        <v>24</v>
      </c>
      <c r="B53" s="1" t="s">
        <v>242</v>
      </c>
      <c r="C53">
        <v>1554</v>
      </c>
      <c r="D53">
        <f t="shared" si="0"/>
        <v>0.12667117955660856</v>
      </c>
      <c r="E53">
        <v>4600</v>
      </c>
      <c r="F53">
        <f t="shared" si="1"/>
        <v>0.1070333390574786</v>
      </c>
      <c r="G53">
        <v>151.80000000000001</v>
      </c>
      <c r="H53">
        <f t="shared" si="2"/>
        <v>151.80000000000001</v>
      </c>
      <c r="I53">
        <f t="shared" si="3"/>
        <v>0.12144000000000001</v>
      </c>
      <c r="J53">
        <v>1049.0341719999999</v>
      </c>
      <c r="K53">
        <f t="shared" si="4"/>
        <v>0.17255538794838665</v>
      </c>
      <c r="L53">
        <v>140.96366359999999</v>
      </c>
      <c r="M53">
        <f t="shared" si="5"/>
        <v>7.6355777662895641E-2</v>
      </c>
      <c r="N53" t="s">
        <v>37</v>
      </c>
      <c r="O53">
        <v>21</v>
      </c>
      <c r="P53">
        <v>0.15050324800000001</v>
      </c>
      <c r="Q53">
        <v>13</v>
      </c>
      <c r="R53">
        <v>0.39901765</v>
      </c>
      <c r="S53">
        <v>36</v>
      </c>
      <c r="T53">
        <v>0.190115064</v>
      </c>
      <c r="U53" t="str">
        <f>INDEX(ClusterAssignments!$C$2:$C$545,MATCH('Cities&amp;Data'!B53,ClusterAssignments!$A$2:$A$545,0))</f>
        <v>21</v>
      </c>
    </row>
    <row r="54" spans="1:21">
      <c r="A54" s="1" t="s">
        <v>14</v>
      </c>
      <c r="B54" s="1" t="s">
        <v>158</v>
      </c>
      <c r="C54">
        <v>4144</v>
      </c>
      <c r="D54">
        <f t="shared" si="0"/>
        <v>0.34582839735995941</v>
      </c>
      <c r="E54">
        <v>1000</v>
      </c>
      <c r="F54">
        <f t="shared" si="1"/>
        <v>1.8717955008218237E-2</v>
      </c>
      <c r="G54">
        <v>4.8</v>
      </c>
      <c r="H54">
        <f t="shared" si="2"/>
        <v>4.8</v>
      </c>
      <c r="I54">
        <f t="shared" si="3"/>
        <v>3.8399999999999997E-3</v>
      </c>
      <c r="J54">
        <v>1047.41788</v>
      </c>
      <c r="K54">
        <f t="shared" si="4"/>
        <v>0.17227298342537847</v>
      </c>
      <c r="L54">
        <v>263.14085249999999</v>
      </c>
      <c r="M54">
        <f t="shared" si="5"/>
        <v>0.14752190380069977</v>
      </c>
      <c r="N54" t="s">
        <v>37</v>
      </c>
      <c r="O54">
        <v>17</v>
      </c>
      <c r="P54">
        <v>1.093920926</v>
      </c>
      <c r="Q54">
        <v>11</v>
      </c>
      <c r="R54">
        <v>1.4112036210000001</v>
      </c>
      <c r="S54">
        <v>15</v>
      </c>
      <c r="T54">
        <v>0.96230588699999997</v>
      </c>
      <c r="U54" t="str">
        <f>INDEX(ClusterAssignments!$C$2:$C$545,MATCH('Cities&amp;Data'!B54,ClusterAssignments!$A$2:$A$545,0))</f>
        <v>17</v>
      </c>
    </row>
    <row r="55" spans="1:21">
      <c r="A55" s="1" t="s">
        <v>24</v>
      </c>
      <c r="B55" s="1" t="s">
        <v>250</v>
      </c>
      <c r="C55">
        <v>1502</v>
      </c>
      <c r="D55">
        <f t="shared" si="0"/>
        <v>0.12227111186325944</v>
      </c>
      <c r="E55">
        <v>4700</v>
      </c>
      <c r="F55">
        <f t="shared" si="1"/>
        <v>0.10948654416995805</v>
      </c>
      <c r="G55">
        <v>88.7</v>
      </c>
      <c r="H55">
        <f t="shared" si="2"/>
        <v>88.7</v>
      </c>
      <c r="I55">
        <f t="shared" si="3"/>
        <v>7.0960000000000009E-2</v>
      </c>
      <c r="J55">
        <v>1043.855583</v>
      </c>
      <c r="K55">
        <f t="shared" si="4"/>
        <v>0.17165056570314854</v>
      </c>
      <c r="L55">
        <v>140.2677922</v>
      </c>
      <c r="M55">
        <f t="shared" si="5"/>
        <v>7.5950444455658225E-2</v>
      </c>
      <c r="N55" t="s">
        <v>64</v>
      </c>
      <c r="O55">
        <v>21</v>
      </c>
      <c r="P55">
        <v>0.13122911700000001</v>
      </c>
      <c r="Q55">
        <v>13</v>
      </c>
      <c r="R55">
        <v>0.35743075299999999</v>
      </c>
      <c r="S55">
        <v>36</v>
      </c>
      <c r="T55">
        <v>0.176963494</v>
      </c>
      <c r="U55" t="str">
        <f>INDEX(ClusterAssignments!$C$2:$C$545,MATCH('Cities&amp;Data'!B55,ClusterAssignments!$A$2:$A$545,0))</f>
        <v>21</v>
      </c>
    </row>
    <row r="56" spans="1:21">
      <c r="A56" s="1" t="s">
        <v>49</v>
      </c>
      <c r="B56" s="1" t="s">
        <v>50</v>
      </c>
      <c r="C56">
        <v>2179</v>
      </c>
      <c r="D56">
        <f t="shared" si="0"/>
        <v>0.17955660856320865</v>
      </c>
      <c r="E56">
        <v>2000</v>
      </c>
      <c r="F56">
        <f t="shared" si="1"/>
        <v>4.3250006133012782E-2</v>
      </c>
      <c r="G56">
        <v>813</v>
      </c>
      <c r="H56">
        <f t="shared" si="2"/>
        <v>813</v>
      </c>
      <c r="I56">
        <f t="shared" si="3"/>
        <v>0.65039999999999998</v>
      </c>
      <c r="J56">
        <v>1041.253156</v>
      </c>
      <c r="K56">
        <f t="shared" si="4"/>
        <v>0.17119586002150275</v>
      </c>
      <c r="L56">
        <v>243.54686580000001</v>
      </c>
      <c r="M56">
        <f t="shared" si="5"/>
        <v>0.13610874115070648</v>
      </c>
      <c r="N56" t="s">
        <v>12</v>
      </c>
      <c r="O56">
        <v>17</v>
      </c>
      <c r="P56">
        <v>0.44291148699999999</v>
      </c>
      <c r="Q56">
        <v>11</v>
      </c>
      <c r="R56">
        <v>0.68164699799999995</v>
      </c>
      <c r="S56">
        <v>15</v>
      </c>
      <c r="T56">
        <v>0.54633809499999997</v>
      </c>
      <c r="U56" t="str">
        <f>INDEX(ClusterAssignments!$C$2:$C$545,MATCH('Cities&amp;Data'!B56,ClusterAssignments!$A$2:$A$545,0))</f>
        <v>17</v>
      </c>
    </row>
    <row r="57" spans="1:21">
      <c r="A57" s="1" t="s">
        <v>24</v>
      </c>
      <c r="B57" s="1" t="s">
        <v>258</v>
      </c>
      <c r="C57">
        <v>1334</v>
      </c>
      <c r="D57">
        <f t="shared" si="0"/>
        <v>0.10805550854628533</v>
      </c>
      <c r="E57">
        <v>5200</v>
      </c>
      <c r="F57">
        <f t="shared" si="1"/>
        <v>0.12175256973235532</v>
      </c>
      <c r="G57">
        <v>206</v>
      </c>
      <c r="H57">
        <f t="shared" si="2"/>
        <v>206</v>
      </c>
      <c r="I57">
        <f t="shared" si="3"/>
        <v>0.1648</v>
      </c>
      <c r="J57">
        <v>1029.799413</v>
      </c>
      <c r="K57">
        <f t="shared" si="4"/>
        <v>0.16919461963389126</v>
      </c>
      <c r="L57">
        <v>138.3789984</v>
      </c>
      <c r="M57">
        <f t="shared" si="5"/>
        <v>7.4850254321728052E-2</v>
      </c>
      <c r="N57" t="s">
        <v>28</v>
      </c>
      <c r="O57">
        <v>21</v>
      </c>
      <c r="P57">
        <v>9.7467356000000005E-2</v>
      </c>
      <c r="Q57">
        <v>13</v>
      </c>
      <c r="R57">
        <v>0.22011851700000001</v>
      </c>
      <c r="S57">
        <v>36</v>
      </c>
      <c r="T57">
        <v>0.14642085199999999</v>
      </c>
      <c r="U57" t="str">
        <f>INDEX(ClusterAssignments!$C$2:$C$545,MATCH('Cities&amp;Data'!B57,ClusterAssignments!$A$2:$A$545,0))</f>
        <v>21</v>
      </c>
    </row>
    <row r="58" spans="1:21">
      <c r="A58" s="1" t="s">
        <v>49</v>
      </c>
      <c r="B58" s="1" t="s">
        <v>185</v>
      </c>
      <c r="C58">
        <v>2705</v>
      </c>
      <c r="D58">
        <f t="shared" si="0"/>
        <v>0.2240649856151633</v>
      </c>
      <c r="E58">
        <v>1600</v>
      </c>
      <c r="F58">
        <f t="shared" si="1"/>
        <v>3.3437185683094964E-2</v>
      </c>
      <c r="G58">
        <v>430</v>
      </c>
      <c r="H58">
        <f t="shared" si="2"/>
        <v>430</v>
      </c>
      <c r="I58">
        <f t="shared" si="3"/>
        <v>0.34399999999999997</v>
      </c>
      <c r="J58">
        <v>1026.2628</v>
      </c>
      <c r="K58">
        <f t="shared" si="4"/>
        <v>0.16857668951524343</v>
      </c>
      <c r="L58">
        <v>240.04065399999999</v>
      </c>
      <c r="M58">
        <f t="shared" si="5"/>
        <v>0.1340664326521136</v>
      </c>
      <c r="N58" t="s">
        <v>20</v>
      </c>
      <c r="O58">
        <v>17</v>
      </c>
      <c r="P58">
        <v>6.0508288E-2</v>
      </c>
      <c r="Q58">
        <v>11</v>
      </c>
      <c r="R58">
        <v>0.40127876200000001</v>
      </c>
      <c r="S58">
        <v>15</v>
      </c>
      <c r="T58">
        <v>0.13189329399999999</v>
      </c>
      <c r="U58" t="str">
        <f>INDEX(ClusterAssignments!$C$2:$C$545,MATCH('Cities&amp;Data'!B58,ClusterAssignments!$A$2:$A$545,0))</f>
        <v>17</v>
      </c>
    </row>
    <row r="59" spans="1:21">
      <c r="A59" s="1" t="s">
        <v>648</v>
      </c>
      <c r="B59" s="1" t="s">
        <v>265</v>
      </c>
      <c r="C59">
        <v>1230</v>
      </c>
      <c r="D59">
        <f t="shared" si="0"/>
        <v>9.9255373159587074E-2</v>
      </c>
      <c r="E59">
        <v>3200</v>
      </c>
      <c r="F59">
        <f t="shared" si="1"/>
        <v>7.2688467482766236E-2</v>
      </c>
      <c r="G59" t="e">
        <v>#N/A</v>
      </c>
      <c r="H59">
        <f t="shared" si="2"/>
        <v>0</v>
      </c>
      <c r="I59">
        <f t="shared" si="3"/>
        <v>0</v>
      </c>
      <c r="J59">
        <v>1015.963351</v>
      </c>
      <c r="K59">
        <f t="shared" si="4"/>
        <v>0.16677713164940475</v>
      </c>
      <c r="L59">
        <v>213.30489919999999</v>
      </c>
      <c r="M59">
        <f t="shared" si="5"/>
        <v>0.11849331204247579</v>
      </c>
      <c r="N59" t="s">
        <v>64</v>
      </c>
      <c r="O59">
        <v>21</v>
      </c>
      <c r="P59">
        <v>0.30773267900000001</v>
      </c>
      <c r="Q59">
        <v>13</v>
      </c>
      <c r="R59">
        <v>0.93036087199999995</v>
      </c>
      <c r="S59">
        <v>30</v>
      </c>
      <c r="T59">
        <v>0.399015538</v>
      </c>
      <c r="U59" t="str">
        <f>INDEX(ClusterAssignments!$C$2:$C$545,MATCH('Cities&amp;Data'!B59,ClusterAssignments!$A$2:$A$545,0))</f>
        <v>21</v>
      </c>
    </row>
    <row r="60" spans="1:21">
      <c r="A60" s="1" t="s">
        <v>33</v>
      </c>
      <c r="B60" s="1" t="s">
        <v>272</v>
      </c>
      <c r="C60">
        <v>660</v>
      </c>
      <c r="D60">
        <f t="shared" si="0"/>
        <v>5.1023861905567777E-2</v>
      </c>
      <c r="E60">
        <v>7300</v>
      </c>
      <c r="F60">
        <f t="shared" si="1"/>
        <v>0.17326987709442387</v>
      </c>
      <c r="G60">
        <v>65.7</v>
      </c>
      <c r="H60">
        <f t="shared" si="2"/>
        <v>65.7</v>
      </c>
      <c r="I60">
        <f t="shared" si="3"/>
        <v>5.2560000000000003E-2</v>
      </c>
      <c r="J60">
        <v>995.94989280000004</v>
      </c>
      <c r="K60">
        <f t="shared" si="4"/>
        <v>0.16328030612733618</v>
      </c>
      <c r="L60">
        <v>136.8463271</v>
      </c>
      <c r="M60">
        <f t="shared" si="5"/>
        <v>7.3957499462612181E-2</v>
      </c>
      <c r="N60" t="s">
        <v>650</v>
      </c>
      <c r="O60">
        <v>21</v>
      </c>
      <c r="P60">
        <v>0.64124006300000003</v>
      </c>
      <c r="Q60">
        <v>13</v>
      </c>
      <c r="R60">
        <v>0.34907956400000001</v>
      </c>
      <c r="S60">
        <v>37</v>
      </c>
      <c r="T60">
        <v>0.53952802600000005</v>
      </c>
      <c r="U60" t="str">
        <f>INDEX(ClusterAssignments!$C$2:$C$545,MATCH('Cities&amp;Data'!B60,ClusterAssignments!$A$2:$A$545,0))</f>
        <v>21</v>
      </c>
    </row>
    <row r="61" spans="1:21">
      <c r="A61" s="1" t="s">
        <v>654</v>
      </c>
      <c r="B61" s="1" t="s">
        <v>279</v>
      </c>
      <c r="C61">
        <v>1360</v>
      </c>
      <c r="D61">
        <f t="shared" si="0"/>
        <v>0.11025554239295988</v>
      </c>
      <c r="E61">
        <v>4700</v>
      </c>
      <c r="F61">
        <f t="shared" si="1"/>
        <v>0.10948654416995805</v>
      </c>
      <c r="G61">
        <v>293</v>
      </c>
      <c r="H61">
        <f t="shared" si="2"/>
        <v>293</v>
      </c>
      <c r="I61">
        <f t="shared" si="3"/>
        <v>0.2344</v>
      </c>
      <c r="J61">
        <v>990.23766720000003</v>
      </c>
      <c r="K61">
        <f t="shared" si="4"/>
        <v>0.16228224491940893</v>
      </c>
      <c r="L61">
        <v>261.83372179999998</v>
      </c>
      <c r="M61">
        <f t="shared" si="5"/>
        <v>0.14676052248957028</v>
      </c>
      <c r="N61" t="s">
        <v>20</v>
      </c>
      <c r="O61">
        <v>21</v>
      </c>
      <c r="P61">
        <v>0.31471479499999999</v>
      </c>
      <c r="Q61">
        <v>13</v>
      </c>
      <c r="R61">
        <v>0.73733662799999999</v>
      </c>
      <c r="S61">
        <v>26</v>
      </c>
      <c r="T61">
        <v>0.28472633000000003</v>
      </c>
      <c r="U61" t="str">
        <f>INDEX(ClusterAssignments!$C$2:$C$545,MATCH('Cities&amp;Data'!B61,ClusterAssignments!$A$2:$A$545,0))</f>
        <v>21</v>
      </c>
    </row>
    <row r="62" spans="1:21">
      <c r="A62" s="1" t="s">
        <v>24</v>
      </c>
      <c r="B62" s="1" t="s">
        <v>121</v>
      </c>
      <c r="C62">
        <v>2072</v>
      </c>
      <c r="D62">
        <f t="shared" si="0"/>
        <v>0.17050262311727873</v>
      </c>
      <c r="E62">
        <v>3100</v>
      </c>
      <c r="F62">
        <f t="shared" si="1"/>
        <v>7.023526237028678E-2</v>
      </c>
      <c r="G62" t="e">
        <v>#N/A</v>
      </c>
      <c r="H62">
        <f t="shared" si="2"/>
        <v>0</v>
      </c>
      <c r="I62">
        <f t="shared" si="3"/>
        <v>0</v>
      </c>
      <c r="J62">
        <v>960.99815920000003</v>
      </c>
      <c r="K62">
        <f t="shared" si="4"/>
        <v>0.1571734098142831</v>
      </c>
      <c r="L62">
        <v>129.13384980000001</v>
      </c>
      <c r="M62">
        <f t="shared" si="5"/>
        <v>6.9465113139859341E-2</v>
      </c>
      <c r="O62">
        <v>27</v>
      </c>
      <c r="P62">
        <v>0.67906462499999998</v>
      </c>
      <c r="Q62">
        <v>9</v>
      </c>
      <c r="R62">
        <v>0.91830694400000001</v>
      </c>
      <c r="S62">
        <v>30</v>
      </c>
      <c r="T62">
        <v>0.58795009600000003</v>
      </c>
      <c r="U62" t="str">
        <f>INDEX(ClusterAssignments!$C$2:$C$545,MATCH('Cities&amp;Data'!B62,ClusterAssignments!$A$2:$A$545,0))</f>
        <v>27</v>
      </c>
    </row>
    <row r="63" spans="1:21">
      <c r="A63" s="1" t="s">
        <v>14</v>
      </c>
      <c r="B63" s="1" t="s">
        <v>196</v>
      </c>
      <c r="C63">
        <v>3209</v>
      </c>
      <c r="D63">
        <f t="shared" si="0"/>
        <v>0.26671179556608565</v>
      </c>
      <c r="E63">
        <v>1100</v>
      </c>
      <c r="F63">
        <f t="shared" si="1"/>
        <v>2.1171160120697693E-2</v>
      </c>
      <c r="G63">
        <v>27.2</v>
      </c>
      <c r="H63">
        <f t="shared" si="2"/>
        <v>27.2</v>
      </c>
      <c r="I63">
        <f t="shared" si="3"/>
        <v>2.1759999999999998E-2</v>
      </c>
      <c r="J63">
        <v>960.77961070000003</v>
      </c>
      <c r="K63">
        <f t="shared" si="4"/>
        <v>0.15713522421112683</v>
      </c>
      <c r="L63">
        <v>241.3748808</v>
      </c>
      <c r="M63">
        <f t="shared" si="5"/>
        <v>0.13484359697877818</v>
      </c>
      <c r="N63" t="s">
        <v>64</v>
      </c>
      <c r="O63">
        <v>17</v>
      </c>
      <c r="P63">
        <v>7.4581501999999994E-2</v>
      </c>
      <c r="Q63">
        <v>11</v>
      </c>
      <c r="R63">
        <v>0.58110324499999999</v>
      </c>
      <c r="S63">
        <v>15</v>
      </c>
      <c r="T63">
        <v>0.12889394200000001</v>
      </c>
      <c r="U63" t="str">
        <f>INDEX(ClusterAssignments!$C$2:$C$545,MATCH('Cities&amp;Data'!B63,ClusterAssignments!$A$2:$A$545,0))</f>
        <v>17</v>
      </c>
    </row>
    <row r="64" spans="1:21">
      <c r="A64" s="1" t="s">
        <v>39</v>
      </c>
      <c r="B64" s="1" t="s">
        <v>127</v>
      </c>
      <c r="C64">
        <v>1166</v>
      </c>
      <c r="D64">
        <f t="shared" si="0"/>
        <v>9.3839905229311224E-2</v>
      </c>
      <c r="E64">
        <v>9700</v>
      </c>
      <c r="F64">
        <f t="shared" si="1"/>
        <v>0.23214679979393077</v>
      </c>
      <c r="G64">
        <v>42.3</v>
      </c>
      <c r="H64">
        <f t="shared" si="2"/>
        <v>42.3</v>
      </c>
      <c r="I64">
        <f t="shared" si="3"/>
        <v>3.3839999999999995E-2</v>
      </c>
      <c r="J64">
        <v>959.23219259999996</v>
      </c>
      <c r="K64">
        <f t="shared" si="4"/>
        <v>0.15686485359095131</v>
      </c>
      <c r="L64">
        <v>93.374437499999999</v>
      </c>
      <c r="M64">
        <f t="shared" si="5"/>
        <v>4.8635866131741728E-2</v>
      </c>
      <c r="N64" t="s">
        <v>28</v>
      </c>
      <c r="O64">
        <v>9</v>
      </c>
      <c r="P64">
        <v>0.24537614499999999</v>
      </c>
      <c r="Q64">
        <v>13</v>
      </c>
      <c r="R64">
        <v>0.64158661800000005</v>
      </c>
      <c r="S64">
        <v>37</v>
      </c>
      <c r="T64">
        <v>0.489905435</v>
      </c>
      <c r="U64" t="str">
        <f>INDEX(ClusterAssignments!$C$2:$C$545,MATCH('Cities&amp;Data'!B64,ClusterAssignments!$A$2:$A$545,0))</f>
        <v>9</v>
      </c>
    </row>
    <row r="65" spans="1:21">
      <c r="A65" s="1" t="s">
        <v>24</v>
      </c>
      <c r="B65" s="1" t="s">
        <v>286</v>
      </c>
      <c r="C65">
        <v>1489</v>
      </c>
      <c r="D65">
        <f t="shared" si="0"/>
        <v>0.12117109493992215</v>
      </c>
      <c r="E65">
        <v>4100</v>
      </c>
      <c r="F65">
        <f t="shared" si="1"/>
        <v>9.4767313495081329E-2</v>
      </c>
      <c r="G65">
        <v>376.5</v>
      </c>
      <c r="H65">
        <f t="shared" si="2"/>
        <v>376.5</v>
      </c>
      <c r="I65">
        <f t="shared" si="3"/>
        <v>0.30120000000000002</v>
      </c>
      <c r="J65">
        <v>906.25307550000002</v>
      </c>
      <c r="K65">
        <f t="shared" si="4"/>
        <v>0.14760814608140457</v>
      </c>
      <c r="L65">
        <v>121.777495</v>
      </c>
      <c r="M65">
        <f t="shared" si="5"/>
        <v>6.518016209192079E-2</v>
      </c>
      <c r="N65" t="s">
        <v>646</v>
      </c>
      <c r="O65">
        <v>21</v>
      </c>
      <c r="P65">
        <v>0.33800666099999999</v>
      </c>
      <c r="Q65">
        <v>13</v>
      </c>
      <c r="R65">
        <v>0.59777137700000005</v>
      </c>
      <c r="S65">
        <v>30</v>
      </c>
      <c r="T65">
        <v>0.29425806300000001</v>
      </c>
      <c r="U65" t="str">
        <f>INDEX(ClusterAssignments!$C$2:$C$545,MATCH('Cities&amp;Data'!B65,ClusterAssignments!$A$2:$A$545,0))</f>
        <v>21</v>
      </c>
    </row>
    <row r="66" spans="1:21">
      <c r="A66" s="1" t="s">
        <v>39</v>
      </c>
      <c r="B66" s="1" t="s">
        <v>140</v>
      </c>
      <c r="C66">
        <v>1049</v>
      </c>
      <c r="D66">
        <f t="shared" si="0"/>
        <v>8.3939752919275676E-2</v>
      </c>
      <c r="E66">
        <v>10100</v>
      </c>
      <c r="F66">
        <f t="shared" si="1"/>
        <v>0.24195962024384859</v>
      </c>
      <c r="G66">
        <v>47.4</v>
      </c>
      <c r="H66">
        <f t="shared" si="2"/>
        <v>47.4</v>
      </c>
      <c r="I66">
        <f t="shared" si="3"/>
        <v>3.7920000000000002E-2</v>
      </c>
      <c r="J66">
        <v>900.39928480000003</v>
      </c>
      <c r="K66">
        <f t="shared" si="4"/>
        <v>0.14658535009502138</v>
      </c>
      <c r="L66">
        <v>87.647471999999993</v>
      </c>
      <c r="M66">
        <f t="shared" si="5"/>
        <v>4.5300006526284291E-2</v>
      </c>
      <c r="N66" t="s">
        <v>646</v>
      </c>
      <c r="O66">
        <v>9</v>
      </c>
      <c r="P66">
        <v>0.12554484699999999</v>
      </c>
      <c r="Q66">
        <v>13</v>
      </c>
      <c r="R66">
        <v>0.86073426500000005</v>
      </c>
      <c r="S66">
        <v>37</v>
      </c>
      <c r="T66">
        <v>0.38567658599999999</v>
      </c>
      <c r="U66" t="str">
        <f>INDEX(ClusterAssignments!$C$2:$C$545,MATCH('Cities&amp;Data'!B66,ClusterAssignments!$A$2:$A$545,0))</f>
        <v>9</v>
      </c>
    </row>
    <row r="67" spans="1:21">
      <c r="A67" s="1" t="s">
        <v>44</v>
      </c>
      <c r="B67" s="1" t="s">
        <v>45</v>
      </c>
      <c r="C67">
        <v>585</v>
      </c>
      <c r="D67">
        <f t="shared" ref="D67:D130" si="6">(C67-MIN($C$2:$C$545))/(MAX($C$2:$C$545)-MIN($C$2:$C$545))</f>
        <v>4.4677610424775763E-2</v>
      </c>
      <c r="E67">
        <v>18300</v>
      </c>
      <c r="F67">
        <f t="shared" ref="F67:F130" si="7">(E67-MIN($E$2:$E$545))/(MAX($E$2:$E$545)-MIN($E$2:$E$545))</f>
        <v>0.44312243946716384</v>
      </c>
      <c r="G67" t="e">
        <v>#N/A</v>
      </c>
      <c r="H67">
        <f t="shared" ref="H67:H130" si="8">_xlfn.IFNA(G67,0)</f>
        <v>0</v>
      </c>
      <c r="I67">
        <f t="shared" ref="I67:I130" si="9">(H67-MIN($H$2:$H$545))/(MAX($H$2:$H$545)-MIN($H$2:$H$545))</f>
        <v>0</v>
      </c>
      <c r="J67">
        <v>892.34847539999998</v>
      </c>
      <c r="K67">
        <f t="shared" ref="K67:K130" si="10">(J67-MIN($J$2:$J$545))/(MAX($J$2:$J$545)-MIN($J$2:$J$545))</f>
        <v>0.14517868286630478</v>
      </c>
      <c r="L67">
        <v>171.0388164</v>
      </c>
      <c r="M67">
        <f t="shared" ref="M67:M130" si="11">(L67-MIN($L$2:$L$545))/(MAX($L$2:$L$545)-MIN($L$2:$L$545))</f>
        <v>9.3874040581273646E-2</v>
      </c>
      <c r="N67" t="s">
        <v>41</v>
      </c>
      <c r="O67">
        <v>15</v>
      </c>
      <c r="P67">
        <v>1.7749400230000001</v>
      </c>
      <c r="Q67">
        <v>8</v>
      </c>
      <c r="R67">
        <v>1.371134987</v>
      </c>
      <c r="S67">
        <v>21</v>
      </c>
      <c r="T67">
        <v>0.37357915600000002</v>
      </c>
      <c r="U67" t="str">
        <f>INDEX(ClusterAssignments!$C$2:$C$545,MATCH('Cities&amp;Data'!B67,ClusterAssignments!$A$2:$A$545,0))</f>
        <v>15</v>
      </c>
    </row>
    <row r="68" spans="1:21">
      <c r="A68" s="1" t="s">
        <v>24</v>
      </c>
      <c r="B68" s="1" t="s">
        <v>135</v>
      </c>
      <c r="C68">
        <v>1632</v>
      </c>
      <c r="D68">
        <f t="shared" si="6"/>
        <v>0.13327128109663225</v>
      </c>
      <c r="E68">
        <v>3600</v>
      </c>
      <c r="F68">
        <f t="shared" si="7"/>
        <v>8.2501287932684048E-2</v>
      </c>
      <c r="G68">
        <v>173.358</v>
      </c>
      <c r="H68">
        <f t="shared" si="8"/>
        <v>173.358</v>
      </c>
      <c r="I68">
        <f t="shared" si="9"/>
        <v>0.13868640000000002</v>
      </c>
      <c r="J68">
        <v>875.18154149999998</v>
      </c>
      <c r="K68">
        <f t="shared" si="10"/>
        <v>0.14217921260997576</v>
      </c>
      <c r="L68">
        <v>117.60226659999999</v>
      </c>
      <c r="M68">
        <f t="shared" si="11"/>
        <v>6.27481628484962E-2</v>
      </c>
      <c r="N68" t="s">
        <v>64</v>
      </c>
      <c r="O68">
        <v>27</v>
      </c>
      <c r="P68">
        <v>0.51379706300000005</v>
      </c>
      <c r="Q68">
        <v>9</v>
      </c>
      <c r="R68">
        <v>0.58977898399999995</v>
      </c>
      <c r="S68">
        <v>30</v>
      </c>
      <c r="T68">
        <v>0.25811918</v>
      </c>
      <c r="U68" t="str">
        <f>INDEX(ClusterAssignments!$C$2:$C$545,MATCH('Cities&amp;Data'!B68,ClusterAssignments!$A$2:$A$545,0))</f>
        <v>27</v>
      </c>
    </row>
    <row r="69" spans="1:21">
      <c r="A69" s="1" t="s">
        <v>655</v>
      </c>
      <c r="B69" s="1" t="s">
        <v>205</v>
      </c>
      <c r="C69">
        <v>3212</v>
      </c>
      <c r="D69">
        <f t="shared" si="6"/>
        <v>0.26696564562531733</v>
      </c>
      <c r="E69">
        <v>4700</v>
      </c>
      <c r="F69">
        <f t="shared" si="7"/>
        <v>0.10948654416995805</v>
      </c>
      <c r="G69">
        <v>116.2</v>
      </c>
      <c r="H69">
        <f t="shared" si="8"/>
        <v>116.2</v>
      </c>
      <c r="I69">
        <f t="shared" si="9"/>
        <v>9.2960000000000001E-2</v>
      </c>
      <c r="J69">
        <v>851.88907089999998</v>
      </c>
      <c r="K69">
        <f t="shared" si="10"/>
        <v>0.13810946589992881</v>
      </c>
      <c r="L69">
        <v>321.5938994</v>
      </c>
      <c r="M69">
        <f t="shared" si="11"/>
        <v>0.18156980542846737</v>
      </c>
      <c r="N69" t="s">
        <v>20</v>
      </c>
      <c r="O69">
        <v>17</v>
      </c>
      <c r="P69">
        <v>0.81076222200000003</v>
      </c>
      <c r="Q69">
        <v>11</v>
      </c>
      <c r="R69">
        <v>0.80431089099999997</v>
      </c>
      <c r="S69">
        <v>15</v>
      </c>
      <c r="T69">
        <v>0.61571162700000004</v>
      </c>
      <c r="U69" t="str">
        <f>INDEX(ClusterAssignments!$C$2:$C$545,MATCH('Cities&amp;Data'!B69,ClusterAssignments!$A$2:$A$545,0))</f>
        <v>17</v>
      </c>
    </row>
    <row r="70" spans="1:21">
      <c r="A70" s="1" t="s">
        <v>62</v>
      </c>
      <c r="B70" s="1" t="s">
        <v>63</v>
      </c>
      <c r="C70">
        <v>453</v>
      </c>
      <c r="D70">
        <f t="shared" si="6"/>
        <v>3.3508207818581826E-2</v>
      </c>
      <c r="E70">
        <v>41000</v>
      </c>
      <c r="F70">
        <f t="shared" si="7"/>
        <v>1</v>
      </c>
      <c r="G70" t="e">
        <v>#N/A</v>
      </c>
      <c r="H70">
        <f t="shared" si="8"/>
        <v>0</v>
      </c>
      <c r="I70">
        <f t="shared" si="9"/>
        <v>0</v>
      </c>
      <c r="J70">
        <v>842.63682689999996</v>
      </c>
      <c r="K70">
        <f t="shared" si="10"/>
        <v>0.13649287956925629</v>
      </c>
      <c r="L70">
        <v>88.030775449999993</v>
      </c>
      <c r="M70">
        <f t="shared" si="11"/>
        <v>4.5523274240309712E-2</v>
      </c>
      <c r="N70" t="s">
        <v>64</v>
      </c>
      <c r="O70">
        <v>23</v>
      </c>
      <c r="P70">
        <v>0</v>
      </c>
      <c r="Q70">
        <v>6</v>
      </c>
      <c r="R70">
        <v>0</v>
      </c>
      <c r="S70">
        <v>17</v>
      </c>
      <c r="T70">
        <v>0</v>
      </c>
      <c r="U70" t="str">
        <f>INDEX(ClusterAssignments!$C$2:$C$545,MATCH('Cities&amp;Data'!B70,ClusterAssignments!$A$2:$A$545,0))</f>
        <v>23</v>
      </c>
    </row>
    <row r="71" spans="1:21">
      <c r="A71" s="1" t="s">
        <v>656</v>
      </c>
      <c r="B71" s="1" t="s">
        <v>293</v>
      </c>
      <c r="C71">
        <v>1645</v>
      </c>
      <c r="D71">
        <f t="shared" si="6"/>
        <v>0.13437129801996953</v>
      </c>
      <c r="E71">
        <v>6700</v>
      </c>
      <c r="F71">
        <f t="shared" si="7"/>
        <v>0.15855064641954714</v>
      </c>
      <c r="G71">
        <v>19.7</v>
      </c>
      <c r="H71">
        <f t="shared" si="8"/>
        <v>19.7</v>
      </c>
      <c r="I71">
        <f t="shared" si="9"/>
        <v>1.576E-2</v>
      </c>
      <c r="J71">
        <v>841.25955820000001</v>
      </c>
      <c r="K71">
        <f t="shared" si="10"/>
        <v>0.13625223808227399</v>
      </c>
      <c r="L71">
        <v>84.153899899999999</v>
      </c>
      <c r="M71">
        <f t="shared" si="11"/>
        <v>4.326506043709568E-2</v>
      </c>
      <c r="N71" t="s">
        <v>28</v>
      </c>
      <c r="O71">
        <v>21</v>
      </c>
      <c r="P71">
        <v>0.74168290599999998</v>
      </c>
      <c r="Q71">
        <v>13</v>
      </c>
      <c r="R71">
        <v>0.43072865100000002</v>
      </c>
      <c r="S71">
        <v>36</v>
      </c>
      <c r="T71">
        <v>0.56398590199999998</v>
      </c>
      <c r="U71" t="str">
        <f>INDEX(ClusterAssignments!$C$2:$C$545,MATCH('Cities&amp;Data'!B71,ClusterAssignments!$A$2:$A$545,0))</f>
        <v>21</v>
      </c>
    </row>
    <row r="72" spans="1:21">
      <c r="A72" s="1" t="s">
        <v>657</v>
      </c>
      <c r="B72" s="1" t="s">
        <v>154</v>
      </c>
      <c r="C72">
        <v>894</v>
      </c>
      <c r="D72">
        <f t="shared" si="6"/>
        <v>7.082416652563886E-2</v>
      </c>
      <c r="E72">
        <v>12800</v>
      </c>
      <c r="F72">
        <f t="shared" si="7"/>
        <v>0.30819615828079383</v>
      </c>
      <c r="G72">
        <v>34.4</v>
      </c>
      <c r="H72">
        <f t="shared" si="8"/>
        <v>34.4</v>
      </c>
      <c r="I72">
        <f t="shared" si="9"/>
        <v>2.7519999999999999E-2</v>
      </c>
      <c r="J72">
        <v>830.33192499999996</v>
      </c>
      <c r="K72">
        <f t="shared" si="10"/>
        <v>0.13434292154698554</v>
      </c>
      <c r="L72">
        <v>172.92429480000001</v>
      </c>
      <c r="M72">
        <f t="shared" si="11"/>
        <v>9.4972299551320263E-2</v>
      </c>
      <c r="N72" t="s">
        <v>28</v>
      </c>
      <c r="O72">
        <v>9</v>
      </c>
      <c r="P72">
        <v>0.51010611800000005</v>
      </c>
      <c r="Q72">
        <v>13</v>
      </c>
      <c r="R72">
        <v>2.0355571960000001</v>
      </c>
      <c r="S72">
        <v>28</v>
      </c>
      <c r="T72">
        <v>0.18913200099999999</v>
      </c>
      <c r="U72" t="str">
        <f>INDEX(ClusterAssignments!$C$2:$C$545,MATCH('Cities&amp;Data'!B72,ClusterAssignments!$A$2:$A$545,0))</f>
        <v>9</v>
      </c>
    </row>
    <row r="73" spans="1:21">
      <c r="A73" s="1" t="s">
        <v>658</v>
      </c>
      <c r="B73" s="1" t="s">
        <v>300</v>
      </c>
      <c r="C73">
        <v>583</v>
      </c>
      <c r="D73">
        <f t="shared" si="6"/>
        <v>4.4508377051954644E-2</v>
      </c>
      <c r="E73">
        <v>2500</v>
      </c>
      <c r="F73">
        <f t="shared" si="7"/>
        <v>5.5516031695410056E-2</v>
      </c>
      <c r="G73">
        <v>76</v>
      </c>
      <c r="H73">
        <f t="shared" si="8"/>
        <v>76</v>
      </c>
      <c r="I73">
        <f t="shared" si="9"/>
        <v>6.08E-2</v>
      </c>
      <c r="J73">
        <v>825.29824780000001</v>
      </c>
      <c r="K73">
        <f t="shared" si="10"/>
        <v>0.13346341882801946</v>
      </c>
      <c r="L73">
        <v>200.19392010000001</v>
      </c>
      <c r="M73">
        <f t="shared" si="11"/>
        <v>0.11085639061040384</v>
      </c>
      <c r="N73" t="s">
        <v>28</v>
      </c>
      <c r="O73">
        <v>21</v>
      </c>
      <c r="P73">
        <v>0.99547475799999996</v>
      </c>
      <c r="Q73">
        <v>9</v>
      </c>
      <c r="R73">
        <v>1.249111772</v>
      </c>
      <c r="S73">
        <v>30</v>
      </c>
      <c r="T73">
        <v>0.53253154999999996</v>
      </c>
      <c r="U73" t="str">
        <f>INDEX(ClusterAssignments!$C$2:$C$545,MATCH('Cities&amp;Data'!B73,ClusterAssignments!$A$2:$A$545,0))</f>
        <v>21</v>
      </c>
    </row>
    <row r="74" spans="1:21">
      <c r="A74" s="1" t="s">
        <v>14</v>
      </c>
      <c r="B74" s="1" t="s">
        <v>149</v>
      </c>
      <c r="C74">
        <v>1896</v>
      </c>
      <c r="D74">
        <f t="shared" si="6"/>
        <v>0.15561008630902015</v>
      </c>
      <c r="E74">
        <v>1600</v>
      </c>
      <c r="F74">
        <f t="shared" si="7"/>
        <v>3.3437185683094964E-2</v>
      </c>
      <c r="G74">
        <v>86.1</v>
      </c>
      <c r="H74">
        <f t="shared" si="8"/>
        <v>86.1</v>
      </c>
      <c r="I74">
        <f t="shared" si="9"/>
        <v>6.8879999999999997E-2</v>
      </c>
      <c r="J74">
        <v>821.12389340000004</v>
      </c>
      <c r="K74">
        <f t="shared" si="10"/>
        <v>0.1327340601705497</v>
      </c>
      <c r="L74">
        <v>206.28943380000001</v>
      </c>
      <c r="M74">
        <f t="shared" si="11"/>
        <v>0.11440692324873428</v>
      </c>
      <c r="O74">
        <v>27</v>
      </c>
      <c r="P74">
        <v>0.53523098000000002</v>
      </c>
      <c r="Q74">
        <v>9</v>
      </c>
      <c r="R74">
        <v>0.785567287</v>
      </c>
      <c r="S74">
        <v>30</v>
      </c>
      <c r="T74">
        <v>0.41054437500000002</v>
      </c>
      <c r="U74" t="str">
        <f>INDEX(ClusterAssignments!$C$2:$C$545,MATCH('Cities&amp;Data'!B74,ClusterAssignments!$A$2:$A$545,0))</f>
        <v>27</v>
      </c>
    </row>
    <row r="75" spans="1:21">
      <c r="A75" s="1" t="s">
        <v>39</v>
      </c>
      <c r="B75" s="1" t="s">
        <v>168</v>
      </c>
      <c r="C75">
        <v>1230</v>
      </c>
      <c r="D75">
        <f t="shared" si="6"/>
        <v>9.9255373159587074E-2</v>
      </c>
      <c r="E75">
        <v>7800</v>
      </c>
      <c r="F75">
        <f t="shared" si="7"/>
        <v>0.18553590265682113</v>
      </c>
      <c r="G75">
        <v>69</v>
      </c>
      <c r="H75">
        <f t="shared" si="8"/>
        <v>69</v>
      </c>
      <c r="I75">
        <f t="shared" si="9"/>
        <v>5.5199999999999999E-2</v>
      </c>
      <c r="J75">
        <v>816.83950270000003</v>
      </c>
      <c r="K75">
        <f t="shared" si="10"/>
        <v>0.13198547556330409</v>
      </c>
      <c r="L75">
        <v>79.513520999999997</v>
      </c>
      <c r="M75">
        <f t="shared" si="11"/>
        <v>4.0562118970707065E-2</v>
      </c>
      <c r="N75" t="s">
        <v>37</v>
      </c>
      <c r="O75">
        <v>9</v>
      </c>
      <c r="P75">
        <v>0.56642088700000004</v>
      </c>
      <c r="Q75">
        <v>13</v>
      </c>
      <c r="R75">
        <v>0.44213192200000001</v>
      </c>
      <c r="S75">
        <v>37</v>
      </c>
      <c r="T75">
        <v>0.34758230899999998</v>
      </c>
      <c r="U75" t="str">
        <f>INDEX(ClusterAssignments!$C$2:$C$545,MATCH('Cities&amp;Data'!B75,ClusterAssignments!$A$2:$A$545,0))</f>
        <v>9</v>
      </c>
    </row>
    <row r="76" spans="1:21">
      <c r="A76" s="1" t="s">
        <v>58</v>
      </c>
      <c r="B76" s="1" t="s">
        <v>59</v>
      </c>
      <c r="C76">
        <v>1347</v>
      </c>
      <c r="D76">
        <f t="shared" si="6"/>
        <v>0.10915552546962261</v>
      </c>
      <c r="E76">
        <v>3000</v>
      </c>
      <c r="F76">
        <f t="shared" si="7"/>
        <v>6.7782057257807324E-2</v>
      </c>
      <c r="G76">
        <v>147.4</v>
      </c>
      <c r="H76">
        <f t="shared" si="8"/>
        <v>147.4</v>
      </c>
      <c r="I76">
        <f t="shared" si="9"/>
        <v>0.11792000000000001</v>
      </c>
      <c r="J76">
        <v>782.17801829999996</v>
      </c>
      <c r="K76">
        <f t="shared" si="10"/>
        <v>0.12592929266520295</v>
      </c>
      <c r="L76">
        <v>209.61991119999999</v>
      </c>
      <c r="M76">
        <f t="shared" si="11"/>
        <v>0.11634686946030982</v>
      </c>
      <c r="N76" t="s">
        <v>646</v>
      </c>
      <c r="O76">
        <v>21</v>
      </c>
      <c r="P76">
        <v>0.52616319499999997</v>
      </c>
      <c r="Q76">
        <v>9</v>
      </c>
      <c r="R76">
        <v>0.74051827000000003</v>
      </c>
      <c r="S76">
        <v>30</v>
      </c>
      <c r="T76">
        <v>0.13751256000000001</v>
      </c>
      <c r="U76" t="str">
        <f>INDEX(ClusterAssignments!$C$2:$C$545,MATCH('Cities&amp;Data'!B76,ClusterAssignments!$A$2:$A$545,0))</f>
        <v>21</v>
      </c>
    </row>
    <row r="77" spans="1:21">
      <c r="A77" s="1" t="s">
        <v>24</v>
      </c>
      <c r="B77" s="1" t="s">
        <v>164</v>
      </c>
      <c r="C77">
        <v>1373</v>
      </c>
      <c r="D77">
        <f t="shared" si="6"/>
        <v>0.11135555931629718</v>
      </c>
      <c r="E77">
        <v>3800</v>
      </c>
      <c r="F77">
        <f t="shared" si="7"/>
        <v>8.740769815764296E-2</v>
      </c>
      <c r="G77">
        <v>164.1</v>
      </c>
      <c r="H77">
        <f t="shared" si="8"/>
        <v>164.1</v>
      </c>
      <c r="I77">
        <f t="shared" si="9"/>
        <v>0.13128000000000001</v>
      </c>
      <c r="J77">
        <v>776.78835040000001</v>
      </c>
      <c r="K77">
        <f t="shared" si="10"/>
        <v>0.1249875899329788</v>
      </c>
      <c r="L77">
        <v>104.38070999999999</v>
      </c>
      <c r="M77">
        <f t="shared" si="11"/>
        <v>5.5046831910985028E-2</v>
      </c>
      <c r="N77" t="s">
        <v>64</v>
      </c>
      <c r="O77">
        <v>27</v>
      </c>
      <c r="P77">
        <v>0.50438122100000005</v>
      </c>
      <c r="Q77">
        <v>9</v>
      </c>
      <c r="R77">
        <v>0.46778342699999997</v>
      </c>
      <c r="S77">
        <v>30</v>
      </c>
      <c r="T77">
        <v>0.22340254600000001</v>
      </c>
      <c r="U77" t="str">
        <f>INDEX(ClusterAssignments!$C$2:$C$545,MATCH('Cities&amp;Data'!B77,ClusterAssignments!$A$2:$A$545,0))</f>
        <v>27</v>
      </c>
    </row>
    <row r="78" spans="1:21">
      <c r="A78" s="1" t="s">
        <v>654</v>
      </c>
      <c r="B78" s="1" t="s">
        <v>312</v>
      </c>
      <c r="C78">
        <v>1075</v>
      </c>
      <c r="D78">
        <f t="shared" si="6"/>
        <v>8.6139786765950244E-2</v>
      </c>
      <c r="E78">
        <v>4500</v>
      </c>
      <c r="F78">
        <f t="shared" si="7"/>
        <v>0.10458013394499914</v>
      </c>
      <c r="G78">
        <v>139.4</v>
      </c>
      <c r="H78">
        <f t="shared" si="8"/>
        <v>139.4</v>
      </c>
      <c r="I78">
        <f t="shared" si="9"/>
        <v>0.11152000000000001</v>
      </c>
      <c r="J78">
        <v>750.67662399999995</v>
      </c>
      <c r="K78">
        <f t="shared" si="10"/>
        <v>0.12042525241048146</v>
      </c>
      <c r="L78">
        <v>198.49018150000001</v>
      </c>
      <c r="M78">
        <f t="shared" si="11"/>
        <v>0.10986399197032147</v>
      </c>
      <c r="N78" t="s">
        <v>41</v>
      </c>
      <c r="O78">
        <v>21</v>
      </c>
      <c r="P78">
        <v>0.331703843</v>
      </c>
      <c r="Q78">
        <v>13</v>
      </c>
      <c r="R78">
        <v>0.59625813400000005</v>
      </c>
      <c r="S78">
        <v>30</v>
      </c>
      <c r="T78">
        <v>0.31661223999999999</v>
      </c>
      <c r="U78" t="str">
        <f>INDEX(ClusterAssignments!$C$2:$C$545,MATCH('Cities&amp;Data'!B78,ClusterAssignments!$A$2:$A$545,0))</f>
        <v>21</v>
      </c>
    </row>
    <row r="79" spans="1:21">
      <c r="A79" s="1" t="s">
        <v>659</v>
      </c>
      <c r="B79" s="1" t="s">
        <v>182</v>
      </c>
      <c r="C79">
        <v>1813</v>
      </c>
      <c r="D79">
        <f t="shared" si="6"/>
        <v>0.14858690133694363</v>
      </c>
      <c r="E79">
        <v>13800</v>
      </c>
      <c r="F79">
        <f t="shared" si="7"/>
        <v>0.33272820940558839</v>
      </c>
      <c r="G79">
        <v>51.5</v>
      </c>
      <c r="H79">
        <f t="shared" si="8"/>
        <v>51.5</v>
      </c>
      <c r="I79">
        <f t="shared" si="9"/>
        <v>4.1200000000000001E-2</v>
      </c>
      <c r="J79">
        <v>740.25967900000001</v>
      </c>
      <c r="K79">
        <f t="shared" si="10"/>
        <v>0.11860516520846136</v>
      </c>
      <c r="L79">
        <v>216.6851705</v>
      </c>
      <c r="M79">
        <f t="shared" si="11"/>
        <v>0.12046226235048045</v>
      </c>
      <c r="N79" t="s">
        <v>41</v>
      </c>
      <c r="O79">
        <v>9</v>
      </c>
      <c r="P79">
        <v>1.757988122</v>
      </c>
      <c r="Q79">
        <v>13</v>
      </c>
      <c r="R79">
        <v>2.9851529010000002</v>
      </c>
      <c r="S79">
        <v>28</v>
      </c>
      <c r="T79">
        <v>0.43186801499999999</v>
      </c>
      <c r="U79" t="str">
        <f>INDEX(ClusterAssignments!$C$2:$C$545,MATCH('Cities&amp;Data'!B79,ClusterAssignments!$A$2:$A$545,0))</f>
        <v>9</v>
      </c>
    </row>
    <row r="80" spans="1:21">
      <c r="A80" s="1" t="s">
        <v>14</v>
      </c>
      <c r="B80" s="1" t="s">
        <v>214</v>
      </c>
      <c r="C80">
        <v>2647</v>
      </c>
      <c r="D80">
        <f t="shared" si="6"/>
        <v>0.21915721780335082</v>
      </c>
      <c r="E80">
        <v>1000</v>
      </c>
      <c r="F80">
        <f t="shared" si="7"/>
        <v>1.8717955008218237E-2</v>
      </c>
      <c r="G80">
        <v>35.1</v>
      </c>
      <c r="H80">
        <f t="shared" si="8"/>
        <v>35.1</v>
      </c>
      <c r="I80">
        <f t="shared" si="9"/>
        <v>2.8080000000000001E-2</v>
      </c>
      <c r="J80">
        <v>738.36494979999998</v>
      </c>
      <c r="K80">
        <f t="shared" si="10"/>
        <v>0.11827411110687842</v>
      </c>
      <c r="L80">
        <v>185.4980578</v>
      </c>
      <c r="M80">
        <f t="shared" si="11"/>
        <v>0.10229630177907863</v>
      </c>
      <c r="N80" t="s">
        <v>646</v>
      </c>
      <c r="O80">
        <v>17</v>
      </c>
      <c r="P80">
        <v>0.37771503000000001</v>
      </c>
      <c r="Q80">
        <v>9</v>
      </c>
      <c r="R80">
        <v>1.372155826</v>
      </c>
      <c r="S80">
        <v>25</v>
      </c>
      <c r="T80">
        <v>0.46173317200000003</v>
      </c>
      <c r="U80" t="str">
        <f>INDEX(ClusterAssignments!$C$2:$C$545,MATCH('Cities&amp;Data'!B80,ClusterAssignments!$A$2:$A$545,0))</f>
        <v>17</v>
      </c>
    </row>
    <row r="81" spans="1:21">
      <c r="A81" s="1" t="s">
        <v>14</v>
      </c>
      <c r="B81" s="1" t="s">
        <v>223</v>
      </c>
      <c r="C81">
        <v>3533</v>
      </c>
      <c r="D81">
        <f t="shared" si="6"/>
        <v>0.29412760196310711</v>
      </c>
      <c r="E81">
        <v>800</v>
      </c>
      <c r="F81">
        <f t="shared" si="7"/>
        <v>1.3811544783259329E-2</v>
      </c>
      <c r="G81">
        <v>31</v>
      </c>
      <c r="H81">
        <f t="shared" si="8"/>
        <v>31</v>
      </c>
      <c r="I81">
        <f t="shared" si="9"/>
        <v>2.4799999999999999E-2</v>
      </c>
      <c r="J81">
        <v>728.02008190000004</v>
      </c>
      <c r="K81">
        <f t="shared" si="10"/>
        <v>0.1164666174826557</v>
      </c>
      <c r="L81">
        <v>182.89913580000001</v>
      </c>
      <c r="M81">
        <f t="shared" si="11"/>
        <v>0.10078247409537168</v>
      </c>
      <c r="N81" t="s">
        <v>37</v>
      </c>
      <c r="O81">
        <v>17</v>
      </c>
      <c r="P81">
        <v>0.61057479100000001</v>
      </c>
      <c r="Q81">
        <v>11</v>
      </c>
      <c r="R81">
        <v>1.82462959</v>
      </c>
      <c r="S81">
        <v>15</v>
      </c>
      <c r="T81">
        <v>0.86705066399999997</v>
      </c>
      <c r="U81" t="str">
        <f>INDEX(ClusterAssignments!$C$2:$C$545,MATCH('Cities&amp;Data'!B81,ClusterAssignments!$A$2:$A$545,0))</f>
        <v>17</v>
      </c>
    </row>
    <row r="82" spans="1:21">
      <c r="A82" s="1" t="s">
        <v>14</v>
      </c>
      <c r="B82" s="1" t="s">
        <v>231</v>
      </c>
      <c r="C82">
        <v>2479</v>
      </c>
      <c r="D82">
        <f t="shared" si="6"/>
        <v>0.20494161448637671</v>
      </c>
      <c r="E82">
        <v>1000</v>
      </c>
      <c r="F82">
        <f t="shared" si="7"/>
        <v>1.8717955008218237E-2</v>
      </c>
      <c r="G82">
        <v>4.3</v>
      </c>
      <c r="H82">
        <f t="shared" si="8"/>
        <v>4.3</v>
      </c>
      <c r="I82">
        <f t="shared" si="9"/>
        <v>3.4399999999999999E-3</v>
      </c>
      <c r="J82">
        <v>709.916563</v>
      </c>
      <c r="K82">
        <f t="shared" si="10"/>
        <v>0.11330350362716166</v>
      </c>
      <c r="L82">
        <v>178.35102230000001</v>
      </c>
      <c r="M82">
        <f t="shared" si="11"/>
        <v>9.8133275648884508E-2</v>
      </c>
      <c r="N82" t="s">
        <v>650</v>
      </c>
      <c r="O82">
        <v>17</v>
      </c>
      <c r="P82">
        <v>0.54260752599999995</v>
      </c>
      <c r="Q82">
        <v>9</v>
      </c>
      <c r="R82">
        <v>1.0379503539999999</v>
      </c>
      <c r="S82">
        <v>25</v>
      </c>
      <c r="T82">
        <v>0.30421374000000001</v>
      </c>
      <c r="U82" t="str">
        <f>INDEX(ClusterAssignments!$C$2:$C$545,MATCH('Cities&amp;Data'!B82,ClusterAssignments!$A$2:$A$545,0))</f>
        <v>17</v>
      </c>
    </row>
    <row r="83" spans="1:21">
      <c r="A83" s="1" t="s">
        <v>24</v>
      </c>
      <c r="B83" s="1" t="s">
        <v>111</v>
      </c>
      <c r="C83">
        <v>660</v>
      </c>
      <c r="D83">
        <f t="shared" si="6"/>
        <v>5.1023861905567777E-2</v>
      </c>
      <c r="E83">
        <v>7200</v>
      </c>
      <c r="F83">
        <f t="shared" si="7"/>
        <v>0.17081667198194442</v>
      </c>
      <c r="G83">
        <v>22.9</v>
      </c>
      <c r="H83">
        <f t="shared" si="8"/>
        <v>22.9</v>
      </c>
      <c r="I83">
        <f t="shared" si="9"/>
        <v>1.8319999999999999E-2</v>
      </c>
      <c r="J83">
        <v>701.32891070000005</v>
      </c>
      <c r="K83">
        <f t="shared" si="10"/>
        <v>0.11180303721914774</v>
      </c>
      <c r="L83">
        <v>94.240869599999996</v>
      </c>
      <c r="M83">
        <f t="shared" si="11"/>
        <v>4.9140548034096759E-2</v>
      </c>
      <c r="O83">
        <v>8</v>
      </c>
      <c r="P83">
        <v>0.33138957499999999</v>
      </c>
      <c r="Q83">
        <v>13</v>
      </c>
      <c r="R83">
        <v>0.74475311099999997</v>
      </c>
      <c r="S83">
        <v>37</v>
      </c>
      <c r="T83">
        <v>0.137235786</v>
      </c>
      <c r="U83" t="str">
        <f>INDEX(ClusterAssignments!$C$2:$C$545,MATCH('Cities&amp;Data'!B83,ClusterAssignments!$A$2:$A$545,0))</f>
        <v>8</v>
      </c>
    </row>
    <row r="84" spans="1:21">
      <c r="A84" s="1" t="s">
        <v>14</v>
      </c>
      <c r="B84" s="1" t="s">
        <v>176</v>
      </c>
      <c r="C84">
        <v>1730</v>
      </c>
      <c r="D84">
        <f t="shared" si="6"/>
        <v>0.14156371636486714</v>
      </c>
      <c r="E84">
        <v>1400</v>
      </c>
      <c r="F84">
        <f t="shared" si="7"/>
        <v>2.8530775458136055E-2</v>
      </c>
      <c r="G84">
        <v>94.1</v>
      </c>
      <c r="H84">
        <f t="shared" si="8"/>
        <v>94.1</v>
      </c>
      <c r="I84">
        <f t="shared" si="9"/>
        <v>7.528E-2</v>
      </c>
      <c r="J84">
        <v>695.69236950000004</v>
      </c>
      <c r="K84">
        <f t="shared" si="10"/>
        <v>0.11081819986983092</v>
      </c>
      <c r="L84">
        <v>174.77750449999999</v>
      </c>
      <c r="M84">
        <f t="shared" si="11"/>
        <v>9.6051762554663286E-2</v>
      </c>
      <c r="N84" t="s">
        <v>646</v>
      </c>
      <c r="O84">
        <v>27</v>
      </c>
      <c r="P84">
        <v>0.18572381900000001</v>
      </c>
      <c r="Q84">
        <v>9</v>
      </c>
      <c r="R84">
        <v>0.325664026</v>
      </c>
      <c r="S84">
        <v>30</v>
      </c>
      <c r="T84">
        <v>0.20227448200000001</v>
      </c>
      <c r="U84" t="str">
        <f>INDEX(ClusterAssignments!$C$2:$C$545,MATCH('Cities&amp;Data'!B84,ClusterAssignments!$A$2:$A$545,0))</f>
        <v>27</v>
      </c>
    </row>
    <row r="85" spans="1:21">
      <c r="A85" s="1" t="s">
        <v>18</v>
      </c>
      <c r="B85" s="1" t="s">
        <v>194</v>
      </c>
      <c r="C85">
        <v>557</v>
      </c>
      <c r="D85">
        <f t="shared" si="6"/>
        <v>4.2308343205280083E-2</v>
      </c>
      <c r="E85">
        <v>10500</v>
      </c>
      <c r="F85">
        <f t="shared" si="7"/>
        <v>0.25177244069376642</v>
      </c>
      <c r="G85" t="e">
        <v>#N/A</v>
      </c>
      <c r="H85">
        <f t="shared" si="8"/>
        <v>0</v>
      </c>
      <c r="I85">
        <f t="shared" si="9"/>
        <v>0</v>
      </c>
      <c r="J85">
        <v>689.14440030000003</v>
      </c>
      <c r="K85">
        <f t="shared" si="10"/>
        <v>0.10967411444553983</v>
      </c>
      <c r="L85">
        <v>84.573990499999994</v>
      </c>
      <c r="M85">
        <f t="shared" si="11"/>
        <v>4.3509756037788991E-2</v>
      </c>
      <c r="O85">
        <v>9</v>
      </c>
      <c r="P85">
        <v>9.7698588000000003E-2</v>
      </c>
      <c r="Q85">
        <v>14</v>
      </c>
      <c r="R85">
        <v>0.81312598000000003</v>
      </c>
      <c r="S85">
        <v>37</v>
      </c>
      <c r="T85">
        <v>0.202701296</v>
      </c>
      <c r="U85" t="str">
        <f>INDEX(ClusterAssignments!$C$2:$C$545,MATCH('Cities&amp;Data'!B85,ClusterAssignments!$A$2:$A$545,0))</f>
        <v>9</v>
      </c>
    </row>
    <row r="86" spans="1:21">
      <c r="A86" s="1" t="s">
        <v>660</v>
      </c>
      <c r="B86" s="1" t="s">
        <v>126</v>
      </c>
      <c r="C86">
        <v>570</v>
      </c>
      <c r="D86">
        <f t="shared" si="6"/>
        <v>4.3408360128617367E-2</v>
      </c>
      <c r="E86">
        <v>6300</v>
      </c>
      <c r="F86">
        <f t="shared" si="7"/>
        <v>0.14873782596962931</v>
      </c>
      <c r="G86">
        <v>23</v>
      </c>
      <c r="H86">
        <f t="shared" si="8"/>
        <v>23</v>
      </c>
      <c r="I86">
        <f t="shared" si="9"/>
        <v>1.84E-2</v>
      </c>
      <c r="J86">
        <v>659.28023929999995</v>
      </c>
      <c r="K86">
        <f t="shared" si="10"/>
        <v>0.10445613765530348</v>
      </c>
      <c r="L86">
        <v>149.08419169999999</v>
      </c>
      <c r="M86">
        <f t="shared" si="11"/>
        <v>8.108584660844316E-2</v>
      </c>
      <c r="N86" t="s">
        <v>28</v>
      </c>
      <c r="O86">
        <v>8</v>
      </c>
      <c r="P86">
        <v>0.35885810800000001</v>
      </c>
      <c r="Q86">
        <v>13</v>
      </c>
      <c r="R86">
        <v>0.71491626699999999</v>
      </c>
      <c r="S86">
        <v>37</v>
      </c>
      <c r="T86">
        <v>0.489902218</v>
      </c>
      <c r="U86" t="str">
        <f>INDEX(ClusterAssignments!$C$2:$C$545,MATCH('Cities&amp;Data'!B86,ClusterAssignments!$A$2:$A$545,0))</f>
        <v>8</v>
      </c>
    </row>
    <row r="87" spans="1:21">
      <c r="A87" s="1" t="s">
        <v>39</v>
      </c>
      <c r="B87" s="1" t="s">
        <v>142</v>
      </c>
      <c r="C87">
        <v>350</v>
      </c>
      <c r="D87">
        <f t="shared" si="6"/>
        <v>2.4792689118294128E-2</v>
      </c>
      <c r="E87">
        <v>22100</v>
      </c>
      <c r="F87">
        <f t="shared" si="7"/>
        <v>0.53634423374138307</v>
      </c>
      <c r="G87">
        <v>6.5</v>
      </c>
      <c r="H87">
        <f t="shared" si="8"/>
        <v>6.5</v>
      </c>
      <c r="I87">
        <f t="shared" si="9"/>
        <v>5.1999999999999998E-3</v>
      </c>
      <c r="J87">
        <v>657.82012139999995</v>
      </c>
      <c r="K87">
        <f t="shared" si="10"/>
        <v>0.1042010204493251</v>
      </c>
      <c r="L87">
        <v>64.034114250000002</v>
      </c>
      <c r="M87">
        <f t="shared" si="11"/>
        <v>3.1545628877695304E-2</v>
      </c>
      <c r="N87" t="s">
        <v>650</v>
      </c>
      <c r="O87">
        <v>15</v>
      </c>
      <c r="P87">
        <v>8.6772492000000007E-2</v>
      </c>
      <c r="Q87">
        <v>8</v>
      </c>
      <c r="R87">
        <v>0.78020791599999995</v>
      </c>
      <c r="S87">
        <v>21</v>
      </c>
      <c r="T87">
        <v>0.37357915600000002</v>
      </c>
      <c r="U87" t="str">
        <f>INDEX(ClusterAssignments!$C$2:$C$545,MATCH('Cities&amp;Data'!B87,ClusterAssignments!$A$2:$A$545,0))</f>
        <v>15</v>
      </c>
    </row>
    <row r="88" spans="1:21">
      <c r="A88" s="1" t="s">
        <v>33</v>
      </c>
      <c r="B88" s="1" t="s">
        <v>34</v>
      </c>
      <c r="C88">
        <v>298</v>
      </c>
      <c r="D88">
        <f t="shared" si="6"/>
        <v>2.0392621424944999E-2</v>
      </c>
      <c r="E88">
        <v>10500</v>
      </c>
      <c r="F88">
        <f t="shared" si="7"/>
        <v>0.25177244069376642</v>
      </c>
      <c r="G88">
        <v>20.100000000000001</v>
      </c>
      <c r="H88">
        <f t="shared" si="8"/>
        <v>20.100000000000001</v>
      </c>
      <c r="I88">
        <f t="shared" si="9"/>
        <v>1.6080000000000001E-2</v>
      </c>
      <c r="J88">
        <v>651.15806339999995</v>
      </c>
      <c r="K88">
        <f t="shared" si="10"/>
        <v>0.10303700100745267</v>
      </c>
      <c r="L88">
        <v>89.470956299999997</v>
      </c>
      <c r="M88">
        <f t="shared" si="11"/>
        <v>4.6362154991742281E-2</v>
      </c>
      <c r="O88">
        <v>9</v>
      </c>
      <c r="P88">
        <v>0.26653229699999997</v>
      </c>
      <c r="Q88">
        <v>14</v>
      </c>
      <c r="R88">
        <v>0.68792337999999997</v>
      </c>
      <c r="S88">
        <v>37</v>
      </c>
      <c r="T88">
        <v>0.28850255499999999</v>
      </c>
      <c r="U88" t="str">
        <f>INDEX(ClusterAssignments!$C$2:$C$545,MATCH('Cities&amp;Data'!B88,ClusterAssignments!$A$2:$A$545,0))</f>
        <v>9</v>
      </c>
    </row>
    <row r="89" spans="1:21">
      <c r="A89" s="1" t="s">
        <v>656</v>
      </c>
      <c r="B89" s="1" t="s">
        <v>213</v>
      </c>
      <c r="C89">
        <v>868</v>
      </c>
      <c r="D89">
        <f t="shared" si="6"/>
        <v>6.8624132678964292E-2</v>
      </c>
      <c r="E89">
        <v>9600</v>
      </c>
      <c r="F89">
        <f t="shared" si="7"/>
        <v>0.22969359468145131</v>
      </c>
      <c r="G89" t="e">
        <v>#N/A</v>
      </c>
      <c r="H89">
        <f t="shared" si="8"/>
        <v>0</v>
      </c>
      <c r="I89">
        <f t="shared" si="9"/>
        <v>0</v>
      </c>
      <c r="J89">
        <v>641.2156377</v>
      </c>
      <c r="K89">
        <f t="shared" si="10"/>
        <v>0.10129982357456752</v>
      </c>
      <c r="L89">
        <v>64.142863000000006</v>
      </c>
      <c r="M89">
        <f t="shared" si="11"/>
        <v>3.1608973167488744E-2</v>
      </c>
      <c r="N89" t="s">
        <v>28</v>
      </c>
      <c r="O89">
        <v>9</v>
      </c>
      <c r="P89">
        <v>0.14628295599999999</v>
      </c>
      <c r="Q89">
        <v>14</v>
      </c>
      <c r="R89">
        <v>0.75101176800000002</v>
      </c>
      <c r="S89">
        <v>37</v>
      </c>
      <c r="T89">
        <v>9.9498716000000001E-2</v>
      </c>
      <c r="U89" t="str">
        <f>INDEX(ClusterAssignments!$C$2:$C$545,MATCH('Cities&amp;Data'!B89,ClusterAssignments!$A$2:$A$545,0))</f>
        <v>9</v>
      </c>
    </row>
    <row r="90" spans="1:21">
      <c r="A90" s="1" t="s">
        <v>14</v>
      </c>
      <c r="B90" s="1" t="s">
        <v>190</v>
      </c>
      <c r="C90">
        <v>2002</v>
      </c>
      <c r="D90">
        <f t="shared" si="6"/>
        <v>0.16457945506853952</v>
      </c>
      <c r="E90">
        <v>900</v>
      </c>
      <c r="F90">
        <f t="shared" si="7"/>
        <v>1.6264749895738784E-2</v>
      </c>
      <c r="G90" t="e">
        <v>#N/A</v>
      </c>
      <c r="H90">
        <f t="shared" si="8"/>
        <v>0</v>
      </c>
      <c r="I90">
        <f t="shared" si="9"/>
        <v>0</v>
      </c>
      <c r="J90">
        <v>634.91627029999995</v>
      </c>
      <c r="K90">
        <f t="shared" si="10"/>
        <v>0.10019917477728935</v>
      </c>
      <c r="L90">
        <v>159.50883780000001</v>
      </c>
      <c r="M90">
        <f t="shared" si="11"/>
        <v>8.7158024942009069E-2</v>
      </c>
      <c r="N90" t="s">
        <v>661</v>
      </c>
      <c r="O90">
        <v>27</v>
      </c>
      <c r="P90">
        <v>0.18056999800000001</v>
      </c>
      <c r="Q90">
        <v>9</v>
      </c>
      <c r="R90">
        <v>0.37399394699999999</v>
      </c>
      <c r="S90">
        <v>25</v>
      </c>
      <c r="T90">
        <v>0.13437912799999999</v>
      </c>
      <c r="U90" t="str">
        <f>INDEX(ClusterAssignments!$C$2:$C$545,MATCH('Cities&amp;Data'!B90,ClusterAssignments!$A$2:$A$545,0))</f>
        <v>27</v>
      </c>
    </row>
    <row r="91" spans="1:21">
      <c r="A91" s="1" t="s">
        <v>24</v>
      </c>
      <c r="B91" s="1" t="s">
        <v>139</v>
      </c>
      <c r="C91">
        <v>596</v>
      </c>
      <c r="D91">
        <f t="shared" si="6"/>
        <v>4.5608393975291928E-2</v>
      </c>
      <c r="E91">
        <v>7200</v>
      </c>
      <c r="F91">
        <f t="shared" si="7"/>
        <v>0.17081667198194442</v>
      </c>
      <c r="G91">
        <v>35.11</v>
      </c>
      <c r="H91">
        <f t="shared" si="8"/>
        <v>35.11</v>
      </c>
      <c r="I91">
        <f t="shared" si="9"/>
        <v>2.8087999999999998E-2</v>
      </c>
      <c r="J91">
        <v>632.52765680000005</v>
      </c>
      <c r="K91">
        <f t="shared" si="10"/>
        <v>9.9781827382067201E-2</v>
      </c>
      <c r="L91">
        <v>84.995721000000003</v>
      </c>
      <c r="M91">
        <f t="shared" si="11"/>
        <v>4.3755406852228049E-2</v>
      </c>
      <c r="O91">
        <v>8</v>
      </c>
      <c r="P91">
        <v>0.26451166199999998</v>
      </c>
      <c r="Q91">
        <v>14</v>
      </c>
      <c r="R91">
        <v>0.824487003</v>
      </c>
      <c r="S91">
        <v>37</v>
      </c>
      <c r="T91">
        <v>0.12918126299999999</v>
      </c>
      <c r="U91" t="str">
        <f>INDEX(ClusterAssignments!$C$2:$C$545,MATCH('Cities&amp;Data'!B91,ClusterAssignments!$A$2:$A$545,0))</f>
        <v>8</v>
      </c>
    </row>
    <row r="92" spans="1:21">
      <c r="A92" s="1" t="s">
        <v>662</v>
      </c>
      <c r="B92" s="1" t="s">
        <v>153</v>
      </c>
      <c r="C92">
        <v>311</v>
      </c>
      <c r="D92">
        <f t="shared" si="6"/>
        <v>2.1492638348282283E-2</v>
      </c>
      <c r="E92">
        <v>6700</v>
      </c>
      <c r="F92">
        <f t="shared" si="7"/>
        <v>0.15855064641954714</v>
      </c>
      <c r="G92" t="e">
        <v>#N/A</v>
      </c>
      <c r="H92">
        <f t="shared" si="8"/>
        <v>0</v>
      </c>
      <c r="I92">
        <f t="shared" si="9"/>
        <v>0</v>
      </c>
      <c r="J92">
        <v>631.1631969</v>
      </c>
      <c r="K92">
        <f t="shared" si="10"/>
        <v>9.9543423896049019E-2</v>
      </c>
      <c r="L92">
        <v>51.948720000000002</v>
      </c>
      <c r="M92">
        <f t="shared" si="11"/>
        <v>2.4506093107032372E-2</v>
      </c>
      <c r="O92">
        <v>8</v>
      </c>
      <c r="P92">
        <v>0.30374215199999999</v>
      </c>
      <c r="Q92">
        <v>14</v>
      </c>
      <c r="R92">
        <v>0.75016934400000002</v>
      </c>
      <c r="S92">
        <v>37</v>
      </c>
      <c r="T92">
        <v>0.38205502200000002</v>
      </c>
      <c r="U92" t="str">
        <f>INDEX(ClusterAssignments!$C$2:$C$545,MATCH('Cities&amp;Data'!B92,ClusterAssignments!$A$2:$A$545,0))</f>
        <v>8</v>
      </c>
    </row>
    <row r="93" spans="1:21">
      <c r="A93" s="1" t="s">
        <v>14</v>
      </c>
      <c r="B93" s="1" t="s">
        <v>240</v>
      </c>
      <c r="C93">
        <v>2994</v>
      </c>
      <c r="D93">
        <f t="shared" si="6"/>
        <v>0.24851920798781521</v>
      </c>
      <c r="E93">
        <v>600</v>
      </c>
      <c r="F93">
        <f t="shared" si="7"/>
        <v>8.9051345583004201E-3</v>
      </c>
      <c r="G93">
        <v>30.4</v>
      </c>
      <c r="H93">
        <f t="shared" si="8"/>
        <v>30.4</v>
      </c>
      <c r="I93">
        <f t="shared" si="9"/>
        <v>2.4319999999999998E-2</v>
      </c>
      <c r="J93">
        <v>631.03694489999998</v>
      </c>
      <c r="K93">
        <f t="shared" si="10"/>
        <v>9.9521364679126062E-2</v>
      </c>
      <c r="L93">
        <v>158.53424200000001</v>
      </c>
      <c r="M93">
        <f t="shared" si="11"/>
        <v>8.6590339531494823E-2</v>
      </c>
      <c r="N93" t="s">
        <v>650</v>
      </c>
      <c r="O93">
        <v>17</v>
      </c>
      <c r="P93">
        <v>0.68432688100000005</v>
      </c>
      <c r="Q93">
        <v>9</v>
      </c>
      <c r="R93">
        <v>1.821135183</v>
      </c>
      <c r="S93">
        <v>25</v>
      </c>
      <c r="T93">
        <v>0.574282285</v>
      </c>
      <c r="U93" t="str">
        <f>INDEX(ClusterAssignments!$C$2:$C$545,MATCH('Cities&amp;Data'!B93,ClusterAssignments!$A$2:$A$545,0))</f>
        <v>17</v>
      </c>
    </row>
    <row r="94" spans="1:21">
      <c r="A94" s="1" t="s">
        <v>652</v>
      </c>
      <c r="B94" s="1" t="s">
        <v>201</v>
      </c>
      <c r="C94">
        <v>1294</v>
      </c>
      <c r="D94">
        <f t="shared" si="6"/>
        <v>0.10467084108986292</v>
      </c>
      <c r="E94">
        <v>2700</v>
      </c>
      <c r="F94">
        <f t="shared" si="7"/>
        <v>6.0422441920368962E-2</v>
      </c>
      <c r="G94">
        <v>69.2</v>
      </c>
      <c r="H94">
        <f t="shared" si="8"/>
        <v>69.2</v>
      </c>
      <c r="I94">
        <f t="shared" si="9"/>
        <v>5.5359999999999999E-2</v>
      </c>
      <c r="J94">
        <v>624.64872060000005</v>
      </c>
      <c r="K94">
        <f t="shared" si="10"/>
        <v>9.8405190475262666E-2</v>
      </c>
      <c r="L94">
        <v>186.928956</v>
      </c>
      <c r="M94">
        <f t="shared" si="11"/>
        <v>0.10312977554540423</v>
      </c>
      <c r="N94" t="s">
        <v>41</v>
      </c>
      <c r="O94">
        <v>27</v>
      </c>
      <c r="P94">
        <v>0.36356442500000002</v>
      </c>
      <c r="Q94">
        <v>9</v>
      </c>
      <c r="R94">
        <v>0.37089186800000001</v>
      </c>
      <c r="S94">
        <v>30</v>
      </c>
      <c r="T94">
        <v>5.1862947999999999E-2</v>
      </c>
      <c r="U94" t="str">
        <f>INDEX(ClusterAssignments!$C$2:$C$545,MATCH('Cities&amp;Data'!B94,ClusterAssignments!$A$2:$A$545,0))</f>
        <v>27</v>
      </c>
    </row>
    <row r="95" spans="1:21">
      <c r="A95" s="1" t="s">
        <v>14</v>
      </c>
      <c r="B95" s="1" t="s">
        <v>210</v>
      </c>
      <c r="C95">
        <v>1080</v>
      </c>
      <c r="D95">
        <f t="shared" si="6"/>
        <v>8.6562870198003045E-2</v>
      </c>
      <c r="E95">
        <v>1700</v>
      </c>
      <c r="F95">
        <f t="shared" si="7"/>
        <v>3.589039079557442E-2</v>
      </c>
      <c r="G95">
        <v>6.2</v>
      </c>
      <c r="H95">
        <f t="shared" si="8"/>
        <v>6.2</v>
      </c>
      <c r="I95">
        <f t="shared" si="9"/>
        <v>4.96E-3</v>
      </c>
      <c r="J95">
        <v>624.57140240000001</v>
      </c>
      <c r="K95">
        <f t="shared" si="10"/>
        <v>9.8391681153066637E-2</v>
      </c>
      <c r="L95">
        <v>156.90991579999999</v>
      </c>
      <c r="M95">
        <f t="shared" si="11"/>
        <v>8.5644197258302107E-2</v>
      </c>
      <c r="O95">
        <v>27</v>
      </c>
      <c r="P95">
        <v>0.34583538800000002</v>
      </c>
      <c r="Q95">
        <v>9</v>
      </c>
      <c r="R95">
        <v>0.25468194199999999</v>
      </c>
      <c r="S95">
        <v>30</v>
      </c>
      <c r="T95">
        <v>0.117416958</v>
      </c>
      <c r="U95" t="str">
        <f>INDEX(ClusterAssignments!$C$2:$C$545,MATCH('Cities&amp;Data'!B95,ClusterAssignments!$A$2:$A$545,0))</f>
        <v>27</v>
      </c>
    </row>
    <row r="96" spans="1:21">
      <c r="A96" s="1" t="s">
        <v>69</v>
      </c>
      <c r="B96" s="1" t="s">
        <v>219</v>
      </c>
      <c r="C96">
        <v>1891</v>
      </c>
      <c r="D96">
        <f t="shared" si="6"/>
        <v>0.15518700287696735</v>
      </c>
      <c r="E96">
        <v>2800</v>
      </c>
      <c r="F96">
        <f t="shared" si="7"/>
        <v>6.2875647032848411E-2</v>
      </c>
      <c r="G96">
        <v>96.9</v>
      </c>
      <c r="H96">
        <f t="shared" si="8"/>
        <v>96.9</v>
      </c>
      <c r="I96">
        <f t="shared" si="9"/>
        <v>7.7520000000000006E-2</v>
      </c>
      <c r="J96">
        <v>611.2959869</v>
      </c>
      <c r="K96">
        <f t="shared" si="10"/>
        <v>9.6072151401008846E-2</v>
      </c>
      <c r="L96">
        <v>212.8851573</v>
      </c>
      <c r="M96">
        <f t="shared" si="11"/>
        <v>0.1182488195535778</v>
      </c>
      <c r="N96" t="s">
        <v>20</v>
      </c>
      <c r="O96">
        <v>27</v>
      </c>
      <c r="P96">
        <v>0.445073722</v>
      </c>
      <c r="Q96">
        <v>9</v>
      </c>
      <c r="R96">
        <v>0.66034246100000005</v>
      </c>
      <c r="S96">
        <v>30</v>
      </c>
      <c r="T96">
        <v>0.36195088800000003</v>
      </c>
      <c r="U96" t="str">
        <f>INDEX(ClusterAssignments!$C$2:$C$545,MATCH('Cities&amp;Data'!B96,ClusterAssignments!$A$2:$A$545,0))</f>
        <v>27</v>
      </c>
    </row>
    <row r="97" spans="1:21">
      <c r="A97" s="1" t="s">
        <v>24</v>
      </c>
      <c r="B97" s="1" t="s">
        <v>167</v>
      </c>
      <c r="C97">
        <v>971</v>
      </c>
      <c r="D97">
        <f t="shared" si="6"/>
        <v>7.7339651379251986E-2</v>
      </c>
      <c r="E97">
        <v>4200</v>
      </c>
      <c r="F97">
        <f t="shared" si="7"/>
        <v>9.7220518607560771E-2</v>
      </c>
      <c r="G97">
        <v>157.88</v>
      </c>
      <c r="H97">
        <f t="shared" si="8"/>
        <v>157.88</v>
      </c>
      <c r="I97">
        <f t="shared" si="9"/>
        <v>0.126304</v>
      </c>
      <c r="J97">
        <v>604.41531650000002</v>
      </c>
      <c r="K97">
        <f t="shared" si="10"/>
        <v>9.4869935191135554E-2</v>
      </c>
      <c r="L97">
        <v>81.218133399999999</v>
      </c>
      <c r="M97">
        <f t="shared" si="11"/>
        <v>4.1555026584367716E-2</v>
      </c>
      <c r="N97" t="s">
        <v>64</v>
      </c>
      <c r="O97">
        <v>8</v>
      </c>
      <c r="P97">
        <v>0.168274219</v>
      </c>
      <c r="Q97">
        <v>9</v>
      </c>
      <c r="R97">
        <v>0.62051714800000002</v>
      </c>
      <c r="S97">
        <v>31</v>
      </c>
      <c r="T97">
        <v>0.13454835500000001</v>
      </c>
      <c r="U97" t="str">
        <f>INDEX(ClusterAssignments!$C$2:$C$545,MATCH('Cities&amp;Data'!B97,ClusterAssignments!$A$2:$A$545,0))</f>
        <v>8</v>
      </c>
    </row>
    <row r="98" spans="1:21">
      <c r="A98" s="1" t="s">
        <v>14</v>
      </c>
      <c r="B98" s="1" t="s">
        <v>227</v>
      </c>
      <c r="C98">
        <v>2533</v>
      </c>
      <c r="D98">
        <f t="shared" si="6"/>
        <v>0.20951091555254697</v>
      </c>
      <c r="E98">
        <v>900</v>
      </c>
      <c r="F98">
        <f t="shared" si="7"/>
        <v>1.6264749895738784E-2</v>
      </c>
      <c r="G98">
        <v>73.400000000000006</v>
      </c>
      <c r="H98">
        <f t="shared" si="8"/>
        <v>73.400000000000006</v>
      </c>
      <c r="I98">
        <f t="shared" si="9"/>
        <v>5.8720000000000001E-2</v>
      </c>
      <c r="J98">
        <v>593.53679850000003</v>
      </c>
      <c r="K98">
        <f t="shared" si="10"/>
        <v>9.2969200245453729E-2</v>
      </c>
      <c r="L98">
        <v>149.1131498</v>
      </c>
      <c r="M98">
        <f t="shared" si="11"/>
        <v>8.1102714207181251E-2</v>
      </c>
      <c r="N98" t="s">
        <v>650</v>
      </c>
      <c r="O98">
        <v>27</v>
      </c>
      <c r="P98">
        <v>0.56149018399999995</v>
      </c>
      <c r="Q98">
        <v>9</v>
      </c>
      <c r="R98">
        <v>0.89553717700000002</v>
      </c>
      <c r="S98">
        <v>25</v>
      </c>
      <c r="T98">
        <v>0.138188696</v>
      </c>
      <c r="U98" t="str">
        <f>INDEX(ClusterAssignments!$C$2:$C$545,MATCH('Cities&amp;Data'!B98,ClusterAssignments!$A$2:$A$545,0))</f>
        <v>27</v>
      </c>
    </row>
    <row r="99" spans="1:21">
      <c r="A99" s="1" t="s">
        <v>24</v>
      </c>
      <c r="B99" s="1" t="s">
        <v>181</v>
      </c>
      <c r="C99">
        <v>725</v>
      </c>
      <c r="D99">
        <f t="shared" si="6"/>
        <v>5.652394652225419E-2</v>
      </c>
      <c r="E99">
        <v>5500</v>
      </c>
      <c r="F99">
        <f t="shared" si="7"/>
        <v>0.12911218506979369</v>
      </c>
      <c r="G99">
        <v>89.6</v>
      </c>
      <c r="H99">
        <f t="shared" si="8"/>
        <v>89.6</v>
      </c>
      <c r="I99">
        <f t="shared" si="9"/>
        <v>7.1679999999999994E-2</v>
      </c>
      <c r="J99">
        <v>593.31834000000003</v>
      </c>
      <c r="K99">
        <f t="shared" si="10"/>
        <v>9.2931030367430709E-2</v>
      </c>
      <c r="L99">
        <v>79.726980400000002</v>
      </c>
      <c r="M99">
        <f t="shared" si="11"/>
        <v>4.0686455426001793E-2</v>
      </c>
      <c r="N99" t="s">
        <v>650</v>
      </c>
      <c r="O99">
        <v>8</v>
      </c>
      <c r="P99">
        <v>3.7711517E-2</v>
      </c>
      <c r="Q99">
        <v>12</v>
      </c>
      <c r="R99">
        <v>0.57741650099999997</v>
      </c>
      <c r="S99">
        <v>31</v>
      </c>
      <c r="T99">
        <v>9.6773662999999996E-2</v>
      </c>
      <c r="U99" t="str">
        <f>INDEX(ClusterAssignments!$C$2:$C$545,MATCH('Cities&amp;Data'!B99,ClusterAssignments!$A$2:$A$545,0))</f>
        <v>8</v>
      </c>
    </row>
    <row r="100" spans="1:21">
      <c r="A100" s="1" t="s">
        <v>24</v>
      </c>
      <c r="B100" s="1" t="s">
        <v>193</v>
      </c>
      <c r="C100">
        <v>790</v>
      </c>
      <c r="D100">
        <f t="shared" si="6"/>
        <v>6.2024031138940602E-2</v>
      </c>
      <c r="E100">
        <v>5100</v>
      </c>
      <c r="F100">
        <f t="shared" si="7"/>
        <v>0.11929936461987586</v>
      </c>
      <c r="G100">
        <v>47.9</v>
      </c>
      <c r="H100">
        <f t="shared" si="8"/>
        <v>47.9</v>
      </c>
      <c r="I100">
        <f t="shared" si="9"/>
        <v>3.832E-2</v>
      </c>
      <c r="J100">
        <v>590.35914630000002</v>
      </c>
      <c r="K100">
        <f t="shared" si="10"/>
        <v>9.2413989086933546E-2</v>
      </c>
      <c r="L100">
        <v>79.329339599999997</v>
      </c>
      <c r="M100">
        <f t="shared" si="11"/>
        <v>4.0454836450437542E-2</v>
      </c>
      <c r="N100" t="s">
        <v>64</v>
      </c>
      <c r="O100">
        <v>8</v>
      </c>
      <c r="P100">
        <v>4.3389456E-2</v>
      </c>
      <c r="Q100">
        <v>12</v>
      </c>
      <c r="R100">
        <v>0.55191742099999996</v>
      </c>
      <c r="S100">
        <v>31</v>
      </c>
      <c r="T100">
        <v>7.2714226000000007E-2</v>
      </c>
      <c r="U100" t="str">
        <f>INDEX(ClusterAssignments!$C$2:$C$545,MATCH('Cities&amp;Data'!B100,ClusterAssignments!$A$2:$A$545,0))</f>
        <v>8</v>
      </c>
    </row>
    <row r="101" spans="1:21">
      <c r="A101" s="1" t="s">
        <v>24</v>
      </c>
      <c r="B101" s="1" t="s">
        <v>203</v>
      </c>
      <c r="C101">
        <v>699</v>
      </c>
      <c r="D101">
        <f t="shared" si="6"/>
        <v>5.4323912675579622E-2</v>
      </c>
      <c r="E101">
        <v>5700</v>
      </c>
      <c r="F101">
        <f t="shared" si="7"/>
        <v>0.1340185952947526</v>
      </c>
      <c r="G101">
        <v>71.900000000000006</v>
      </c>
      <c r="H101">
        <f t="shared" si="8"/>
        <v>71.900000000000006</v>
      </c>
      <c r="I101">
        <f t="shared" si="9"/>
        <v>5.7520000000000002E-2</v>
      </c>
      <c r="J101">
        <v>588.13975100000005</v>
      </c>
      <c r="K101">
        <f t="shared" si="10"/>
        <v>9.2026208122192574E-2</v>
      </c>
      <c r="L101">
        <v>79.031109000000001</v>
      </c>
      <c r="M101">
        <f t="shared" si="11"/>
        <v>4.0281122218764363E-2</v>
      </c>
      <c r="N101" t="s">
        <v>64</v>
      </c>
      <c r="O101">
        <v>8</v>
      </c>
      <c r="P101">
        <v>4.021421E-2</v>
      </c>
      <c r="Q101">
        <v>12</v>
      </c>
      <c r="R101">
        <v>0.58639161299999998</v>
      </c>
      <c r="S101">
        <v>31</v>
      </c>
      <c r="T101">
        <v>0.11335110700000001</v>
      </c>
      <c r="U101" t="str">
        <f>INDEX(ClusterAssignments!$C$2:$C$545,MATCH('Cities&amp;Data'!B101,ClusterAssignments!$A$2:$A$545,0))</f>
        <v>8</v>
      </c>
    </row>
    <row r="102" spans="1:21">
      <c r="A102" s="1" t="s">
        <v>663</v>
      </c>
      <c r="B102" s="1" t="s">
        <v>236</v>
      </c>
      <c r="C102">
        <v>984</v>
      </c>
      <c r="D102">
        <f t="shared" si="6"/>
        <v>7.8439668302589277E-2</v>
      </c>
      <c r="E102">
        <v>2700</v>
      </c>
      <c r="F102">
        <f t="shared" si="7"/>
        <v>6.0422441920368962E-2</v>
      </c>
      <c r="G102">
        <v>79.3</v>
      </c>
      <c r="H102">
        <f t="shared" si="8"/>
        <v>79.3</v>
      </c>
      <c r="I102">
        <f t="shared" si="9"/>
        <v>6.3439999999999996E-2</v>
      </c>
      <c r="J102">
        <v>587.09159390000002</v>
      </c>
      <c r="K102">
        <f t="shared" si="10"/>
        <v>9.1843070232588989E-2</v>
      </c>
      <c r="L102">
        <v>149.58545960000001</v>
      </c>
      <c r="M102">
        <f t="shared" si="11"/>
        <v>8.1377826600137287E-2</v>
      </c>
      <c r="N102" t="s">
        <v>37</v>
      </c>
      <c r="O102">
        <v>27</v>
      </c>
      <c r="P102">
        <v>0.45778200099999999</v>
      </c>
      <c r="Q102">
        <v>9</v>
      </c>
      <c r="R102">
        <v>0.32094874099999998</v>
      </c>
      <c r="S102">
        <v>30</v>
      </c>
      <c r="T102">
        <v>0.13170056099999999</v>
      </c>
      <c r="U102" t="str">
        <f>INDEX(ClusterAssignments!$C$2:$C$545,MATCH('Cities&amp;Data'!B102,ClusterAssignments!$A$2:$A$545,0))</f>
        <v>27</v>
      </c>
    </row>
    <row r="103" spans="1:21">
      <c r="A103" s="1" t="s">
        <v>664</v>
      </c>
      <c r="B103" s="1" t="s">
        <v>222</v>
      </c>
      <c r="C103">
        <v>427</v>
      </c>
      <c r="D103">
        <f t="shared" si="6"/>
        <v>3.1308173971907258E-2</v>
      </c>
      <c r="E103">
        <v>8900</v>
      </c>
      <c r="F103">
        <f t="shared" si="7"/>
        <v>0.21252115889409515</v>
      </c>
      <c r="G103">
        <v>24.8</v>
      </c>
      <c r="H103">
        <f t="shared" si="8"/>
        <v>24.8</v>
      </c>
      <c r="I103">
        <f t="shared" si="9"/>
        <v>1.984E-2</v>
      </c>
      <c r="J103">
        <v>586.5910682</v>
      </c>
      <c r="K103">
        <f t="shared" si="10"/>
        <v>9.1755616528950146E-2</v>
      </c>
      <c r="L103">
        <v>71.361376199999995</v>
      </c>
      <c r="M103">
        <f t="shared" si="11"/>
        <v>3.5813633837321876E-2</v>
      </c>
      <c r="N103" t="s">
        <v>650</v>
      </c>
      <c r="O103">
        <v>9</v>
      </c>
      <c r="P103">
        <v>0.39998284200000001</v>
      </c>
      <c r="Q103">
        <v>14</v>
      </c>
      <c r="R103">
        <v>0.41042857900000002</v>
      </c>
      <c r="S103">
        <v>37</v>
      </c>
      <c r="T103">
        <v>6.8534634999999997E-2</v>
      </c>
      <c r="U103" t="str">
        <f>INDEX(ClusterAssignments!$C$2:$C$545,MATCH('Cities&amp;Data'!B103,ClusterAssignments!$A$2:$A$545,0))</f>
        <v>9</v>
      </c>
    </row>
    <row r="104" spans="1:21">
      <c r="A104" s="1" t="s">
        <v>14</v>
      </c>
      <c r="B104" s="1" t="s">
        <v>245</v>
      </c>
      <c r="C104">
        <v>1720</v>
      </c>
      <c r="D104">
        <f t="shared" si="6"/>
        <v>0.14071754950076154</v>
      </c>
      <c r="E104">
        <v>1200</v>
      </c>
      <c r="F104">
        <f t="shared" si="7"/>
        <v>2.3624365233177146E-2</v>
      </c>
      <c r="G104">
        <v>72.099999999999994</v>
      </c>
      <c r="H104">
        <f t="shared" si="8"/>
        <v>72.099999999999994</v>
      </c>
      <c r="I104">
        <f t="shared" si="9"/>
        <v>5.7679999999999995E-2</v>
      </c>
      <c r="J104">
        <v>584.48503909999999</v>
      </c>
      <c r="K104">
        <f t="shared" si="10"/>
        <v>9.1387643326442891E-2</v>
      </c>
      <c r="L104">
        <v>146.83909299999999</v>
      </c>
      <c r="M104">
        <f t="shared" si="11"/>
        <v>7.9778114954813503E-2</v>
      </c>
      <c r="O104">
        <v>27</v>
      </c>
      <c r="P104">
        <v>4.3184522000000003E-2</v>
      </c>
      <c r="Q104">
        <v>9</v>
      </c>
      <c r="R104">
        <v>0.12674708600000001</v>
      </c>
      <c r="S104">
        <v>25</v>
      </c>
      <c r="T104">
        <v>0.20179306399999999</v>
      </c>
      <c r="U104" t="str">
        <f>INDEX(ClusterAssignments!$C$2:$C$545,MATCH('Cities&amp;Data'!B104,ClusterAssignments!$A$2:$A$545,0))</f>
        <v>27</v>
      </c>
    </row>
    <row r="105" spans="1:21">
      <c r="A105" s="1" t="s">
        <v>24</v>
      </c>
      <c r="B105" s="1" t="s">
        <v>212</v>
      </c>
      <c r="C105">
        <v>725</v>
      </c>
      <c r="D105">
        <f t="shared" si="6"/>
        <v>5.652394652225419E-2</v>
      </c>
      <c r="E105">
        <v>5400</v>
      </c>
      <c r="F105">
        <f t="shared" si="7"/>
        <v>0.12665897995731423</v>
      </c>
      <c r="G105">
        <v>55.5</v>
      </c>
      <c r="H105">
        <f t="shared" si="8"/>
        <v>55.5</v>
      </c>
      <c r="I105">
        <f t="shared" si="9"/>
        <v>4.4400000000000002E-2</v>
      </c>
      <c r="J105">
        <v>582.96116199999994</v>
      </c>
      <c r="K105">
        <f t="shared" si="10"/>
        <v>9.1121385876954425E-2</v>
      </c>
      <c r="L105">
        <v>78.335237599999999</v>
      </c>
      <c r="M105">
        <f t="shared" si="11"/>
        <v>3.9875789011526934E-2</v>
      </c>
      <c r="O105">
        <v>8</v>
      </c>
      <c r="P105">
        <v>3.0665048E-2</v>
      </c>
      <c r="Q105">
        <v>12</v>
      </c>
      <c r="R105">
        <v>0.53965985400000005</v>
      </c>
      <c r="S105">
        <v>31</v>
      </c>
      <c r="T105">
        <v>8.0498491000000005E-2</v>
      </c>
      <c r="U105" t="str">
        <f>INDEX(ClusterAssignments!$C$2:$C$545,MATCH('Cities&amp;Data'!B105,ClusterAssignments!$A$2:$A$545,0))</f>
        <v>8</v>
      </c>
    </row>
    <row r="106" spans="1:21">
      <c r="A106" s="1" t="s">
        <v>24</v>
      </c>
      <c r="B106" s="1" t="s">
        <v>221</v>
      </c>
      <c r="C106">
        <v>738</v>
      </c>
      <c r="D106">
        <f t="shared" si="6"/>
        <v>5.7623963445591474E-2</v>
      </c>
      <c r="E106">
        <v>5300</v>
      </c>
      <c r="F106">
        <f t="shared" si="7"/>
        <v>0.12420577484483478</v>
      </c>
      <c r="G106">
        <v>102.3</v>
      </c>
      <c r="H106">
        <f t="shared" si="8"/>
        <v>102.3</v>
      </c>
      <c r="I106">
        <f t="shared" si="9"/>
        <v>8.1839999999999996E-2</v>
      </c>
      <c r="J106">
        <v>577.04277460000003</v>
      </c>
      <c r="K106">
        <f t="shared" si="10"/>
        <v>9.0087303315960099E-2</v>
      </c>
      <c r="L106">
        <v>77.539956000000004</v>
      </c>
      <c r="M106">
        <f t="shared" si="11"/>
        <v>3.941255106039844E-2</v>
      </c>
      <c r="N106" t="s">
        <v>64</v>
      </c>
      <c r="O106">
        <v>8</v>
      </c>
      <c r="P106">
        <v>2.8285836000000002E-2</v>
      </c>
      <c r="Q106">
        <v>12</v>
      </c>
      <c r="R106">
        <v>0.51923821599999997</v>
      </c>
      <c r="S106">
        <v>31</v>
      </c>
      <c r="T106">
        <v>6.9857655000000005E-2</v>
      </c>
      <c r="U106" t="str">
        <f>INDEX(ClusterAssignments!$C$2:$C$545,MATCH('Cities&amp;Data'!B106,ClusterAssignments!$A$2:$A$545,0))</f>
        <v>8</v>
      </c>
    </row>
    <row r="107" spans="1:21">
      <c r="A107" s="1" t="s">
        <v>24</v>
      </c>
      <c r="B107" s="1" t="s">
        <v>229</v>
      </c>
      <c r="C107">
        <v>712</v>
      </c>
      <c r="D107">
        <f t="shared" si="6"/>
        <v>5.5423929598916906E-2</v>
      </c>
      <c r="E107">
        <v>5200</v>
      </c>
      <c r="F107">
        <f t="shared" si="7"/>
        <v>0.12175256973235532</v>
      </c>
      <c r="G107">
        <v>87.2</v>
      </c>
      <c r="H107">
        <f t="shared" si="8"/>
        <v>87.2</v>
      </c>
      <c r="I107">
        <f t="shared" si="9"/>
        <v>6.9760000000000003E-2</v>
      </c>
      <c r="J107">
        <v>551.88962800000002</v>
      </c>
      <c r="K107">
        <f t="shared" si="10"/>
        <v>8.5692452405525629E-2</v>
      </c>
      <c r="L107">
        <v>74.160009200000005</v>
      </c>
      <c r="M107">
        <f t="shared" si="11"/>
        <v>3.7443789768102351E-2</v>
      </c>
      <c r="N107" t="s">
        <v>650</v>
      </c>
      <c r="O107">
        <v>8</v>
      </c>
      <c r="P107">
        <v>1.7935274000000001E-2</v>
      </c>
      <c r="Q107">
        <v>12</v>
      </c>
      <c r="R107">
        <v>0.44254199799999999</v>
      </c>
      <c r="S107">
        <v>31</v>
      </c>
      <c r="T107">
        <v>4.7492579E-2</v>
      </c>
      <c r="U107" t="str">
        <f>INDEX(ClusterAssignments!$C$2:$C$545,MATCH('Cities&amp;Data'!B107,ClusterAssignments!$A$2:$A$545,0))</f>
        <v>8</v>
      </c>
    </row>
    <row r="108" spans="1:21">
      <c r="A108" s="1" t="s">
        <v>14</v>
      </c>
      <c r="B108" s="1" t="s">
        <v>253</v>
      </c>
      <c r="C108">
        <v>1546</v>
      </c>
      <c r="D108">
        <f t="shared" si="6"/>
        <v>0.12599424606532408</v>
      </c>
      <c r="E108">
        <v>1100</v>
      </c>
      <c r="F108">
        <f t="shared" si="7"/>
        <v>2.1171160120697693E-2</v>
      </c>
      <c r="G108" t="e">
        <v>#N/A</v>
      </c>
      <c r="H108">
        <f t="shared" si="8"/>
        <v>0</v>
      </c>
      <c r="I108">
        <f t="shared" si="9"/>
        <v>0</v>
      </c>
      <c r="J108">
        <v>550.86421829999995</v>
      </c>
      <c r="K108">
        <f t="shared" si="10"/>
        <v>8.5513289025878583E-2</v>
      </c>
      <c r="L108">
        <v>138.3925965</v>
      </c>
      <c r="M108">
        <f t="shared" si="11"/>
        <v>7.485817498276591E-2</v>
      </c>
      <c r="N108" t="s">
        <v>661</v>
      </c>
      <c r="O108">
        <v>27</v>
      </c>
      <c r="P108">
        <v>4.7369245999999997E-2</v>
      </c>
      <c r="Q108">
        <v>9</v>
      </c>
      <c r="R108">
        <v>6.2231796999999998E-2</v>
      </c>
      <c r="S108">
        <v>30</v>
      </c>
      <c r="T108">
        <v>0.238072744</v>
      </c>
      <c r="U108" t="str">
        <f>INDEX(ClusterAssignments!$C$2:$C$545,MATCH('Cities&amp;Data'!B108,ClusterAssignments!$A$2:$A$545,0))</f>
        <v>27</v>
      </c>
    </row>
    <row r="109" spans="1:21">
      <c r="A109" s="1" t="s">
        <v>665</v>
      </c>
      <c r="B109" s="1" t="s">
        <v>261</v>
      </c>
      <c r="C109">
        <v>2246</v>
      </c>
      <c r="D109">
        <f t="shared" si="6"/>
        <v>0.18522592655271619</v>
      </c>
      <c r="E109">
        <v>1000</v>
      </c>
      <c r="F109">
        <f t="shared" si="7"/>
        <v>1.8717955008218237E-2</v>
      </c>
      <c r="G109">
        <v>17.2</v>
      </c>
      <c r="H109">
        <f t="shared" si="8"/>
        <v>17.2</v>
      </c>
      <c r="I109">
        <f t="shared" si="9"/>
        <v>1.376E-2</v>
      </c>
      <c r="J109">
        <v>549.57110980000004</v>
      </c>
      <c r="K109">
        <f t="shared" si="10"/>
        <v>8.5287352320666712E-2</v>
      </c>
      <c r="L109">
        <v>138.06773129999999</v>
      </c>
      <c r="M109">
        <f t="shared" si="11"/>
        <v>7.4668946551426682E-2</v>
      </c>
      <c r="N109" t="s">
        <v>64</v>
      </c>
      <c r="O109">
        <v>27</v>
      </c>
      <c r="P109">
        <v>0.24502449000000001</v>
      </c>
      <c r="Q109">
        <v>9</v>
      </c>
      <c r="R109">
        <v>0.47101748700000001</v>
      </c>
      <c r="S109">
        <v>25</v>
      </c>
      <c r="T109">
        <v>1.9820553000000001E-2</v>
      </c>
      <c r="U109" t="str">
        <f>INDEX(ClusterAssignments!$C$2:$C$545,MATCH('Cities&amp;Data'!B109,ClusterAssignments!$A$2:$A$545,0))</f>
        <v>27</v>
      </c>
    </row>
    <row r="110" spans="1:21">
      <c r="A110" s="1" t="s">
        <v>47</v>
      </c>
      <c r="B110" s="1" t="s">
        <v>238</v>
      </c>
      <c r="C110">
        <v>803</v>
      </c>
      <c r="D110">
        <f t="shared" si="6"/>
        <v>6.3124048062277879E-2</v>
      </c>
      <c r="E110">
        <v>6100</v>
      </c>
      <c r="F110">
        <f t="shared" si="7"/>
        <v>0.1438314157446704</v>
      </c>
      <c r="G110">
        <v>24</v>
      </c>
      <c r="H110">
        <f t="shared" si="8"/>
        <v>24</v>
      </c>
      <c r="I110">
        <f t="shared" si="9"/>
        <v>1.9199999999999998E-2</v>
      </c>
      <c r="J110">
        <v>547.54508729999998</v>
      </c>
      <c r="K110">
        <f t="shared" si="10"/>
        <v>8.493335816755801E-2</v>
      </c>
      <c r="L110">
        <v>98.198582599999995</v>
      </c>
      <c r="M110">
        <f t="shared" si="11"/>
        <v>5.1445848271490152E-2</v>
      </c>
      <c r="N110" t="s">
        <v>650</v>
      </c>
      <c r="O110">
        <v>8</v>
      </c>
      <c r="P110">
        <v>7.1300624000000007E-2</v>
      </c>
      <c r="Q110">
        <v>12</v>
      </c>
      <c r="R110">
        <v>0.72927060600000004</v>
      </c>
      <c r="S110">
        <v>31</v>
      </c>
      <c r="T110">
        <v>0.17606059299999999</v>
      </c>
      <c r="U110" t="str">
        <f>INDEX(ClusterAssignments!$C$2:$C$545,MATCH('Cities&amp;Data'!B110,ClusterAssignments!$A$2:$A$545,0))</f>
        <v>8</v>
      </c>
    </row>
    <row r="111" spans="1:21">
      <c r="A111" s="1" t="s">
        <v>22</v>
      </c>
      <c r="B111" s="1" t="s">
        <v>230</v>
      </c>
      <c r="C111">
        <v>401</v>
      </c>
      <c r="D111">
        <f t="shared" si="6"/>
        <v>2.9108140125232697E-2</v>
      </c>
      <c r="E111">
        <v>8400</v>
      </c>
      <c r="F111">
        <f t="shared" si="7"/>
        <v>0.20025513333169787</v>
      </c>
      <c r="G111">
        <v>140.1</v>
      </c>
      <c r="H111">
        <f t="shared" si="8"/>
        <v>140.1</v>
      </c>
      <c r="I111">
        <f t="shared" si="9"/>
        <v>0.11208</v>
      </c>
      <c r="J111">
        <v>547.46417870000005</v>
      </c>
      <c r="K111">
        <f t="shared" si="10"/>
        <v>8.4919221517379545E-2</v>
      </c>
      <c r="L111">
        <v>161.53761600000001</v>
      </c>
      <c r="M111">
        <f t="shared" si="11"/>
        <v>8.8339753598452461E-2</v>
      </c>
      <c r="O111">
        <v>9</v>
      </c>
      <c r="P111">
        <v>0.64416638999999998</v>
      </c>
      <c r="Q111">
        <v>14</v>
      </c>
      <c r="R111">
        <v>1.0580109419999999</v>
      </c>
      <c r="S111">
        <v>37</v>
      </c>
      <c r="T111">
        <v>0.314960982</v>
      </c>
      <c r="U111" t="str">
        <f>INDEX(ClusterAssignments!$C$2:$C$545,MATCH('Cities&amp;Data'!B111,ClusterAssignments!$A$2:$A$545,0))</f>
        <v>9</v>
      </c>
    </row>
    <row r="112" spans="1:21">
      <c r="A112" s="1" t="s">
        <v>24</v>
      </c>
      <c r="B112" s="1" t="s">
        <v>247</v>
      </c>
      <c r="C112">
        <v>596</v>
      </c>
      <c r="D112">
        <f t="shared" si="6"/>
        <v>4.5608393975291928E-2</v>
      </c>
      <c r="E112">
        <v>6200</v>
      </c>
      <c r="F112">
        <f t="shared" si="7"/>
        <v>0.14628462085714986</v>
      </c>
      <c r="G112">
        <v>27.614999999999998</v>
      </c>
      <c r="H112">
        <f t="shared" si="8"/>
        <v>27.614999999999998</v>
      </c>
      <c r="I112">
        <f t="shared" si="9"/>
        <v>2.2091999999999997E-2</v>
      </c>
      <c r="J112">
        <v>546.71103900000003</v>
      </c>
      <c r="K112">
        <f t="shared" si="10"/>
        <v>8.4787630160287494E-2</v>
      </c>
      <c r="L112">
        <v>73.464137800000003</v>
      </c>
      <c r="M112">
        <f t="shared" si="11"/>
        <v>3.7038456560864921E-2</v>
      </c>
      <c r="O112">
        <v>8</v>
      </c>
      <c r="P112">
        <v>6.4428766999999998E-2</v>
      </c>
      <c r="Q112">
        <v>12</v>
      </c>
      <c r="R112">
        <v>0.56277048900000004</v>
      </c>
      <c r="S112">
        <v>31</v>
      </c>
      <c r="T112">
        <v>0.16769420299999999</v>
      </c>
      <c r="U112" t="str">
        <f>INDEX(ClusterAssignments!$C$2:$C$545,MATCH('Cities&amp;Data'!B112,ClusterAssignments!$A$2:$A$545,0))</f>
        <v>8</v>
      </c>
    </row>
    <row r="113" spans="1:21">
      <c r="A113" s="1" t="s">
        <v>39</v>
      </c>
      <c r="B113" s="1" t="s">
        <v>156</v>
      </c>
      <c r="C113">
        <v>233</v>
      </c>
      <c r="D113">
        <f t="shared" si="6"/>
        <v>1.4892536808258588E-2</v>
      </c>
      <c r="E113">
        <v>27400</v>
      </c>
      <c r="F113">
        <f t="shared" si="7"/>
        <v>0.66636410470279417</v>
      </c>
      <c r="G113" t="e">
        <v>#N/A</v>
      </c>
      <c r="H113">
        <f t="shared" si="8"/>
        <v>0</v>
      </c>
      <c r="I113">
        <f t="shared" si="9"/>
        <v>0</v>
      </c>
      <c r="J113">
        <v>544.41755999999998</v>
      </c>
      <c r="K113">
        <f t="shared" si="10"/>
        <v>8.4386905017167127E-2</v>
      </c>
      <c r="L113">
        <v>52.995180750000003</v>
      </c>
      <c r="M113">
        <f t="shared" si="11"/>
        <v>2.5115638623697641E-2</v>
      </c>
      <c r="O113">
        <v>15</v>
      </c>
      <c r="P113">
        <v>1.6434531059999999</v>
      </c>
      <c r="Q113">
        <v>8</v>
      </c>
      <c r="R113">
        <v>4.1241142220000002</v>
      </c>
      <c r="S113">
        <v>7</v>
      </c>
      <c r="T113">
        <v>0</v>
      </c>
      <c r="U113" t="str">
        <f>INDEX(ClusterAssignments!$C$2:$C$545,MATCH('Cities&amp;Data'!B113,ClusterAssignments!$A$2:$A$545,0))</f>
        <v>15</v>
      </c>
    </row>
    <row r="114" spans="1:21">
      <c r="A114" s="1" t="s">
        <v>24</v>
      </c>
      <c r="B114" s="1" t="s">
        <v>255</v>
      </c>
      <c r="C114">
        <v>803</v>
      </c>
      <c r="D114">
        <f t="shared" si="6"/>
        <v>6.3124048062277879E-2</v>
      </c>
      <c r="E114">
        <v>4600</v>
      </c>
      <c r="F114">
        <f t="shared" si="7"/>
        <v>0.1070333390574786</v>
      </c>
      <c r="G114">
        <v>68.27</v>
      </c>
      <c r="H114">
        <f t="shared" si="8"/>
        <v>68.27</v>
      </c>
      <c r="I114">
        <f t="shared" si="9"/>
        <v>5.4615999999999998E-2</v>
      </c>
      <c r="J114">
        <v>543.75184530000001</v>
      </c>
      <c r="K114">
        <f t="shared" si="10"/>
        <v>8.4270588879790317E-2</v>
      </c>
      <c r="L114">
        <v>73.066496999999998</v>
      </c>
      <c r="M114">
        <f t="shared" si="11"/>
        <v>3.6806837585300671E-2</v>
      </c>
      <c r="O114">
        <v>8</v>
      </c>
      <c r="P114">
        <v>5.2589182999999998E-2</v>
      </c>
      <c r="Q114">
        <v>12</v>
      </c>
      <c r="R114">
        <v>0.42152150999999999</v>
      </c>
      <c r="S114">
        <v>31</v>
      </c>
      <c r="T114">
        <v>3.6843973000000002E-2</v>
      </c>
      <c r="U114" t="str">
        <f>INDEX(ClusterAssignments!$C$2:$C$545,MATCH('Cities&amp;Data'!B114,ClusterAssignments!$A$2:$A$545,0))</f>
        <v>8</v>
      </c>
    </row>
    <row r="115" spans="1:21">
      <c r="A115" s="1" t="s">
        <v>39</v>
      </c>
      <c r="B115" s="1" t="s">
        <v>239</v>
      </c>
      <c r="C115">
        <v>583</v>
      </c>
      <c r="D115">
        <f t="shared" si="6"/>
        <v>4.4508377051954644E-2</v>
      </c>
      <c r="E115">
        <v>10800</v>
      </c>
      <c r="F115">
        <f t="shared" si="7"/>
        <v>0.25913205603120476</v>
      </c>
      <c r="G115" t="e">
        <v>#N/A</v>
      </c>
      <c r="H115">
        <f t="shared" si="8"/>
        <v>0</v>
      </c>
      <c r="I115">
        <f t="shared" si="9"/>
        <v>0</v>
      </c>
      <c r="J115">
        <v>534.18574990000002</v>
      </c>
      <c r="K115">
        <f t="shared" si="10"/>
        <v>8.2599165270388186E-2</v>
      </c>
      <c r="L115">
        <v>51.99918675</v>
      </c>
      <c r="M115">
        <f t="shared" si="11"/>
        <v>2.4535489127096351E-2</v>
      </c>
      <c r="N115" t="s">
        <v>37</v>
      </c>
      <c r="O115">
        <v>9</v>
      </c>
      <c r="P115">
        <v>0.28146179399999999</v>
      </c>
      <c r="Q115">
        <v>14</v>
      </c>
      <c r="R115">
        <v>0.47825328299999997</v>
      </c>
      <c r="S115">
        <v>37</v>
      </c>
      <c r="T115">
        <v>0.33884440500000002</v>
      </c>
      <c r="U115" t="str">
        <f>INDEX(ClusterAssignments!$C$2:$C$545,MATCH('Cities&amp;Data'!B115,ClusterAssignments!$A$2:$A$545,0))</f>
        <v>9</v>
      </c>
    </row>
    <row r="116" spans="1:21">
      <c r="A116" s="1" t="s">
        <v>14</v>
      </c>
      <c r="B116" s="1" t="s">
        <v>268</v>
      </c>
      <c r="C116">
        <v>1357</v>
      </c>
      <c r="D116">
        <f t="shared" si="6"/>
        <v>0.11000169233372821</v>
      </c>
      <c r="E116">
        <v>1400</v>
      </c>
      <c r="F116">
        <f t="shared" si="7"/>
        <v>2.8530775458136055E-2</v>
      </c>
      <c r="G116">
        <v>11.83</v>
      </c>
      <c r="H116">
        <f t="shared" si="8"/>
        <v>11.83</v>
      </c>
      <c r="I116">
        <f t="shared" si="9"/>
        <v>9.4640000000000002E-3</v>
      </c>
      <c r="J116">
        <v>532.76069930000006</v>
      </c>
      <c r="K116">
        <f t="shared" si="10"/>
        <v>8.2350175152912194E-2</v>
      </c>
      <c r="L116">
        <v>133.844483</v>
      </c>
      <c r="M116">
        <f t="shared" si="11"/>
        <v>7.2208976536278724E-2</v>
      </c>
      <c r="O116">
        <v>27</v>
      </c>
      <c r="P116">
        <v>9.4315997999999998E-2</v>
      </c>
      <c r="Q116">
        <v>9</v>
      </c>
      <c r="R116">
        <v>4.3006030000000001E-2</v>
      </c>
      <c r="S116">
        <v>30</v>
      </c>
      <c r="T116">
        <v>0.18746042399999999</v>
      </c>
      <c r="U116" t="str">
        <f>INDEX(ClusterAssignments!$C$2:$C$545,MATCH('Cities&amp;Data'!B116,ClusterAssignments!$A$2:$A$545,0))</f>
        <v>27</v>
      </c>
    </row>
    <row r="117" spans="1:21">
      <c r="A117" s="1" t="s">
        <v>24</v>
      </c>
      <c r="B117" s="1" t="s">
        <v>263</v>
      </c>
      <c r="C117">
        <v>583</v>
      </c>
      <c r="D117">
        <f t="shared" si="6"/>
        <v>4.4508377051954644E-2</v>
      </c>
      <c r="E117">
        <v>6100</v>
      </c>
      <c r="F117">
        <f t="shared" si="7"/>
        <v>0.1438314157446704</v>
      </c>
      <c r="G117" t="e">
        <v>#N/A</v>
      </c>
      <c r="H117">
        <f t="shared" si="8"/>
        <v>0</v>
      </c>
      <c r="I117">
        <f t="shared" si="9"/>
        <v>0</v>
      </c>
      <c r="J117">
        <v>529.69567510000002</v>
      </c>
      <c r="K117">
        <f t="shared" si="10"/>
        <v>8.1814642775588309E-2</v>
      </c>
      <c r="L117">
        <v>71.177703199999996</v>
      </c>
      <c r="M117">
        <f t="shared" si="11"/>
        <v>3.5706647451370505E-2</v>
      </c>
      <c r="N117" t="s">
        <v>650</v>
      </c>
      <c r="O117">
        <v>8</v>
      </c>
      <c r="P117">
        <v>5.3388865000000001E-2</v>
      </c>
      <c r="Q117">
        <v>12</v>
      </c>
      <c r="R117">
        <v>0.50449016800000002</v>
      </c>
      <c r="S117">
        <v>31</v>
      </c>
      <c r="T117">
        <v>0.146139149</v>
      </c>
      <c r="U117" t="str">
        <f>INDEX(ClusterAssignments!$C$2:$C$545,MATCH('Cities&amp;Data'!B117,ClusterAssignments!$A$2:$A$545,0))</f>
        <v>8</v>
      </c>
    </row>
    <row r="118" spans="1:21">
      <c r="A118" s="1" t="s">
        <v>24</v>
      </c>
      <c r="B118" s="1" t="s">
        <v>270</v>
      </c>
      <c r="C118">
        <v>479</v>
      </c>
      <c r="D118">
        <f t="shared" si="6"/>
        <v>3.5708241665256386E-2</v>
      </c>
      <c r="E118">
        <v>7400</v>
      </c>
      <c r="F118">
        <f t="shared" si="7"/>
        <v>0.17572308220690333</v>
      </c>
      <c r="G118">
        <v>53.5</v>
      </c>
      <c r="H118">
        <f t="shared" si="8"/>
        <v>53.5</v>
      </c>
      <c r="I118">
        <f t="shared" si="9"/>
        <v>4.2799999999999998E-2</v>
      </c>
      <c r="J118">
        <v>525.25688460000003</v>
      </c>
      <c r="K118">
        <f t="shared" si="10"/>
        <v>8.103908086357875E-2</v>
      </c>
      <c r="L118">
        <v>70.581242000000003</v>
      </c>
      <c r="M118">
        <f t="shared" si="11"/>
        <v>3.5359218988024139E-2</v>
      </c>
      <c r="O118">
        <v>8</v>
      </c>
      <c r="P118">
        <v>0.28230612700000002</v>
      </c>
      <c r="Q118">
        <v>14</v>
      </c>
      <c r="R118">
        <v>0.49129237199999998</v>
      </c>
      <c r="S118">
        <v>37</v>
      </c>
      <c r="T118">
        <v>0.16395667799999999</v>
      </c>
      <c r="U118" t="str">
        <f>INDEX(ClusterAssignments!$C$2:$C$545,MATCH('Cities&amp;Data'!B118,ClusterAssignments!$A$2:$A$545,0))</f>
        <v>8</v>
      </c>
    </row>
    <row r="119" spans="1:21">
      <c r="A119" s="1" t="s">
        <v>24</v>
      </c>
      <c r="B119" s="1" t="s">
        <v>277</v>
      </c>
      <c r="C119">
        <v>932</v>
      </c>
      <c r="D119">
        <f t="shared" si="6"/>
        <v>7.4039600609240142E-2</v>
      </c>
      <c r="E119">
        <v>3800</v>
      </c>
      <c r="F119">
        <f t="shared" si="7"/>
        <v>8.740769815764296E-2</v>
      </c>
      <c r="G119">
        <v>96.9</v>
      </c>
      <c r="H119">
        <f t="shared" si="8"/>
        <v>96.9</v>
      </c>
      <c r="I119">
        <f t="shared" si="9"/>
        <v>7.7520000000000006E-2</v>
      </c>
      <c r="J119">
        <v>521.55789240000001</v>
      </c>
      <c r="K119">
        <f t="shared" si="10"/>
        <v>8.0392779249853011E-2</v>
      </c>
      <c r="L119">
        <v>70.084191000000004</v>
      </c>
      <c r="M119">
        <f t="shared" si="11"/>
        <v>3.5069695268568832E-2</v>
      </c>
      <c r="O119">
        <v>8</v>
      </c>
      <c r="P119">
        <v>0.180903757</v>
      </c>
      <c r="Q119">
        <v>12</v>
      </c>
      <c r="R119">
        <v>0.45877689799999999</v>
      </c>
      <c r="S119">
        <v>31</v>
      </c>
      <c r="T119">
        <v>0.10331649900000001</v>
      </c>
      <c r="U119" t="str">
        <f>INDEX(ClusterAssignments!$C$2:$C$545,MATCH('Cities&amp;Data'!B119,ClusterAssignments!$A$2:$A$545,0))</f>
        <v>8</v>
      </c>
    </row>
    <row r="120" spans="1:21">
      <c r="A120" s="1" t="s">
        <v>24</v>
      </c>
      <c r="B120" s="1" t="s">
        <v>284</v>
      </c>
      <c r="C120">
        <v>648</v>
      </c>
      <c r="D120">
        <f t="shared" si="6"/>
        <v>5.0008461668641056E-2</v>
      </c>
      <c r="E120">
        <v>5400</v>
      </c>
      <c r="F120">
        <f t="shared" si="7"/>
        <v>0.12665897995731423</v>
      </c>
      <c r="G120">
        <v>46.1</v>
      </c>
      <c r="H120">
        <f t="shared" si="8"/>
        <v>46.1</v>
      </c>
      <c r="I120">
        <f t="shared" si="9"/>
        <v>3.6880000000000003E-2</v>
      </c>
      <c r="J120">
        <v>517.85890029999996</v>
      </c>
      <c r="K120">
        <f t="shared" si="10"/>
        <v>7.9746477653599629E-2</v>
      </c>
      <c r="L120">
        <v>69.587140000000005</v>
      </c>
      <c r="M120">
        <f t="shared" si="11"/>
        <v>3.4780171549113524E-2</v>
      </c>
      <c r="O120">
        <v>8</v>
      </c>
      <c r="P120">
        <v>1.1757132999999999E-2</v>
      </c>
      <c r="Q120">
        <v>12</v>
      </c>
      <c r="R120">
        <v>0.37817579800000001</v>
      </c>
      <c r="S120">
        <v>31</v>
      </c>
      <c r="T120">
        <v>5.0277624E-2</v>
      </c>
      <c r="U120" t="str">
        <f>INDEX(ClusterAssignments!$C$2:$C$545,MATCH('Cities&amp;Data'!B120,ClusterAssignments!$A$2:$A$545,0))</f>
        <v>8</v>
      </c>
    </row>
    <row r="121" spans="1:21">
      <c r="A121" s="1" t="s">
        <v>14</v>
      </c>
      <c r="B121" s="1" t="s">
        <v>275</v>
      </c>
      <c r="C121">
        <v>1220</v>
      </c>
      <c r="D121">
        <f t="shared" si="6"/>
        <v>9.8409206295481472E-2</v>
      </c>
      <c r="E121">
        <v>1400</v>
      </c>
      <c r="F121">
        <f t="shared" si="7"/>
        <v>2.8530775458136055E-2</v>
      </c>
      <c r="G121">
        <v>69</v>
      </c>
      <c r="H121">
        <f t="shared" si="8"/>
        <v>69</v>
      </c>
      <c r="I121">
        <f t="shared" si="9"/>
        <v>5.5199999999999999E-2</v>
      </c>
      <c r="J121">
        <v>515.95028890000003</v>
      </c>
      <c r="K121">
        <f t="shared" si="10"/>
        <v>7.9412998002630034E-2</v>
      </c>
      <c r="L121">
        <v>129.6212348</v>
      </c>
      <c r="M121">
        <f t="shared" si="11"/>
        <v>6.9749006579379061E-2</v>
      </c>
      <c r="N121" t="s">
        <v>661</v>
      </c>
      <c r="O121">
        <v>27</v>
      </c>
      <c r="P121">
        <v>0.17340125000000001</v>
      </c>
      <c r="Q121">
        <v>9</v>
      </c>
      <c r="R121">
        <v>7.2572058999999994E-2</v>
      </c>
      <c r="S121">
        <v>30</v>
      </c>
      <c r="T121">
        <v>0.22445932299999999</v>
      </c>
      <c r="U121" t="str">
        <f>INDEX(ClusterAssignments!$C$2:$C$545,MATCH('Cities&amp;Data'!B121,ClusterAssignments!$A$2:$A$545,0))</f>
        <v>27</v>
      </c>
    </row>
    <row r="122" spans="1:21">
      <c r="A122" s="1" t="s">
        <v>18</v>
      </c>
      <c r="B122" s="1" t="s">
        <v>291</v>
      </c>
      <c r="C122">
        <v>907</v>
      </c>
      <c r="D122">
        <f t="shared" si="6"/>
        <v>7.1924183448976137E-2</v>
      </c>
      <c r="E122">
        <v>4800</v>
      </c>
      <c r="F122">
        <f t="shared" si="7"/>
        <v>0.11193974928243751</v>
      </c>
      <c r="G122" t="e">
        <v>#N/A</v>
      </c>
      <c r="H122">
        <f t="shared" si="8"/>
        <v>0</v>
      </c>
      <c r="I122">
        <f t="shared" si="9"/>
        <v>0</v>
      </c>
      <c r="J122">
        <v>515.82310480000001</v>
      </c>
      <c r="K122">
        <f t="shared" si="10"/>
        <v>7.9390775925743715E-2</v>
      </c>
      <c r="L122">
        <v>63.303450400000003</v>
      </c>
      <c r="M122">
        <f t="shared" si="11"/>
        <v>3.1120029662476879E-2</v>
      </c>
      <c r="O122">
        <v>8</v>
      </c>
      <c r="P122">
        <v>6.8250804999999998E-2</v>
      </c>
      <c r="Q122">
        <v>12</v>
      </c>
      <c r="R122">
        <v>0.43099532800000001</v>
      </c>
      <c r="S122">
        <v>31</v>
      </c>
      <c r="T122">
        <v>6.5641820000000003E-2</v>
      </c>
      <c r="U122" t="str">
        <f>INDEX(ClusterAssignments!$C$2:$C$545,MATCH('Cities&amp;Data'!B122,ClusterAssignments!$A$2:$A$545,0))</f>
        <v>8</v>
      </c>
    </row>
    <row r="123" spans="1:21">
      <c r="A123" s="1" t="s">
        <v>24</v>
      </c>
      <c r="B123" s="1" t="s">
        <v>298</v>
      </c>
      <c r="C123">
        <v>842</v>
      </c>
      <c r="D123">
        <f t="shared" si="6"/>
        <v>6.6424098832289724E-2</v>
      </c>
      <c r="E123">
        <v>4100</v>
      </c>
      <c r="F123">
        <f t="shared" si="7"/>
        <v>9.4767313495081329E-2</v>
      </c>
      <c r="G123">
        <v>60.9</v>
      </c>
      <c r="H123">
        <f t="shared" si="8"/>
        <v>60.9</v>
      </c>
      <c r="I123">
        <f t="shared" si="9"/>
        <v>4.8719999999999999E-2</v>
      </c>
      <c r="J123">
        <v>514.89970659999994</v>
      </c>
      <c r="K123">
        <f t="shared" si="10"/>
        <v>7.9229436373102466E-2</v>
      </c>
      <c r="L123">
        <v>69.1894992</v>
      </c>
      <c r="M123">
        <f t="shared" si="11"/>
        <v>3.4548552573549281E-2</v>
      </c>
      <c r="O123">
        <v>8</v>
      </c>
      <c r="P123">
        <v>0.109164919</v>
      </c>
      <c r="Q123">
        <v>12</v>
      </c>
      <c r="R123">
        <v>0.379287074</v>
      </c>
      <c r="S123">
        <v>31</v>
      </c>
      <c r="T123">
        <v>5.1561363999999998E-2</v>
      </c>
      <c r="U123" t="str">
        <f>INDEX(ClusterAssignments!$C$2:$C$545,MATCH('Cities&amp;Data'!B123,ClusterAssignments!$A$2:$A$545,0))</f>
        <v>8</v>
      </c>
    </row>
    <row r="124" spans="1:21">
      <c r="A124" s="1" t="s">
        <v>71</v>
      </c>
      <c r="B124" s="1" t="s">
        <v>282</v>
      </c>
      <c r="C124">
        <v>1347</v>
      </c>
      <c r="D124">
        <f t="shared" si="6"/>
        <v>0.10915552546962261</v>
      </c>
      <c r="E124">
        <v>4000</v>
      </c>
      <c r="F124">
        <f t="shared" si="7"/>
        <v>9.2314108382601873E-2</v>
      </c>
      <c r="G124">
        <v>113.5</v>
      </c>
      <c r="H124">
        <f t="shared" si="8"/>
        <v>113.5</v>
      </c>
      <c r="I124">
        <f t="shared" si="9"/>
        <v>9.0800000000000006E-2</v>
      </c>
      <c r="J124">
        <v>501.943804</v>
      </c>
      <c r="K124">
        <f t="shared" si="10"/>
        <v>7.6965733098017575E-2</v>
      </c>
      <c r="L124">
        <v>148.05362690000001</v>
      </c>
      <c r="M124">
        <f t="shared" si="11"/>
        <v>8.0485560211200818E-2</v>
      </c>
      <c r="N124" t="s">
        <v>650</v>
      </c>
      <c r="O124">
        <v>27</v>
      </c>
      <c r="P124">
        <v>0.39945059199999999</v>
      </c>
      <c r="Q124">
        <v>9</v>
      </c>
      <c r="R124">
        <v>0.35304505400000002</v>
      </c>
      <c r="S124">
        <v>30</v>
      </c>
      <c r="T124">
        <v>0.20322084200000001</v>
      </c>
      <c r="U124" t="str">
        <f>INDEX(ClusterAssignments!$C$2:$C$545,MATCH('Cities&amp;Data'!B124,ClusterAssignments!$A$2:$A$545,0))</f>
        <v>27</v>
      </c>
    </row>
    <row r="125" spans="1:21">
      <c r="A125" s="1" t="s">
        <v>666</v>
      </c>
      <c r="B125" s="1" t="s">
        <v>248</v>
      </c>
      <c r="C125">
        <v>673</v>
      </c>
      <c r="D125">
        <f t="shared" si="6"/>
        <v>5.2123878828905061E-2</v>
      </c>
      <c r="E125">
        <v>10900</v>
      </c>
      <c r="F125">
        <f t="shared" si="7"/>
        <v>0.26158526114368424</v>
      </c>
      <c r="G125" t="e">
        <v>#N/A</v>
      </c>
      <c r="H125">
        <f t="shared" si="8"/>
        <v>0</v>
      </c>
      <c r="I125">
        <f t="shared" si="9"/>
        <v>0</v>
      </c>
      <c r="J125">
        <v>500.62876660000001</v>
      </c>
      <c r="K125">
        <f t="shared" si="10"/>
        <v>7.6735964894199871E-2</v>
      </c>
      <c r="L125">
        <v>112.7437542</v>
      </c>
      <c r="M125">
        <f t="shared" si="11"/>
        <v>5.9918162343381577E-2</v>
      </c>
      <c r="O125">
        <v>9</v>
      </c>
      <c r="P125">
        <v>0.157545408</v>
      </c>
      <c r="Q125">
        <v>14</v>
      </c>
      <c r="R125">
        <v>0.77526856899999996</v>
      </c>
      <c r="S125">
        <v>37</v>
      </c>
      <c r="T125">
        <v>0.33472100100000002</v>
      </c>
      <c r="U125" t="str">
        <f>INDEX(ClusterAssignments!$C$2:$C$545,MATCH('Cities&amp;Data'!B125,ClusterAssignments!$A$2:$A$545,0))</f>
        <v>9</v>
      </c>
    </row>
    <row r="126" spans="1:21">
      <c r="A126" s="1" t="s">
        <v>644</v>
      </c>
      <c r="B126" s="1" t="s">
        <v>304</v>
      </c>
      <c r="C126">
        <v>1269</v>
      </c>
      <c r="D126">
        <f t="shared" si="6"/>
        <v>0.10255542392959892</v>
      </c>
      <c r="E126">
        <v>3800</v>
      </c>
      <c r="F126">
        <f t="shared" si="7"/>
        <v>8.740769815764296E-2</v>
      </c>
      <c r="G126">
        <v>28.1</v>
      </c>
      <c r="H126">
        <f t="shared" si="8"/>
        <v>28.1</v>
      </c>
      <c r="I126">
        <f t="shared" si="9"/>
        <v>2.248E-2</v>
      </c>
      <c r="J126">
        <v>496.88461810000001</v>
      </c>
      <c r="K126">
        <f t="shared" si="10"/>
        <v>7.6081773404534453E-2</v>
      </c>
      <c r="L126">
        <v>81.184079999999994</v>
      </c>
      <c r="M126">
        <f t="shared" si="11"/>
        <v>4.1535191060391101E-2</v>
      </c>
      <c r="N126" t="s">
        <v>661</v>
      </c>
      <c r="O126">
        <v>8</v>
      </c>
      <c r="P126">
        <v>0.371649532</v>
      </c>
      <c r="Q126">
        <v>9</v>
      </c>
      <c r="R126">
        <v>0.32450658199999999</v>
      </c>
      <c r="S126">
        <v>31</v>
      </c>
      <c r="T126">
        <v>0.30129770700000003</v>
      </c>
      <c r="U126" t="str">
        <f>INDEX(ClusterAssignments!$C$2:$C$545,MATCH('Cities&amp;Data'!B126,ClusterAssignments!$A$2:$A$545,0))</f>
        <v>8</v>
      </c>
    </row>
    <row r="127" spans="1:21">
      <c r="A127" s="1" t="s">
        <v>667</v>
      </c>
      <c r="B127" s="1" t="s">
        <v>310</v>
      </c>
      <c r="C127">
        <v>777</v>
      </c>
      <c r="D127">
        <f t="shared" si="6"/>
        <v>6.0924014215603318E-2</v>
      </c>
      <c r="E127">
        <v>5600</v>
      </c>
      <c r="F127">
        <f t="shared" si="7"/>
        <v>0.13156539018227315</v>
      </c>
      <c r="G127" t="e">
        <v>#N/A</v>
      </c>
      <c r="H127">
        <f t="shared" si="8"/>
        <v>0</v>
      </c>
      <c r="I127">
        <f t="shared" si="9"/>
        <v>0</v>
      </c>
      <c r="J127">
        <v>496.24041119999998</v>
      </c>
      <c r="K127">
        <f t="shared" si="10"/>
        <v>7.5969215189612208E-2</v>
      </c>
      <c r="L127">
        <v>62.419026100000004</v>
      </c>
      <c r="M127">
        <f t="shared" si="11"/>
        <v>3.0604867610871202E-2</v>
      </c>
      <c r="N127" t="s">
        <v>37</v>
      </c>
      <c r="O127">
        <v>8</v>
      </c>
      <c r="P127">
        <v>2.7537252000000002E-2</v>
      </c>
      <c r="Q127">
        <v>12</v>
      </c>
      <c r="R127">
        <v>0.41479412999999998</v>
      </c>
      <c r="S127">
        <v>31</v>
      </c>
      <c r="T127">
        <v>8.1009053999999997E-2</v>
      </c>
      <c r="U127" t="str">
        <f>INDEX(ClusterAssignments!$C$2:$C$545,MATCH('Cities&amp;Data'!B127,ClusterAssignments!$A$2:$A$545,0))</f>
        <v>8</v>
      </c>
    </row>
    <row r="128" spans="1:21">
      <c r="A128" s="1" t="s">
        <v>49</v>
      </c>
      <c r="B128" s="1" t="s">
        <v>289</v>
      </c>
      <c r="C128">
        <v>2005</v>
      </c>
      <c r="D128">
        <f t="shared" si="6"/>
        <v>0.1648333051277712</v>
      </c>
      <c r="E128">
        <v>1000</v>
      </c>
      <c r="F128">
        <f t="shared" si="7"/>
        <v>1.8717955008218237E-2</v>
      </c>
      <c r="G128">
        <v>689</v>
      </c>
      <c r="H128">
        <f t="shared" si="8"/>
        <v>689</v>
      </c>
      <c r="I128">
        <f t="shared" si="9"/>
        <v>0.55120000000000002</v>
      </c>
      <c r="J128">
        <v>495.83483619999998</v>
      </c>
      <c r="K128">
        <f t="shared" si="10"/>
        <v>7.5898351623858593E-2</v>
      </c>
      <c r="L128">
        <v>115.974698</v>
      </c>
      <c r="M128">
        <f t="shared" si="11"/>
        <v>6.1800131932673349E-2</v>
      </c>
      <c r="N128" t="s">
        <v>646</v>
      </c>
      <c r="O128">
        <v>27</v>
      </c>
      <c r="P128">
        <v>9.9834638000000003E-2</v>
      </c>
      <c r="Q128">
        <v>9</v>
      </c>
      <c r="R128">
        <v>0.217121011</v>
      </c>
      <c r="S128">
        <v>25</v>
      </c>
      <c r="T128">
        <v>3.2193566E-2</v>
      </c>
      <c r="U128" t="str">
        <f>INDEX(ClusterAssignments!$C$2:$C$545,MATCH('Cities&amp;Data'!B128,ClusterAssignments!$A$2:$A$545,0))</f>
        <v>27</v>
      </c>
    </row>
    <row r="129" spans="1:21">
      <c r="A129" s="1" t="s">
        <v>42</v>
      </c>
      <c r="B129" s="1" t="s">
        <v>110</v>
      </c>
      <c r="C129">
        <v>466</v>
      </c>
      <c r="D129">
        <f t="shared" si="6"/>
        <v>3.4608224741919109E-2</v>
      </c>
      <c r="E129">
        <v>1700</v>
      </c>
      <c r="F129">
        <f t="shared" si="7"/>
        <v>3.589039079557442E-2</v>
      </c>
      <c r="G129" t="e">
        <v>#N/A</v>
      </c>
      <c r="H129">
        <f t="shared" si="8"/>
        <v>0</v>
      </c>
      <c r="I129">
        <f t="shared" si="9"/>
        <v>0</v>
      </c>
      <c r="J129">
        <v>492.60978260000002</v>
      </c>
      <c r="K129">
        <f t="shared" si="10"/>
        <v>7.5334858317213621E-2</v>
      </c>
      <c r="L129">
        <v>63.146620249999998</v>
      </c>
      <c r="M129">
        <f t="shared" si="11"/>
        <v>3.10286787782603E-2</v>
      </c>
      <c r="O129">
        <v>7</v>
      </c>
      <c r="P129">
        <v>0.21931042000000001</v>
      </c>
      <c r="Q129">
        <v>12</v>
      </c>
      <c r="R129">
        <v>0.54235822</v>
      </c>
      <c r="S129">
        <v>9</v>
      </c>
      <c r="T129">
        <v>0.24395607</v>
      </c>
      <c r="U129" t="str">
        <f>INDEX(ClusterAssignments!$C$2:$C$545,MATCH('Cities&amp;Data'!B129,ClusterAssignments!$A$2:$A$545,0))</f>
        <v>7</v>
      </c>
    </row>
    <row r="130" spans="1:21">
      <c r="A130" s="1" t="s">
        <v>47</v>
      </c>
      <c r="B130" s="1" t="s">
        <v>317</v>
      </c>
      <c r="C130">
        <v>958</v>
      </c>
      <c r="D130">
        <f t="shared" si="6"/>
        <v>7.6239634455914709E-2</v>
      </c>
      <c r="E130">
        <v>4500</v>
      </c>
      <c r="F130">
        <f t="shared" si="7"/>
        <v>0.10458013394499914</v>
      </c>
      <c r="G130">
        <v>31.5</v>
      </c>
      <c r="H130">
        <f t="shared" si="8"/>
        <v>31.5</v>
      </c>
      <c r="I130">
        <f t="shared" si="9"/>
        <v>2.52E-2</v>
      </c>
      <c r="J130">
        <v>488.5181528</v>
      </c>
      <c r="K130">
        <f t="shared" si="10"/>
        <v>7.4619953608166562E-2</v>
      </c>
      <c r="L130">
        <v>87.612493099999995</v>
      </c>
      <c r="M130">
        <f t="shared" si="11"/>
        <v>4.5279631914362267E-2</v>
      </c>
      <c r="N130" t="s">
        <v>64</v>
      </c>
      <c r="O130">
        <v>8</v>
      </c>
      <c r="P130">
        <v>9.2551317999999994E-2</v>
      </c>
      <c r="Q130">
        <v>12</v>
      </c>
      <c r="R130">
        <v>0.493829297</v>
      </c>
      <c r="S130">
        <v>31</v>
      </c>
      <c r="T130">
        <v>6.8500401000000002E-2</v>
      </c>
      <c r="U130" t="str">
        <f>INDEX(ClusterAssignments!$C$2:$C$545,MATCH('Cities&amp;Data'!B130,ClusterAssignments!$A$2:$A$545,0))</f>
        <v>8</v>
      </c>
    </row>
    <row r="131" spans="1:21">
      <c r="A131" s="1" t="s">
        <v>51</v>
      </c>
      <c r="B131" s="1" t="s">
        <v>323</v>
      </c>
      <c r="C131">
        <v>630</v>
      </c>
      <c r="D131">
        <f t="shared" ref="D131:D194" si="12">(C131-MIN($C$2:$C$545))/(MAX($C$2:$C$545)-MIN($C$2:$C$545))</f>
        <v>4.8485361313250971E-2</v>
      </c>
      <c r="E131">
        <v>4100</v>
      </c>
      <c r="F131">
        <f t="shared" ref="F131:F194" si="13">(E131-MIN($E$2:$E$545))/(MAX($E$2:$E$545)-MIN($E$2:$E$545))</f>
        <v>9.4767313495081329E-2</v>
      </c>
      <c r="G131">
        <v>105</v>
      </c>
      <c r="H131">
        <f t="shared" ref="H131:H194" si="14">_xlfn.IFNA(G131,0)</f>
        <v>105</v>
      </c>
      <c r="I131">
        <f t="shared" ref="I131:I194" si="15">(H131-MIN($H$2:$H$545))/(MAX($H$2:$H$545)-MIN($H$2:$H$545))</f>
        <v>8.4000000000000005E-2</v>
      </c>
      <c r="J131">
        <v>477.0633813</v>
      </c>
      <c r="K131">
        <f t="shared" ref="K131:K194" si="16">(J131-MIN($J$2:$J$545))/(MAX($J$2:$J$545)-MIN($J$2:$J$545))</f>
        <v>7.2618533517226774E-2</v>
      </c>
      <c r="L131">
        <v>124.34016699999999</v>
      </c>
      <c r="M131">
        <f t="shared" ref="M131:M194" si="17">(L131-MIN($L$2:$L$545))/(MAX($L$2:$L$545)-MIN($L$2:$L$545))</f>
        <v>6.6672874769662036E-2</v>
      </c>
      <c r="N131" t="s">
        <v>64</v>
      </c>
      <c r="O131">
        <v>8</v>
      </c>
      <c r="P131">
        <v>0.16932312699999999</v>
      </c>
      <c r="Q131">
        <v>12</v>
      </c>
      <c r="R131">
        <v>0.51844258300000001</v>
      </c>
      <c r="S131">
        <v>31</v>
      </c>
      <c r="T131">
        <v>0.110423626</v>
      </c>
      <c r="U131" t="str">
        <f>INDEX(ClusterAssignments!$C$2:$C$545,MATCH('Cities&amp;Data'!B131,ClusterAssignments!$A$2:$A$545,0))</f>
        <v>8</v>
      </c>
    </row>
    <row r="132" spans="1:21">
      <c r="A132" s="1" t="s">
        <v>668</v>
      </c>
      <c r="B132" s="1" t="s">
        <v>329</v>
      </c>
      <c r="C132">
        <v>583</v>
      </c>
      <c r="D132">
        <f t="shared" si="12"/>
        <v>4.4508377051954644E-2</v>
      </c>
      <c r="E132">
        <v>6000</v>
      </c>
      <c r="F132">
        <f t="shared" si="13"/>
        <v>0.14137821063219097</v>
      </c>
      <c r="G132">
        <v>60.3</v>
      </c>
      <c r="H132">
        <f t="shared" si="14"/>
        <v>60.3</v>
      </c>
      <c r="I132">
        <f t="shared" si="15"/>
        <v>4.8239999999999998E-2</v>
      </c>
      <c r="J132">
        <v>475.97430839999998</v>
      </c>
      <c r="K132">
        <f t="shared" si="16"/>
        <v>7.2428246667545132E-2</v>
      </c>
      <c r="L132">
        <v>105.2209593</v>
      </c>
      <c r="M132">
        <f t="shared" si="17"/>
        <v>5.553626277945873E-2</v>
      </c>
      <c r="N132" t="s">
        <v>28</v>
      </c>
      <c r="O132">
        <v>8</v>
      </c>
      <c r="P132">
        <v>6.0521175000000003E-2</v>
      </c>
      <c r="Q132">
        <v>12</v>
      </c>
      <c r="R132">
        <v>0.55988180600000004</v>
      </c>
      <c r="S132">
        <v>31</v>
      </c>
      <c r="T132">
        <v>0.144312525</v>
      </c>
      <c r="U132" t="str">
        <f>INDEX(ClusterAssignments!$C$2:$C$545,MATCH('Cities&amp;Data'!B132,ClusterAssignments!$A$2:$A$545,0))</f>
        <v>8</v>
      </c>
    </row>
    <row r="133" spans="1:21">
      <c r="A133" s="1" t="s">
        <v>24</v>
      </c>
      <c r="B133" s="1" t="s">
        <v>125</v>
      </c>
      <c r="C133">
        <v>958</v>
      </c>
      <c r="D133">
        <f t="shared" si="12"/>
        <v>7.6239634455914709E-2</v>
      </c>
      <c r="E133">
        <v>3300</v>
      </c>
      <c r="F133">
        <f t="shared" si="13"/>
        <v>7.5141672595245693E-2</v>
      </c>
      <c r="G133">
        <v>34.24</v>
      </c>
      <c r="H133">
        <f t="shared" si="14"/>
        <v>34.24</v>
      </c>
      <c r="I133">
        <f t="shared" si="15"/>
        <v>2.7392000000000003E-2</v>
      </c>
      <c r="J133">
        <v>474.95059140000001</v>
      </c>
      <c r="K133">
        <f t="shared" si="16"/>
        <v>7.2249379042709783E-2</v>
      </c>
      <c r="L133">
        <v>63.821348399999998</v>
      </c>
      <c r="M133">
        <f t="shared" si="17"/>
        <v>3.142169640343196E-2</v>
      </c>
      <c r="O133">
        <v>7</v>
      </c>
      <c r="P133">
        <v>0.21537139499999999</v>
      </c>
      <c r="Q133">
        <v>12</v>
      </c>
      <c r="R133">
        <v>0.43372027800000001</v>
      </c>
      <c r="S133">
        <v>31</v>
      </c>
      <c r="T133">
        <v>0.16817110900000001</v>
      </c>
      <c r="U133" t="str">
        <f>INDEX(ClusterAssignments!$C$2:$C$545,MATCH('Cities&amp;Data'!B133,ClusterAssignments!$A$2:$A$545,0))</f>
        <v>7</v>
      </c>
    </row>
    <row r="134" spans="1:21">
      <c r="A134" s="1" t="s">
        <v>14</v>
      </c>
      <c r="B134" s="1" t="s">
        <v>296</v>
      </c>
      <c r="C134">
        <v>1355</v>
      </c>
      <c r="D134">
        <f t="shared" si="12"/>
        <v>0.1098324589609071</v>
      </c>
      <c r="E134">
        <v>1000</v>
      </c>
      <c r="F134">
        <f t="shared" si="13"/>
        <v>1.8717955008218237E-2</v>
      </c>
      <c r="G134" t="e">
        <v>#N/A</v>
      </c>
      <c r="H134">
        <f t="shared" si="14"/>
        <v>0</v>
      </c>
      <c r="I134">
        <f t="shared" si="15"/>
        <v>0</v>
      </c>
      <c r="J134">
        <v>466.81216619999998</v>
      </c>
      <c r="K134">
        <f t="shared" si="16"/>
        <v>7.0827403256995436E-2</v>
      </c>
      <c r="L134">
        <v>117.27635530000001</v>
      </c>
      <c r="M134">
        <f t="shared" si="17"/>
        <v>6.2558325081771032E-2</v>
      </c>
      <c r="N134" t="s">
        <v>650</v>
      </c>
      <c r="O134">
        <v>27</v>
      </c>
      <c r="P134">
        <v>0.126818028</v>
      </c>
      <c r="Q134">
        <v>9</v>
      </c>
      <c r="R134">
        <v>4.3551948E-2</v>
      </c>
      <c r="S134">
        <v>30</v>
      </c>
      <c r="T134">
        <v>0.36815400999999998</v>
      </c>
      <c r="U134" t="str">
        <f>INDEX(ClusterAssignments!$C$2:$C$545,MATCH('Cities&amp;Data'!B134,ClusterAssignments!$A$2:$A$545,0))</f>
        <v>27</v>
      </c>
    </row>
    <row r="135" spans="1:21">
      <c r="A135" s="1" t="s">
        <v>648</v>
      </c>
      <c r="B135" s="1" t="s">
        <v>335</v>
      </c>
      <c r="C135">
        <v>389</v>
      </c>
      <c r="D135">
        <f t="shared" si="12"/>
        <v>2.8092739888305972E-2</v>
      </c>
      <c r="E135">
        <v>4600</v>
      </c>
      <c r="F135">
        <f t="shared" si="13"/>
        <v>0.1070333390574786</v>
      </c>
      <c r="G135">
        <v>18.100000000000001</v>
      </c>
      <c r="H135">
        <f t="shared" si="14"/>
        <v>18.100000000000001</v>
      </c>
      <c r="I135">
        <f t="shared" si="15"/>
        <v>1.4480000000000002E-2</v>
      </c>
      <c r="J135">
        <v>462.15359530000001</v>
      </c>
      <c r="K135">
        <f t="shared" si="16"/>
        <v>7.0013440499700166E-2</v>
      </c>
      <c r="L135">
        <v>97.030691099999999</v>
      </c>
      <c r="M135">
        <f t="shared" si="17"/>
        <v>5.0765571416599535E-2</v>
      </c>
      <c r="O135">
        <v>8</v>
      </c>
      <c r="P135">
        <v>0.102091769</v>
      </c>
      <c r="Q135">
        <v>12</v>
      </c>
      <c r="R135">
        <v>0.30234145600000001</v>
      </c>
      <c r="S135">
        <v>31</v>
      </c>
      <c r="T135">
        <v>6.9658913000000003E-2</v>
      </c>
      <c r="U135" t="str">
        <f>INDEX(ClusterAssignments!$C$2:$C$545,MATCH('Cities&amp;Data'!B135,ClusterAssignments!$A$2:$A$545,0))</f>
        <v>8</v>
      </c>
    </row>
    <row r="136" spans="1:21">
      <c r="A136" s="1" t="s">
        <v>669</v>
      </c>
      <c r="B136" s="1" t="s">
        <v>138</v>
      </c>
      <c r="C136">
        <v>971</v>
      </c>
      <c r="D136">
        <f t="shared" si="12"/>
        <v>7.7339651379251986E-2</v>
      </c>
      <c r="E136">
        <v>2600</v>
      </c>
      <c r="F136">
        <f t="shared" si="13"/>
        <v>5.7969236807889506E-2</v>
      </c>
      <c r="G136">
        <v>33</v>
      </c>
      <c r="H136">
        <f t="shared" si="14"/>
        <v>33</v>
      </c>
      <c r="I136">
        <f t="shared" si="15"/>
        <v>2.64E-2</v>
      </c>
      <c r="J136">
        <v>461.44225069999999</v>
      </c>
      <c r="K136">
        <f t="shared" si="16"/>
        <v>6.9889151737238017E-2</v>
      </c>
      <c r="L136">
        <v>81.577339199999997</v>
      </c>
      <c r="M136">
        <f t="shared" si="17"/>
        <v>4.1764257828779086E-2</v>
      </c>
      <c r="N136" t="s">
        <v>41</v>
      </c>
      <c r="O136">
        <v>7</v>
      </c>
      <c r="P136">
        <v>0.16806548599999999</v>
      </c>
      <c r="Q136">
        <v>9</v>
      </c>
      <c r="R136">
        <v>0.28634493599999999</v>
      </c>
      <c r="S136">
        <v>9</v>
      </c>
      <c r="T136">
        <v>0.154942462</v>
      </c>
      <c r="U136" t="str">
        <f>INDEX(ClusterAssignments!$C$2:$C$545,MATCH('Cities&amp;Data'!B136,ClusterAssignments!$A$2:$A$545,0))</f>
        <v>7</v>
      </c>
    </row>
    <row r="137" spans="1:21">
      <c r="A137" s="1" t="s">
        <v>69</v>
      </c>
      <c r="B137" s="1" t="s">
        <v>70</v>
      </c>
      <c r="C137">
        <v>1114</v>
      </c>
      <c r="D137">
        <f t="shared" si="12"/>
        <v>8.9439837535962088E-2</v>
      </c>
      <c r="E137">
        <v>3600</v>
      </c>
      <c r="F137">
        <f t="shared" si="13"/>
        <v>8.2501287932684048E-2</v>
      </c>
      <c r="G137">
        <v>61</v>
      </c>
      <c r="H137">
        <f t="shared" si="14"/>
        <v>61</v>
      </c>
      <c r="I137">
        <f t="shared" si="15"/>
        <v>4.8800000000000003E-2</v>
      </c>
      <c r="J137">
        <v>461.21387490000001</v>
      </c>
      <c r="K137">
        <f t="shared" si="16"/>
        <v>6.9849249071837455E-2</v>
      </c>
      <c r="L137">
        <v>160.6187353</v>
      </c>
      <c r="M137">
        <f t="shared" si="17"/>
        <v>8.7804521282252121E-2</v>
      </c>
      <c r="N137" t="s">
        <v>41</v>
      </c>
      <c r="O137">
        <v>27</v>
      </c>
      <c r="P137">
        <v>0.50333826599999998</v>
      </c>
      <c r="Q137">
        <v>9</v>
      </c>
      <c r="R137">
        <v>0.39369687599999997</v>
      </c>
      <c r="S137">
        <v>30</v>
      </c>
      <c r="T137">
        <v>0.23024840999999999</v>
      </c>
      <c r="U137" t="str">
        <f>INDEX(ClusterAssignments!$C$2:$C$545,MATCH('Cities&amp;Data'!B137,ClusterAssignments!$A$2:$A$545,0))</f>
        <v>27</v>
      </c>
    </row>
    <row r="138" spans="1:21">
      <c r="A138" s="1" t="s">
        <v>670</v>
      </c>
      <c r="B138" s="1" t="s">
        <v>120</v>
      </c>
      <c r="C138">
        <v>596</v>
      </c>
      <c r="D138">
        <f t="shared" si="12"/>
        <v>4.5608393975291928E-2</v>
      </c>
      <c r="E138">
        <v>9400</v>
      </c>
      <c r="F138">
        <f t="shared" si="13"/>
        <v>0.2247871844564924</v>
      </c>
      <c r="G138" t="e">
        <v>#N/A</v>
      </c>
      <c r="H138">
        <f t="shared" si="14"/>
        <v>0</v>
      </c>
      <c r="I138">
        <f t="shared" si="15"/>
        <v>0</v>
      </c>
      <c r="J138">
        <v>456.22033549999998</v>
      </c>
      <c r="K138">
        <f t="shared" si="16"/>
        <v>6.8976759377908647E-2</v>
      </c>
      <c r="L138">
        <v>40.649249650000002</v>
      </c>
      <c r="M138">
        <f t="shared" si="17"/>
        <v>1.7924344587047576E-2</v>
      </c>
      <c r="N138" t="s">
        <v>661</v>
      </c>
      <c r="O138">
        <v>25</v>
      </c>
      <c r="P138">
        <v>0.321788032</v>
      </c>
      <c r="Q138">
        <v>14</v>
      </c>
      <c r="R138">
        <v>0.221939357</v>
      </c>
      <c r="S138">
        <v>37</v>
      </c>
      <c r="T138">
        <v>0.214019608</v>
      </c>
      <c r="U138" t="str">
        <f>INDEX(ClusterAssignments!$C$2:$C$545,MATCH('Cities&amp;Data'!B138,ClusterAssignments!$A$2:$A$545,0))</f>
        <v>25</v>
      </c>
    </row>
    <row r="139" spans="1:21">
      <c r="A139" s="1" t="s">
        <v>51</v>
      </c>
      <c r="B139" s="1" t="s">
        <v>341</v>
      </c>
      <c r="C139">
        <v>599</v>
      </c>
      <c r="D139">
        <f t="shared" si="12"/>
        <v>4.586224403452361E-2</v>
      </c>
      <c r="E139">
        <v>4100</v>
      </c>
      <c r="F139">
        <f t="shared" si="13"/>
        <v>9.4767313495081329E-2</v>
      </c>
      <c r="G139">
        <v>21</v>
      </c>
      <c r="H139">
        <f t="shared" si="14"/>
        <v>21</v>
      </c>
      <c r="I139">
        <f t="shared" si="15"/>
        <v>1.6799999999999999E-2</v>
      </c>
      <c r="J139">
        <v>455.89975629999998</v>
      </c>
      <c r="K139">
        <f t="shared" si="16"/>
        <v>6.8920746593051488E-2</v>
      </c>
      <c r="L139">
        <v>118.8241522</v>
      </c>
      <c r="M139">
        <f t="shared" si="17"/>
        <v>6.3459890344589931E-2</v>
      </c>
      <c r="O139">
        <v>8</v>
      </c>
      <c r="P139">
        <v>0.15271285100000001</v>
      </c>
      <c r="Q139">
        <v>12</v>
      </c>
      <c r="R139">
        <v>0.44321241500000003</v>
      </c>
      <c r="S139">
        <v>31</v>
      </c>
      <c r="T139">
        <v>8.9563372000000002E-2</v>
      </c>
      <c r="U139" t="str">
        <f>INDEX(ClusterAssignments!$C$2:$C$545,MATCH('Cities&amp;Data'!B139,ClusterAssignments!$A$2:$A$545,0))</f>
        <v>8</v>
      </c>
    </row>
    <row r="140" spans="1:21">
      <c r="A140" s="1" t="s">
        <v>49</v>
      </c>
      <c r="B140" s="1" t="s">
        <v>308</v>
      </c>
      <c r="C140">
        <v>1722</v>
      </c>
      <c r="D140">
        <f t="shared" si="12"/>
        <v>0.14088678287358267</v>
      </c>
      <c r="E140">
        <v>1100</v>
      </c>
      <c r="F140">
        <f t="shared" si="13"/>
        <v>2.1171160120697693E-2</v>
      </c>
      <c r="G140">
        <v>180</v>
      </c>
      <c r="H140">
        <f t="shared" si="14"/>
        <v>180</v>
      </c>
      <c r="I140">
        <f t="shared" si="15"/>
        <v>0.14399999999999999</v>
      </c>
      <c r="J140">
        <v>449.71066539999998</v>
      </c>
      <c r="K140">
        <f t="shared" si="16"/>
        <v>6.7839365714182573E-2</v>
      </c>
      <c r="L140">
        <v>105.18635399999999</v>
      </c>
      <c r="M140">
        <f t="shared" si="17"/>
        <v>5.5516105783156799E-2</v>
      </c>
      <c r="N140" t="s">
        <v>28</v>
      </c>
      <c r="O140">
        <v>27</v>
      </c>
      <c r="P140">
        <v>5.5107383000000003E-2</v>
      </c>
      <c r="Q140">
        <v>9</v>
      </c>
      <c r="R140">
        <v>6.5435962E-2</v>
      </c>
      <c r="S140">
        <v>25</v>
      </c>
      <c r="T140">
        <v>0.18251413799999999</v>
      </c>
      <c r="U140" t="str">
        <f>INDEX(ClusterAssignments!$C$2:$C$545,MATCH('Cities&amp;Data'!B140,ClusterAssignments!$A$2:$A$545,0))</f>
        <v>27</v>
      </c>
    </row>
    <row r="141" spans="1:21">
      <c r="A141" s="1" t="s">
        <v>14</v>
      </c>
      <c r="B141" s="1" t="s">
        <v>315</v>
      </c>
      <c r="C141">
        <v>1862</v>
      </c>
      <c r="D141">
        <f t="shared" si="12"/>
        <v>0.15273311897106109</v>
      </c>
      <c r="E141">
        <v>900</v>
      </c>
      <c r="F141">
        <f t="shared" si="13"/>
        <v>1.6264749895738784E-2</v>
      </c>
      <c r="G141" t="e">
        <v>#N/A</v>
      </c>
      <c r="H141">
        <f t="shared" si="14"/>
        <v>0</v>
      </c>
      <c r="I141">
        <f t="shared" si="15"/>
        <v>0</v>
      </c>
      <c r="J141">
        <v>448.7086473</v>
      </c>
      <c r="K141">
        <f t="shared" si="16"/>
        <v>6.7664289401501404E-2</v>
      </c>
      <c r="L141">
        <v>112.72824180000001</v>
      </c>
      <c r="M141">
        <f t="shared" si="17"/>
        <v>5.990912663528386E-2</v>
      </c>
      <c r="O141">
        <v>27</v>
      </c>
      <c r="P141">
        <v>7.6170320999999999E-2</v>
      </c>
      <c r="Q141">
        <v>9</v>
      </c>
      <c r="R141">
        <v>0.13758341700000001</v>
      </c>
      <c r="S141">
        <v>25</v>
      </c>
      <c r="T141">
        <v>9.5605000999999995E-2</v>
      </c>
      <c r="U141" t="str">
        <f>INDEX(ClusterAssignments!$C$2:$C$545,MATCH('Cities&amp;Data'!B141,ClusterAssignments!$A$2:$A$545,0))</f>
        <v>27</v>
      </c>
    </row>
    <row r="142" spans="1:21">
      <c r="A142" s="1" t="s">
        <v>14</v>
      </c>
      <c r="B142" s="1" t="s">
        <v>321</v>
      </c>
      <c r="C142">
        <v>2344</v>
      </c>
      <c r="D142">
        <f t="shared" si="12"/>
        <v>0.19351836182095108</v>
      </c>
      <c r="E142">
        <v>700</v>
      </c>
      <c r="F142">
        <f t="shared" si="13"/>
        <v>1.1358339670779875E-2</v>
      </c>
      <c r="G142">
        <v>42.2</v>
      </c>
      <c r="H142">
        <f t="shared" si="14"/>
        <v>42.2</v>
      </c>
      <c r="I142">
        <f t="shared" si="15"/>
        <v>3.3760000000000005E-2</v>
      </c>
      <c r="J142">
        <v>446.12243030000002</v>
      </c>
      <c r="K142">
        <f t="shared" si="16"/>
        <v>6.7212415991077634E-2</v>
      </c>
      <c r="L142">
        <v>112.0785113</v>
      </c>
      <c r="M142">
        <f t="shared" si="17"/>
        <v>5.9530669714357123E-2</v>
      </c>
      <c r="O142">
        <v>27</v>
      </c>
      <c r="P142">
        <v>0.37185709500000003</v>
      </c>
      <c r="Q142">
        <v>9</v>
      </c>
      <c r="R142">
        <v>0.57796644399999997</v>
      </c>
      <c r="S142">
        <v>25</v>
      </c>
      <c r="T142">
        <v>4.3683110999999997E-2</v>
      </c>
      <c r="U142" t="str">
        <f>INDEX(ClusterAssignments!$C$2:$C$545,MATCH('Cities&amp;Data'!B142,ClusterAssignments!$A$2:$A$545,0))</f>
        <v>27</v>
      </c>
    </row>
    <row r="143" spans="1:21">
      <c r="A143" s="1" t="s">
        <v>14</v>
      </c>
      <c r="B143" s="1" t="s">
        <v>327</v>
      </c>
      <c r="C143">
        <v>1813</v>
      </c>
      <c r="D143">
        <f t="shared" si="12"/>
        <v>0.14858690133694363</v>
      </c>
      <c r="E143">
        <v>700</v>
      </c>
      <c r="F143">
        <f t="shared" si="13"/>
        <v>1.1358339670779875E-2</v>
      </c>
      <c r="G143" t="e">
        <v>#N/A</v>
      </c>
      <c r="H143">
        <f t="shared" si="14"/>
        <v>0</v>
      </c>
      <c r="I143">
        <f t="shared" si="15"/>
        <v>0</v>
      </c>
      <c r="J143">
        <v>444.8293218</v>
      </c>
      <c r="K143">
        <f t="shared" si="16"/>
        <v>6.6986479285865749E-2</v>
      </c>
      <c r="L143">
        <v>111.753646</v>
      </c>
      <c r="M143">
        <f t="shared" si="17"/>
        <v>5.9341441224769607E-2</v>
      </c>
      <c r="O143">
        <v>27</v>
      </c>
      <c r="P143">
        <v>8.9912250999999999E-2</v>
      </c>
      <c r="Q143">
        <v>9</v>
      </c>
      <c r="R143">
        <v>0.134846721</v>
      </c>
      <c r="S143">
        <v>25</v>
      </c>
      <c r="T143">
        <v>0.131531548</v>
      </c>
      <c r="U143" t="str">
        <f>INDEX(ClusterAssignments!$C$2:$C$545,MATCH('Cities&amp;Data'!B143,ClusterAssignments!$A$2:$A$545,0))</f>
        <v>27</v>
      </c>
    </row>
    <row r="144" spans="1:21">
      <c r="A144" s="1" t="s">
        <v>14</v>
      </c>
      <c r="B144" s="1" t="s">
        <v>333</v>
      </c>
      <c r="C144">
        <v>2041</v>
      </c>
      <c r="D144">
        <f t="shared" si="12"/>
        <v>0.16787950583855135</v>
      </c>
      <c r="E144">
        <v>800</v>
      </c>
      <c r="F144">
        <f t="shared" si="13"/>
        <v>1.3811544783259329E-2</v>
      </c>
      <c r="G144" t="e">
        <v>#N/A</v>
      </c>
      <c r="H144">
        <f t="shared" si="14"/>
        <v>0</v>
      </c>
      <c r="I144">
        <f t="shared" si="15"/>
        <v>0</v>
      </c>
      <c r="J144">
        <v>444.8293218</v>
      </c>
      <c r="K144">
        <f t="shared" si="16"/>
        <v>6.6986479285865749E-2</v>
      </c>
      <c r="L144">
        <v>111.753646</v>
      </c>
      <c r="M144">
        <f t="shared" si="17"/>
        <v>5.9341441224769607E-2</v>
      </c>
      <c r="O144">
        <v>27</v>
      </c>
      <c r="P144">
        <v>0.151416036</v>
      </c>
      <c r="Q144">
        <v>9</v>
      </c>
      <c r="R144">
        <v>0.26518549699999999</v>
      </c>
      <c r="S144">
        <v>25</v>
      </c>
      <c r="T144">
        <v>3.9806170000000002E-2</v>
      </c>
      <c r="U144" t="str">
        <f>INDEX(ClusterAssignments!$C$2:$C$545,MATCH('Cities&amp;Data'!B144,ClusterAssignments!$A$2:$A$545,0))</f>
        <v>27</v>
      </c>
    </row>
    <row r="145" spans="1:21">
      <c r="A145" s="1" t="s">
        <v>24</v>
      </c>
      <c r="B145" s="1" t="s">
        <v>347</v>
      </c>
      <c r="C145">
        <v>751</v>
      </c>
      <c r="D145">
        <f t="shared" si="12"/>
        <v>5.8723980368928751E-2</v>
      </c>
      <c r="E145">
        <v>4000</v>
      </c>
      <c r="F145">
        <f t="shared" si="13"/>
        <v>9.2314108382601873E-2</v>
      </c>
      <c r="G145" t="e">
        <v>#N/A</v>
      </c>
      <c r="H145">
        <f t="shared" si="14"/>
        <v>0</v>
      </c>
      <c r="I145">
        <f t="shared" si="15"/>
        <v>0</v>
      </c>
      <c r="J145">
        <v>444.61885580000001</v>
      </c>
      <c r="K145">
        <f t="shared" si="16"/>
        <v>6.6949705887037164E-2</v>
      </c>
      <c r="L145">
        <v>59.745530199999997</v>
      </c>
      <c r="M145">
        <f t="shared" si="17"/>
        <v>2.9047601903898441E-2</v>
      </c>
      <c r="O145">
        <v>8</v>
      </c>
      <c r="P145">
        <v>0.120791733</v>
      </c>
      <c r="Q145">
        <v>12</v>
      </c>
      <c r="R145">
        <v>0.22131706800000001</v>
      </c>
      <c r="S145">
        <v>31</v>
      </c>
      <c r="T145">
        <v>4.3038119E-2</v>
      </c>
      <c r="U145" t="str">
        <f>INDEX(ClusterAssignments!$C$2:$C$545,MATCH('Cities&amp;Data'!B145,ClusterAssignments!$A$2:$A$545,0))</f>
        <v>8</v>
      </c>
    </row>
    <row r="146" spans="1:21">
      <c r="A146" s="1" t="s">
        <v>14</v>
      </c>
      <c r="B146" s="1" t="s">
        <v>339</v>
      </c>
      <c r="C146">
        <v>1829</v>
      </c>
      <c r="D146">
        <f t="shared" si="12"/>
        <v>0.14994076831951261</v>
      </c>
      <c r="E146">
        <v>800</v>
      </c>
      <c r="F146">
        <f t="shared" si="13"/>
        <v>1.3811544783259329E-2</v>
      </c>
      <c r="G146" t="e">
        <v>#N/A</v>
      </c>
      <c r="H146">
        <f t="shared" si="14"/>
        <v>0</v>
      </c>
      <c r="I146">
        <f t="shared" si="15"/>
        <v>0</v>
      </c>
      <c r="J146">
        <v>440.94999630000001</v>
      </c>
      <c r="K146">
        <f t="shared" si="16"/>
        <v>6.6308669170230081E-2</v>
      </c>
      <c r="L146">
        <v>110.77905029999999</v>
      </c>
      <c r="M146">
        <f t="shared" si="17"/>
        <v>5.8773755872503636E-2</v>
      </c>
      <c r="O146">
        <v>27</v>
      </c>
      <c r="P146">
        <v>8.4700972999999999E-2</v>
      </c>
      <c r="Q146">
        <v>9</v>
      </c>
      <c r="R146">
        <v>0.13250218999999999</v>
      </c>
      <c r="S146">
        <v>25</v>
      </c>
      <c r="T146">
        <v>0.120153171</v>
      </c>
      <c r="U146" t="str">
        <f>INDEX(ClusterAssignments!$C$2:$C$545,MATCH('Cities&amp;Data'!B146,ClusterAssignments!$A$2:$A$545,0))</f>
        <v>27</v>
      </c>
    </row>
    <row r="147" spans="1:21">
      <c r="A147" s="1" t="s">
        <v>24</v>
      </c>
      <c r="B147" s="1" t="s">
        <v>353</v>
      </c>
      <c r="C147">
        <v>686</v>
      </c>
      <c r="D147">
        <f t="shared" si="12"/>
        <v>5.3223895752242345E-2</v>
      </c>
      <c r="E147">
        <v>4300</v>
      </c>
      <c r="F147">
        <f t="shared" si="13"/>
        <v>9.9673723720040228E-2</v>
      </c>
      <c r="G147">
        <v>60.2</v>
      </c>
      <c r="H147">
        <f t="shared" si="14"/>
        <v>60.2</v>
      </c>
      <c r="I147">
        <f t="shared" si="15"/>
        <v>4.8160000000000001E-2</v>
      </c>
      <c r="J147">
        <v>435.74127470000002</v>
      </c>
      <c r="K147">
        <f t="shared" si="16"/>
        <v>6.5398582045545661E-2</v>
      </c>
      <c r="L147">
        <v>58.552607799999997</v>
      </c>
      <c r="M147">
        <f t="shared" si="17"/>
        <v>2.8352744977205704E-2</v>
      </c>
      <c r="O147">
        <v>8</v>
      </c>
      <c r="P147">
        <v>8.2899202000000005E-2</v>
      </c>
      <c r="Q147">
        <v>12</v>
      </c>
      <c r="R147">
        <v>0.181316384</v>
      </c>
      <c r="S147">
        <v>31</v>
      </c>
      <c r="T147">
        <v>2.5441347999999999E-2</v>
      </c>
      <c r="U147" t="str">
        <f>INDEX(ClusterAssignments!$C$2:$C$545,MATCH('Cities&amp;Data'!B147,ClusterAssignments!$A$2:$A$545,0))</f>
        <v>8</v>
      </c>
    </row>
    <row r="148" spans="1:21">
      <c r="A148" s="1" t="s">
        <v>58</v>
      </c>
      <c r="B148" s="1" t="s">
        <v>152</v>
      </c>
      <c r="C148">
        <v>777</v>
      </c>
      <c r="D148">
        <f t="shared" si="12"/>
        <v>6.0924014215603318E-2</v>
      </c>
      <c r="E148">
        <v>2900</v>
      </c>
      <c r="F148">
        <f t="shared" si="13"/>
        <v>6.5328852145327868E-2</v>
      </c>
      <c r="G148">
        <v>47.4</v>
      </c>
      <c r="H148">
        <f t="shared" si="14"/>
        <v>47.4</v>
      </c>
      <c r="I148">
        <f t="shared" si="15"/>
        <v>3.7920000000000002E-2</v>
      </c>
      <c r="J148">
        <v>435.39958660000002</v>
      </c>
      <c r="K148">
        <f t="shared" si="16"/>
        <v>6.5338881035518964E-2</v>
      </c>
      <c r="L148">
        <v>116.6849752</v>
      </c>
      <c r="M148">
        <f t="shared" si="17"/>
        <v>6.2213856272405686E-2</v>
      </c>
      <c r="N148" t="s">
        <v>661</v>
      </c>
      <c r="O148">
        <v>7</v>
      </c>
      <c r="P148">
        <v>0.26883209000000002</v>
      </c>
      <c r="Q148">
        <v>9</v>
      </c>
      <c r="R148">
        <v>0.445950719</v>
      </c>
      <c r="S148">
        <v>31</v>
      </c>
      <c r="T148">
        <v>0.23543731000000001</v>
      </c>
      <c r="U148" t="str">
        <f>INDEX(ClusterAssignments!$C$2:$C$545,MATCH('Cities&amp;Data'!B148,ClusterAssignments!$A$2:$A$545,0))</f>
        <v>7</v>
      </c>
    </row>
    <row r="149" spans="1:21">
      <c r="A149" s="1" t="s">
        <v>24</v>
      </c>
      <c r="B149" s="1" t="s">
        <v>134</v>
      </c>
      <c r="C149">
        <v>363</v>
      </c>
      <c r="D149">
        <f t="shared" si="12"/>
        <v>2.5892706041631408E-2</v>
      </c>
      <c r="E149">
        <v>8100</v>
      </c>
      <c r="F149">
        <f t="shared" si="13"/>
        <v>0.1928955179942595</v>
      </c>
      <c r="G149" t="e">
        <v>#N/A</v>
      </c>
      <c r="H149">
        <f t="shared" si="14"/>
        <v>0</v>
      </c>
      <c r="I149">
        <f t="shared" si="15"/>
        <v>0</v>
      </c>
      <c r="J149">
        <v>435.00147620000001</v>
      </c>
      <c r="K149">
        <f t="shared" si="16"/>
        <v>6.5269321712317099E-2</v>
      </c>
      <c r="L149">
        <v>58.453197600000003</v>
      </c>
      <c r="M149">
        <f t="shared" si="17"/>
        <v>2.8294840233314647E-2</v>
      </c>
      <c r="O149">
        <v>25</v>
      </c>
      <c r="P149">
        <v>0.20328801299999999</v>
      </c>
      <c r="Q149">
        <v>14</v>
      </c>
      <c r="R149">
        <v>0.206922616</v>
      </c>
      <c r="S149">
        <v>37</v>
      </c>
      <c r="T149">
        <v>0.22739937599999999</v>
      </c>
      <c r="U149" t="str">
        <f>INDEX(ClusterAssignments!$C$2:$C$545,MATCH('Cities&amp;Data'!B149,ClusterAssignments!$A$2:$A$545,0))</f>
        <v>25</v>
      </c>
    </row>
    <row r="150" spans="1:21">
      <c r="A150" s="1" t="s">
        <v>69</v>
      </c>
      <c r="B150" s="1" t="s">
        <v>358</v>
      </c>
      <c r="C150">
        <v>1023</v>
      </c>
      <c r="D150">
        <f t="shared" si="12"/>
        <v>8.1739719072601122E-2</v>
      </c>
      <c r="E150">
        <v>3600</v>
      </c>
      <c r="F150">
        <f t="shared" si="13"/>
        <v>8.2501287932684048E-2</v>
      </c>
      <c r="G150">
        <v>34.799999999999997</v>
      </c>
      <c r="H150">
        <f t="shared" si="14"/>
        <v>34.799999999999997</v>
      </c>
      <c r="I150">
        <f t="shared" si="15"/>
        <v>2.7839999999999997E-2</v>
      </c>
      <c r="J150">
        <v>426.00230249999998</v>
      </c>
      <c r="K150">
        <f t="shared" si="16"/>
        <v>6.3696952761523359E-2</v>
      </c>
      <c r="L150">
        <v>148.35622860000001</v>
      </c>
      <c r="M150">
        <f t="shared" si="17"/>
        <v>8.0661820533979564E-2</v>
      </c>
      <c r="O150">
        <v>8</v>
      </c>
      <c r="P150">
        <v>0.45738917899999998</v>
      </c>
      <c r="Q150">
        <v>9</v>
      </c>
      <c r="R150">
        <v>0.41017116300000001</v>
      </c>
      <c r="S150">
        <v>30</v>
      </c>
      <c r="T150">
        <v>0.31642919600000002</v>
      </c>
      <c r="U150" t="str">
        <f>INDEX(ClusterAssignments!$C$2:$C$545,MATCH('Cities&amp;Data'!B150,ClusterAssignments!$A$2:$A$545,0))</f>
        <v>8</v>
      </c>
    </row>
    <row r="151" spans="1:21">
      <c r="A151" s="1" t="s">
        <v>24</v>
      </c>
      <c r="B151" s="1" t="s">
        <v>365</v>
      </c>
      <c r="C151">
        <v>492</v>
      </c>
      <c r="D151">
        <f t="shared" si="12"/>
        <v>3.680825858859367E-2</v>
      </c>
      <c r="E151">
        <v>5800</v>
      </c>
      <c r="F151">
        <f t="shared" si="13"/>
        <v>0.13647180040723206</v>
      </c>
      <c r="G151">
        <v>81</v>
      </c>
      <c r="H151">
        <f t="shared" si="14"/>
        <v>81</v>
      </c>
      <c r="I151">
        <f t="shared" si="15"/>
        <v>6.4799999999999996E-2</v>
      </c>
      <c r="J151">
        <v>420.2055077</v>
      </c>
      <c r="K151">
        <f t="shared" si="16"/>
        <v>6.2684115309831256E-2</v>
      </c>
      <c r="L151">
        <v>56.4649936</v>
      </c>
      <c r="M151">
        <f t="shared" si="17"/>
        <v>2.7136745355493413E-2</v>
      </c>
      <c r="O151">
        <v>8</v>
      </c>
      <c r="P151">
        <v>7.3773876000000002E-2</v>
      </c>
      <c r="Q151">
        <v>12</v>
      </c>
      <c r="R151">
        <v>0.26167057799999999</v>
      </c>
      <c r="S151">
        <v>31</v>
      </c>
      <c r="T151">
        <v>0.12525528499999999</v>
      </c>
      <c r="U151" t="str">
        <f>INDEX(ClusterAssignments!$C$2:$C$545,MATCH('Cities&amp;Data'!B151,ClusterAssignments!$A$2:$A$545,0))</f>
        <v>8</v>
      </c>
    </row>
    <row r="152" spans="1:21">
      <c r="A152" s="1" t="s">
        <v>652</v>
      </c>
      <c r="B152" s="1" t="s">
        <v>166</v>
      </c>
      <c r="C152">
        <v>876</v>
      </c>
      <c r="D152">
        <f t="shared" si="12"/>
        <v>6.9301066170248768E-2</v>
      </c>
      <c r="E152">
        <v>2600</v>
      </c>
      <c r="F152">
        <f t="shared" si="13"/>
        <v>5.7969236807889506E-2</v>
      </c>
      <c r="G152">
        <v>80.5</v>
      </c>
      <c r="H152">
        <f t="shared" si="14"/>
        <v>80.5</v>
      </c>
      <c r="I152">
        <f t="shared" si="15"/>
        <v>6.4399999999999999E-2</v>
      </c>
      <c r="J152">
        <v>406.02166840000001</v>
      </c>
      <c r="K152">
        <f t="shared" si="16"/>
        <v>6.020586238774709E-2</v>
      </c>
      <c r="L152">
        <v>121.50382140000001</v>
      </c>
      <c r="M152">
        <f t="shared" si="17"/>
        <v>6.5020751893392417E-2</v>
      </c>
      <c r="N152" t="s">
        <v>28</v>
      </c>
      <c r="O152">
        <v>7</v>
      </c>
      <c r="P152">
        <v>0.25967720500000002</v>
      </c>
      <c r="Q152">
        <v>9</v>
      </c>
      <c r="R152">
        <v>0.328466164</v>
      </c>
      <c r="S152">
        <v>9</v>
      </c>
      <c r="T152">
        <v>0.250609319</v>
      </c>
      <c r="U152" t="str">
        <f>INDEX(ClusterAssignments!$C$2:$C$545,MATCH('Cities&amp;Data'!B152,ClusterAssignments!$A$2:$A$545,0))</f>
        <v>7</v>
      </c>
    </row>
    <row r="153" spans="1:21">
      <c r="A153" s="1" t="s">
        <v>14</v>
      </c>
      <c r="B153" s="1" t="s">
        <v>345</v>
      </c>
      <c r="C153">
        <v>1321</v>
      </c>
      <c r="D153">
        <f t="shared" si="12"/>
        <v>0.10695549162294804</v>
      </c>
      <c r="E153">
        <v>1000</v>
      </c>
      <c r="F153">
        <f t="shared" si="13"/>
        <v>1.8717955008218237E-2</v>
      </c>
      <c r="G153" t="e">
        <v>#N/A</v>
      </c>
      <c r="H153">
        <f t="shared" si="14"/>
        <v>0</v>
      </c>
      <c r="I153">
        <f t="shared" si="15"/>
        <v>0</v>
      </c>
      <c r="J153">
        <v>403.44985000000003</v>
      </c>
      <c r="K153">
        <f t="shared" si="16"/>
        <v>5.9756504754030118E-2</v>
      </c>
      <c r="L153">
        <v>101.357958</v>
      </c>
      <c r="M153">
        <f t="shared" si="17"/>
        <v>5.3286130489941776E-2</v>
      </c>
      <c r="O153">
        <v>27</v>
      </c>
      <c r="P153">
        <v>0.196393449</v>
      </c>
      <c r="Q153">
        <v>9</v>
      </c>
      <c r="R153">
        <v>7.2330835999999996E-2</v>
      </c>
      <c r="S153">
        <v>9</v>
      </c>
      <c r="T153">
        <v>0.324299903</v>
      </c>
      <c r="U153" t="str">
        <f>INDEX(ClusterAssignments!$C$2:$C$545,MATCH('Cities&amp;Data'!B153,ClusterAssignments!$A$2:$A$545,0))</f>
        <v>27</v>
      </c>
    </row>
    <row r="154" spans="1:21">
      <c r="A154" s="1" t="s">
        <v>18</v>
      </c>
      <c r="B154" s="1" t="s">
        <v>371</v>
      </c>
      <c r="C154">
        <v>479</v>
      </c>
      <c r="D154">
        <f t="shared" si="12"/>
        <v>3.5708241665256386E-2</v>
      </c>
      <c r="E154">
        <v>7100</v>
      </c>
      <c r="F154">
        <f t="shared" si="13"/>
        <v>0.16836346686946496</v>
      </c>
      <c r="G154" t="e">
        <v>#N/A</v>
      </c>
      <c r="H154">
        <f t="shared" si="14"/>
        <v>0</v>
      </c>
      <c r="I154">
        <f t="shared" si="15"/>
        <v>0</v>
      </c>
      <c r="J154">
        <v>402.24737529999999</v>
      </c>
      <c r="K154">
        <f t="shared" si="16"/>
        <v>5.9546403921950944E-2</v>
      </c>
      <c r="L154">
        <v>49.365076000000002</v>
      </c>
      <c r="M154">
        <f t="shared" si="17"/>
        <v>2.3001164597425936E-2</v>
      </c>
      <c r="O154">
        <v>8</v>
      </c>
      <c r="P154">
        <v>0.26486161200000002</v>
      </c>
      <c r="Q154">
        <v>14</v>
      </c>
      <c r="R154">
        <v>0.35956788899999997</v>
      </c>
      <c r="S154">
        <v>27</v>
      </c>
      <c r="T154">
        <v>0.17462984500000001</v>
      </c>
      <c r="U154" t="str">
        <f>INDEX(ClusterAssignments!$C$2:$C$545,MATCH('Cities&amp;Data'!B154,ClusterAssignments!$A$2:$A$545,0))</f>
        <v>8</v>
      </c>
    </row>
    <row r="155" spans="1:21">
      <c r="A155" s="1" t="s">
        <v>24</v>
      </c>
      <c r="B155" s="1" t="s">
        <v>180</v>
      </c>
      <c r="C155">
        <v>907</v>
      </c>
      <c r="D155">
        <f t="shared" si="12"/>
        <v>7.1924183448976137E-2</v>
      </c>
      <c r="E155">
        <v>3000</v>
      </c>
      <c r="F155">
        <f t="shared" si="13"/>
        <v>6.7782057257807324E-2</v>
      </c>
      <c r="G155" t="e">
        <v>#N/A</v>
      </c>
      <c r="H155">
        <f t="shared" si="14"/>
        <v>0</v>
      </c>
      <c r="I155">
        <f t="shared" si="15"/>
        <v>0</v>
      </c>
      <c r="J155">
        <v>401.7105469</v>
      </c>
      <c r="K155">
        <f t="shared" si="16"/>
        <v>5.9452607276147311E-2</v>
      </c>
      <c r="L155">
        <v>53.979738599999997</v>
      </c>
      <c r="M155">
        <f t="shared" si="17"/>
        <v>2.5689126758216878E-2</v>
      </c>
      <c r="O155">
        <v>7</v>
      </c>
      <c r="P155">
        <v>0.104473127</v>
      </c>
      <c r="Q155">
        <v>12</v>
      </c>
      <c r="R155">
        <v>0.33504592100000002</v>
      </c>
      <c r="S155">
        <v>9</v>
      </c>
      <c r="T155">
        <v>0.118228478</v>
      </c>
      <c r="U155" t="str">
        <f>INDEX(ClusterAssignments!$C$2:$C$545,MATCH('Cities&amp;Data'!B155,ClusterAssignments!$A$2:$A$545,0))</f>
        <v>7</v>
      </c>
    </row>
    <row r="156" spans="1:21">
      <c r="A156" s="1" t="s">
        <v>671</v>
      </c>
      <c r="B156" s="1" t="s">
        <v>256</v>
      </c>
      <c r="C156">
        <v>1036</v>
      </c>
      <c r="D156">
        <f t="shared" si="12"/>
        <v>8.2839735995938399E-2</v>
      </c>
      <c r="E156">
        <v>13000</v>
      </c>
      <c r="F156">
        <f t="shared" si="13"/>
        <v>0.31310256850575274</v>
      </c>
      <c r="G156" t="e">
        <v>#N/A</v>
      </c>
      <c r="H156">
        <f t="shared" si="14"/>
        <v>0</v>
      </c>
      <c r="I156">
        <f t="shared" si="15"/>
        <v>0</v>
      </c>
      <c r="J156">
        <v>398.7198416</v>
      </c>
      <c r="K156">
        <f t="shared" si="16"/>
        <v>5.8930060172217726E-2</v>
      </c>
      <c r="L156">
        <v>63.471178799999997</v>
      </c>
      <c r="M156">
        <f t="shared" si="17"/>
        <v>3.1217728591211129E-2</v>
      </c>
      <c r="N156" t="s">
        <v>646</v>
      </c>
      <c r="O156">
        <v>9</v>
      </c>
      <c r="P156">
        <v>0.67463950299999997</v>
      </c>
      <c r="Q156">
        <v>14</v>
      </c>
      <c r="R156">
        <v>1.3801339050000001</v>
      </c>
      <c r="S156">
        <v>23</v>
      </c>
      <c r="T156">
        <v>0.92228469999999996</v>
      </c>
      <c r="U156" t="str">
        <f>INDEX(ClusterAssignments!$C$2:$C$545,MATCH('Cities&amp;Data'!B156,ClusterAssignments!$A$2:$A$545,0))</f>
        <v>9</v>
      </c>
    </row>
    <row r="157" spans="1:21">
      <c r="A157" s="1" t="s">
        <v>58</v>
      </c>
      <c r="B157" s="1" t="s">
        <v>376</v>
      </c>
      <c r="C157">
        <v>466</v>
      </c>
      <c r="D157">
        <f t="shared" si="12"/>
        <v>3.4608224741919109E-2</v>
      </c>
      <c r="E157">
        <v>4400</v>
      </c>
      <c r="F157">
        <f t="shared" si="13"/>
        <v>0.10212692883251968</v>
      </c>
      <c r="G157">
        <v>94.2</v>
      </c>
      <c r="H157">
        <f t="shared" si="14"/>
        <v>94.2</v>
      </c>
      <c r="I157">
        <f t="shared" si="15"/>
        <v>7.5359999999999996E-2</v>
      </c>
      <c r="J157">
        <v>396.86864969999999</v>
      </c>
      <c r="K157">
        <f t="shared" si="16"/>
        <v>5.8606613068899686E-2</v>
      </c>
      <c r="L157">
        <v>106.3588712</v>
      </c>
      <c r="M157">
        <f t="shared" si="17"/>
        <v>5.6199077029305232E-2</v>
      </c>
      <c r="O157">
        <v>8</v>
      </c>
      <c r="P157">
        <v>0.12393655200000001</v>
      </c>
      <c r="Q157">
        <v>12</v>
      </c>
      <c r="R157">
        <v>0.28222322799999999</v>
      </c>
      <c r="S157">
        <v>31</v>
      </c>
      <c r="T157">
        <v>7.1433143000000004E-2</v>
      </c>
      <c r="U157" t="str">
        <f>INDEX(ClusterAssignments!$C$2:$C$545,MATCH('Cities&amp;Data'!B157,ClusterAssignments!$A$2:$A$545,0))</f>
        <v>8</v>
      </c>
    </row>
    <row r="158" spans="1:21">
      <c r="A158" s="1" t="s">
        <v>24</v>
      </c>
      <c r="B158" s="1" t="s">
        <v>192</v>
      </c>
      <c r="C158">
        <v>829</v>
      </c>
      <c r="D158">
        <f t="shared" si="12"/>
        <v>6.5324081908952447E-2</v>
      </c>
      <c r="E158">
        <v>3200</v>
      </c>
      <c r="F158">
        <f t="shared" si="13"/>
        <v>7.2688467482766236E-2</v>
      </c>
      <c r="G158" t="e">
        <v>#N/A</v>
      </c>
      <c r="H158">
        <f t="shared" si="14"/>
        <v>0</v>
      </c>
      <c r="I158">
        <f t="shared" si="15"/>
        <v>0</v>
      </c>
      <c r="J158">
        <v>395.05236109999998</v>
      </c>
      <c r="K158">
        <f t="shared" si="16"/>
        <v>5.8289264399396773E-2</v>
      </c>
      <c r="L158">
        <v>53.085046800000001</v>
      </c>
      <c r="M158">
        <f t="shared" si="17"/>
        <v>2.5167984063197323E-2</v>
      </c>
      <c r="O158">
        <v>7</v>
      </c>
      <c r="P158">
        <v>0.11068721300000001</v>
      </c>
      <c r="Q158">
        <v>12</v>
      </c>
      <c r="R158">
        <v>0.25448013800000002</v>
      </c>
      <c r="S158">
        <v>9</v>
      </c>
      <c r="T158">
        <v>0.139812617</v>
      </c>
      <c r="U158" t="str">
        <f>INDEX(ClusterAssignments!$C$2:$C$545,MATCH('Cities&amp;Data'!B158,ClusterAssignments!$A$2:$A$545,0))</f>
        <v>7</v>
      </c>
    </row>
    <row r="159" spans="1:21">
      <c r="A159" s="1" t="s">
        <v>58</v>
      </c>
      <c r="B159" s="1" t="s">
        <v>202</v>
      </c>
      <c r="C159">
        <v>777</v>
      </c>
      <c r="D159">
        <f t="shared" si="12"/>
        <v>6.0924014215603318E-2</v>
      </c>
      <c r="E159">
        <v>2600</v>
      </c>
      <c r="F159">
        <f t="shared" si="13"/>
        <v>5.7969236807889506E-2</v>
      </c>
      <c r="G159">
        <v>104.7</v>
      </c>
      <c r="H159">
        <f t="shared" si="14"/>
        <v>104.7</v>
      </c>
      <c r="I159">
        <f t="shared" si="15"/>
        <v>8.3760000000000001E-2</v>
      </c>
      <c r="J159">
        <v>394.94210279999999</v>
      </c>
      <c r="K159">
        <f t="shared" si="16"/>
        <v>5.8269999660958922E-2</v>
      </c>
      <c r="L159">
        <v>105.84256600000001</v>
      </c>
      <c r="M159">
        <f t="shared" si="17"/>
        <v>5.5898338067150215E-2</v>
      </c>
      <c r="N159" t="s">
        <v>28</v>
      </c>
      <c r="O159">
        <v>7</v>
      </c>
      <c r="P159">
        <v>0.164573156</v>
      </c>
      <c r="Q159">
        <v>9</v>
      </c>
      <c r="R159">
        <v>0.42796964599999998</v>
      </c>
      <c r="S159">
        <v>9</v>
      </c>
      <c r="T159">
        <v>0.17110677799999999</v>
      </c>
      <c r="U159" t="str">
        <f>INDEX(ClusterAssignments!$C$2:$C$545,MATCH('Cities&amp;Data'!B159,ClusterAssignments!$A$2:$A$545,0))</f>
        <v>7</v>
      </c>
    </row>
    <row r="160" spans="1:21">
      <c r="A160" s="1" t="s">
        <v>647</v>
      </c>
      <c r="B160" s="1" t="s">
        <v>211</v>
      </c>
      <c r="C160">
        <v>816</v>
      </c>
      <c r="D160">
        <f t="shared" si="12"/>
        <v>6.422406498561517E-2</v>
      </c>
      <c r="E160">
        <v>2200</v>
      </c>
      <c r="F160">
        <f t="shared" si="13"/>
        <v>4.8156416357971688E-2</v>
      </c>
      <c r="G160" t="e">
        <v>#N/A</v>
      </c>
      <c r="H160">
        <f t="shared" si="14"/>
        <v>0</v>
      </c>
      <c r="I160">
        <f t="shared" si="15"/>
        <v>0</v>
      </c>
      <c r="J160">
        <v>393.78035620000003</v>
      </c>
      <c r="K160">
        <f t="shared" si="16"/>
        <v>5.8067014993318809E-2</v>
      </c>
      <c r="L160">
        <v>60.633995400000003</v>
      </c>
      <c r="M160">
        <f t="shared" si="17"/>
        <v>2.9565117710748452E-2</v>
      </c>
      <c r="N160" t="s">
        <v>661</v>
      </c>
      <c r="O160">
        <v>7</v>
      </c>
      <c r="P160">
        <v>4.8704316999999997E-2</v>
      </c>
      <c r="Q160">
        <v>12</v>
      </c>
      <c r="R160">
        <v>0.41946841899999998</v>
      </c>
      <c r="S160">
        <v>9</v>
      </c>
      <c r="T160">
        <v>4.9314111000000001E-2</v>
      </c>
      <c r="U160" t="str">
        <f>INDEX(ClusterAssignments!$C$2:$C$545,MATCH('Cities&amp;Data'!B160,ClusterAssignments!$A$2:$A$545,0))</f>
        <v>7</v>
      </c>
    </row>
    <row r="161" spans="1:21">
      <c r="A161" s="1" t="s">
        <v>33</v>
      </c>
      <c r="B161" s="1" t="s">
        <v>148</v>
      </c>
      <c r="C161">
        <v>207</v>
      </c>
      <c r="D161">
        <f t="shared" si="12"/>
        <v>1.2692502961584024E-2</v>
      </c>
      <c r="E161">
        <v>9100</v>
      </c>
      <c r="F161">
        <f t="shared" si="13"/>
        <v>0.21742756911905403</v>
      </c>
      <c r="G161">
        <v>31.5</v>
      </c>
      <c r="H161">
        <f t="shared" si="14"/>
        <v>31.5</v>
      </c>
      <c r="I161">
        <f t="shared" si="15"/>
        <v>2.52E-2</v>
      </c>
      <c r="J161">
        <v>391.5256617</v>
      </c>
      <c r="K161">
        <f t="shared" si="16"/>
        <v>5.7673066421648787E-2</v>
      </c>
      <c r="L161">
        <v>53.796731299999998</v>
      </c>
      <c r="M161">
        <f t="shared" si="17"/>
        <v>2.5582528131147479E-2</v>
      </c>
      <c r="O161">
        <v>25</v>
      </c>
      <c r="P161">
        <v>0.14387561600000001</v>
      </c>
      <c r="Q161">
        <v>14</v>
      </c>
      <c r="R161">
        <v>8.7366640999999995E-2</v>
      </c>
      <c r="S161">
        <v>27</v>
      </c>
      <c r="T161">
        <v>0.30681443899999999</v>
      </c>
      <c r="U161" t="str">
        <f>INDEX(ClusterAssignments!$C$2:$C$545,MATCH('Cities&amp;Data'!B161,ClusterAssignments!$A$2:$A$545,0))</f>
        <v>25</v>
      </c>
    </row>
    <row r="162" spans="1:21">
      <c r="A162" s="1" t="s">
        <v>24</v>
      </c>
      <c r="B162" s="1" t="s">
        <v>381</v>
      </c>
      <c r="C162">
        <v>492</v>
      </c>
      <c r="D162">
        <f t="shared" si="12"/>
        <v>3.680825858859367E-2</v>
      </c>
      <c r="E162">
        <v>5400</v>
      </c>
      <c r="F162">
        <f t="shared" si="13"/>
        <v>0.12665897995731423</v>
      </c>
      <c r="G162" t="e">
        <v>#N/A</v>
      </c>
      <c r="H162">
        <f t="shared" si="14"/>
        <v>0</v>
      </c>
      <c r="I162">
        <f t="shared" si="15"/>
        <v>0</v>
      </c>
      <c r="J162">
        <v>389.8737721</v>
      </c>
      <c r="K162">
        <f t="shared" si="16"/>
        <v>5.7384442154158638E-2</v>
      </c>
      <c r="L162">
        <v>52.389175399999999</v>
      </c>
      <c r="M162">
        <f t="shared" si="17"/>
        <v>2.4762650855959894E-2</v>
      </c>
      <c r="O162">
        <v>8</v>
      </c>
      <c r="P162">
        <v>8.1088692000000004E-2</v>
      </c>
      <c r="Q162">
        <v>12</v>
      </c>
      <c r="R162">
        <v>0.165457141</v>
      </c>
      <c r="S162">
        <v>31</v>
      </c>
      <c r="T162">
        <v>9.7252134000000004E-2</v>
      </c>
      <c r="U162" t="str">
        <f>INDEX(ClusterAssignments!$C$2:$C$545,MATCH('Cities&amp;Data'!B162,ClusterAssignments!$A$2:$A$545,0))</f>
        <v>8</v>
      </c>
    </row>
    <row r="163" spans="1:21">
      <c r="A163" s="1" t="s">
        <v>672</v>
      </c>
      <c r="B163" s="1" t="s">
        <v>386</v>
      </c>
      <c r="C163">
        <v>412</v>
      </c>
      <c r="D163">
        <f t="shared" si="12"/>
        <v>3.0038923675748858E-2</v>
      </c>
      <c r="E163">
        <v>5000</v>
      </c>
      <c r="F163">
        <f t="shared" si="13"/>
        <v>0.11684615950739641</v>
      </c>
      <c r="G163">
        <v>71.400000000000006</v>
      </c>
      <c r="H163">
        <f t="shared" si="14"/>
        <v>71.400000000000006</v>
      </c>
      <c r="I163">
        <f t="shared" si="15"/>
        <v>5.7120000000000004E-2</v>
      </c>
      <c r="J163">
        <v>387.96431560000002</v>
      </c>
      <c r="K163">
        <f t="shared" si="16"/>
        <v>5.7050814844187808E-2</v>
      </c>
      <c r="L163">
        <v>57.5475432</v>
      </c>
      <c r="M163">
        <f t="shared" si="17"/>
        <v>2.7767312011001313E-2</v>
      </c>
      <c r="N163" t="s">
        <v>28</v>
      </c>
      <c r="O163">
        <v>8</v>
      </c>
      <c r="P163">
        <v>0.10100979</v>
      </c>
      <c r="Q163">
        <v>12</v>
      </c>
      <c r="R163">
        <v>0.12116459</v>
      </c>
      <c r="S163">
        <v>31</v>
      </c>
      <c r="T163">
        <v>8.4778954000000004E-2</v>
      </c>
      <c r="U163" t="str">
        <f>INDEX(ClusterAssignments!$C$2:$C$545,MATCH('Cities&amp;Data'!B163,ClusterAssignments!$A$2:$A$545,0))</f>
        <v>8</v>
      </c>
    </row>
    <row r="164" spans="1:21">
      <c r="A164" s="1" t="s">
        <v>58</v>
      </c>
      <c r="B164" s="1" t="s">
        <v>220</v>
      </c>
      <c r="C164">
        <v>648</v>
      </c>
      <c r="D164">
        <f t="shared" si="12"/>
        <v>5.0008461668641056E-2</v>
      </c>
      <c r="E164">
        <v>3100</v>
      </c>
      <c r="F164">
        <f t="shared" si="13"/>
        <v>7.023526237028678E-2</v>
      </c>
      <c r="G164">
        <v>20.5</v>
      </c>
      <c r="H164">
        <f t="shared" si="14"/>
        <v>20.5</v>
      </c>
      <c r="I164">
        <f t="shared" si="15"/>
        <v>1.6400000000000001E-2</v>
      </c>
      <c r="J164">
        <v>386.27264209999998</v>
      </c>
      <c r="K164">
        <f t="shared" si="16"/>
        <v>5.6755239386378761E-2</v>
      </c>
      <c r="L164">
        <v>103.5191926</v>
      </c>
      <c r="M164">
        <f t="shared" si="17"/>
        <v>5.4545012737452603E-2</v>
      </c>
      <c r="N164" t="s">
        <v>20</v>
      </c>
      <c r="O164">
        <v>7</v>
      </c>
      <c r="P164">
        <v>0.198652092</v>
      </c>
      <c r="Q164">
        <v>12</v>
      </c>
      <c r="R164">
        <v>0.35235716500000003</v>
      </c>
      <c r="S164">
        <v>31</v>
      </c>
      <c r="T164">
        <v>0.163266614</v>
      </c>
      <c r="U164" t="str">
        <f>INDEX(ClusterAssignments!$C$2:$C$545,MATCH('Cities&amp;Data'!B164,ClusterAssignments!$A$2:$A$545,0))</f>
        <v>7</v>
      </c>
    </row>
    <row r="165" spans="1:21">
      <c r="A165" s="1" t="s">
        <v>24</v>
      </c>
      <c r="B165" s="1" t="s">
        <v>163</v>
      </c>
      <c r="C165">
        <v>363</v>
      </c>
      <c r="D165">
        <f t="shared" si="12"/>
        <v>2.5892706041631408E-2</v>
      </c>
      <c r="E165">
        <v>7100</v>
      </c>
      <c r="F165">
        <f t="shared" si="13"/>
        <v>0.16836346686946496</v>
      </c>
      <c r="G165" t="e">
        <v>#N/A</v>
      </c>
      <c r="H165">
        <f t="shared" si="14"/>
        <v>0</v>
      </c>
      <c r="I165">
        <f t="shared" si="15"/>
        <v>0</v>
      </c>
      <c r="J165">
        <v>382.47578779999998</v>
      </c>
      <c r="K165">
        <f t="shared" si="16"/>
        <v>5.6091838944179531E-2</v>
      </c>
      <c r="L165">
        <v>51.395073400000001</v>
      </c>
      <c r="M165">
        <f t="shared" si="17"/>
        <v>2.4183603417049278E-2</v>
      </c>
      <c r="O165">
        <v>25</v>
      </c>
      <c r="P165">
        <v>0.22869120200000001</v>
      </c>
      <c r="Q165">
        <v>14</v>
      </c>
      <c r="R165">
        <v>0.31779887299999998</v>
      </c>
      <c r="S165">
        <v>27</v>
      </c>
      <c r="T165">
        <v>0.12857032299999999</v>
      </c>
      <c r="U165" t="str">
        <f>INDEX(ClusterAssignments!$C$2:$C$545,MATCH('Cities&amp;Data'!B165,ClusterAssignments!$A$2:$A$545,0))</f>
        <v>25</v>
      </c>
    </row>
    <row r="166" spans="1:21">
      <c r="A166" s="1" t="s">
        <v>14</v>
      </c>
      <c r="B166" s="1" t="s">
        <v>351</v>
      </c>
      <c r="C166">
        <v>1334</v>
      </c>
      <c r="D166">
        <f t="shared" si="12"/>
        <v>0.10805550854628533</v>
      </c>
      <c r="E166">
        <v>1100</v>
      </c>
      <c r="F166">
        <f t="shared" si="13"/>
        <v>2.1171160120697693E-2</v>
      </c>
      <c r="G166" t="e">
        <v>#N/A</v>
      </c>
      <c r="H166">
        <f t="shared" si="14"/>
        <v>0</v>
      </c>
      <c r="I166">
        <f t="shared" si="15"/>
        <v>0</v>
      </c>
      <c r="J166">
        <v>381.46700559999999</v>
      </c>
      <c r="K166">
        <f t="shared" si="16"/>
        <v>5.5915580782900418E-2</v>
      </c>
      <c r="L166">
        <v>95.835248750000005</v>
      </c>
      <c r="M166">
        <f t="shared" si="17"/>
        <v>5.0069246662064505E-2</v>
      </c>
      <c r="O166">
        <v>27</v>
      </c>
      <c r="P166">
        <v>0.20995502299999999</v>
      </c>
      <c r="Q166">
        <v>9</v>
      </c>
      <c r="R166">
        <v>7.9133123E-2</v>
      </c>
      <c r="S166">
        <v>9</v>
      </c>
      <c r="T166">
        <v>0.29002080299999999</v>
      </c>
      <c r="U166" t="str">
        <f>INDEX(ClusterAssignments!$C$2:$C$545,MATCH('Cities&amp;Data'!B166,ClusterAssignments!$A$2:$A$545,0))</f>
        <v>27</v>
      </c>
    </row>
    <row r="167" spans="1:21">
      <c r="A167" s="1" t="s">
        <v>24</v>
      </c>
      <c r="B167" s="1" t="s">
        <v>228</v>
      </c>
      <c r="C167">
        <v>816</v>
      </c>
      <c r="D167">
        <f t="shared" si="12"/>
        <v>6.422406498561517E-2</v>
      </c>
      <c r="E167">
        <v>3200</v>
      </c>
      <c r="F167">
        <f t="shared" si="13"/>
        <v>7.2688467482766236E-2</v>
      </c>
      <c r="G167" t="e">
        <v>#N/A</v>
      </c>
      <c r="H167">
        <f t="shared" si="14"/>
        <v>0</v>
      </c>
      <c r="I167">
        <f t="shared" si="15"/>
        <v>0</v>
      </c>
      <c r="J167">
        <v>380.2563925</v>
      </c>
      <c r="K167">
        <f t="shared" si="16"/>
        <v>5.5704057979438566E-2</v>
      </c>
      <c r="L167">
        <v>51.096842799999997</v>
      </c>
      <c r="M167">
        <f t="shared" si="17"/>
        <v>2.4009889185376096E-2</v>
      </c>
      <c r="O167">
        <v>7</v>
      </c>
      <c r="P167">
        <v>0.101246583</v>
      </c>
      <c r="Q167">
        <v>12</v>
      </c>
      <c r="R167">
        <v>0.23269972</v>
      </c>
      <c r="S167">
        <v>9</v>
      </c>
      <c r="T167">
        <v>0.13279544200000001</v>
      </c>
      <c r="U167" t="str">
        <f>INDEX(ClusterAssignments!$C$2:$C$545,MATCH('Cities&amp;Data'!B167,ClusterAssignments!$A$2:$A$545,0))</f>
        <v>7</v>
      </c>
    </row>
    <row r="168" spans="1:21">
      <c r="A168" s="1" t="s">
        <v>24</v>
      </c>
      <c r="B168" s="1" t="s">
        <v>175</v>
      </c>
      <c r="C168">
        <v>298</v>
      </c>
      <c r="D168">
        <f t="shared" si="12"/>
        <v>2.0392621424944999E-2</v>
      </c>
      <c r="E168">
        <v>8600</v>
      </c>
      <c r="F168">
        <f t="shared" si="13"/>
        <v>0.20516154355665678</v>
      </c>
      <c r="G168">
        <v>25.9</v>
      </c>
      <c r="H168">
        <f t="shared" si="14"/>
        <v>25.9</v>
      </c>
      <c r="I168">
        <f t="shared" si="15"/>
        <v>2.0719999999999999E-2</v>
      </c>
      <c r="J168">
        <v>379.51659410000002</v>
      </c>
      <c r="K168">
        <f t="shared" si="16"/>
        <v>5.5574797663682368E-2</v>
      </c>
      <c r="L168">
        <v>50.997432600000003</v>
      </c>
      <c r="M168">
        <f t="shared" si="17"/>
        <v>2.3951984441485039E-2</v>
      </c>
      <c r="O168">
        <v>25</v>
      </c>
      <c r="P168">
        <v>0.11073783399999999</v>
      </c>
      <c r="Q168">
        <v>14</v>
      </c>
      <c r="R168">
        <v>9.0825442000000006E-2</v>
      </c>
      <c r="S168">
        <v>27</v>
      </c>
      <c r="T168">
        <v>0.206140032</v>
      </c>
      <c r="U168" t="str">
        <f>INDEX(ClusterAssignments!$C$2:$C$545,MATCH('Cities&amp;Data'!B168,ClusterAssignments!$A$2:$A$545,0))</f>
        <v>25</v>
      </c>
    </row>
    <row r="169" spans="1:21">
      <c r="A169" s="1" t="s">
        <v>24</v>
      </c>
      <c r="B169" s="1" t="s">
        <v>189</v>
      </c>
      <c r="C169">
        <v>363</v>
      </c>
      <c r="D169">
        <f t="shared" si="12"/>
        <v>2.5892706041631408E-2</v>
      </c>
      <c r="E169">
        <v>7100</v>
      </c>
      <c r="F169">
        <f t="shared" si="13"/>
        <v>0.16836346686946496</v>
      </c>
      <c r="G169">
        <v>45</v>
      </c>
      <c r="H169">
        <f t="shared" si="14"/>
        <v>45</v>
      </c>
      <c r="I169">
        <f t="shared" si="15"/>
        <v>3.5999999999999997E-2</v>
      </c>
      <c r="J169">
        <v>379.51659410000002</v>
      </c>
      <c r="K169">
        <f t="shared" si="16"/>
        <v>5.5574797663682368E-2</v>
      </c>
      <c r="L169">
        <v>50.997432600000003</v>
      </c>
      <c r="M169">
        <f t="shared" si="17"/>
        <v>2.3951984441485039E-2</v>
      </c>
      <c r="O169">
        <v>25</v>
      </c>
      <c r="P169">
        <v>0.225199815</v>
      </c>
      <c r="Q169">
        <v>14</v>
      </c>
      <c r="R169">
        <v>0.314906833</v>
      </c>
      <c r="S169">
        <v>27</v>
      </c>
      <c r="T169">
        <v>0.12498424900000001</v>
      </c>
      <c r="U169" t="str">
        <f>INDEX(ClusterAssignments!$C$2:$C$545,MATCH('Cities&amp;Data'!B169,ClusterAssignments!$A$2:$A$545,0))</f>
        <v>25</v>
      </c>
    </row>
    <row r="170" spans="1:21">
      <c r="A170" s="1" t="s">
        <v>22</v>
      </c>
      <c r="B170" s="1" t="s">
        <v>200</v>
      </c>
      <c r="C170">
        <v>246</v>
      </c>
      <c r="D170">
        <f t="shared" si="12"/>
        <v>1.599255373159587E-2</v>
      </c>
      <c r="E170">
        <v>9500</v>
      </c>
      <c r="F170">
        <f t="shared" si="13"/>
        <v>0.22724038956897186</v>
      </c>
      <c r="G170">
        <v>83.8</v>
      </c>
      <c r="H170">
        <f t="shared" si="14"/>
        <v>83.8</v>
      </c>
      <c r="I170">
        <f t="shared" si="15"/>
        <v>6.7040000000000002E-2</v>
      </c>
      <c r="J170">
        <v>378.45381930000002</v>
      </c>
      <c r="K170">
        <f t="shared" si="16"/>
        <v>5.5389105715408719E-2</v>
      </c>
      <c r="L170">
        <v>111.668544</v>
      </c>
      <c r="M170">
        <f t="shared" si="17"/>
        <v>5.9291870763040148E-2</v>
      </c>
      <c r="O170">
        <v>25</v>
      </c>
      <c r="P170">
        <v>0.45527425999999999</v>
      </c>
      <c r="Q170">
        <v>14</v>
      </c>
      <c r="R170">
        <v>0.34814387400000002</v>
      </c>
      <c r="S170">
        <v>37</v>
      </c>
      <c r="T170">
        <v>0.34768174699999999</v>
      </c>
      <c r="U170" t="str">
        <f>INDEX(ClusterAssignments!$C$2:$C$545,MATCH('Cities&amp;Data'!B170,ClusterAssignments!$A$2:$A$545,0))</f>
        <v>25</v>
      </c>
    </row>
    <row r="171" spans="1:21">
      <c r="A171" s="1" t="s">
        <v>10</v>
      </c>
      <c r="B171" s="1" t="s">
        <v>390</v>
      </c>
      <c r="C171">
        <v>505</v>
      </c>
      <c r="D171">
        <f t="shared" si="12"/>
        <v>3.7908275511930954E-2</v>
      </c>
      <c r="E171">
        <v>4900</v>
      </c>
      <c r="F171">
        <f t="shared" si="13"/>
        <v>0.11439295439491697</v>
      </c>
      <c r="G171">
        <v>29.8</v>
      </c>
      <c r="H171">
        <f t="shared" si="14"/>
        <v>29.8</v>
      </c>
      <c r="I171">
        <f t="shared" si="15"/>
        <v>2.384E-2</v>
      </c>
      <c r="J171">
        <v>372.58069979999999</v>
      </c>
      <c r="K171">
        <f t="shared" si="16"/>
        <v>5.4362932529519299E-2</v>
      </c>
      <c r="L171">
        <v>111.2097224</v>
      </c>
      <c r="M171">
        <f t="shared" si="17"/>
        <v>5.9024615016248706E-2</v>
      </c>
      <c r="O171">
        <v>8</v>
      </c>
      <c r="P171">
        <v>9.9359189000000001E-2</v>
      </c>
      <c r="Q171">
        <v>12</v>
      </c>
      <c r="R171">
        <v>0.32400259999999997</v>
      </c>
      <c r="S171">
        <v>31</v>
      </c>
      <c r="T171">
        <v>8.4317571999999993E-2</v>
      </c>
      <c r="U171" t="str">
        <f>INDEX(ClusterAssignments!$C$2:$C$545,MATCH('Cities&amp;Data'!B171,ClusterAssignments!$A$2:$A$545,0))</f>
        <v>8</v>
      </c>
    </row>
    <row r="172" spans="1:21">
      <c r="A172" s="1" t="s">
        <v>14</v>
      </c>
      <c r="B172" s="1" t="s">
        <v>357</v>
      </c>
      <c r="C172">
        <v>1414</v>
      </c>
      <c r="D172">
        <f t="shared" si="12"/>
        <v>0.11482484345913015</v>
      </c>
      <c r="E172">
        <v>1000</v>
      </c>
      <c r="F172">
        <f t="shared" si="13"/>
        <v>1.8717955008218237E-2</v>
      </c>
      <c r="G172" t="e">
        <v>#N/A</v>
      </c>
      <c r="H172">
        <f t="shared" si="14"/>
        <v>0</v>
      </c>
      <c r="I172">
        <f t="shared" si="15"/>
        <v>0</v>
      </c>
      <c r="J172">
        <v>369.82902919999998</v>
      </c>
      <c r="K172">
        <f t="shared" si="16"/>
        <v>5.3882150453465803E-2</v>
      </c>
      <c r="L172">
        <v>92.911461500000001</v>
      </c>
      <c r="M172">
        <f t="shared" si="17"/>
        <v>4.8366190517894175E-2</v>
      </c>
      <c r="N172" t="s">
        <v>661</v>
      </c>
      <c r="O172">
        <v>27</v>
      </c>
      <c r="P172">
        <v>0.196505283</v>
      </c>
      <c r="Q172">
        <v>9</v>
      </c>
      <c r="R172">
        <v>8.4369608999999998E-2</v>
      </c>
      <c r="S172">
        <v>9</v>
      </c>
      <c r="T172">
        <v>0.34247325200000001</v>
      </c>
      <c r="U172" t="str">
        <f>INDEX(ClusterAssignments!$C$2:$C$545,MATCH('Cities&amp;Data'!B172,ClusterAssignments!$A$2:$A$545,0))</f>
        <v>27</v>
      </c>
    </row>
    <row r="173" spans="1:21">
      <c r="A173" s="1" t="s">
        <v>644</v>
      </c>
      <c r="B173" s="1" t="s">
        <v>393</v>
      </c>
      <c r="C173">
        <v>518</v>
      </c>
      <c r="D173">
        <f t="shared" si="12"/>
        <v>3.9008292435268238E-2</v>
      </c>
      <c r="E173">
        <v>6900</v>
      </c>
      <c r="F173">
        <f t="shared" si="13"/>
        <v>0.16345705664450605</v>
      </c>
      <c r="G173">
        <v>39.700000000000003</v>
      </c>
      <c r="H173">
        <f t="shared" si="14"/>
        <v>39.700000000000003</v>
      </c>
      <c r="I173">
        <f t="shared" si="15"/>
        <v>3.1760000000000004E-2</v>
      </c>
      <c r="J173">
        <v>369.55793469999998</v>
      </c>
      <c r="K173">
        <f t="shared" si="16"/>
        <v>5.3834783818623437E-2</v>
      </c>
      <c r="L173">
        <v>60.3806595</v>
      </c>
      <c r="M173">
        <f t="shared" si="17"/>
        <v>2.941755387516708E-2</v>
      </c>
      <c r="N173" t="s">
        <v>41</v>
      </c>
      <c r="O173">
        <v>8</v>
      </c>
      <c r="P173">
        <v>0.20518519199999999</v>
      </c>
      <c r="Q173">
        <v>14</v>
      </c>
      <c r="R173">
        <v>0.41856538599999998</v>
      </c>
      <c r="S173">
        <v>27</v>
      </c>
      <c r="T173">
        <v>0.19172166500000001</v>
      </c>
      <c r="U173" t="str">
        <f>INDEX(ClusterAssignments!$C$2:$C$545,MATCH('Cities&amp;Data'!B173,ClusterAssignments!$A$2:$A$545,0))</f>
        <v>8</v>
      </c>
    </row>
    <row r="174" spans="1:21">
      <c r="A174" s="1" t="s">
        <v>663</v>
      </c>
      <c r="B174" s="1" t="s">
        <v>237</v>
      </c>
      <c r="C174">
        <v>505</v>
      </c>
      <c r="D174">
        <f t="shared" si="12"/>
        <v>3.7908275511930954E-2</v>
      </c>
      <c r="E174">
        <v>3300</v>
      </c>
      <c r="F174">
        <f t="shared" si="13"/>
        <v>7.5141672595245693E-2</v>
      </c>
      <c r="G174">
        <v>32.700000000000003</v>
      </c>
      <c r="H174">
        <f t="shared" si="14"/>
        <v>32.700000000000003</v>
      </c>
      <c r="I174">
        <f t="shared" si="15"/>
        <v>2.6160000000000003E-2</v>
      </c>
      <c r="J174">
        <v>365.83692610000003</v>
      </c>
      <c r="K174">
        <f t="shared" si="16"/>
        <v>5.3184635417967897E-2</v>
      </c>
      <c r="L174">
        <v>93.211834899999999</v>
      </c>
      <c r="M174">
        <f t="shared" si="17"/>
        <v>4.8541152893975176E-2</v>
      </c>
      <c r="O174">
        <v>7</v>
      </c>
      <c r="P174">
        <v>0.21189356100000001</v>
      </c>
      <c r="Q174">
        <v>12</v>
      </c>
      <c r="R174">
        <v>0.228004175</v>
      </c>
      <c r="S174">
        <v>31</v>
      </c>
      <c r="T174">
        <v>0.13951076500000001</v>
      </c>
      <c r="U174" t="str">
        <f>INDEX(ClusterAssignments!$C$2:$C$545,MATCH('Cities&amp;Data'!B174,ClusterAssignments!$A$2:$A$545,0))</f>
        <v>7</v>
      </c>
    </row>
    <row r="175" spans="1:21">
      <c r="A175" s="1" t="s">
        <v>673</v>
      </c>
      <c r="B175" s="1" t="s">
        <v>246</v>
      </c>
      <c r="C175">
        <v>1127</v>
      </c>
      <c r="D175">
        <f t="shared" si="12"/>
        <v>9.0539854459299379E-2</v>
      </c>
      <c r="E175">
        <v>2300</v>
      </c>
      <c r="F175">
        <f t="shared" si="13"/>
        <v>5.0609621470451144E-2</v>
      </c>
      <c r="G175">
        <v>36.6</v>
      </c>
      <c r="H175">
        <f t="shared" si="14"/>
        <v>36.6</v>
      </c>
      <c r="I175">
        <f t="shared" si="15"/>
        <v>2.928E-2</v>
      </c>
      <c r="J175">
        <v>365.68291699999997</v>
      </c>
      <c r="K175">
        <f t="shared" si="16"/>
        <v>5.3157726377754594E-2</v>
      </c>
      <c r="L175">
        <v>47.314176000000003</v>
      </c>
      <c r="M175">
        <f t="shared" si="17"/>
        <v>2.1806550370252288E-2</v>
      </c>
      <c r="N175" t="s">
        <v>650</v>
      </c>
      <c r="O175">
        <v>7</v>
      </c>
      <c r="P175">
        <v>0.123797963</v>
      </c>
      <c r="Q175">
        <v>9</v>
      </c>
      <c r="R175">
        <v>0.35111690400000001</v>
      </c>
      <c r="S175">
        <v>9</v>
      </c>
      <c r="T175">
        <v>9.3985633999999998E-2</v>
      </c>
      <c r="U175" t="str">
        <f>INDEX(ClusterAssignments!$C$2:$C$545,MATCH('Cities&amp;Data'!B175,ClusterAssignments!$A$2:$A$545,0))</f>
        <v>7</v>
      </c>
    </row>
    <row r="176" spans="1:21">
      <c r="A176" s="1" t="s">
        <v>644</v>
      </c>
      <c r="B176" s="1" t="s">
        <v>397</v>
      </c>
      <c r="C176">
        <v>868</v>
      </c>
      <c r="D176">
        <f t="shared" si="12"/>
        <v>6.8624132678964292E-2</v>
      </c>
      <c r="E176">
        <v>4000</v>
      </c>
      <c r="F176">
        <f t="shared" si="13"/>
        <v>9.2314108382601873E-2</v>
      </c>
      <c r="G176">
        <v>33.799999999999997</v>
      </c>
      <c r="H176">
        <f t="shared" si="14"/>
        <v>33.799999999999997</v>
      </c>
      <c r="I176">
        <f t="shared" si="15"/>
        <v>2.7039999999999998E-2</v>
      </c>
      <c r="J176">
        <v>362.31170070000002</v>
      </c>
      <c r="K176">
        <f t="shared" si="16"/>
        <v>5.2568694982957798E-2</v>
      </c>
      <c r="L176">
        <v>59.196725000000001</v>
      </c>
      <c r="M176">
        <f t="shared" si="17"/>
        <v>2.8727932246739692E-2</v>
      </c>
      <c r="O176">
        <v>8</v>
      </c>
      <c r="P176">
        <v>0.17134292300000001</v>
      </c>
      <c r="Q176">
        <v>12</v>
      </c>
      <c r="R176">
        <v>0.21245299500000001</v>
      </c>
      <c r="S176">
        <v>31</v>
      </c>
      <c r="T176">
        <v>8.6358779999999996E-2</v>
      </c>
      <c r="U176" t="str">
        <f>INDEX(ClusterAssignments!$C$2:$C$545,MATCH('Cities&amp;Data'!B176,ClusterAssignments!$A$2:$A$545,0))</f>
        <v>8</v>
      </c>
    </row>
    <row r="177" spans="1:21">
      <c r="A177" s="1" t="s">
        <v>674</v>
      </c>
      <c r="B177" s="1" t="s">
        <v>401</v>
      </c>
      <c r="C177">
        <v>318</v>
      </c>
      <c r="D177">
        <f t="shared" si="12"/>
        <v>2.2084955153156203E-2</v>
      </c>
      <c r="E177">
        <v>3500</v>
      </c>
      <c r="F177">
        <f t="shared" si="13"/>
        <v>8.0048082820204591E-2</v>
      </c>
      <c r="G177">
        <v>53</v>
      </c>
      <c r="H177">
        <f t="shared" si="14"/>
        <v>53</v>
      </c>
      <c r="I177">
        <f t="shared" si="15"/>
        <v>4.24E-2</v>
      </c>
      <c r="J177">
        <v>362.01208839999998</v>
      </c>
      <c r="K177">
        <f t="shared" si="16"/>
        <v>5.251634561250438E-2</v>
      </c>
      <c r="L177">
        <v>107.7496506</v>
      </c>
      <c r="M177">
        <f t="shared" si="17"/>
        <v>5.7009182279731889E-2</v>
      </c>
      <c r="N177" t="s">
        <v>41</v>
      </c>
      <c r="O177">
        <v>8</v>
      </c>
      <c r="P177">
        <v>0.34037938400000001</v>
      </c>
      <c r="Q177">
        <v>12</v>
      </c>
      <c r="R177">
        <v>0.29030188499999998</v>
      </c>
      <c r="S177">
        <v>31</v>
      </c>
      <c r="T177">
        <v>0.21043566499999999</v>
      </c>
      <c r="U177" t="str">
        <f>INDEX(ClusterAssignments!$C$2:$C$545,MATCH('Cities&amp;Data'!B177,ClusterAssignments!$A$2:$A$545,0))</f>
        <v>8</v>
      </c>
    </row>
    <row r="178" spans="1:21">
      <c r="A178" s="1" t="s">
        <v>644</v>
      </c>
      <c r="B178" s="1" t="s">
        <v>405</v>
      </c>
      <c r="C178">
        <v>557</v>
      </c>
      <c r="D178">
        <f t="shared" si="12"/>
        <v>4.2308343205280083E-2</v>
      </c>
      <c r="E178">
        <v>6200</v>
      </c>
      <c r="F178">
        <f t="shared" si="13"/>
        <v>0.14628462085714986</v>
      </c>
      <c r="G178">
        <v>24.1</v>
      </c>
      <c r="H178">
        <f t="shared" si="14"/>
        <v>24.1</v>
      </c>
      <c r="I178">
        <f t="shared" si="15"/>
        <v>1.9280000000000002E-2</v>
      </c>
      <c r="J178">
        <v>360.24134809999998</v>
      </c>
      <c r="K178">
        <f t="shared" si="16"/>
        <v>5.2206955310632644E-2</v>
      </c>
      <c r="L178">
        <v>58.858457999999999</v>
      </c>
      <c r="M178">
        <f t="shared" si="17"/>
        <v>2.8530897495760439E-2</v>
      </c>
      <c r="O178">
        <v>8</v>
      </c>
      <c r="P178">
        <v>0.10906943099999999</v>
      </c>
      <c r="Q178">
        <v>12</v>
      </c>
      <c r="R178">
        <v>0.30718015399999998</v>
      </c>
      <c r="S178">
        <v>31</v>
      </c>
      <c r="T178">
        <v>0.18616586399999999</v>
      </c>
      <c r="U178" t="str">
        <f>INDEX(ClusterAssignments!$C$2:$C$545,MATCH('Cities&amp;Data'!B178,ClusterAssignments!$A$2:$A$545,0))</f>
        <v>8</v>
      </c>
    </row>
    <row r="179" spans="1:21">
      <c r="A179" s="1" t="s">
        <v>24</v>
      </c>
      <c r="B179" s="1" t="s">
        <v>119</v>
      </c>
      <c r="C179">
        <v>583</v>
      </c>
      <c r="D179">
        <f t="shared" si="12"/>
        <v>4.4508377051954644E-2</v>
      </c>
      <c r="E179">
        <v>4100</v>
      </c>
      <c r="F179">
        <f t="shared" si="13"/>
        <v>9.4767313495081329E-2</v>
      </c>
      <c r="G179" t="e">
        <v>#N/A</v>
      </c>
      <c r="H179">
        <f t="shared" si="14"/>
        <v>0</v>
      </c>
      <c r="I179">
        <f t="shared" si="15"/>
        <v>0</v>
      </c>
      <c r="J179">
        <v>352.88385060000002</v>
      </c>
      <c r="K179">
        <f t="shared" si="16"/>
        <v>5.0921426104263118E-2</v>
      </c>
      <c r="L179">
        <v>47.418665400000002</v>
      </c>
      <c r="M179">
        <f t="shared" si="17"/>
        <v>2.1867413661406827E-2</v>
      </c>
      <c r="O179">
        <v>22</v>
      </c>
      <c r="P179">
        <v>0.175339628</v>
      </c>
      <c r="Q179">
        <v>12</v>
      </c>
      <c r="R179">
        <v>6.5087982000000003E-2</v>
      </c>
      <c r="S179">
        <v>31</v>
      </c>
      <c r="T179">
        <v>8.7943775000000002E-2</v>
      </c>
      <c r="U179" t="str">
        <f>INDEX(ClusterAssignments!$C$2:$C$545,MATCH('Cities&amp;Data'!B179,ClusterAssignments!$A$2:$A$545,0))</f>
        <v>22</v>
      </c>
    </row>
    <row r="180" spans="1:21">
      <c r="A180" s="1" t="s">
        <v>648</v>
      </c>
      <c r="B180" s="1" t="s">
        <v>254</v>
      </c>
      <c r="C180">
        <v>544</v>
      </c>
      <c r="D180">
        <f t="shared" si="12"/>
        <v>4.1208326281942799E-2</v>
      </c>
      <c r="E180">
        <v>2500</v>
      </c>
      <c r="F180">
        <f t="shared" si="13"/>
        <v>5.5516031695410056E-2</v>
      </c>
      <c r="G180" t="e">
        <v>#N/A</v>
      </c>
      <c r="H180">
        <f t="shared" si="14"/>
        <v>0</v>
      </c>
      <c r="I180">
        <f t="shared" si="15"/>
        <v>0</v>
      </c>
      <c r="J180">
        <v>347.2606624</v>
      </c>
      <c r="K180">
        <f t="shared" si="16"/>
        <v>4.9938921840549468E-2</v>
      </c>
      <c r="L180">
        <v>72.908536049999995</v>
      </c>
      <c r="M180">
        <f t="shared" si="17"/>
        <v>3.6714828029394547E-2</v>
      </c>
      <c r="O180">
        <v>7</v>
      </c>
      <c r="P180">
        <v>7.6143896000000003E-2</v>
      </c>
      <c r="Q180">
        <v>12</v>
      </c>
      <c r="R180">
        <v>0.25344830800000001</v>
      </c>
      <c r="S180">
        <v>9</v>
      </c>
      <c r="T180">
        <v>0.116312332</v>
      </c>
      <c r="U180" t="str">
        <f>INDEX(ClusterAssignments!$C$2:$C$545,MATCH('Cities&amp;Data'!B180,ClusterAssignments!$A$2:$A$545,0))</f>
        <v>7</v>
      </c>
    </row>
    <row r="181" spans="1:21">
      <c r="A181" s="1" t="s">
        <v>10</v>
      </c>
      <c r="B181" s="1" t="s">
        <v>409</v>
      </c>
      <c r="C181">
        <v>544</v>
      </c>
      <c r="D181">
        <f t="shared" si="12"/>
        <v>4.1208326281942799E-2</v>
      </c>
      <c r="E181">
        <v>4200</v>
      </c>
      <c r="F181">
        <f t="shared" si="13"/>
        <v>9.7220518607560771E-2</v>
      </c>
      <c r="G181">
        <v>48</v>
      </c>
      <c r="H181">
        <f t="shared" si="14"/>
        <v>48</v>
      </c>
      <c r="I181">
        <f t="shared" si="15"/>
        <v>3.8399999999999997E-2</v>
      </c>
      <c r="J181">
        <v>347.04089379999999</v>
      </c>
      <c r="K181">
        <f t="shared" si="16"/>
        <v>4.9900523057003439E-2</v>
      </c>
      <c r="L181">
        <v>103.5864753</v>
      </c>
      <c r="M181">
        <f t="shared" si="17"/>
        <v>5.4584203761228835E-2</v>
      </c>
      <c r="O181">
        <v>8</v>
      </c>
      <c r="P181">
        <v>0.145240122</v>
      </c>
      <c r="Q181">
        <v>12</v>
      </c>
      <c r="R181">
        <v>0.235779921</v>
      </c>
      <c r="S181">
        <v>31</v>
      </c>
      <c r="T181">
        <v>7.2678913999999997E-2</v>
      </c>
      <c r="U181" t="str">
        <f>INDEX(ClusterAssignments!$C$2:$C$545,MATCH('Cities&amp;Data'!B181,ClusterAssignments!$A$2:$A$545,0))</f>
        <v>8</v>
      </c>
    </row>
    <row r="182" spans="1:21">
      <c r="A182" s="1" t="s">
        <v>644</v>
      </c>
      <c r="B182" s="1" t="s">
        <v>209</v>
      </c>
      <c r="C182">
        <v>427</v>
      </c>
      <c r="D182">
        <f t="shared" si="12"/>
        <v>3.1308173971907258E-2</v>
      </c>
      <c r="E182">
        <v>7800</v>
      </c>
      <c r="F182">
        <f t="shared" si="13"/>
        <v>0.18553590265682113</v>
      </c>
      <c r="G182">
        <v>20.3</v>
      </c>
      <c r="H182">
        <f t="shared" si="14"/>
        <v>20.3</v>
      </c>
      <c r="I182">
        <f t="shared" si="15"/>
        <v>1.6240000000000001E-2</v>
      </c>
      <c r="J182">
        <v>344.19611559999998</v>
      </c>
      <c r="K182">
        <f t="shared" si="16"/>
        <v>4.9403472876321304E-2</v>
      </c>
      <c r="L182">
        <v>56.236888749999999</v>
      </c>
      <c r="M182">
        <f t="shared" si="17"/>
        <v>2.7003878175671236E-2</v>
      </c>
      <c r="O182">
        <v>25</v>
      </c>
      <c r="P182">
        <v>0.145564159</v>
      </c>
      <c r="Q182">
        <v>14</v>
      </c>
      <c r="R182">
        <v>0.18380529400000001</v>
      </c>
      <c r="S182">
        <v>27</v>
      </c>
      <c r="T182">
        <v>0.133193963</v>
      </c>
      <c r="U182" t="str">
        <f>INDEX(ClusterAssignments!$C$2:$C$545,MATCH('Cities&amp;Data'!B182,ClusterAssignments!$A$2:$A$545,0))</f>
        <v>25</v>
      </c>
    </row>
    <row r="183" spans="1:21">
      <c r="A183" s="1" t="s">
        <v>644</v>
      </c>
      <c r="B183" s="1" t="s">
        <v>262</v>
      </c>
      <c r="C183">
        <v>984</v>
      </c>
      <c r="D183">
        <f t="shared" si="12"/>
        <v>7.8439668302589277E-2</v>
      </c>
      <c r="E183">
        <v>3400</v>
      </c>
      <c r="F183">
        <f t="shared" si="13"/>
        <v>7.7594877707725149E-2</v>
      </c>
      <c r="G183">
        <v>42</v>
      </c>
      <c r="H183">
        <f t="shared" si="14"/>
        <v>42</v>
      </c>
      <c r="I183">
        <f t="shared" si="15"/>
        <v>3.3599999999999998E-2</v>
      </c>
      <c r="J183">
        <v>343.67852749999997</v>
      </c>
      <c r="K183">
        <f t="shared" si="16"/>
        <v>4.9313037966976205E-2</v>
      </c>
      <c r="L183">
        <v>56.152321999999998</v>
      </c>
      <c r="M183">
        <f t="shared" si="17"/>
        <v>2.6954619487926417E-2</v>
      </c>
      <c r="O183">
        <v>7</v>
      </c>
      <c r="P183">
        <v>0.13524661499999999</v>
      </c>
      <c r="Q183">
        <v>12</v>
      </c>
      <c r="R183">
        <v>0.31043276800000003</v>
      </c>
      <c r="S183">
        <v>9</v>
      </c>
      <c r="T183">
        <v>0.152410987</v>
      </c>
      <c r="U183" t="str">
        <f>INDEX(ClusterAssignments!$C$2:$C$545,MATCH('Cities&amp;Data'!B183,ClusterAssignments!$A$2:$A$545,0))</f>
        <v>7</v>
      </c>
    </row>
    <row r="184" spans="1:21">
      <c r="A184" s="1" t="s">
        <v>24</v>
      </c>
      <c r="B184" s="1" t="s">
        <v>413</v>
      </c>
      <c r="C184">
        <v>363</v>
      </c>
      <c r="D184">
        <f t="shared" si="12"/>
        <v>2.5892706041631408E-2</v>
      </c>
      <c r="E184">
        <v>6400</v>
      </c>
      <c r="F184">
        <f t="shared" si="13"/>
        <v>0.15119103108210877</v>
      </c>
      <c r="G184" t="e">
        <v>#N/A</v>
      </c>
      <c r="H184">
        <f t="shared" si="14"/>
        <v>0</v>
      </c>
      <c r="I184">
        <f t="shared" si="15"/>
        <v>0</v>
      </c>
      <c r="J184">
        <v>342.52667259999998</v>
      </c>
      <c r="K184">
        <f t="shared" si="16"/>
        <v>4.9111781613786841E-2</v>
      </c>
      <c r="L184">
        <v>46.026922599999999</v>
      </c>
      <c r="M184">
        <f t="shared" si="17"/>
        <v>2.1056747246931965E-2</v>
      </c>
      <c r="O184">
        <v>8</v>
      </c>
      <c r="P184">
        <v>0.23671953600000001</v>
      </c>
      <c r="Q184">
        <v>12</v>
      </c>
      <c r="R184">
        <v>0.31649288199999998</v>
      </c>
      <c r="S184">
        <v>27</v>
      </c>
      <c r="T184">
        <v>0.12814328799999999</v>
      </c>
      <c r="U184" t="str">
        <f>INDEX(ClusterAssignments!$C$2:$C$545,MATCH('Cities&amp;Data'!B184,ClusterAssignments!$A$2:$A$545,0))</f>
        <v>8</v>
      </c>
    </row>
    <row r="185" spans="1:21">
      <c r="A185" s="1" t="s">
        <v>671</v>
      </c>
      <c r="B185" s="1" t="s">
        <v>117</v>
      </c>
      <c r="C185">
        <v>896</v>
      </c>
      <c r="D185">
        <f t="shared" si="12"/>
        <v>7.0993399898459972E-2</v>
      </c>
      <c r="E185">
        <v>12900</v>
      </c>
      <c r="F185">
        <f t="shared" si="13"/>
        <v>0.31064936339327331</v>
      </c>
      <c r="G185" t="e">
        <v>#N/A</v>
      </c>
      <c r="H185">
        <f t="shared" si="14"/>
        <v>0</v>
      </c>
      <c r="I185">
        <f t="shared" si="15"/>
        <v>0</v>
      </c>
      <c r="J185">
        <v>341.738721</v>
      </c>
      <c r="K185">
        <f t="shared" si="16"/>
        <v>4.89741077926261E-2</v>
      </c>
      <c r="L185">
        <v>54.400501800000001</v>
      </c>
      <c r="M185">
        <f t="shared" si="17"/>
        <v>2.5934214136924327E-2</v>
      </c>
      <c r="N185" t="s">
        <v>37</v>
      </c>
      <c r="O185">
        <v>20</v>
      </c>
      <c r="P185">
        <v>0.51590073800000003</v>
      </c>
      <c r="Q185">
        <v>14</v>
      </c>
      <c r="R185">
        <v>1.1326293549999999</v>
      </c>
      <c r="S185">
        <v>23</v>
      </c>
      <c r="T185">
        <v>0.66160725799999998</v>
      </c>
      <c r="U185" t="str">
        <f>INDEX(ClusterAssignments!$C$2:$C$545,MATCH('Cities&amp;Data'!B185,ClusterAssignments!$A$2:$A$545,0))</f>
        <v>20</v>
      </c>
    </row>
    <row r="186" spans="1:21">
      <c r="A186" s="1" t="s">
        <v>675</v>
      </c>
      <c r="B186" s="1" t="s">
        <v>269</v>
      </c>
      <c r="C186">
        <v>958</v>
      </c>
      <c r="D186">
        <f t="shared" si="12"/>
        <v>7.6239634455914709E-2</v>
      </c>
      <c r="E186">
        <v>2800</v>
      </c>
      <c r="F186">
        <f t="shared" si="13"/>
        <v>6.2875647032848411E-2</v>
      </c>
      <c r="G186">
        <v>44.3</v>
      </c>
      <c r="H186">
        <f t="shared" si="14"/>
        <v>44.3</v>
      </c>
      <c r="I186">
        <f t="shared" si="15"/>
        <v>3.5439999999999999E-2</v>
      </c>
      <c r="J186">
        <v>339.00324949999998</v>
      </c>
      <c r="K186">
        <f t="shared" si="16"/>
        <v>4.8496156083306256E-2</v>
      </c>
      <c r="L186">
        <v>93.555211150000005</v>
      </c>
      <c r="M186">
        <f t="shared" si="17"/>
        <v>4.8741163695829745E-2</v>
      </c>
      <c r="N186" t="s">
        <v>41</v>
      </c>
      <c r="O186">
        <v>7</v>
      </c>
      <c r="P186">
        <v>0.122431571</v>
      </c>
      <c r="Q186">
        <v>9</v>
      </c>
      <c r="R186">
        <v>0.33549585999999998</v>
      </c>
      <c r="S186">
        <v>9</v>
      </c>
      <c r="T186">
        <v>0.11745605100000001</v>
      </c>
      <c r="U186" t="str">
        <f>INDEX(ClusterAssignments!$C$2:$C$545,MATCH('Cities&amp;Data'!B186,ClusterAssignments!$A$2:$A$545,0))</f>
        <v>7</v>
      </c>
    </row>
    <row r="187" spans="1:21">
      <c r="A187" s="1" t="s">
        <v>24</v>
      </c>
      <c r="B187" s="1" t="s">
        <v>133</v>
      </c>
      <c r="C187">
        <v>557</v>
      </c>
      <c r="D187">
        <f t="shared" si="12"/>
        <v>4.2308343205280083E-2</v>
      </c>
      <c r="E187">
        <v>4000</v>
      </c>
      <c r="F187">
        <f t="shared" si="13"/>
        <v>9.2314108382601873E-2</v>
      </c>
      <c r="G187" t="e">
        <v>#N/A</v>
      </c>
      <c r="H187">
        <f t="shared" si="14"/>
        <v>0</v>
      </c>
      <c r="I187">
        <f t="shared" si="15"/>
        <v>0</v>
      </c>
      <c r="J187">
        <v>333.6490915</v>
      </c>
      <c r="K187">
        <f t="shared" si="16"/>
        <v>4.7560657772295338E-2</v>
      </c>
      <c r="L187">
        <v>44.834000199999998</v>
      </c>
      <c r="M187">
        <f t="shared" si="17"/>
        <v>2.0361890320239225E-2</v>
      </c>
      <c r="O187">
        <v>22</v>
      </c>
      <c r="P187">
        <v>0.14960320299999999</v>
      </c>
      <c r="Q187">
        <v>12</v>
      </c>
      <c r="R187">
        <v>4.7698999999999998E-2</v>
      </c>
      <c r="S187">
        <v>31</v>
      </c>
      <c r="T187">
        <v>0.115437609</v>
      </c>
      <c r="U187" t="str">
        <f>INDEX(ClusterAssignments!$C$2:$C$545,MATCH('Cities&amp;Data'!B187,ClusterAssignments!$A$2:$A$545,0))</f>
        <v>22</v>
      </c>
    </row>
    <row r="188" spans="1:21">
      <c r="A188" s="1" t="s">
        <v>51</v>
      </c>
      <c r="B188" s="1" t="s">
        <v>276</v>
      </c>
      <c r="C188">
        <v>488</v>
      </c>
      <c r="D188">
        <f t="shared" si="12"/>
        <v>3.6469791842951432E-2</v>
      </c>
      <c r="E188">
        <v>3600</v>
      </c>
      <c r="F188">
        <f t="shared" si="13"/>
        <v>8.2501287932684048E-2</v>
      </c>
      <c r="G188" t="e">
        <v>#N/A</v>
      </c>
      <c r="H188">
        <f t="shared" si="14"/>
        <v>0</v>
      </c>
      <c r="I188">
        <f t="shared" si="15"/>
        <v>0</v>
      </c>
      <c r="J188">
        <v>330.68164139999999</v>
      </c>
      <c r="K188">
        <f t="shared" si="16"/>
        <v>4.7042173903018569E-2</v>
      </c>
      <c r="L188">
        <v>86.187731249999999</v>
      </c>
      <c r="M188">
        <f t="shared" si="17"/>
        <v>4.4449732467122395E-2</v>
      </c>
      <c r="O188">
        <v>7</v>
      </c>
      <c r="P188">
        <v>0.224895758</v>
      </c>
      <c r="Q188">
        <v>12</v>
      </c>
      <c r="R188">
        <v>0.14858411099999999</v>
      </c>
      <c r="S188">
        <v>31</v>
      </c>
      <c r="T188">
        <v>0.11565352399999999</v>
      </c>
      <c r="U188" t="str">
        <f>INDEX(ClusterAssignments!$C$2:$C$545,MATCH('Cities&amp;Data'!B188,ClusterAssignments!$A$2:$A$545,0))</f>
        <v>7</v>
      </c>
    </row>
    <row r="189" spans="1:21">
      <c r="A189" s="1" t="s">
        <v>644</v>
      </c>
      <c r="B189" s="1" t="s">
        <v>283</v>
      </c>
      <c r="C189">
        <v>842</v>
      </c>
      <c r="D189">
        <f t="shared" si="12"/>
        <v>6.6424098832289724E-2</v>
      </c>
      <c r="E189">
        <v>3800</v>
      </c>
      <c r="F189">
        <f t="shared" si="13"/>
        <v>8.740769815764296E-2</v>
      </c>
      <c r="G189" t="e">
        <v>#N/A</v>
      </c>
      <c r="H189">
        <f t="shared" si="14"/>
        <v>0</v>
      </c>
      <c r="I189">
        <f t="shared" si="15"/>
        <v>0</v>
      </c>
      <c r="J189">
        <v>330.22123579999999</v>
      </c>
      <c r="K189">
        <f t="shared" si="16"/>
        <v>4.6961730131807489E-2</v>
      </c>
      <c r="L189">
        <v>53.9535865</v>
      </c>
      <c r="M189">
        <f t="shared" si="17"/>
        <v>2.5673893606561277E-2</v>
      </c>
      <c r="N189" t="s">
        <v>661</v>
      </c>
      <c r="O189">
        <v>7</v>
      </c>
      <c r="P189">
        <v>0.166304487</v>
      </c>
      <c r="Q189">
        <v>12</v>
      </c>
      <c r="R189">
        <v>0.174405316</v>
      </c>
      <c r="S189">
        <v>31</v>
      </c>
      <c r="T189">
        <v>0.122001813</v>
      </c>
      <c r="U189" t="str">
        <f>INDEX(ClusterAssignments!$C$2:$C$545,MATCH('Cities&amp;Data'!B189,ClusterAssignments!$A$2:$A$545,0))</f>
        <v>7</v>
      </c>
    </row>
    <row r="190" spans="1:21">
      <c r="A190" s="1" t="s">
        <v>30</v>
      </c>
      <c r="B190" s="1" t="s">
        <v>31</v>
      </c>
      <c r="C190">
        <v>544</v>
      </c>
      <c r="D190">
        <f t="shared" si="12"/>
        <v>4.1208326281942799E-2</v>
      </c>
      <c r="E190">
        <v>4200</v>
      </c>
      <c r="F190">
        <f t="shared" si="13"/>
        <v>9.7220518607560771E-2</v>
      </c>
      <c r="G190">
        <v>28.7</v>
      </c>
      <c r="H190">
        <f t="shared" si="14"/>
        <v>28.7</v>
      </c>
      <c r="I190">
        <f t="shared" si="15"/>
        <v>2.2959999999999998E-2</v>
      </c>
      <c r="J190">
        <v>329.79819479999998</v>
      </c>
      <c r="K190">
        <f t="shared" si="16"/>
        <v>4.6887814841861171E-2</v>
      </c>
      <c r="L190">
        <v>76.247093000000007</v>
      </c>
      <c r="M190">
        <f t="shared" si="17"/>
        <v>3.8659480440872182E-2</v>
      </c>
      <c r="N190" t="s">
        <v>20</v>
      </c>
      <c r="O190">
        <v>8</v>
      </c>
      <c r="P190">
        <v>0.13412902900000001</v>
      </c>
      <c r="Q190">
        <v>12</v>
      </c>
      <c r="R190">
        <v>0.101005632</v>
      </c>
      <c r="S190">
        <v>31</v>
      </c>
      <c r="T190">
        <v>5.5138870999999999E-2</v>
      </c>
      <c r="U190" t="str">
        <f>INDEX(ClusterAssignments!$C$2:$C$545,MATCH('Cities&amp;Data'!B190,ClusterAssignments!$A$2:$A$545,0))</f>
        <v>8</v>
      </c>
    </row>
    <row r="191" spans="1:21">
      <c r="A191" s="1" t="s">
        <v>24</v>
      </c>
      <c r="B191" s="1" t="s">
        <v>147</v>
      </c>
      <c r="C191">
        <v>544</v>
      </c>
      <c r="D191">
        <f t="shared" si="12"/>
        <v>4.1208326281942799E-2</v>
      </c>
      <c r="E191">
        <v>4100</v>
      </c>
      <c r="F191">
        <f t="shared" si="13"/>
        <v>9.4767313495081329E-2</v>
      </c>
      <c r="G191" t="e">
        <v>#N/A</v>
      </c>
      <c r="H191">
        <f t="shared" si="14"/>
        <v>0</v>
      </c>
      <c r="I191">
        <f t="shared" si="15"/>
        <v>0</v>
      </c>
      <c r="J191">
        <v>328.47050250000001</v>
      </c>
      <c r="K191">
        <f t="shared" si="16"/>
        <v>4.665583552705721E-2</v>
      </c>
      <c r="L191">
        <v>44.138128799999997</v>
      </c>
      <c r="M191">
        <f t="shared" si="17"/>
        <v>1.9956557113001795E-2</v>
      </c>
      <c r="O191">
        <v>22</v>
      </c>
      <c r="P191">
        <v>0.133959508</v>
      </c>
      <c r="Q191">
        <v>12</v>
      </c>
      <c r="R191">
        <v>4.0884957E-2</v>
      </c>
      <c r="S191">
        <v>31</v>
      </c>
      <c r="T191">
        <v>0.11655837500000001</v>
      </c>
      <c r="U191" t="str">
        <f>INDEX(ClusterAssignments!$C$2:$C$545,MATCH('Cities&amp;Data'!B191,ClusterAssignments!$A$2:$A$545,0))</f>
        <v>22</v>
      </c>
    </row>
    <row r="192" spans="1:21">
      <c r="A192" s="1" t="s">
        <v>653</v>
      </c>
      <c r="B192" s="1" t="s">
        <v>131</v>
      </c>
      <c r="C192">
        <v>293</v>
      </c>
      <c r="D192">
        <f t="shared" si="12"/>
        <v>1.9969537992892198E-2</v>
      </c>
      <c r="E192">
        <v>17300</v>
      </c>
      <c r="F192">
        <f t="shared" si="13"/>
        <v>0.41859038834236928</v>
      </c>
      <c r="G192" t="e">
        <v>#N/A</v>
      </c>
      <c r="H192">
        <f t="shared" si="14"/>
        <v>0</v>
      </c>
      <c r="I192">
        <f t="shared" si="15"/>
        <v>0</v>
      </c>
      <c r="J192">
        <v>328.30856199999999</v>
      </c>
      <c r="K192">
        <f t="shared" si="16"/>
        <v>4.6627540683267708E-2</v>
      </c>
      <c r="L192">
        <v>69.967857749999993</v>
      </c>
      <c r="M192">
        <f t="shared" si="17"/>
        <v>3.5001933137044451E-2</v>
      </c>
      <c r="O192">
        <v>20</v>
      </c>
      <c r="P192">
        <v>0.94562043600000001</v>
      </c>
      <c r="Q192">
        <v>8</v>
      </c>
      <c r="R192">
        <v>0.15992548600000001</v>
      </c>
      <c r="S192">
        <v>20</v>
      </c>
      <c r="T192">
        <v>0.16425516900000001</v>
      </c>
      <c r="U192" t="str">
        <f>INDEX(ClusterAssignments!$C$2:$C$545,MATCH('Cities&amp;Data'!B192,ClusterAssignments!$A$2:$A$545,0))</f>
        <v>20</v>
      </c>
    </row>
    <row r="193" spans="1:21">
      <c r="A193" s="1" t="s">
        <v>645</v>
      </c>
      <c r="B193" s="1" t="s">
        <v>290</v>
      </c>
      <c r="C193">
        <v>1178</v>
      </c>
      <c r="D193">
        <f t="shared" si="12"/>
        <v>9.4855305466237938E-2</v>
      </c>
      <c r="E193">
        <v>1400</v>
      </c>
      <c r="F193">
        <f t="shared" si="13"/>
        <v>2.8530775458136055E-2</v>
      </c>
      <c r="G193">
        <v>31.8</v>
      </c>
      <c r="H193">
        <f t="shared" si="14"/>
        <v>31.8</v>
      </c>
      <c r="I193">
        <f t="shared" si="15"/>
        <v>2.5440000000000001E-2</v>
      </c>
      <c r="J193">
        <v>327.58624579999997</v>
      </c>
      <c r="K193">
        <f t="shared" si="16"/>
        <v>4.6501334922228188E-2</v>
      </c>
      <c r="L193">
        <v>80.266267200000001</v>
      </c>
      <c r="M193">
        <f t="shared" si="17"/>
        <v>4.1000580777704437E-2</v>
      </c>
      <c r="N193" t="s">
        <v>64</v>
      </c>
      <c r="O193">
        <v>7</v>
      </c>
      <c r="P193">
        <v>0.183488438</v>
      </c>
      <c r="Q193">
        <v>9</v>
      </c>
      <c r="R193">
        <v>0.18636095999999999</v>
      </c>
      <c r="S193">
        <v>9</v>
      </c>
      <c r="T193">
        <v>0.115803791</v>
      </c>
      <c r="U193" t="str">
        <f>INDEX(ClusterAssignments!$C$2:$C$545,MATCH('Cities&amp;Data'!B193,ClusterAssignments!$A$2:$A$545,0))</f>
        <v>7</v>
      </c>
    </row>
    <row r="194" spans="1:21">
      <c r="A194" s="1" t="s">
        <v>24</v>
      </c>
      <c r="B194" s="1" t="s">
        <v>162</v>
      </c>
      <c r="C194">
        <v>466</v>
      </c>
      <c r="D194">
        <f t="shared" si="12"/>
        <v>3.4608224741919109E-2</v>
      </c>
      <c r="E194">
        <v>4700</v>
      </c>
      <c r="F194">
        <f t="shared" si="13"/>
        <v>0.10948654416995805</v>
      </c>
      <c r="G194">
        <v>21.719000000000001</v>
      </c>
      <c r="H194">
        <f t="shared" si="14"/>
        <v>21.719000000000001</v>
      </c>
      <c r="I194">
        <f t="shared" si="15"/>
        <v>1.73752E-2</v>
      </c>
      <c r="J194">
        <v>325.51130869999997</v>
      </c>
      <c r="K194">
        <f t="shared" si="16"/>
        <v>4.6138794229087662E-2</v>
      </c>
      <c r="L194">
        <v>43.740487999999999</v>
      </c>
      <c r="M194">
        <f t="shared" si="17"/>
        <v>1.9724938137437545E-2</v>
      </c>
      <c r="O194">
        <v>22</v>
      </c>
      <c r="P194">
        <v>9.6630590000000002E-2</v>
      </c>
      <c r="Q194">
        <v>12</v>
      </c>
      <c r="R194">
        <v>4.5083762999999999E-2</v>
      </c>
      <c r="S194">
        <v>29</v>
      </c>
      <c r="T194">
        <v>0.10526964</v>
      </c>
      <c r="U194" t="str">
        <f>INDEX(ClusterAssignments!$C$2:$C$545,MATCH('Cities&amp;Data'!B194,ClusterAssignments!$A$2:$A$545,0))</f>
        <v>22</v>
      </c>
    </row>
    <row r="195" spans="1:21">
      <c r="A195" s="1" t="s">
        <v>24</v>
      </c>
      <c r="B195" s="1" t="s">
        <v>297</v>
      </c>
      <c r="C195">
        <v>777</v>
      </c>
      <c r="D195">
        <f t="shared" ref="D195:D258" si="18">(C195-MIN($C$2:$C$545))/(MAX($C$2:$C$545)-MIN($C$2:$C$545))</f>
        <v>6.0924014215603318E-2</v>
      </c>
      <c r="E195">
        <v>2800</v>
      </c>
      <c r="F195">
        <f t="shared" ref="F195:F258" si="19">(E195-MIN($E$2:$E$545))/(MAX($E$2:$E$545)-MIN($E$2:$E$545))</f>
        <v>6.2875647032848411E-2</v>
      </c>
      <c r="G195" t="e">
        <v>#N/A</v>
      </c>
      <c r="H195">
        <f t="shared" ref="H195:H258" si="20">_xlfn.IFNA(G195,0)</f>
        <v>0</v>
      </c>
      <c r="I195">
        <f t="shared" ref="I195:I258" si="21">(H195-MIN($H$2:$H$545))/(MAX($H$2:$H$545)-MIN($H$2:$H$545))</f>
        <v>0</v>
      </c>
      <c r="J195">
        <v>324.0317119</v>
      </c>
      <c r="K195">
        <f t="shared" ref="K195:K258" si="22">(J195-MIN($J$2:$J$545))/(MAX($J$2:$J$545)-MIN($J$2:$J$545))</f>
        <v>4.5880273597575266E-2</v>
      </c>
      <c r="L195">
        <v>43.541667599999997</v>
      </c>
      <c r="M195">
        <f t="shared" ref="M195:M258" si="23">(L195-MIN($L$2:$L$545))/(MAX($L$2:$L$545)-MIN($L$2:$L$545))</f>
        <v>1.9609128649655423E-2</v>
      </c>
      <c r="O195">
        <v>7</v>
      </c>
      <c r="P195">
        <v>4.3379369000000001E-2</v>
      </c>
      <c r="Q195">
        <v>12</v>
      </c>
      <c r="R195">
        <v>0.22189689100000001</v>
      </c>
      <c r="S195">
        <v>9</v>
      </c>
      <c r="T195">
        <v>7.1529576999999997E-2</v>
      </c>
      <c r="U195" t="str">
        <f>INDEX(ClusterAssignments!$C$2:$C$545,MATCH('Cities&amp;Data'!B195,ClusterAssignments!$A$2:$A$545,0))</f>
        <v>7</v>
      </c>
    </row>
    <row r="196" spans="1:21">
      <c r="A196" s="1" t="s">
        <v>676</v>
      </c>
      <c r="B196" s="1" t="s">
        <v>420</v>
      </c>
      <c r="C196">
        <v>1943</v>
      </c>
      <c r="D196">
        <f t="shared" si="18"/>
        <v>0.15958707057031646</v>
      </c>
      <c r="E196">
        <v>7500</v>
      </c>
      <c r="F196">
        <f t="shared" si="19"/>
        <v>0.17817628731938279</v>
      </c>
      <c r="G196" t="e">
        <v>#N/A</v>
      </c>
      <c r="H196">
        <f t="shared" si="20"/>
        <v>0</v>
      </c>
      <c r="I196">
        <f t="shared" si="21"/>
        <v>0</v>
      </c>
      <c r="J196">
        <v>323.610435</v>
      </c>
      <c r="K196">
        <f t="shared" si="22"/>
        <v>4.5806666537713023E-2</v>
      </c>
      <c r="L196">
        <v>93.298289699999998</v>
      </c>
      <c r="M196">
        <f t="shared" si="23"/>
        <v>4.8591511338603115E-2</v>
      </c>
      <c r="N196" t="s">
        <v>646</v>
      </c>
      <c r="O196">
        <v>8</v>
      </c>
      <c r="P196">
        <v>1.457830207</v>
      </c>
      <c r="Q196">
        <v>13</v>
      </c>
      <c r="R196">
        <v>1.6132335719999999</v>
      </c>
      <c r="S196">
        <v>37</v>
      </c>
      <c r="T196">
        <v>1.4354010820000001</v>
      </c>
      <c r="U196" t="str">
        <f>INDEX(ClusterAssignments!$C$2:$C$545,MATCH('Cities&amp;Data'!B196,ClusterAssignments!$A$2:$A$545,0))</f>
        <v>8</v>
      </c>
    </row>
    <row r="197" spans="1:21">
      <c r="A197" s="1" t="s">
        <v>677</v>
      </c>
      <c r="B197" s="1" t="s">
        <v>424</v>
      </c>
      <c r="C197">
        <v>337</v>
      </c>
      <c r="D197">
        <f t="shared" si="18"/>
        <v>2.3692672194956844E-2</v>
      </c>
      <c r="E197">
        <v>5500</v>
      </c>
      <c r="F197">
        <f t="shared" si="19"/>
        <v>0.12911218506979369</v>
      </c>
      <c r="G197">
        <v>83.3</v>
      </c>
      <c r="H197">
        <f t="shared" si="20"/>
        <v>83.3</v>
      </c>
      <c r="I197">
        <f t="shared" si="21"/>
        <v>6.6639999999999991E-2</v>
      </c>
      <c r="J197">
        <v>321.01755730000002</v>
      </c>
      <c r="K197">
        <f t="shared" si="22"/>
        <v>4.5353629345122173E-2</v>
      </c>
      <c r="L197">
        <v>98.219441500000002</v>
      </c>
      <c r="M197">
        <f t="shared" si="23"/>
        <v>5.145799822453672E-2</v>
      </c>
      <c r="N197" t="s">
        <v>41</v>
      </c>
      <c r="O197">
        <v>8</v>
      </c>
      <c r="P197">
        <v>0.15874339200000001</v>
      </c>
      <c r="Q197">
        <v>12</v>
      </c>
      <c r="R197">
        <v>0.28319790700000003</v>
      </c>
      <c r="S197">
        <v>31</v>
      </c>
      <c r="T197">
        <v>0.177512275</v>
      </c>
      <c r="U197" t="str">
        <f>INDEX(ClusterAssignments!$C$2:$C$545,MATCH('Cities&amp;Data'!B197,ClusterAssignments!$A$2:$A$545,0))</f>
        <v>8</v>
      </c>
    </row>
    <row r="198" spans="1:21">
      <c r="A198" s="1" t="s">
        <v>39</v>
      </c>
      <c r="B198" s="1" t="s">
        <v>218</v>
      </c>
      <c r="C198">
        <v>505</v>
      </c>
      <c r="D198">
        <f t="shared" si="18"/>
        <v>3.7908275511930954E-2</v>
      </c>
      <c r="E198">
        <v>7400</v>
      </c>
      <c r="F198">
        <f t="shared" si="19"/>
        <v>0.17572308220690333</v>
      </c>
      <c r="G198">
        <v>9.6</v>
      </c>
      <c r="H198">
        <f t="shared" si="20"/>
        <v>9.6</v>
      </c>
      <c r="I198">
        <f t="shared" si="21"/>
        <v>7.6799999999999993E-3</v>
      </c>
      <c r="J198">
        <v>319.31773879999997</v>
      </c>
      <c r="K198">
        <f t="shared" si="22"/>
        <v>4.5056630762754006E-2</v>
      </c>
      <c r="L198">
        <v>31.083312750000001</v>
      </c>
      <c r="M198">
        <f t="shared" si="23"/>
        <v>1.2352349698469198E-2</v>
      </c>
      <c r="O198">
        <v>25</v>
      </c>
      <c r="P198">
        <v>0.16085458599999999</v>
      </c>
      <c r="Q198">
        <v>14</v>
      </c>
      <c r="R198">
        <v>0.238866941</v>
      </c>
      <c r="S198">
        <v>27</v>
      </c>
      <c r="T198">
        <v>9.3219532999999993E-2</v>
      </c>
      <c r="U198" t="str">
        <f>INDEX(ClusterAssignments!$C$2:$C$545,MATCH('Cities&amp;Data'!B198,ClusterAssignments!$A$2:$A$545,0))</f>
        <v>25</v>
      </c>
    </row>
    <row r="199" spans="1:21">
      <c r="A199" s="1" t="s">
        <v>647</v>
      </c>
      <c r="B199" s="1" t="s">
        <v>174</v>
      </c>
      <c r="C199">
        <v>298</v>
      </c>
      <c r="D199">
        <f t="shared" si="18"/>
        <v>2.0392621424944999E-2</v>
      </c>
      <c r="E199">
        <v>4900</v>
      </c>
      <c r="F199">
        <f t="shared" si="19"/>
        <v>0.11439295439491697</v>
      </c>
      <c r="G199" t="e">
        <v>#N/A</v>
      </c>
      <c r="H199">
        <f t="shared" si="20"/>
        <v>0</v>
      </c>
      <c r="I199">
        <f t="shared" si="21"/>
        <v>0</v>
      </c>
      <c r="J199">
        <v>318.92954470000001</v>
      </c>
      <c r="K199">
        <f t="shared" si="22"/>
        <v>4.4988804052205983E-2</v>
      </c>
      <c r="L199">
        <v>49.108525200000003</v>
      </c>
      <c r="M199">
        <f t="shared" si="23"/>
        <v>2.2851728137494792E-2</v>
      </c>
      <c r="N199" t="s">
        <v>661</v>
      </c>
      <c r="O199">
        <v>22</v>
      </c>
      <c r="P199">
        <v>8.3333796000000002E-2</v>
      </c>
      <c r="Q199">
        <v>12</v>
      </c>
      <c r="R199">
        <v>6.7473733999999994E-2</v>
      </c>
      <c r="S199">
        <v>29</v>
      </c>
      <c r="T199">
        <v>0.102363761</v>
      </c>
      <c r="U199" t="str">
        <f>INDEX(ClusterAssignments!$C$2:$C$545,MATCH('Cities&amp;Data'!B199,ClusterAssignments!$A$2:$A$545,0))</f>
        <v>22</v>
      </c>
    </row>
    <row r="200" spans="1:21">
      <c r="A200" s="1" t="s">
        <v>649</v>
      </c>
      <c r="B200" s="1" t="s">
        <v>145</v>
      </c>
      <c r="C200">
        <v>298</v>
      </c>
      <c r="D200">
        <f t="shared" si="18"/>
        <v>2.0392621424944999E-2</v>
      </c>
      <c r="E200">
        <v>11500</v>
      </c>
      <c r="F200">
        <f t="shared" si="19"/>
        <v>0.27630449181856093</v>
      </c>
      <c r="G200">
        <v>31.5</v>
      </c>
      <c r="H200">
        <f t="shared" si="20"/>
        <v>31.5</v>
      </c>
      <c r="I200">
        <f t="shared" si="21"/>
        <v>2.52E-2</v>
      </c>
      <c r="J200">
        <v>315.21794180000001</v>
      </c>
      <c r="K200">
        <f t="shared" si="22"/>
        <v>4.434029905028164E-2</v>
      </c>
      <c r="L200">
        <v>60.451065</v>
      </c>
      <c r="M200">
        <f t="shared" si="23"/>
        <v>2.9458563876615839E-2</v>
      </c>
      <c r="O200">
        <v>20</v>
      </c>
      <c r="P200">
        <v>0.35659625299999997</v>
      </c>
      <c r="Q200">
        <v>14</v>
      </c>
      <c r="R200">
        <v>0.36104307299999999</v>
      </c>
      <c r="S200">
        <v>23</v>
      </c>
      <c r="T200">
        <v>0.134224021</v>
      </c>
      <c r="U200" t="str">
        <f>INDEX(ClusterAssignments!$C$2:$C$545,MATCH('Cities&amp;Data'!B200,ClusterAssignments!$A$2:$A$545,0))</f>
        <v>20</v>
      </c>
    </row>
    <row r="201" spans="1:21">
      <c r="A201" s="1" t="s">
        <v>14</v>
      </c>
      <c r="B201" s="1" t="s">
        <v>362</v>
      </c>
      <c r="C201">
        <v>1373</v>
      </c>
      <c r="D201">
        <f t="shared" si="18"/>
        <v>0.11135555931629718</v>
      </c>
      <c r="E201">
        <v>800</v>
      </c>
      <c r="F201">
        <f t="shared" si="19"/>
        <v>1.3811544783259329E-2</v>
      </c>
      <c r="G201">
        <v>6.9</v>
      </c>
      <c r="H201">
        <f t="shared" si="20"/>
        <v>6.9</v>
      </c>
      <c r="I201">
        <f t="shared" si="21"/>
        <v>5.5200000000000006E-3</v>
      </c>
      <c r="J201">
        <v>314.22536389999999</v>
      </c>
      <c r="K201">
        <f t="shared" si="22"/>
        <v>4.4166872164299424E-2</v>
      </c>
      <c r="L201">
        <v>78.942255750000001</v>
      </c>
      <c r="M201">
        <f t="shared" si="23"/>
        <v>4.0229366717969291E-2</v>
      </c>
      <c r="O201">
        <v>27</v>
      </c>
      <c r="P201">
        <v>0.333324124</v>
      </c>
      <c r="Q201">
        <v>9</v>
      </c>
      <c r="R201">
        <v>0.18221737299999999</v>
      </c>
      <c r="S201">
        <v>9</v>
      </c>
      <c r="T201">
        <v>0.27847725299999998</v>
      </c>
      <c r="U201" t="str">
        <f>INDEX(ClusterAssignments!$C$2:$C$545,MATCH('Cities&amp;Data'!B201,ClusterAssignments!$A$2:$A$545,0))</f>
        <v>27</v>
      </c>
    </row>
    <row r="202" spans="1:21">
      <c r="A202" s="1" t="s">
        <v>645</v>
      </c>
      <c r="B202" s="1" t="s">
        <v>303</v>
      </c>
      <c r="C202">
        <v>689</v>
      </c>
      <c r="D202">
        <f t="shared" si="18"/>
        <v>5.347774581147402E-2</v>
      </c>
      <c r="E202">
        <v>2300</v>
      </c>
      <c r="F202">
        <f t="shared" si="19"/>
        <v>5.0609621470451144E-2</v>
      </c>
      <c r="G202">
        <v>21.8</v>
      </c>
      <c r="H202">
        <f t="shared" si="20"/>
        <v>21.8</v>
      </c>
      <c r="I202">
        <f t="shared" si="21"/>
        <v>1.7440000000000001E-2</v>
      </c>
      <c r="J202">
        <v>312.96185989999998</v>
      </c>
      <c r="K202">
        <f t="shared" si="22"/>
        <v>4.3946108066946384E-2</v>
      </c>
      <c r="L202">
        <v>76.682951700000004</v>
      </c>
      <c r="M202">
        <f t="shared" si="23"/>
        <v>3.8913360690546669E-2</v>
      </c>
      <c r="O202">
        <v>7</v>
      </c>
      <c r="P202">
        <v>3.1234060000000001E-2</v>
      </c>
      <c r="Q202">
        <v>12</v>
      </c>
      <c r="R202">
        <v>0.32744245300000002</v>
      </c>
      <c r="S202">
        <v>9</v>
      </c>
      <c r="T202">
        <v>4.8607466000000002E-2</v>
      </c>
      <c r="U202" t="str">
        <f>INDEX(ClusterAssignments!$C$2:$C$545,MATCH('Cities&amp;Data'!B202,ClusterAssignments!$A$2:$A$545,0))</f>
        <v>7</v>
      </c>
    </row>
    <row r="203" spans="1:21">
      <c r="A203" s="1" t="s">
        <v>30</v>
      </c>
      <c r="B203" s="1" t="s">
        <v>309</v>
      </c>
      <c r="C203">
        <v>673</v>
      </c>
      <c r="D203">
        <f t="shared" si="18"/>
        <v>5.2123878828905061E-2</v>
      </c>
      <c r="E203">
        <v>3200</v>
      </c>
      <c r="F203">
        <f t="shared" si="19"/>
        <v>7.2688467482766236E-2</v>
      </c>
      <c r="G203" t="e">
        <v>#N/A</v>
      </c>
      <c r="H203">
        <f t="shared" si="20"/>
        <v>0</v>
      </c>
      <c r="I203">
        <f t="shared" si="21"/>
        <v>0</v>
      </c>
      <c r="J203">
        <v>309.00656939999999</v>
      </c>
      <c r="K203">
        <f t="shared" si="22"/>
        <v>4.3255025065229297E-2</v>
      </c>
      <c r="L203">
        <v>71.440211050000002</v>
      </c>
      <c r="M203">
        <f t="shared" si="23"/>
        <v>3.5859553791199247E-2</v>
      </c>
      <c r="O203">
        <v>7</v>
      </c>
      <c r="P203">
        <v>8.3177040999999993E-2</v>
      </c>
      <c r="Q203">
        <v>12</v>
      </c>
      <c r="R203">
        <v>0.16260796199999999</v>
      </c>
      <c r="S203">
        <v>9</v>
      </c>
      <c r="T203">
        <v>0.12931831399999999</v>
      </c>
      <c r="U203" t="str">
        <f>INDEX(ClusterAssignments!$C$2:$C$545,MATCH('Cities&amp;Data'!B203,ClusterAssignments!$A$2:$A$545,0))</f>
        <v>7</v>
      </c>
    </row>
    <row r="204" spans="1:21">
      <c r="A204" s="1" t="s">
        <v>60</v>
      </c>
      <c r="B204" s="1" t="s">
        <v>369</v>
      </c>
      <c r="C204">
        <v>2590</v>
      </c>
      <c r="D204">
        <f t="shared" si="18"/>
        <v>0.21433406667794888</v>
      </c>
      <c r="E204">
        <v>3600</v>
      </c>
      <c r="F204">
        <f t="shared" si="19"/>
        <v>8.2501287932684048E-2</v>
      </c>
      <c r="G204">
        <v>1250</v>
      </c>
      <c r="H204">
        <f t="shared" si="20"/>
        <v>1250</v>
      </c>
      <c r="I204">
        <f t="shared" si="21"/>
        <v>1</v>
      </c>
      <c r="J204">
        <v>308.17920450000003</v>
      </c>
      <c r="K204">
        <f t="shared" si="22"/>
        <v>4.3110464806353922E-2</v>
      </c>
      <c r="L204">
        <v>123.8681687</v>
      </c>
      <c r="M204">
        <f t="shared" si="23"/>
        <v>6.6397943820136585E-2</v>
      </c>
      <c r="N204" t="s">
        <v>41</v>
      </c>
      <c r="O204">
        <v>27</v>
      </c>
      <c r="P204">
        <v>0.86260414399999996</v>
      </c>
      <c r="Q204">
        <v>9</v>
      </c>
      <c r="R204">
        <v>1.1275045589999999</v>
      </c>
      <c r="S204">
        <v>25</v>
      </c>
      <c r="T204">
        <v>0.50938804900000001</v>
      </c>
      <c r="U204" t="str">
        <f>INDEX(ClusterAssignments!$C$2:$C$545,MATCH('Cities&amp;Data'!B204,ClusterAssignments!$A$2:$A$545,0))</f>
        <v>27</v>
      </c>
    </row>
    <row r="205" spans="1:21">
      <c r="A205" s="1" t="s">
        <v>44</v>
      </c>
      <c r="B205" s="1" t="s">
        <v>160</v>
      </c>
      <c r="C205">
        <v>241</v>
      </c>
      <c r="D205">
        <f t="shared" si="18"/>
        <v>1.5569470299543069E-2</v>
      </c>
      <c r="E205">
        <v>15300</v>
      </c>
      <c r="F205">
        <f t="shared" si="19"/>
        <v>0.36952628609278021</v>
      </c>
      <c r="G205">
        <v>31.3</v>
      </c>
      <c r="H205">
        <f t="shared" si="20"/>
        <v>31.3</v>
      </c>
      <c r="I205">
        <f t="shared" si="21"/>
        <v>2.504E-2</v>
      </c>
      <c r="J205">
        <v>306.75781310000002</v>
      </c>
      <c r="K205">
        <f t="shared" si="22"/>
        <v>4.2862114037851111E-2</v>
      </c>
      <c r="L205">
        <v>58.7970896</v>
      </c>
      <c r="M205">
        <f t="shared" si="23"/>
        <v>2.849515145073685E-2</v>
      </c>
      <c r="N205" t="s">
        <v>661</v>
      </c>
      <c r="O205">
        <v>20</v>
      </c>
      <c r="P205">
        <v>0.27334672599999998</v>
      </c>
      <c r="Q205">
        <v>8</v>
      </c>
      <c r="R205">
        <v>0.70833261300000006</v>
      </c>
      <c r="S205">
        <v>20</v>
      </c>
      <c r="T205">
        <v>0.26459318300000001</v>
      </c>
      <c r="U205" t="str">
        <f>INDEX(ClusterAssignments!$C$2:$C$545,MATCH('Cities&amp;Data'!B205,ClusterAssignments!$A$2:$A$545,0))</f>
        <v>20</v>
      </c>
    </row>
    <row r="206" spans="1:21">
      <c r="A206" s="1" t="s">
        <v>33</v>
      </c>
      <c r="B206" s="1" t="s">
        <v>226</v>
      </c>
      <c r="C206">
        <v>168</v>
      </c>
      <c r="D206">
        <f t="shared" si="18"/>
        <v>9.3924521915721773E-3</v>
      </c>
      <c r="E206">
        <v>8700</v>
      </c>
      <c r="F206">
        <f t="shared" si="19"/>
        <v>0.20761474866913623</v>
      </c>
      <c r="G206" t="e">
        <v>#N/A</v>
      </c>
      <c r="H206">
        <f t="shared" si="20"/>
        <v>0</v>
      </c>
      <c r="I206">
        <f t="shared" si="21"/>
        <v>0</v>
      </c>
      <c r="J206">
        <v>304.28917480000001</v>
      </c>
      <c r="K206">
        <f t="shared" si="22"/>
        <v>4.2430784413258996E-2</v>
      </c>
      <c r="L206">
        <v>41.810191699999997</v>
      </c>
      <c r="M206">
        <f t="shared" si="23"/>
        <v>1.8600573505987622E-2</v>
      </c>
      <c r="O206">
        <v>25</v>
      </c>
      <c r="P206">
        <v>4.1024227000000003E-2</v>
      </c>
      <c r="Q206">
        <v>14</v>
      </c>
      <c r="R206">
        <v>3.3793684999999997E-2</v>
      </c>
      <c r="S206">
        <v>27</v>
      </c>
      <c r="T206">
        <v>0.150552934</v>
      </c>
      <c r="U206" t="str">
        <f>INDEX(ClusterAssignments!$C$2:$C$545,MATCH('Cities&amp;Data'!B206,ClusterAssignments!$A$2:$A$545,0))</f>
        <v>25</v>
      </c>
    </row>
    <row r="207" spans="1:21">
      <c r="A207" s="1" t="s">
        <v>24</v>
      </c>
      <c r="B207" s="1" t="s">
        <v>188</v>
      </c>
      <c r="C207">
        <v>544</v>
      </c>
      <c r="D207">
        <f t="shared" si="18"/>
        <v>4.1208326281942799E-2</v>
      </c>
      <c r="E207">
        <v>3800</v>
      </c>
      <c r="F207">
        <f t="shared" si="19"/>
        <v>8.740769815764296E-2</v>
      </c>
      <c r="G207" t="e">
        <v>#N/A</v>
      </c>
      <c r="H207">
        <f t="shared" si="20"/>
        <v>0</v>
      </c>
      <c r="I207">
        <f t="shared" si="21"/>
        <v>0</v>
      </c>
      <c r="J207">
        <v>304.05715429999998</v>
      </c>
      <c r="K207">
        <f t="shared" si="22"/>
        <v>4.2390244932378918E-2</v>
      </c>
      <c r="L207">
        <v>40.857592199999999</v>
      </c>
      <c r="M207">
        <f t="shared" si="23"/>
        <v>1.8045700564596766E-2</v>
      </c>
      <c r="O207">
        <v>22</v>
      </c>
      <c r="P207">
        <v>0.131870089</v>
      </c>
      <c r="Q207">
        <v>12</v>
      </c>
      <c r="R207">
        <v>3.5811414E-2</v>
      </c>
      <c r="S207">
        <v>29</v>
      </c>
      <c r="T207">
        <v>0.106782741</v>
      </c>
      <c r="U207" t="str">
        <f>INDEX(ClusterAssignments!$C$2:$C$545,MATCH('Cities&amp;Data'!B207,ClusterAssignments!$A$2:$A$545,0))</f>
        <v>22</v>
      </c>
    </row>
    <row r="208" spans="1:21">
      <c r="A208" s="1" t="s">
        <v>39</v>
      </c>
      <c r="B208" s="1" t="s">
        <v>235</v>
      </c>
      <c r="C208">
        <v>363</v>
      </c>
      <c r="D208">
        <f t="shared" si="18"/>
        <v>2.5892706041631408E-2</v>
      </c>
      <c r="E208">
        <v>9700</v>
      </c>
      <c r="F208">
        <f t="shared" si="19"/>
        <v>0.23214679979393077</v>
      </c>
      <c r="G208">
        <v>23.7</v>
      </c>
      <c r="H208">
        <f t="shared" si="20"/>
        <v>23.7</v>
      </c>
      <c r="I208">
        <f t="shared" si="21"/>
        <v>1.8960000000000001E-2</v>
      </c>
      <c r="J208">
        <v>300.1330949</v>
      </c>
      <c r="K208">
        <f t="shared" si="22"/>
        <v>4.1704618744095624E-2</v>
      </c>
      <c r="L208">
        <v>29.215824000000001</v>
      </c>
      <c r="M208">
        <f t="shared" si="23"/>
        <v>1.1264569392341774E-2</v>
      </c>
      <c r="O208">
        <v>25</v>
      </c>
      <c r="P208">
        <v>0.12462174400000001</v>
      </c>
      <c r="Q208">
        <v>14</v>
      </c>
      <c r="R208">
        <v>3.9891946999999997E-2</v>
      </c>
      <c r="S208">
        <v>23</v>
      </c>
      <c r="T208">
        <v>0.16158219500000001</v>
      </c>
      <c r="U208" t="str">
        <f>INDEX(ClusterAssignments!$C$2:$C$545,MATCH('Cities&amp;Data'!B208,ClusterAssignments!$A$2:$A$545,0))</f>
        <v>25</v>
      </c>
    </row>
    <row r="209" spans="1:21">
      <c r="A209" s="1" t="s">
        <v>14</v>
      </c>
      <c r="B209" s="1" t="s">
        <v>374</v>
      </c>
      <c r="C209">
        <v>1458</v>
      </c>
      <c r="D209">
        <f t="shared" si="18"/>
        <v>0.11854797766119479</v>
      </c>
      <c r="E209">
        <v>700</v>
      </c>
      <c r="F209">
        <f t="shared" si="19"/>
        <v>1.1358339670779875E-2</v>
      </c>
      <c r="G209" t="e">
        <v>#N/A</v>
      </c>
      <c r="H209">
        <f t="shared" si="20"/>
        <v>0</v>
      </c>
      <c r="I209">
        <f t="shared" si="21"/>
        <v>0</v>
      </c>
      <c r="J209">
        <v>298.70806199999998</v>
      </c>
      <c r="K209">
        <f t="shared" si="22"/>
        <v>4.1455631719229148E-2</v>
      </c>
      <c r="L209">
        <v>75.043872750000006</v>
      </c>
      <c r="M209">
        <f t="shared" si="23"/>
        <v>3.7958625192408856E-2</v>
      </c>
      <c r="N209" t="s">
        <v>661</v>
      </c>
      <c r="O209">
        <v>27</v>
      </c>
      <c r="P209">
        <v>0.34290604899999999</v>
      </c>
      <c r="Q209">
        <v>9</v>
      </c>
      <c r="R209">
        <v>0.210128967</v>
      </c>
      <c r="S209">
        <v>9</v>
      </c>
      <c r="T209">
        <v>0.34913929300000002</v>
      </c>
      <c r="U209" t="str">
        <f>INDEX(ClusterAssignments!$C$2:$C$545,MATCH('Cities&amp;Data'!B209,ClusterAssignments!$A$2:$A$545,0))</f>
        <v>27</v>
      </c>
    </row>
    <row r="210" spans="1:21">
      <c r="A210" s="1" t="s">
        <v>14</v>
      </c>
      <c r="B210" s="1" t="s">
        <v>316</v>
      </c>
      <c r="C210">
        <v>1287</v>
      </c>
      <c r="D210">
        <f t="shared" si="18"/>
        <v>0.104078524284989</v>
      </c>
      <c r="E210">
        <v>800</v>
      </c>
      <c r="F210">
        <f t="shared" si="19"/>
        <v>1.3811544783259329E-2</v>
      </c>
      <c r="G210" t="e">
        <v>#N/A</v>
      </c>
      <c r="H210">
        <f t="shared" si="20"/>
        <v>0</v>
      </c>
      <c r="I210">
        <f t="shared" si="21"/>
        <v>0</v>
      </c>
      <c r="J210">
        <v>292.24251950000001</v>
      </c>
      <c r="K210">
        <f t="shared" si="22"/>
        <v>4.0325948193169724E-2</v>
      </c>
      <c r="L210">
        <v>73.419546499999996</v>
      </c>
      <c r="M210">
        <f t="shared" si="23"/>
        <v>3.7012482890092006E-2</v>
      </c>
      <c r="O210">
        <v>7</v>
      </c>
      <c r="P210">
        <v>0.30329162799999998</v>
      </c>
      <c r="Q210">
        <v>9</v>
      </c>
      <c r="R210">
        <v>0.240382125</v>
      </c>
      <c r="S210">
        <v>9</v>
      </c>
      <c r="T210">
        <v>0.208125014</v>
      </c>
      <c r="U210" t="str">
        <f>INDEX(ClusterAssignments!$C$2:$C$545,MATCH('Cities&amp;Data'!B210,ClusterAssignments!$A$2:$A$545,0))</f>
        <v>7</v>
      </c>
    </row>
    <row r="211" spans="1:21">
      <c r="A211" s="1" t="s">
        <v>24</v>
      </c>
      <c r="B211" s="1" t="s">
        <v>244</v>
      </c>
      <c r="C211">
        <v>233</v>
      </c>
      <c r="D211">
        <f t="shared" si="18"/>
        <v>1.4892536808258588E-2</v>
      </c>
      <c r="E211">
        <v>8400</v>
      </c>
      <c r="F211">
        <f t="shared" si="19"/>
        <v>0.20025513333169787</v>
      </c>
      <c r="G211" t="e">
        <v>#N/A</v>
      </c>
      <c r="H211">
        <f t="shared" si="20"/>
        <v>0</v>
      </c>
      <c r="I211">
        <f t="shared" si="21"/>
        <v>0</v>
      </c>
      <c r="J211">
        <v>290.0009842</v>
      </c>
      <c r="K211">
        <f t="shared" si="22"/>
        <v>3.993429884564928E-2</v>
      </c>
      <c r="L211">
        <v>38.968798399999997</v>
      </c>
      <c r="M211">
        <f t="shared" si="23"/>
        <v>1.6945510430666597E-2</v>
      </c>
      <c r="O211">
        <v>25</v>
      </c>
      <c r="P211">
        <v>2.7013215E-2</v>
      </c>
      <c r="Q211">
        <v>14</v>
      </c>
      <c r="R211">
        <v>4.283058E-2</v>
      </c>
      <c r="S211">
        <v>27</v>
      </c>
      <c r="T211">
        <v>9.5500418000000004E-2</v>
      </c>
      <c r="U211" t="str">
        <f>INDEX(ClusterAssignments!$C$2:$C$545,MATCH('Cities&amp;Data'!B211,ClusterAssignments!$A$2:$A$545,0))</f>
        <v>25</v>
      </c>
    </row>
    <row r="212" spans="1:21">
      <c r="A212" s="1" t="s">
        <v>33</v>
      </c>
      <c r="B212" s="1" t="s">
        <v>252</v>
      </c>
      <c r="C212">
        <v>205</v>
      </c>
      <c r="D212">
        <f t="shared" si="18"/>
        <v>1.2523269588762905E-2</v>
      </c>
      <c r="E212">
        <v>6800</v>
      </c>
      <c r="F212">
        <f t="shared" si="19"/>
        <v>0.16100385153202659</v>
      </c>
      <c r="G212" t="e">
        <v>#N/A</v>
      </c>
      <c r="H212">
        <f t="shared" si="20"/>
        <v>0</v>
      </c>
      <c r="I212">
        <f t="shared" si="21"/>
        <v>0</v>
      </c>
      <c r="J212">
        <v>289.74976029999999</v>
      </c>
      <c r="K212">
        <f t="shared" si="22"/>
        <v>3.9890404075615303E-2</v>
      </c>
      <c r="L212">
        <v>39.812435100000002</v>
      </c>
      <c r="M212">
        <f t="shared" si="23"/>
        <v>1.7436914401794314E-2</v>
      </c>
      <c r="O212">
        <v>25</v>
      </c>
      <c r="P212">
        <v>0.18262968299999999</v>
      </c>
      <c r="Q212">
        <v>14</v>
      </c>
      <c r="R212">
        <v>0.31904727799999999</v>
      </c>
      <c r="S212">
        <v>27</v>
      </c>
      <c r="T212">
        <v>4.5159639000000001E-2</v>
      </c>
      <c r="U212" t="str">
        <f>INDEX(ClusterAssignments!$C$2:$C$545,MATCH('Cities&amp;Data'!B212,ClusterAssignments!$A$2:$A$545,0))</f>
        <v>25</v>
      </c>
    </row>
    <row r="213" spans="1:21">
      <c r="A213" s="1" t="s">
        <v>648</v>
      </c>
      <c r="B213" s="1" t="s">
        <v>322</v>
      </c>
      <c r="C213">
        <v>1166</v>
      </c>
      <c r="D213">
        <f t="shared" si="18"/>
        <v>9.3839905229311224E-2</v>
      </c>
      <c r="E213">
        <v>1000</v>
      </c>
      <c r="F213">
        <f t="shared" si="19"/>
        <v>1.8717955008218237E-2</v>
      </c>
      <c r="G213" t="e">
        <v>#N/A</v>
      </c>
      <c r="H213">
        <f t="shared" si="20"/>
        <v>0</v>
      </c>
      <c r="I213">
        <f t="shared" si="21"/>
        <v>0</v>
      </c>
      <c r="J213">
        <v>289.16872999999998</v>
      </c>
      <c r="K213">
        <f t="shared" si="22"/>
        <v>3.9788884310173904E-2</v>
      </c>
      <c r="L213">
        <v>60.711940800000001</v>
      </c>
      <c r="M213">
        <f t="shared" si="23"/>
        <v>2.9610519575189793E-2</v>
      </c>
      <c r="O213">
        <v>7</v>
      </c>
      <c r="P213">
        <v>0.186218086</v>
      </c>
      <c r="Q213">
        <v>9</v>
      </c>
      <c r="R213">
        <v>0.32584711</v>
      </c>
      <c r="S213">
        <v>9</v>
      </c>
      <c r="T213">
        <v>0.114067135</v>
      </c>
      <c r="U213" t="str">
        <f>INDEX(ClusterAssignments!$C$2:$C$545,MATCH('Cities&amp;Data'!B213,ClusterAssignments!$A$2:$A$545,0))</f>
        <v>7</v>
      </c>
    </row>
    <row r="214" spans="1:21">
      <c r="A214" s="1" t="s">
        <v>644</v>
      </c>
      <c r="B214" s="1" t="s">
        <v>328</v>
      </c>
      <c r="C214">
        <v>932</v>
      </c>
      <c r="D214">
        <f t="shared" si="18"/>
        <v>7.4039600609240142E-2</v>
      </c>
      <c r="E214">
        <v>3000</v>
      </c>
      <c r="F214">
        <f t="shared" si="19"/>
        <v>6.7782057257807324E-2</v>
      </c>
      <c r="G214" t="e">
        <v>#N/A</v>
      </c>
      <c r="H214">
        <f t="shared" si="20"/>
        <v>0</v>
      </c>
      <c r="I214">
        <f t="shared" si="21"/>
        <v>0</v>
      </c>
      <c r="J214">
        <v>286.74383169999999</v>
      </c>
      <c r="K214">
        <f t="shared" si="22"/>
        <v>3.936519710034124E-2</v>
      </c>
      <c r="L214">
        <v>46.849979500000003</v>
      </c>
      <c r="M214">
        <f t="shared" si="23"/>
        <v>2.1536163835996977E-2</v>
      </c>
      <c r="N214" t="s">
        <v>20</v>
      </c>
      <c r="O214">
        <v>7</v>
      </c>
      <c r="P214">
        <v>6.4191013000000005E-2</v>
      </c>
      <c r="Q214">
        <v>12</v>
      </c>
      <c r="R214">
        <v>0.276838906</v>
      </c>
      <c r="S214">
        <v>9</v>
      </c>
      <c r="T214">
        <v>7.9914823999999995E-2</v>
      </c>
      <c r="U214" t="str">
        <f>INDEX(ClusterAssignments!$C$2:$C$545,MATCH('Cities&amp;Data'!B214,ClusterAssignments!$A$2:$A$545,0))</f>
        <v>7</v>
      </c>
    </row>
    <row r="215" spans="1:21">
      <c r="A215" s="1" t="s">
        <v>678</v>
      </c>
      <c r="B215" s="1" t="s">
        <v>334</v>
      </c>
      <c r="C215">
        <v>803</v>
      </c>
      <c r="D215">
        <f t="shared" si="18"/>
        <v>6.3124048062277879E-2</v>
      </c>
      <c r="E215">
        <v>2700</v>
      </c>
      <c r="F215">
        <f t="shared" si="19"/>
        <v>6.0422441920368962E-2</v>
      </c>
      <c r="G215">
        <v>32.200000000000003</v>
      </c>
      <c r="H215">
        <f t="shared" si="20"/>
        <v>32.200000000000003</v>
      </c>
      <c r="I215">
        <f t="shared" si="21"/>
        <v>2.5760000000000002E-2</v>
      </c>
      <c r="J215">
        <v>283.22719050000001</v>
      </c>
      <c r="K215">
        <f t="shared" si="22"/>
        <v>3.8750756528540521E-2</v>
      </c>
      <c r="L215">
        <v>103.6927654</v>
      </c>
      <c r="M215">
        <f t="shared" si="23"/>
        <v>5.4646115929383156E-2</v>
      </c>
      <c r="O215">
        <v>7</v>
      </c>
      <c r="P215">
        <v>0.11538939500000001</v>
      </c>
      <c r="Q215">
        <v>12</v>
      </c>
      <c r="R215">
        <v>0.420140397</v>
      </c>
      <c r="S215">
        <v>9</v>
      </c>
      <c r="T215">
        <v>0.125411673</v>
      </c>
      <c r="U215" t="str">
        <f>INDEX(ClusterAssignments!$C$2:$C$545,MATCH('Cities&amp;Data'!B215,ClusterAssignments!$A$2:$A$545,0))</f>
        <v>7</v>
      </c>
    </row>
    <row r="216" spans="1:21">
      <c r="A216" s="1" t="s">
        <v>24</v>
      </c>
      <c r="B216" s="1" t="s">
        <v>199</v>
      </c>
      <c r="C216">
        <v>440</v>
      </c>
      <c r="D216">
        <f t="shared" si="18"/>
        <v>3.2408190895244542E-2</v>
      </c>
      <c r="E216">
        <v>4300</v>
      </c>
      <c r="F216">
        <f t="shared" si="19"/>
        <v>9.9673723720040228E-2</v>
      </c>
      <c r="G216" t="e">
        <v>#N/A</v>
      </c>
      <c r="H216">
        <f t="shared" si="20"/>
        <v>0</v>
      </c>
      <c r="I216">
        <f t="shared" si="21"/>
        <v>0</v>
      </c>
      <c r="J216">
        <v>282.60299989999999</v>
      </c>
      <c r="K216">
        <f t="shared" si="22"/>
        <v>3.8641695635670173E-2</v>
      </c>
      <c r="L216">
        <v>37.974696399999999</v>
      </c>
      <c r="M216">
        <f t="shared" si="23"/>
        <v>1.6366462991755985E-2</v>
      </c>
      <c r="O216">
        <v>22</v>
      </c>
      <c r="P216">
        <v>5.7393843E-2</v>
      </c>
      <c r="Q216">
        <v>12</v>
      </c>
      <c r="R216">
        <v>1.0909014999999999E-2</v>
      </c>
      <c r="S216">
        <v>29</v>
      </c>
      <c r="T216">
        <v>5.2083443E-2</v>
      </c>
      <c r="U216" t="str">
        <f>INDEX(ClusterAssignments!$C$2:$C$545,MATCH('Cities&amp;Data'!B216,ClusterAssignments!$A$2:$A$545,0))</f>
        <v>22</v>
      </c>
    </row>
    <row r="217" spans="1:21">
      <c r="A217" s="1" t="s">
        <v>24</v>
      </c>
      <c r="B217" s="1" t="s">
        <v>208</v>
      </c>
      <c r="C217">
        <v>492</v>
      </c>
      <c r="D217">
        <f t="shared" si="18"/>
        <v>3.680825858859367E-2</v>
      </c>
      <c r="E217">
        <v>3900</v>
      </c>
      <c r="F217">
        <f t="shared" si="19"/>
        <v>8.9860903270122416E-2</v>
      </c>
      <c r="G217" t="e">
        <v>#N/A</v>
      </c>
      <c r="H217">
        <f t="shared" si="20"/>
        <v>0</v>
      </c>
      <c r="I217">
        <f t="shared" si="21"/>
        <v>0</v>
      </c>
      <c r="J217">
        <v>281.86320139999998</v>
      </c>
      <c r="K217">
        <f t="shared" si="22"/>
        <v>3.8512435302441604E-2</v>
      </c>
      <c r="L217">
        <v>37.875286199999998</v>
      </c>
      <c r="M217">
        <f t="shared" si="23"/>
        <v>1.6308558247864924E-2</v>
      </c>
      <c r="O217">
        <v>22</v>
      </c>
      <c r="P217">
        <v>9.0228878999999998E-2</v>
      </c>
      <c r="Q217">
        <v>12</v>
      </c>
      <c r="R217">
        <v>1.7163744000000002E-2</v>
      </c>
      <c r="S217">
        <v>29</v>
      </c>
      <c r="T217">
        <v>6.9626227999999998E-2</v>
      </c>
      <c r="U217" t="str">
        <f>INDEX(ClusterAssignments!$C$2:$C$545,MATCH('Cities&amp;Data'!B217,ClusterAssignments!$A$2:$A$545,0))</f>
        <v>22</v>
      </c>
    </row>
    <row r="218" spans="1:21">
      <c r="A218" s="1" t="s">
        <v>49</v>
      </c>
      <c r="B218" s="1" t="s">
        <v>340</v>
      </c>
      <c r="C218">
        <v>837</v>
      </c>
      <c r="D218">
        <f t="shared" si="18"/>
        <v>6.6001015400236923E-2</v>
      </c>
      <c r="E218">
        <v>1400</v>
      </c>
      <c r="F218">
        <f t="shared" si="19"/>
        <v>2.8530775458136055E-2</v>
      </c>
      <c r="G218">
        <v>126</v>
      </c>
      <c r="H218">
        <f t="shared" si="20"/>
        <v>126</v>
      </c>
      <c r="I218">
        <f t="shared" si="21"/>
        <v>0.1008</v>
      </c>
      <c r="J218">
        <v>275.59192059999998</v>
      </c>
      <c r="K218">
        <f t="shared" si="22"/>
        <v>3.7416693899913846E-2</v>
      </c>
      <c r="L218">
        <v>64.460355399999997</v>
      </c>
      <c r="M218">
        <f t="shared" si="23"/>
        <v>3.179390706873185E-2</v>
      </c>
      <c r="N218" t="s">
        <v>37</v>
      </c>
      <c r="O218">
        <v>7</v>
      </c>
      <c r="P218">
        <v>3.7778289E-2</v>
      </c>
      <c r="Q218">
        <v>9</v>
      </c>
      <c r="R218">
        <v>0.52812095400000003</v>
      </c>
      <c r="S218">
        <v>9</v>
      </c>
      <c r="T218">
        <v>1.5752242999999999E-2</v>
      </c>
      <c r="U218" t="str">
        <f>INDEX(ClusterAssignments!$C$2:$C$545,MATCH('Cities&amp;Data'!B218,ClusterAssignments!$A$2:$A$545,0))</f>
        <v>7</v>
      </c>
    </row>
    <row r="219" spans="1:21">
      <c r="A219" s="1" t="s">
        <v>14</v>
      </c>
      <c r="B219" s="1" t="s">
        <v>346</v>
      </c>
      <c r="C219">
        <v>1274</v>
      </c>
      <c r="D219">
        <f t="shared" si="18"/>
        <v>0.10297850736165172</v>
      </c>
      <c r="E219">
        <v>700</v>
      </c>
      <c r="F219">
        <f t="shared" si="19"/>
        <v>1.1358339670779875E-2</v>
      </c>
      <c r="G219" t="e">
        <v>#N/A</v>
      </c>
      <c r="H219">
        <f t="shared" si="20"/>
        <v>0</v>
      </c>
      <c r="I219">
        <f t="shared" si="21"/>
        <v>0</v>
      </c>
      <c r="J219">
        <v>274.13900059999997</v>
      </c>
      <c r="K219">
        <f t="shared" si="22"/>
        <v>3.7162834337675678E-2</v>
      </c>
      <c r="L219">
        <v>68.871432999999996</v>
      </c>
      <c r="M219">
        <f t="shared" si="23"/>
        <v>3.4363284443604834E-2</v>
      </c>
      <c r="O219">
        <v>7</v>
      </c>
      <c r="P219">
        <v>0.301424729</v>
      </c>
      <c r="Q219">
        <v>9</v>
      </c>
      <c r="R219">
        <v>0.29046607099999999</v>
      </c>
      <c r="S219">
        <v>9</v>
      </c>
      <c r="T219">
        <v>0.206505515</v>
      </c>
      <c r="U219" t="str">
        <f>INDEX(ClusterAssignments!$C$2:$C$545,MATCH('Cities&amp;Data'!B219,ClusterAssignments!$A$2:$A$545,0))</f>
        <v>7</v>
      </c>
    </row>
    <row r="220" spans="1:21">
      <c r="A220" s="1" t="s">
        <v>14</v>
      </c>
      <c r="B220" s="1" t="s">
        <v>352</v>
      </c>
      <c r="C220">
        <v>1235</v>
      </c>
      <c r="D220">
        <f t="shared" si="18"/>
        <v>9.9678456591639875E-2</v>
      </c>
      <c r="E220">
        <v>800</v>
      </c>
      <c r="F220">
        <f t="shared" si="19"/>
        <v>1.3811544783259329E-2</v>
      </c>
      <c r="G220" t="e">
        <v>#N/A</v>
      </c>
      <c r="H220">
        <f t="shared" si="20"/>
        <v>0</v>
      </c>
      <c r="I220">
        <f t="shared" si="21"/>
        <v>0</v>
      </c>
      <c r="J220">
        <v>274.13900059999997</v>
      </c>
      <c r="K220">
        <f t="shared" si="22"/>
        <v>3.7162834337675678E-2</v>
      </c>
      <c r="L220">
        <v>68.871432999999996</v>
      </c>
      <c r="M220">
        <f t="shared" si="23"/>
        <v>3.4363284443604834E-2</v>
      </c>
      <c r="O220">
        <v>7</v>
      </c>
      <c r="P220">
        <v>0.25922035100000002</v>
      </c>
      <c r="Q220">
        <v>9</v>
      </c>
      <c r="R220">
        <v>0.29289135700000002</v>
      </c>
      <c r="S220">
        <v>9</v>
      </c>
      <c r="T220">
        <v>0.17178933499999999</v>
      </c>
      <c r="U220" t="str">
        <f>INDEX(ClusterAssignments!$C$2:$C$545,MATCH('Cities&amp;Data'!B220,ClusterAssignments!$A$2:$A$545,0))</f>
        <v>7</v>
      </c>
    </row>
    <row r="221" spans="1:21">
      <c r="A221" s="1" t="s">
        <v>26</v>
      </c>
      <c r="B221" s="1" t="s">
        <v>27</v>
      </c>
      <c r="C221">
        <v>544</v>
      </c>
      <c r="D221">
        <f t="shared" si="18"/>
        <v>4.1208326281942799E-2</v>
      </c>
      <c r="E221">
        <v>2800</v>
      </c>
      <c r="F221">
        <f t="shared" si="19"/>
        <v>6.2875647032848411E-2</v>
      </c>
      <c r="G221" t="e">
        <v>#N/A</v>
      </c>
      <c r="H221">
        <f t="shared" si="20"/>
        <v>0</v>
      </c>
      <c r="I221">
        <f t="shared" si="21"/>
        <v>0</v>
      </c>
      <c r="J221">
        <v>273.041944</v>
      </c>
      <c r="K221">
        <f t="shared" si="22"/>
        <v>3.697115254636818E-2</v>
      </c>
      <c r="L221">
        <v>66.26385775</v>
      </c>
      <c r="M221">
        <f t="shared" si="23"/>
        <v>3.2844416389542774E-2</v>
      </c>
      <c r="N221" t="s">
        <v>28</v>
      </c>
      <c r="O221">
        <v>7</v>
      </c>
      <c r="P221">
        <v>6.5144194000000002E-2</v>
      </c>
      <c r="Q221">
        <v>12</v>
      </c>
      <c r="R221">
        <v>0.15283197000000001</v>
      </c>
      <c r="S221">
        <v>9</v>
      </c>
      <c r="T221">
        <v>0.117486914</v>
      </c>
      <c r="U221" t="str">
        <f>INDEX(ClusterAssignments!$C$2:$C$545,MATCH('Cities&amp;Data'!B221,ClusterAssignments!$A$2:$A$545,0))</f>
        <v>7</v>
      </c>
    </row>
    <row r="222" spans="1:21">
      <c r="A222" s="1" t="s">
        <v>24</v>
      </c>
      <c r="B222" s="1" t="s">
        <v>217</v>
      </c>
      <c r="C222">
        <v>453</v>
      </c>
      <c r="D222">
        <f t="shared" si="18"/>
        <v>3.3508207818581826E-2</v>
      </c>
      <c r="E222">
        <v>4000</v>
      </c>
      <c r="F222">
        <f t="shared" si="19"/>
        <v>9.2314108382601873E-2</v>
      </c>
      <c r="G222" t="e">
        <v>#N/A</v>
      </c>
      <c r="H222">
        <f t="shared" si="20"/>
        <v>0</v>
      </c>
      <c r="I222">
        <f t="shared" si="21"/>
        <v>0</v>
      </c>
      <c r="J222">
        <v>271.5060234</v>
      </c>
      <c r="K222">
        <f t="shared" si="22"/>
        <v>3.6702790811965334E-2</v>
      </c>
      <c r="L222">
        <v>36.483543400000002</v>
      </c>
      <c r="M222">
        <f t="shared" si="23"/>
        <v>1.5497891833390065E-2</v>
      </c>
      <c r="O222">
        <v>22</v>
      </c>
      <c r="P222">
        <v>6.6526996000000005E-2</v>
      </c>
      <c r="Q222">
        <v>12</v>
      </c>
      <c r="R222">
        <v>9.2230980000000008E-3</v>
      </c>
      <c r="S222">
        <v>29</v>
      </c>
      <c r="T222">
        <v>5.0221513000000002E-2</v>
      </c>
      <c r="U222" t="str">
        <f>INDEX(ClusterAssignments!$C$2:$C$545,MATCH('Cities&amp;Data'!B222,ClusterAssignments!$A$2:$A$545,0))</f>
        <v>22</v>
      </c>
    </row>
    <row r="223" spans="1:21">
      <c r="A223" s="1" t="s">
        <v>39</v>
      </c>
      <c r="B223" s="1" t="s">
        <v>172</v>
      </c>
      <c r="C223">
        <v>207</v>
      </c>
      <c r="D223">
        <f t="shared" si="18"/>
        <v>1.2692502961584024E-2</v>
      </c>
      <c r="E223">
        <v>15300</v>
      </c>
      <c r="F223">
        <f t="shared" si="19"/>
        <v>0.36952628609278021</v>
      </c>
      <c r="G223" t="e">
        <v>#N/A</v>
      </c>
      <c r="H223">
        <f t="shared" si="20"/>
        <v>0</v>
      </c>
      <c r="I223">
        <f t="shared" si="21"/>
        <v>0</v>
      </c>
      <c r="J223">
        <v>270.71664099999998</v>
      </c>
      <c r="K223">
        <f t="shared" si="22"/>
        <v>3.6564866996130659E-2</v>
      </c>
      <c r="L223">
        <v>26.352341249999998</v>
      </c>
      <c r="M223">
        <f t="shared" si="23"/>
        <v>9.5966395896130551E-3</v>
      </c>
      <c r="O223">
        <v>20</v>
      </c>
      <c r="P223">
        <v>0.193410527</v>
      </c>
      <c r="Q223">
        <v>8</v>
      </c>
      <c r="R223">
        <v>0.74982319900000005</v>
      </c>
      <c r="S223">
        <v>20</v>
      </c>
      <c r="T223">
        <v>0.18909817100000001</v>
      </c>
      <c r="U223" t="str">
        <f>INDEX(ClusterAssignments!$C$2:$C$545,MATCH('Cities&amp;Data'!B223,ClusterAssignments!$A$2:$A$545,0))</f>
        <v>20</v>
      </c>
    </row>
    <row r="224" spans="1:21">
      <c r="A224" s="1" t="s">
        <v>679</v>
      </c>
      <c r="B224" s="1" t="s">
        <v>225</v>
      </c>
      <c r="C224">
        <v>414</v>
      </c>
      <c r="D224">
        <f t="shared" si="18"/>
        <v>3.0208157048569977E-2</v>
      </c>
      <c r="E224">
        <v>3700</v>
      </c>
      <c r="F224">
        <f t="shared" si="19"/>
        <v>8.4954493045163504E-2</v>
      </c>
      <c r="G224">
        <v>105.7</v>
      </c>
      <c r="H224">
        <f t="shared" si="20"/>
        <v>105.7</v>
      </c>
      <c r="I224">
        <f t="shared" si="21"/>
        <v>8.4559999999999996E-2</v>
      </c>
      <c r="J224">
        <v>270.53527029999998</v>
      </c>
      <c r="K224">
        <f t="shared" si="22"/>
        <v>3.653317723585147E-2</v>
      </c>
      <c r="L224">
        <v>87.773860549999995</v>
      </c>
      <c r="M224">
        <f t="shared" si="23"/>
        <v>4.5373625698346236E-2</v>
      </c>
      <c r="N224" t="s">
        <v>41</v>
      </c>
      <c r="O224">
        <v>22</v>
      </c>
      <c r="P224">
        <v>0.24098968500000001</v>
      </c>
      <c r="Q224">
        <v>12</v>
      </c>
      <c r="R224">
        <v>0.122691831</v>
      </c>
      <c r="S224">
        <v>31</v>
      </c>
      <c r="T224">
        <v>0.17243931000000001</v>
      </c>
      <c r="U224" t="str">
        <f>INDEX(ClusterAssignments!$C$2:$C$545,MATCH('Cities&amp;Data'!B224,ClusterAssignments!$A$2:$A$545,0))</f>
        <v>22</v>
      </c>
    </row>
    <row r="225" spans="1:21">
      <c r="A225" s="1" t="s">
        <v>24</v>
      </c>
      <c r="B225" s="1" t="s">
        <v>234</v>
      </c>
      <c r="C225">
        <v>389</v>
      </c>
      <c r="D225">
        <f t="shared" si="18"/>
        <v>2.8092739888305972E-2</v>
      </c>
      <c r="E225">
        <v>4700</v>
      </c>
      <c r="F225">
        <f t="shared" si="19"/>
        <v>0.10948654416995805</v>
      </c>
      <c r="G225" t="e">
        <v>#N/A</v>
      </c>
      <c r="H225">
        <f t="shared" si="20"/>
        <v>0</v>
      </c>
      <c r="I225">
        <f t="shared" si="21"/>
        <v>0</v>
      </c>
      <c r="J225">
        <v>269.28662809999997</v>
      </c>
      <c r="K225">
        <f t="shared" si="22"/>
        <v>3.6315009847224362E-2</v>
      </c>
      <c r="L225">
        <v>36.185312799999998</v>
      </c>
      <c r="M225">
        <f t="shared" si="23"/>
        <v>1.5324177601716877E-2</v>
      </c>
      <c r="O225">
        <v>22</v>
      </c>
      <c r="P225">
        <v>3.7189475E-2</v>
      </c>
      <c r="Q225">
        <v>12</v>
      </c>
      <c r="R225">
        <v>2.2824573000000001E-2</v>
      </c>
      <c r="S225">
        <v>29</v>
      </c>
      <c r="T225">
        <v>4.7044012000000003E-2</v>
      </c>
      <c r="U225" t="str">
        <f>INDEX(ClusterAssignments!$C$2:$C$545,MATCH('Cities&amp;Data'!B225,ClusterAssignments!$A$2:$A$545,0))</f>
        <v>22</v>
      </c>
    </row>
    <row r="226" spans="1:21">
      <c r="A226" s="1" t="s">
        <v>24</v>
      </c>
      <c r="B226" s="1" t="s">
        <v>243</v>
      </c>
      <c r="C226">
        <v>440</v>
      </c>
      <c r="D226">
        <f t="shared" si="18"/>
        <v>3.2408190895244542E-2</v>
      </c>
      <c r="E226">
        <v>4100</v>
      </c>
      <c r="F226">
        <f t="shared" si="19"/>
        <v>9.4767313495081329E-2</v>
      </c>
      <c r="G226" t="e">
        <v>#N/A</v>
      </c>
      <c r="H226">
        <f t="shared" si="20"/>
        <v>0</v>
      </c>
      <c r="I226">
        <f t="shared" si="21"/>
        <v>0</v>
      </c>
      <c r="J226">
        <v>266.32743440000002</v>
      </c>
      <c r="K226">
        <f t="shared" si="22"/>
        <v>3.5797968566727199E-2</v>
      </c>
      <c r="L226">
        <v>35.787672000000001</v>
      </c>
      <c r="M226">
        <f t="shared" si="23"/>
        <v>1.5092558626152634E-2</v>
      </c>
      <c r="O226">
        <v>22</v>
      </c>
      <c r="P226">
        <v>5.4910105000000001E-2</v>
      </c>
      <c r="Q226">
        <v>12</v>
      </c>
      <c r="R226">
        <v>6.4358599999999998E-3</v>
      </c>
      <c r="S226">
        <v>29</v>
      </c>
      <c r="T226">
        <v>4.2387229999999998E-2</v>
      </c>
      <c r="U226" t="str">
        <f>INDEX(ClusterAssignments!$C$2:$C$545,MATCH('Cities&amp;Data'!B226,ClusterAssignments!$A$2:$A$545,0))</f>
        <v>22</v>
      </c>
    </row>
    <row r="227" spans="1:21">
      <c r="A227" s="1" t="s">
        <v>58</v>
      </c>
      <c r="B227" s="1" t="s">
        <v>364</v>
      </c>
      <c r="C227">
        <v>479</v>
      </c>
      <c r="D227">
        <f t="shared" si="18"/>
        <v>3.5708241665256386E-2</v>
      </c>
      <c r="E227">
        <v>2900</v>
      </c>
      <c r="F227">
        <f t="shared" si="19"/>
        <v>6.5328852145327868E-2</v>
      </c>
      <c r="G227">
        <v>24</v>
      </c>
      <c r="H227">
        <f t="shared" si="20"/>
        <v>24</v>
      </c>
      <c r="I227">
        <f t="shared" si="21"/>
        <v>1.9199999999999998E-2</v>
      </c>
      <c r="J227">
        <v>264.90019089999998</v>
      </c>
      <c r="K227">
        <f t="shared" si="22"/>
        <v>3.5548595297643371E-2</v>
      </c>
      <c r="L227">
        <v>70.991964999999993</v>
      </c>
      <c r="M227">
        <f t="shared" si="23"/>
        <v>3.5598458121686161E-2</v>
      </c>
      <c r="N227" t="s">
        <v>64</v>
      </c>
      <c r="O227">
        <v>7</v>
      </c>
      <c r="P227">
        <v>0.101444591</v>
      </c>
      <c r="Q227">
        <v>12</v>
      </c>
      <c r="R227">
        <v>0.14003522900000001</v>
      </c>
      <c r="S227">
        <v>9</v>
      </c>
      <c r="T227">
        <v>0.163559015</v>
      </c>
      <c r="U227" t="str">
        <f>INDEX(ClusterAssignments!$C$2:$C$545,MATCH('Cities&amp;Data'!B227,ClusterAssignments!$A$2:$A$545,0))</f>
        <v>7</v>
      </c>
    </row>
    <row r="228" spans="1:21">
      <c r="A228" s="1" t="s">
        <v>24</v>
      </c>
      <c r="B228" s="1" t="s">
        <v>251</v>
      </c>
      <c r="C228">
        <v>363</v>
      </c>
      <c r="D228">
        <f t="shared" si="18"/>
        <v>2.5892706041631408E-2</v>
      </c>
      <c r="E228">
        <v>4900</v>
      </c>
      <c r="F228">
        <f t="shared" si="19"/>
        <v>0.11439295439491697</v>
      </c>
      <c r="G228" t="e">
        <v>#N/A</v>
      </c>
      <c r="H228">
        <f t="shared" si="20"/>
        <v>0</v>
      </c>
      <c r="I228">
        <f t="shared" si="21"/>
        <v>0</v>
      </c>
      <c r="J228">
        <v>264.84783759999999</v>
      </c>
      <c r="K228">
        <f t="shared" si="22"/>
        <v>3.5539447935214796E-2</v>
      </c>
      <c r="L228">
        <v>35.588851599999998</v>
      </c>
      <c r="M228">
        <f t="shared" si="23"/>
        <v>1.4976749138370509E-2</v>
      </c>
      <c r="O228">
        <v>22</v>
      </c>
      <c r="P228">
        <v>3.6741465000000001E-2</v>
      </c>
      <c r="Q228">
        <v>12</v>
      </c>
      <c r="R228">
        <v>3.7625301E-2</v>
      </c>
      <c r="S228">
        <v>29</v>
      </c>
      <c r="T228">
        <v>5.4205857000000003E-2</v>
      </c>
      <c r="U228" t="str">
        <f>INDEX(ClusterAssignments!$C$2:$C$545,MATCH('Cities&amp;Data'!B228,ClusterAssignments!$A$2:$A$545,0))</f>
        <v>22</v>
      </c>
    </row>
    <row r="229" spans="1:21">
      <c r="A229" s="1" t="s">
        <v>10</v>
      </c>
      <c r="B229" s="1" t="s">
        <v>370</v>
      </c>
      <c r="C229">
        <v>583</v>
      </c>
      <c r="D229">
        <f t="shared" si="18"/>
        <v>4.4508377051954644E-2</v>
      </c>
      <c r="E229">
        <v>3000</v>
      </c>
      <c r="F229">
        <f t="shared" si="19"/>
        <v>6.7782057257807324E-2</v>
      </c>
      <c r="G229">
        <v>8.8000000000000007</v>
      </c>
      <c r="H229">
        <f t="shared" si="20"/>
        <v>8.8000000000000007</v>
      </c>
      <c r="I229">
        <f t="shared" si="21"/>
        <v>7.0400000000000003E-3</v>
      </c>
      <c r="J229">
        <v>264.41210960000001</v>
      </c>
      <c r="K229">
        <f t="shared" si="22"/>
        <v>3.5463315925651363E-2</v>
      </c>
      <c r="L229">
        <v>78.923028799999997</v>
      </c>
      <c r="M229">
        <f t="shared" si="23"/>
        <v>4.0218167347929226E-2</v>
      </c>
      <c r="O229">
        <v>7</v>
      </c>
      <c r="P229">
        <v>8.6402208999999994E-2</v>
      </c>
      <c r="Q229">
        <v>12</v>
      </c>
      <c r="R229">
        <v>0.168820209</v>
      </c>
      <c r="S229">
        <v>9</v>
      </c>
      <c r="T229">
        <v>0.13721948</v>
      </c>
      <c r="U229" t="str">
        <f>INDEX(ClusterAssignments!$C$2:$C$545,MATCH('Cities&amp;Data'!B229,ClusterAssignments!$A$2:$A$545,0))</f>
        <v>7</v>
      </c>
    </row>
    <row r="230" spans="1:21">
      <c r="A230" s="1" t="s">
        <v>24</v>
      </c>
      <c r="B230" s="1" t="s">
        <v>260</v>
      </c>
      <c r="C230">
        <v>246</v>
      </c>
      <c r="D230">
        <f t="shared" si="18"/>
        <v>1.599255373159587E-2</v>
      </c>
      <c r="E230">
        <v>7200</v>
      </c>
      <c r="F230">
        <f t="shared" si="19"/>
        <v>0.17081667198194442</v>
      </c>
      <c r="G230" t="e">
        <v>#N/A</v>
      </c>
      <c r="H230">
        <f t="shared" si="20"/>
        <v>0</v>
      </c>
      <c r="I230">
        <f t="shared" si="21"/>
        <v>0</v>
      </c>
      <c r="J230">
        <v>263.3682407</v>
      </c>
      <c r="K230">
        <f t="shared" si="22"/>
        <v>3.5280927286230029E-2</v>
      </c>
      <c r="L230">
        <v>35.390031200000003</v>
      </c>
      <c r="M230">
        <f t="shared" si="23"/>
        <v>1.4860939650588389E-2</v>
      </c>
      <c r="O230">
        <v>25</v>
      </c>
      <c r="P230">
        <v>0.103869789</v>
      </c>
      <c r="Q230">
        <v>14</v>
      </c>
      <c r="R230">
        <v>0.214356348</v>
      </c>
      <c r="S230">
        <v>27</v>
      </c>
      <c r="T230">
        <v>1.6086179999999999E-2</v>
      </c>
      <c r="U230" t="str">
        <f>INDEX(ClusterAssignments!$C$2:$C$545,MATCH('Cities&amp;Data'!B230,ClusterAssignments!$A$2:$A$545,0))</f>
        <v>25</v>
      </c>
    </row>
    <row r="231" spans="1:21">
      <c r="A231" s="1" t="s">
        <v>24</v>
      </c>
      <c r="B231" s="1" t="s">
        <v>259</v>
      </c>
      <c r="C231">
        <v>368</v>
      </c>
      <c r="D231">
        <f t="shared" si="18"/>
        <v>2.6315789473684209E-2</v>
      </c>
      <c r="E231">
        <v>4800</v>
      </c>
      <c r="F231">
        <f t="shared" si="19"/>
        <v>0.11193974928243751</v>
      </c>
      <c r="G231" t="e">
        <v>#N/A</v>
      </c>
      <c r="H231">
        <f t="shared" si="20"/>
        <v>0</v>
      </c>
      <c r="I231">
        <f t="shared" si="21"/>
        <v>0</v>
      </c>
      <c r="J231">
        <v>263.3682407</v>
      </c>
      <c r="K231">
        <f t="shared" si="22"/>
        <v>3.5280927286230029E-2</v>
      </c>
      <c r="L231">
        <v>35.390031200000003</v>
      </c>
      <c r="M231">
        <f t="shared" si="23"/>
        <v>1.4860939650588389E-2</v>
      </c>
      <c r="O231">
        <v>22</v>
      </c>
      <c r="P231">
        <v>3.3186477999999998E-2</v>
      </c>
      <c r="Q231">
        <v>12</v>
      </c>
      <c r="R231">
        <v>2.9436344999999999E-2</v>
      </c>
      <c r="S231">
        <v>29</v>
      </c>
      <c r="T231">
        <v>4.6988386E-2</v>
      </c>
      <c r="U231" t="str">
        <f>INDEX(ClusterAssignments!$C$2:$C$545,MATCH('Cities&amp;Data'!B231,ClusterAssignments!$A$2:$A$545,0))</f>
        <v>22</v>
      </c>
    </row>
    <row r="232" spans="1:21">
      <c r="A232" s="1" t="s">
        <v>24</v>
      </c>
      <c r="B232" s="1" t="s">
        <v>266</v>
      </c>
      <c r="C232">
        <v>352</v>
      </c>
      <c r="D232">
        <f t="shared" si="18"/>
        <v>2.4961922491115247E-2</v>
      </c>
      <c r="E232">
        <v>5000</v>
      </c>
      <c r="F232">
        <f t="shared" si="19"/>
        <v>0.11684615950739641</v>
      </c>
      <c r="G232" t="e">
        <v>#N/A</v>
      </c>
      <c r="H232">
        <f t="shared" si="20"/>
        <v>0</v>
      </c>
      <c r="I232">
        <f t="shared" si="21"/>
        <v>0</v>
      </c>
      <c r="J232">
        <v>262.62844230000002</v>
      </c>
      <c r="K232">
        <f t="shared" si="22"/>
        <v>3.5151666970473831E-2</v>
      </c>
      <c r="L232">
        <v>35.290621000000002</v>
      </c>
      <c r="M232">
        <f t="shared" si="23"/>
        <v>1.4803034906697326E-2</v>
      </c>
      <c r="O232">
        <v>22</v>
      </c>
      <c r="P232">
        <v>3.8768824E-2</v>
      </c>
      <c r="Q232">
        <v>12</v>
      </c>
      <c r="R232">
        <v>4.6906080000000003E-2</v>
      </c>
      <c r="S232">
        <v>29</v>
      </c>
      <c r="T232">
        <v>5.9995556999999998E-2</v>
      </c>
      <c r="U232" t="str">
        <f>INDEX(ClusterAssignments!$C$2:$C$545,MATCH('Cities&amp;Data'!B232,ClusterAssignments!$A$2:$A$545,0))</f>
        <v>22</v>
      </c>
    </row>
    <row r="233" spans="1:21">
      <c r="A233" s="1" t="s">
        <v>24</v>
      </c>
      <c r="B233" s="1" t="s">
        <v>267</v>
      </c>
      <c r="C233">
        <v>207</v>
      </c>
      <c r="D233">
        <f t="shared" si="18"/>
        <v>1.2692502961584024E-2</v>
      </c>
      <c r="E233">
        <v>8500</v>
      </c>
      <c r="F233">
        <f t="shared" si="19"/>
        <v>0.20270833844417732</v>
      </c>
      <c r="G233" t="e">
        <v>#N/A</v>
      </c>
      <c r="H233">
        <f t="shared" si="20"/>
        <v>0</v>
      </c>
      <c r="I233">
        <f t="shared" si="21"/>
        <v>0</v>
      </c>
      <c r="J233">
        <v>259.6692486</v>
      </c>
      <c r="K233">
        <f t="shared" si="22"/>
        <v>3.4634625689976661E-2</v>
      </c>
      <c r="L233">
        <v>34.892980199999997</v>
      </c>
      <c r="M233">
        <f t="shared" si="23"/>
        <v>1.4571415931133078E-2</v>
      </c>
      <c r="O233">
        <v>25</v>
      </c>
      <c r="P233">
        <v>1.1798871000000001E-2</v>
      </c>
      <c r="Q233">
        <v>14</v>
      </c>
      <c r="R233">
        <v>2.7329109000000001E-2</v>
      </c>
      <c r="S233">
        <v>27</v>
      </c>
      <c r="T233">
        <v>9.2954262999999995E-2</v>
      </c>
      <c r="U233" t="str">
        <f>INDEX(ClusterAssignments!$C$2:$C$545,MATCH('Cities&amp;Data'!B233,ClusterAssignments!$A$2:$A$545,0))</f>
        <v>25</v>
      </c>
    </row>
    <row r="234" spans="1:21">
      <c r="A234" s="1" t="s">
        <v>39</v>
      </c>
      <c r="B234" s="1" t="s">
        <v>273</v>
      </c>
      <c r="C234">
        <v>518</v>
      </c>
      <c r="D234">
        <f t="shared" si="18"/>
        <v>3.9008292435268238E-2</v>
      </c>
      <c r="E234">
        <v>5900</v>
      </c>
      <c r="F234">
        <f t="shared" si="19"/>
        <v>0.13892500551971151</v>
      </c>
      <c r="G234" t="e">
        <v>#N/A</v>
      </c>
      <c r="H234">
        <f t="shared" si="20"/>
        <v>0</v>
      </c>
      <c r="I234">
        <f t="shared" si="21"/>
        <v>0</v>
      </c>
      <c r="J234">
        <v>259.63218010000003</v>
      </c>
      <c r="K234">
        <f t="shared" si="22"/>
        <v>3.4628148944400292E-2</v>
      </c>
      <c r="L234">
        <v>25.273347749999999</v>
      </c>
      <c r="M234">
        <f t="shared" si="23"/>
        <v>8.9681443016283204E-3</v>
      </c>
      <c r="O234">
        <v>22</v>
      </c>
      <c r="P234">
        <v>0.15959874099999999</v>
      </c>
      <c r="Q234">
        <v>12</v>
      </c>
      <c r="R234">
        <v>0.18736460499999999</v>
      </c>
      <c r="S234">
        <v>27</v>
      </c>
      <c r="T234">
        <v>0.17857424799999999</v>
      </c>
      <c r="U234" t="str">
        <f>INDEX(ClusterAssignments!$C$2:$C$545,MATCH('Cities&amp;Data'!B234,ClusterAssignments!$A$2:$A$545,0))</f>
        <v>22</v>
      </c>
    </row>
    <row r="235" spans="1:21">
      <c r="A235" s="1" t="s">
        <v>33</v>
      </c>
      <c r="B235" s="1" t="s">
        <v>280</v>
      </c>
      <c r="C235">
        <v>337</v>
      </c>
      <c r="D235">
        <f t="shared" si="18"/>
        <v>2.3692672194956844E-2</v>
      </c>
      <c r="E235">
        <v>3700</v>
      </c>
      <c r="F235">
        <f t="shared" si="19"/>
        <v>8.4954493045163504E-2</v>
      </c>
      <c r="G235" t="e">
        <v>#N/A</v>
      </c>
      <c r="H235">
        <f t="shared" si="20"/>
        <v>0</v>
      </c>
      <c r="I235">
        <f t="shared" si="21"/>
        <v>0</v>
      </c>
      <c r="J235">
        <v>258.5938721</v>
      </c>
      <c r="K235">
        <f t="shared" si="22"/>
        <v>3.4446731926017729E-2</v>
      </c>
      <c r="L235">
        <v>35.531528100000003</v>
      </c>
      <c r="M235">
        <f t="shared" si="23"/>
        <v>1.4943359178522938E-2</v>
      </c>
      <c r="O235">
        <v>22</v>
      </c>
      <c r="P235">
        <v>6.5105002999999995E-2</v>
      </c>
      <c r="Q235">
        <v>12</v>
      </c>
      <c r="R235">
        <v>2.0799438999999999E-2</v>
      </c>
      <c r="S235">
        <v>29</v>
      </c>
      <c r="T235">
        <v>4.0509202000000001E-2</v>
      </c>
      <c r="U235" t="str">
        <f>INDEX(ClusterAssignments!$C$2:$C$545,MATCH('Cities&amp;Data'!B235,ClusterAssignments!$A$2:$A$545,0))</f>
        <v>22</v>
      </c>
    </row>
    <row r="236" spans="1:21">
      <c r="A236" s="1" t="s">
        <v>680</v>
      </c>
      <c r="B236" s="1" t="s">
        <v>274</v>
      </c>
      <c r="C236">
        <v>440</v>
      </c>
      <c r="D236">
        <f t="shared" si="18"/>
        <v>3.2408190895244542E-2</v>
      </c>
      <c r="E236">
        <v>8700</v>
      </c>
      <c r="F236">
        <f t="shared" si="19"/>
        <v>0.20761474866913623</v>
      </c>
      <c r="G236">
        <v>140</v>
      </c>
      <c r="H236">
        <f t="shared" si="20"/>
        <v>140</v>
      </c>
      <c r="I236">
        <f t="shared" si="21"/>
        <v>0.112</v>
      </c>
      <c r="J236">
        <v>257.81116909999997</v>
      </c>
      <c r="K236">
        <f t="shared" si="22"/>
        <v>3.4309975159683377E-2</v>
      </c>
      <c r="L236">
        <v>71.376432600000001</v>
      </c>
      <c r="M236">
        <f t="shared" si="23"/>
        <v>3.5822403933206619E-2</v>
      </c>
      <c r="N236" t="s">
        <v>650</v>
      </c>
      <c r="O236">
        <v>25</v>
      </c>
      <c r="P236">
        <v>0.13169373100000001</v>
      </c>
      <c r="Q236">
        <v>14</v>
      </c>
      <c r="R236">
        <v>0.109794462</v>
      </c>
      <c r="S236">
        <v>27</v>
      </c>
      <c r="T236">
        <v>0.233269742</v>
      </c>
      <c r="U236" t="str">
        <f>INDEX(ClusterAssignments!$C$2:$C$545,MATCH('Cities&amp;Data'!B236,ClusterAssignments!$A$2:$A$545,0))</f>
        <v>25</v>
      </c>
    </row>
    <row r="237" spans="1:21">
      <c r="A237" s="1" t="s">
        <v>24</v>
      </c>
      <c r="B237" s="1" t="s">
        <v>281</v>
      </c>
      <c r="C237">
        <v>161</v>
      </c>
      <c r="D237">
        <f t="shared" si="18"/>
        <v>8.8001353866982573E-3</v>
      </c>
      <c r="E237">
        <v>10800</v>
      </c>
      <c r="F237">
        <f t="shared" si="19"/>
        <v>0.25913205603120476</v>
      </c>
      <c r="G237" t="e">
        <v>#N/A</v>
      </c>
      <c r="H237">
        <f t="shared" si="20"/>
        <v>0</v>
      </c>
      <c r="I237">
        <f t="shared" si="21"/>
        <v>0</v>
      </c>
      <c r="J237">
        <v>256.71005489999999</v>
      </c>
      <c r="K237">
        <f t="shared" si="22"/>
        <v>3.4117584409479491E-2</v>
      </c>
      <c r="L237">
        <v>34.495339399999999</v>
      </c>
      <c r="M237">
        <f t="shared" si="23"/>
        <v>1.4339796955568834E-2</v>
      </c>
      <c r="O237">
        <v>25</v>
      </c>
      <c r="P237">
        <v>0.31135828100000001</v>
      </c>
      <c r="Q237">
        <v>14</v>
      </c>
      <c r="R237">
        <v>0.15723121800000001</v>
      </c>
      <c r="S237">
        <v>23</v>
      </c>
      <c r="T237">
        <v>2.7145256E-2</v>
      </c>
      <c r="U237" t="str">
        <f>INDEX(ClusterAssignments!$C$2:$C$545,MATCH('Cities&amp;Data'!B237,ClusterAssignments!$A$2:$A$545,0))</f>
        <v>25</v>
      </c>
    </row>
    <row r="238" spans="1:21">
      <c r="A238" s="1" t="s">
        <v>24</v>
      </c>
      <c r="B238" s="1" t="s">
        <v>288</v>
      </c>
      <c r="C238">
        <v>246</v>
      </c>
      <c r="D238">
        <f t="shared" si="18"/>
        <v>1.599255373159587E-2</v>
      </c>
      <c r="E238">
        <v>7000</v>
      </c>
      <c r="F238">
        <f t="shared" si="19"/>
        <v>0.16591026175698551</v>
      </c>
      <c r="G238" t="e">
        <v>#N/A</v>
      </c>
      <c r="H238">
        <f t="shared" si="20"/>
        <v>0</v>
      </c>
      <c r="I238">
        <f t="shared" si="21"/>
        <v>0</v>
      </c>
      <c r="J238">
        <v>255.97025640000001</v>
      </c>
      <c r="K238">
        <f t="shared" si="22"/>
        <v>3.3988324076250929E-2</v>
      </c>
      <c r="L238">
        <v>34.395929199999998</v>
      </c>
      <c r="M238">
        <f t="shared" si="23"/>
        <v>1.4281892211677772E-2</v>
      </c>
      <c r="O238">
        <v>25</v>
      </c>
      <c r="P238">
        <v>0.131432457</v>
      </c>
      <c r="Q238">
        <v>14</v>
      </c>
      <c r="R238">
        <v>0.258384316</v>
      </c>
      <c r="S238">
        <v>27</v>
      </c>
      <c r="T238">
        <v>1.7568780999999999E-2</v>
      </c>
      <c r="U238" t="str">
        <f>INDEX(ClusterAssignments!$C$2:$C$545,MATCH('Cities&amp;Data'!B238,ClusterAssignments!$A$2:$A$545,0))</f>
        <v>25</v>
      </c>
    </row>
    <row r="239" spans="1:21">
      <c r="A239" s="1" t="s">
        <v>24</v>
      </c>
      <c r="B239" s="1" t="s">
        <v>287</v>
      </c>
      <c r="C239">
        <v>412</v>
      </c>
      <c r="D239">
        <f t="shared" si="18"/>
        <v>3.0038923675748858E-2</v>
      </c>
      <c r="E239">
        <v>4200</v>
      </c>
      <c r="F239">
        <f t="shared" si="19"/>
        <v>9.7220518607560771E-2</v>
      </c>
      <c r="G239" t="e">
        <v>#N/A</v>
      </c>
      <c r="H239">
        <f t="shared" si="20"/>
        <v>0</v>
      </c>
      <c r="I239">
        <f t="shared" si="21"/>
        <v>0</v>
      </c>
      <c r="J239">
        <v>255.97025640000001</v>
      </c>
      <c r="K239">
        <f t="shared" si="22"/>
        <v>3.3988324076250929E-2</v>
      </c>
      <c r="L239">
        <v>34.395929199999998</v>
      </c>
      <c r="M239">
        <f t="shared" si="23"/>
        <v>1.4281892211677772E-2</v>
      </c>
      <c r="O239">
        <v>22</v>
      </c>
      <c r="P239">
        <v>3.9237403999999997E-2</v>
      </c>
      <c r="Q239">
        <v>12</v>
      </c>
      <c r="R239">
        <v>4.4841760000000003E-3</v>
      </c>
      <c r="S239">
        <v>29</v>
      </c>
      <c r="T239">
        <v>3.0777473E-2</v>
      </c>
      <c r="U239" t="str">
        <f>INDEX(ClusterAssignments!$C$2:$C$545,MATCH('Cities&amp;Data'!B239,ClusterAssignments!$A$2:$A$545,0))</f>
        <v>22</v>
      </c>
    </row>
    <row r="240" spans="1:21">
      <c r="A240" s="1" t="s">
        <v>14</v>
      </c>
      <c r="B240" s="1" t="s">
        <v>375</v>
      </c>
      <c r="C240">
        <v>1336</v>
      </c>
      <c r="D240">
        <f t="shared" si="18"/>
        <v>0.10822474191910644</v>
      </c>
      <c r="E240">
        <v>700</v>
      </c>
      <c r="F240">
        <f t="shared" si="19"/>
        <v>1.1358339670779875E-2</v>
      </c>
      <c r="G240" t="e">
        <v>#N/A</v>
      </c>
      <c r="H240">
        <f t="shared" si="20"/>
        <v>0</v>
      </c>
      <c r="I240">
        <f t="shared" si="21"/>
        <v>0</v>
      </c>
      <c r="J240">
        <v>253.44926469999999</v>
      </c>
      <c r="K240">
        <f t="shared" si="22"/>
        <v>3.3547847071757862E-2</v>
      </c>
      <c r="L240">
        <v>63.673589</v>
      </c>
      <c r="M240">
        <f t="shared" si="23"/>
        <v>3.1335629076190925E-2</v>
      </c>
      <c r="O240">
        <v>7</v>
      </c>
      <c r="P240">
        <v>0.34319688799999998</v>
      </c>
      <c r="Q240">
        <v>9</v>
      </c>
      <c r="R240">
        <v>0.31853292599999999</v>
      </c>
      <c r="S240">
        <v>9</v>
      </c>
      <c r="T240">
        <v>0.24265283400000001</v>
      </c>
      <c r="U240" t="str">
        <f>INDEX(ClusterAssignments!$C$2:$C$545,MATCH('Cities&amp;Data'!B240,ClusterAssignments!$A$2:$A$545,0))</f>
        <v>7</v>
      </c>
    </row>
    <row r="241" spans="1:21">
      <c r="A241" s="1" t="s">
        <v>681</v>
      </c>
      <c r="B241" s="1" t="s">
        <v>380</v>
      </c>
      <c r="C241">
        <v>616</v>
      </c>
      <c r="D241">
        <f t="shared" si="18"/>
        <v>4.7300727703503131E-2</v>
      </c>
      <c r="E241">
        <v>2000</v>
      </c>
      <c r="F241">
        <f t="shared" si="19"/>
        <v>4.3250006133012782E-2</v>
      </c>
      <c r="G241">
        <v>21</v>
      </c>
      <c r="H241">
        <f t="shared" si="20"/>
        <v>21</v>
      </c>
      <c r="I241">
        <f t="shared" si="21"/>
        <v>1.6799999999999999E-2</v>
      </c>
      <c r="J241">
        <v>253.09610660000001</v>
      </c>
      <c r="K241">
        <f t="shared" si="22"/>
        <v>3.3486141980860321E-2</v>
      </c>
      <c r="L241">
        <v>71.095062400000003</v>
      </c>
      <c r="M241">
        <f t="shared" si="23"/>
        <v>3.5658510596611619E-2</v>
      </c>
      <c r="N241" t="s">
        <v>28</v>
      </c>
      <c r="O241">
        <v>7</v>
      </c>
      <c r="P241">
        <v>2.7886528000000001E-2</v>
      </c>
      <c r="Q241">
        <v>12</v>
      </c>
      <c r="R241">
        <v>0.334191972</v>
      </c>
      <c r="S241">
        <v>9</v>
      </c>
      <c r="T241">
        <v>4.8422633999999999E-2</v>
      </c>
      <c r="U241" t="str">
        <f>INDEX(ClusterAssignments!$C$2:$C$545,MATCH('Cities&amp;Data'!B241,ClusterAssignments!$A$2:$A$545,0))</f>
        <v>7</v>
      </c>
    </row>
    <row r="242" spans="1:21">
      <c r="A242" s="1" t="s">
        <v>14</v>
      </c>
      <c r="B242" s="1" t="s">
        <v>385</v>
      </c>
      <c r="C242">
        <v>650</v>
      </c>
      <c r="D242">
        <f t="shared" si="18"/>
        <v>5.0177695041462175E-2</v>
      </c>
      <c r="E242">
        <v>1400</v>
      </c>
      <c r="F242">
        <f t="shared" si="19"/>
        <v>2.8530775458136055E-2</v>
      </c>
      <c r="G242" t="e">
        <v>#N/A</v>
      </c>
      <c r="H242">
        <f t="shared" si="20"/>
        <v>0</v>
      </c>
      <c r="I242">
        <f t="shared" si="21"/>
        <v>0</v>
      </c>
      <c r="J242">
        <v>250.86304770000001</v>
      </c>
      <c r="K242">
        <f t="shared" si="22"/>
        <v>3.3095973661334092E-2</v>
      </c>
      <c r="L242">
        <v>63.023858500000003</v>
      </c>
      <c r="M242">
        <f t="shared" si="23"/>
        <v>3.0957172155264185E-2</v>
      </c>
      <c r="O242">
        <v>7</v>
      </c>
      <c r="P242">
        <v>4.4579201999999998E-2</v>
      </c>
      <c r="Q242">
        <v>12</v>
      </c>
      <c r="R242">
        <v>0.48776663799999997</v>
      </c>
      <c r="S242">
        <v>9</v>
      </c>
      <c r="T242">
        <v>4.5872471999999997E-2</v>
      </c>
      <c r="U242" t="str">
        <f>INDEX(ClusterAssignments!$C$2:$C$545,MATCH('Cities&amp;Data'!B242,ClusterAssignments!$A$2:$A$545,0))</f>
        <v>7</v>
      </c>
    </row>
    <row r="243" spans="1:21">
      <c r="A243" s="1" t="s">
        <v>24</v>
      </c>
      <c r="B243" s="1" t="s">
        <v>389</v>
      </c>
      <c r="C243">
        <v>596</v>
      </c>
      <c r="D243">
        <f t="shared" si="18"/>
        <v>4.5608393975291928E-2</v>
      </c>
      <c r="E243">
        <v>2800</v>
      </c>
      <c r="F243">
        <f t="shared" si="19"/>
        <v>6.2875647032848411E-2</v>
      </c>
      <c r="G243" t="e">
        <v>#N/A</v>
      </c>
      <c r="H243">
        <f t="shared" si="20"/>
        <v>0</v>
      </c>
      <c r="I243">
        <f t="shared" si="21"/>
        <v>0</v>
      </c>
      <c r="J243">
        <v>248.57227209999999</v>
      </c>
      <c r="K243">
        <f t="shared" si="22"/>
        <v>3.2695720866271823E-2</v>
      </c>
      <c r="L243">
        <v>33.4018272</v>
      </c>
      <c r="M243">
        <f t="shared" si="23"/>
        <v>1.3702844772767158E-2</v>
      </c>
      <c r="O243">
        <v>7</v>
      </c>
      <c r="P243">
        <v>7.2583397999999993E-2</v>
      </c>
      <c r="Q243">
        <v>12</v>
      </c>
      <c r="R243">
        <v>0.129491672</v>
      </c>
      <c r="S243">
        <v>9</v>
      </c>
      <c r="T243">
        <v>0.12675719099999999</v>
      </c>
      <c r="U243" t="str">
        <f>INDEX(ClusterAssignments!$C$2:$C$545,MATCH('Cities&amp;Data'!B243,ClusterAssignments!$A$2:$A$545,0))</f>
        <v>7</v>
      </c>
    </row>
    <row r="244" spans="1:21">
      <c r="A244" s="1" t="s">
        <v>47</v>
      </c>
      <c r="B244" s="1" t="s">
        <v>294</v>
      </c>
      <c r="C244">
        <v>440</v>
      </c>
      <c r="D244">
        <f t="shared" si="18"/>
        <v>3.2408190895244542E-2</v>
      </c>
      <c r="E244">
        <v>5000</v>
      </c>
      <c r="F244">
        <f t="shared" si="19"/>
        <v>0.11684615950739641</v>
      </c>
      <c r="G244" t="e">
        <v>#N/A</v>
      </c>
      <c r="H244">
        <f t="shared" si="20"/>
        <v>0</v>
      </c>
      <c r="I244">
        <f t="shared" si="21"/>
        <v>0</v>
      </c>
      <c r="J244">
        <v>248.47528600000001</v>
      </c>
      <c r="K244">
        <f t="shared" si="22"/>
        <v>3.2678775095761961E-2</v>
      </c>
      <c r="L244">
        <v>44.562395799999997</v>
      </c>
      <c r="M244">
        <f t="shared" si="23"/>
        <v>2.0203685395375526E-2</v>
      </c>
      <c r="O244">
        <v>22</v>
      </c>
      <c r="P244">
        <v>5.6455151000000002E-2</v>
      </c>
      <c r="Q244">
        <v>12</v>
      </c>
      <c r="R244">
        <v>4.1932827999999998E-2</v>
      </c>
      <c r="S244">
        <v>29</v>
      </c>
      <c r="T244">
        <v>7.5296753999999994E-2</v>
      </c>
      <c r="U244" t="str">
        <f>INDEX(ClusterAssignments!$C$2:$C$545,MATCH('Cities&amp;Data'!B244,ClusterAssignments!$A$2:$A$545,0))</f>
        <v>22</v>
      </c>
    </row>
    <row r="245" spans="1:21">
      <c r="A245" s="1" t="s">
        <v>654</v>
      </c>
      <c r="B245" s="1" t="s">
        <v>301</v>
      </c>
      <c r="C245">
        <v>389</v>
      </c>
      <c r="D245">
        <f t="shared" si="18"/>
        <v>2.8092739888305972E-2</v>
      </c>
      <c r="E245">
        <v>4100</v>
      </c>
      <c r="F245">
        <f t="shared" si="19"/>
        <v>9.4767313495081329E-2</v>
      </c>
      <c r="G245">
        <v>31.8</v>
      </c>
      <c r="H245">
        <f t="shared" si="20"/>
        <v>31.8</v>
      </c>
      <c r="I245">
        <f t="shared" si="21"/>
        <v>2.5440000000000001E-2</v>
      </c>
      <c r="J245">
        <v>245.80367630000001</v>
      </c>
      <c r="K245">
        <f t="shared" si="22"/>
        <v>3.2211981556604097E-2</v>
      </c>
      <c r="L245">
        <v>64.994186249999998</v>
      </c>
      <c r="M245">
        <f t="shared" si="23"/>
        <v>3.2104854422729708E-2</v>
      </c>
      <c r="N245" t="s">
        <v>64</v>
      </c>
      <c r="O245">
        <v>22</v>
      </c>
      <c r="P245">
        <v>9.6413402999999995E-2</v>
      </c>
      <c r="Q245">
        <v>12</v>
      </c>
      <c r="R245">
        <v>3.1136266999999999E-2</v>
      </c>
      <c r="S245">
        <v>29</v>
      </c>
      <c r="T245">
        <v>8.3664274999999996E-2</v>
      </c>
      <c r="U245" t="str">
        <f>INDEX(ClusterAssignments!$C$2:$C$545,MATCH('Cities&amp;Data'!B245,ClusterAssignments!$A$2:$A$545,0))</f>
        <v>22</v>
      </c>
    </row>
    <row r="246" spans="1:21">
      <c r="A246" s="1" t="s">
        <v>14</v>
      </c>
      <c r="B246" s="1" t="s">
        <v>392</v>
      </c>
      <c r="C246">
        <v>1064</v>
      </c>
      <c r="D246">
        <f t="shared" si="18"/>
        <v>8.5209003215434079E-2</v>
      </c>
      <c r="E246">
        <v>800</v>
      </c>
      <c r="F246">
        <f t="shared" si="19"/>
        <v>1.3811544783259329E-2</v>
      </c>
      <c r="G246" t="e">
        <v>#N/A</v>
      </c>
      <c r="H246">
        <f t="shared" si="20"/>
        <v>0</v>
      </c>
      <c r="I246">
        <f t="shared" si="21"/>
        <v>0</v>
      </c>
      <c r="J246">
        <v>245.69061379999999</v>
      </c>
      <c r="K246">
        <f t="shared" si="22"/>
        <v>3.2192226857958917E-2</v>
      </c>
      <c r="L246">
        <v>61.724397500000002</v>
      </c>
      <c r="M246">
        <f t="shared" si="23"/>
        <v>3.0200258313410711E-2</v>
      </c>
      <c r="O246">
        <v>7</v>
      </c>
      <c r="P246">
        <v>0.162434512</v>
      </c>
      <c r="Q246">
        <v>9</v>
      </c>
      <c r="R246">
        <v>0.43911241200000001</v>
      </c>
      <c r="S246">
        <v>9</v>
      </c>
      <c r="T246">
        <v>9.7795851000000003E-2</v>
      </c>
      <c r="U246" t="str">
        <f>INDEX(ClusterAssignments!$C$2:$C$545,MATCH('Cities&amp;Data'!B246,ClusterAssignments!$A$2:$A$545,0))</f>
        <v>7</v>
      </c>
    </row>
    <row r="247" spans="1:21">
      <c r="A247" s="1" t="s">
        <v>24</v>
      </c>
      <c r="B247" s="1" t="s">
        <v>306</v>
      </c>
      <c r="C247">
        <v>425</v>
      </c>
      <c r="D247">
        <f t="shared" si="18"/>
        <v>3.1138940599086139E-2</v>
      </c>
      <c r="E247">
        <v>3900</v>
      </c>
      <c r="F247">
        <f t="shared" si="19"/>
        <v>8.9860903270122416E-2</v>
      </c>
      <c r="G247" t="e">
        <v>#N/A</v>
      </c>
      <c r="H247">
        <f t="shared" si="20"/>
        <v>0</v>
      </c>
      <c r="I247">
        <f t="shared" si="21"/>
        <v>0</v>
      </c>
      <c r="J247">
        <v>244.13348160000001</v>
      </c>
      <c r="K247">
        <f t="shared" si="22"/>
        <v>3.1920158954262257E-2</v>
      </c>
      <c r="L247">
        <v>32.805365999999999</v>
      </c>
      <c r="M247">
        <f t="shared" si="23"/>
        <v>1.335541630942079E-2</v>
      </c>
      <c r="O247">
        <v>22</v>
      </c>
      <c r="P247">
        <v>5.2773875999999997E-2</v>
      </c>
      <c r="Q247">
        <v>12</v>
      </c>
      <c r="R247">
        <v>7.5029010000000002E-3</v>
      </c>
      <c r="S247">
        <v>29</v>
      </c>
      <c r="T247">
        <v>3.3313282E-2</v>
      </c>
      <c r="U247" t="str">
        <f>INDEX(ClusterAssignments!$C$2:$C$545,MATCH('Cities&amp;Data'!B247,ClusterAssignments!$A$2:$A$545,0))</f>
        <v>22</v>
      </c>
    </row>
    <row r="248" spans="1:21">
      <c r="A248" s="1" t="s">
        <v>39</v>
      </c>
      <c r="B248" s="1" t="s">
        <v>295</v>
      </c>
      <c r="C248">
        <v>272</v>
      </c>
      <c r="D248">
        <f t="shared" si="18"/>
        <v>1.8192587578270435E-2</v>
      </c>
      <c r="E248">
        <v>10500</v>
      </c>
      <c r="F248">
        <f t="shared" si="19"/>
        <v>0.25177244069376642</v>
      </c>
      <c r="G248">
        <v>24</v>
      </c>
      <c r="H248">
        <f t="shared" si="20"/>
        <v>24</v>
      </c>
      <c r="I248">
        <f t="shared" si="21"/>
        <v>1.9199999999999998E-2</v>
      </c>
      <c r="J248">
        <v>243.85813959999999</v>
      </c>
      <c r="K248">
        <f t="shared" si="22"/>
        <v>3.1872050180492342E-2</v>
      </c>
      <c r="L248">
        <v>23.737857000000002</v>
      </c>
      <c r="M248">
        <f t="shared" si="23"/>
        <v>8.0737471610346622E-3</v>
      </c>
      <c r="O248">
        <v>25</v>
      </c>
      <c r="P248">
        <v>0.235312928</v>
      </c>
      <c r="Q248">
        <v>14</v>
      </c>
      <c r="R248">
        <v>0.10503844800000001</v>
      </c>
      <c r="S248">
        <v>23</v>
      </c>
      <c r="T248">
        <v>3.3054251E-2</v>
      </c>
      <c r="U248" t="str">
        <f>INDEX(ClusterAssignments!$C$2:$C$545,MATCH('Cities&amp;Data'!B248,ClusterAssignments!$A$2:$A$545,0))</f>
        <v>25</v>
      </c>
    </row>
    <row r="249" spans="1:21">
      <c r="A249" s="1" t="s">
        <v>24</v>
      </c>
      <c r="B249" s="1" t="s">
        <v>313</v>
      </c>
      <c r="C249">
        <v>337</v>
      </c>
      <c r="D249">
        <f t="shared" si="18"/>
        <v>2.3692672194956844E-2</v>
      </c>
      <c r="E249">
        <v>4900</v>
      </c>
      <c r="F249">
        <f t="shared" si="19"/>
        <v>0.11439295439491697</v>
      </c>
      <c r="G249" t="e">
        <v>#N/A</v>
      </c>
      <c r="H249">
        <f t="shared" si="20"/>
        <v>0</v>
      </c>
      <c r="I249">
        <f t="shared" si="21"/>
        <v>0</v>
      </c>
      <c r="J249">
        <v>243.3936831</v>
      </c>
      <c r="K249">
        <f t="shared" si="22"/>
        <v>3.1790898621033688E-2</v>
      </c>
      <c r="L249">
        <v>32.705955799999998</v>
      </c>
      <c r="M249">
        <f t="shared" si="23"/>
        <v>1.3297511565529727E-2</v>
      </c>
      <c r="O249">
        <v>22</v>
      </c>
      <c r="P249">
        <v>2.3668274999999999E-2</v>
      </c>
      <c r="Q249">
        <v>12</v>
      </c>
      <c r="R249">
        <v>3.8112753999999999E-2</v>
      </c>
      <c r="S249">
        <v>29</v>
      </c>
      <c r="T249">
        <v>4.1524467000000002E-2</v>
      </c>
      <c r="U249" t="str">
        <f>INDEX(ClusterAssignments!$C$2:$C$545,MATCH('Cities&amp;Data'!B249,ClusterAssignments!$A$2:$A$545,0))</f>
        <v>22</v>
      </c>
    </row>
    <row r="250" spans="1:21">
      <c r="A250" s="1" t="s">
        <v>682</v>
      </c>
      <c r="B250" s="1" t="s">
        <v>319</v>
      </c>
      <c r="C250">
        <v>427</v>
      </c>
      <c r="D250">
        <f t="shared" si="18"/>
        <v>3.1308173971907258E-2</v>
      </c>
      <c r="E250">
        <v>4700</v>
      </c>
      <c r="F250">
        <f t="shared" si="19"/>
        <v>0.10948654416995805</v>
      </c>
      <c r="G250">
        <v>37.200000000000003</v>
      </c>
      <c r="H250">
        <f t="shared" si="20"/>
        <v>37.200000000000003</v>
      </c>
      <c r="I250">
        <f t="shared" si="21"/>
        <v>2.9760000000000002E-2</v>
      </c>
      <c r="J250">
        <v>243.14621510000001</v>
      </c>
      <c r="K250">
        <f t="shared" si="22"/>
        <v>3.174766009575497E-2</v>
      </c>
      <c r="L250">
        <v>43.981562250000003</v>
      </c>
      <c r="M250">
        <f t="shared" si="23"/>
        <v>1.9865359771283776E-2</v>
      </c>
      <c r="N250" t="s">
        <v>661</v>
      </c>
      <c r="O250">
        <v>22</v>
      </c>
      <c r="P250">
        <v>4.0988233999999998E-2</v>
      </c>
      <c r="Q250">
        <v>12</v>
      </c>
      <c r="R250">
        <v>1.7973405000000001E-2</v>
      </c>
      <c r="S250">
        <v>29</v>
      </c>
      <c r="T250">
        <v>4.9426984E-2</v>
      </c>
      <c r="U250" t="str">
        <f>INDEX(ClusterAssignments!$C$2:$C$545,MATCH('Cities&amp;Data'!B250,ClusterAssignments!$A$2:$A$545,0))</f>
        <v>22</v>
      </c>
    </row>
    <row r="251" spans="1:21">
      <c r="A251" s="1" t="s">
        <v>14</v>
      </c>
      <c r="B251" s="1" t="s">
        <v>396</v>
      </c>
      <c r="C251">
        <v>914</v>
      </c>
      <c r="D251">
        <f t="shared" si="18"/>
        <v>7.2516500253850064E-2</v>
      </c>
      <c r="E251">
        <v>900</v>
      </c>
      <c r="F251">
        <f t="shared" si="19"/>
        <v>1.6264749895738784E-2</v>
      </c>
      <c r="G251" t="e">
        <v>#N/A</v>
      </c>
      <c r="H251">
        <f t="shared" si="20"/>
        <v>0</v>
      </c>
      <c r="I251">
        <f t="shared" si="21"/>
        <v>0</v>
      </c>
      <c r="J251">
        <v>243.10439679999999</v>
      </c>
      <c r="K251">
        <f t="shared" si="22"/>
        <v>3.174035344753514E-2</v>
      </c>
      <c r="L251">
        <v>61.074666999999998</v>
      </c>
      <c r="M251">
        <f t="shared" si="23"/>
        <v>2.9821801392483971E-2</v>
      </c>
      <c r="O251">
        <v>7</v>
      </c>
      <c r="P251">
        <v>0.102271425</v>
      </c>
      <c r="Q251">
        <v>9</v>
      </c>
      <c r="R251">
        <v>0.54321172900000003</v>
      </c>
      <c r="S251">
        <v>9</v>
      </c>
      <c r="T251">
        <v>5.8564288999999999E-2</v>
      </c>
      <c r="U251" t="str">
        <f>INDEX(ClusterAssignments!$C$2:$C$545,MATCH('Cities&amp;Data'!B251,ClusterAssignments!$A$2:$A$545,0))</f>
        <v>7</v>
      </c>
    </row>
    <row r="252" spans="1:21">
      <c r="A252" s="1" t="s">
        <v>644</v>
      </c>
      <c r="B252" s="1" t="s">
        <v>400</v>
      </c>
      <c r="C252">
        <v>816</v>
      </c>
      <c r="D252">
        <f t="shared" si="18"/>
        <v>6.422406498561517E-2</v>
      </c>
      <c r="E252">
        <v>2900</v>
      </c>
      <c r="F252">
        <f t="shared" si="19"/>
        <v>6.5328852145327868E-2</v>
      </c>
      <c r="G252" t="e">
        <v>#N/A</v>
      </c>
      <c r="H252">
        <f t="shared" si="20"/>
        <v>0</v>
      </c>
      <c r="I252">
        <f t="shared" si="21"/>
        <v>0</v>
      </c>
      <c r="J252">
        <v>242.2312513</v>
      </c>
      <c r="K252">
        <f t="shared" si="22"/>
        <v>3.1587794232712421E-2</v>
      </c>
      <c r="L252">
        <v>39.577238999999999</v>
      </c>
      <c r="M252">
        <f t="shared" si="23"/>
        <v>1.7299916689943049E-2</v>
      </c>
      <c r="O252">
        <v>7</v>
      </c>
      <c r="P252">
        <v>4.6700487999999998E-2</v>
      </c>
      <c r="Q252">
        <v>12</v>
      </c>
      <c r="R252">
        <v>0.20295479399999999</v>
      </c>
      <c r="S252">
        <v>9</v>
      </c>
      <c r="T252">
        <v>7.6319946E-2</v>
      </c>
      <c r="U252" t="str">
        <f>INDEX(ClusterAssignments!$C$2:$C$545,MATCH('Cities&amp;Data'!B252,ClusterAssignments!$A$2:$A$545,0))</f>
        <v>7</v>
      </c>
    </row>
    <row r="253" spans="1:21">
      <c r="A253" s="1" t="s">
        <v>18</v>
      </c>
      <c r="B253" s="1" t="s">
        <v>302</v>
      </c>
      <c r="C253">
        <v>233</v>
      </c>
      <c r="D253">
        <f t="shared" si="18"/>
        <v>1.4892536808258588E-2</v>
      </c>
      <c r="E253">
        <v>8800</v>
      </c>
      <c r="F253">
        <f t="shared" si="19"/>
        <v>0.21006795378161569</v>
      </c>
      <c r="G253" t="e">
        <v>#N/A</v>
      </c>
      <c r="H253">
        <f t="shared" si="20"/>
        <v>0</v>
      </c>
      <c r="I253">
        <f t="shared" si="21"/>
        <v>0</v>
      </c>
      <c r="J253">
        <v>241.93996540000001</v>
      </c>
      <c r="K253">
        <f t="shared" si="22"/>
        <v>3.1536899681697809E-2</v>
      </c>
      <c r="L253">
        <v>29.691641300000001</v>
      </c>
      <c r="M253">
        <f t="shared" si="23"/>
        <v>1.1541724844150907E-2</v>
      </c>
      <c r="O253">
        <v>25</v>
      </c>
      <c r="P253">
        <v>1.1188320999999999E-2</v>
      </c>
      <c r="Q253">
        <v>14</v>
      </c>
      <c r="R253">
        <v>7.8344910000000007E-3</v>
      </c>
      <c r="S253">
        <v>27</v>
      </c>
      <c r="T253">
        <v>0.129742841</v>
      </c>
      <c r="U253" t="str">
        <f>INDEX(ClusterAssignments!$C$2:$C$545,MATCH('Cities&amp;Data'!B253,ClusterAssignments!$A$2:$A$545,0))</f>
        <v>25</v>
      </c>
    </row>
    <row r="254" spans="1:21">
      <c r="A254" s="1" t="s">
        <v>24</v>
      </c>
      <c r="B254" s="1" t="s">
        <v>307</v>
      </c>
      <c r="C254">
        <v>207</v>
      </c>
      <c r="D254">
        <f t="shared" si="18"/>
        <v>1.2692502961584024E-2</v>
      </c>
      <c r="E254">
        <v>7900</v>
      </c>
      <c r="F254">
        <f t="shared" si="19"/>
        <v>0.18798910776930058</v>
      </c>
      <c r="G254" t="e">
        <v>#N/A</v>
      </c>
      <c r="H254">
        <f t="shared" si="20"/>
        <v>0</v>
      </c>
      <c r="I254">
        <f t="shared" si="21"/>
        <v>0</v>
      </c>
      <c r="J254">
        <v>241.91408630000001</v>
      </c>
      <c r="K254">
        <f t="shared" si="22"/>
        <v>3.1532377989521285E-2</v>
      </c>
      <c r="L254">
        <v>32.507135400000003</v>
      </c>
      <c r="M254">
        <f t="shared" si="23"/>
        <v>1.3181702077747607E-2</v>
      </c>
      <c r="O254">
        <v>25</v>
      </c>
      <c r="P254">
        <v>2.4252263E-2</v>
      </c>
      <c r="Q254">
        <v>14</v>
      </c>
      <c r="R254">
        <v>8.8279376000000007E-2</v>
      </c>
      <c r="S254">
        <v>27</v>
      </c>
      <c r="T254">
        <v>2.7309482E-2</v>
      </c>
      <c r="U254" t="str">
        <f>INDEX(ClusterAssignments!$C$2:$C$545,MATCH('Cities&amp;Data'!B254,ClusterAssignments!$A$2:$A$545,0))</f>
        <v>25</v>
      </c>
    </row>
    <row r="255" spans="1:21">
      <c r="A255" s="1" t="s">
        <v>649</v>
      </c>
      <c r="B255" s="1" t="s">
        <v>314</v>
      </c>
      <c r="C255">
        <v>350</v>
      </c>
      <c r="D255">
        <f t="shared" si="18"/>
        <v>2.4792689118294128E-2</v>
      </c>
      <c r="E255">
        <v>7500</v>
      </c>
      <c r="F255">
        <f t="shared" si="19"/>
        <v>0.17817628731938279</v>
      </c>
      <c r="G255">
        <v>12</v>
      </c>
      <c r="H255">
        <f t="shared" si="20"/>
        <v>12</v>
      </c>
      <c r="I255">
        <f t="shared" si="21"/>
        <v>9.5999999999999992E-3</v>
      </c>
      <c r="J255">
        <v>240.5610609</v>
      </c>
      <c r="K255">
        <f t="shared" si="22"/>
        <v>3.1295972381682503E-2</v>
      </c>
      <c r="L255">
        <v>46.1337075</v>
      </c>
      <c r="M255">
        <f t="shared" si="23"/>
        <v>2.1118947627636681E-2</v>
      </c>
      <c r="O255">
        <v>25</v>
      </c>
      <c r="P255">
        <v>8.4479688999999997E-2</v>
      </c>
      <c r="Q255">
        <v>14</v>
      </c>
      <c r="R255">
        <v>0.16788503399999999</v>
      </c>
      <c r="S255">
        <v>27</v>
      </c>
      <c r="T255">
        <v>3.2262569999999997E-2</v>
      </c>
      <c r="U255" t="str">
        <f>INDEX(ClusterAssignments!$C$2:$C$545,MATCH('Cities&amp;Data'!B255,ClusterAssignments!$A$2:$A$545,0))</f>
        <v>25</v>
      </c>
    </row>
    <row r="256" spans="1:21">
      <c r="A256" s="1" t="s">
        <v>24</v>
      </c>
      <c r="B256" s="1" t="s">
        <v>325</v>
      </c>
      <c r="C256">
        <v>376</v>
      </c>
      <c r="D256">
        <f t="shared" si="18"/>
        <v>2.6992722964968692E-2</v>
      </c>
      <c r="E256">
        <v>4300</v>
      </c>
      <c r="F256">
        <f t="shared" si="19"/>
        <v>9.9673723720040228E-2</v>
      </c>
      <c r="G256" t="e">
        <v>#N/A</v>
      </c>
      <c r="H256">
        <f t="shared" si="20"/>
        <v>0</v>
      </c>
      <c r="I256">
        <f t="shared" si="21"/>
        <v>0</v>
      </c>
      <c r="J256">
        <v>240.43448939999999</v>
      </c>
      <c r="K256">
        <f t="shared" si="22"/>
        <v>3.1273857340536518E-2</v>
      </c>
      <c r="L256">
        <v>32.308315</v>
      </c>
      <c r="M256">
        <f t="shared" si="23"/>
        <v>1.3065892589965482E-2</v>
      </c>
      <c r="O256">
        <v>22</v>
      </c>
      <c r="P256">
        <v>2.3209875000000001E-2</v>
      </c>
      <c r="Q256">
        <v>12</v>
      </c>
      <c r="R256">
        <v>5.7707059999999996E-3</v>
      </c>
      <c r="S256">
        <v>29</v>
      </c>
      <c r="T256">
        <v>1.8944171999999999E-2</v>
      </c>
      <c r="U256" t="str">
        <f>INDEX(ClusterAssignments!$C$2:$C$545,MATCH('Cities&amp;Data'!B256,ClusterAssignments!$A$2:$A$545,0))</f>
        <v>22</v>
      </c>
    </row>
    <row r="257" spans="1:21">
      <c r="A257" s="1" t="s">
        <v>39</v>
      </c>
      <c r="B257" s="1" t="s">
        <v>331</v>
      </c>
      <c r="C257">
        <v>440</v>
      </c>
      <c r="D257">
        <f t="shared" si="18"/>
        <v>3.2408190895244542E-2</v>
      </c>
      <c r="E257">
        <v>6400</v>
      </c>
      <c r="F257">
        <f t="shared" si="19"/>
        <v>0.15119103108210877</v>
      </c>
      <c r="G257">
        <v>23.8</v>
      </c>
      <c r="H257">
        <f t="shared" si="20"/>
        <v>23.8</v>
      </c>
      <c r="I257">
        <f t="shared" si="21"/>
        <v>1.9040000000000001E-2</v>
      </c>
      <c r="J257">
        <v>239.59488540000001</v>
      </c>
      <c r="K257">
        <f t="shared" si="22"/>
        <v>3.112715862079048E-2</v>
      </c>
      <c r="L257">
        <v>23.3228595</v>
      </c>
      <c r="M257">
        <f t="shared" si="23"/>
        <v>7.8320182041174552E-3</v>
      </c>
      <c r="O257">
        <v>22</v>
      </c>
      <c r="P257">
        <v>0.219094911</v>
      </c>
      <c r="Q257">
        <v>12</v>
      </c>
      <c r="R257">
        <v>0.29023149399999998</v>
      </c>
      <c r="S257">
        <v>27</v>
      </c>
      <c r="T257">
        <v>8.2379823000000005E-2</v>
      </c>
      <c r="U257" t="str">
        <f>INDEX(ClusterAssignments!$C$2:$C$545,MATCH('Cities&amp;Data'!B257,ClusterAssignments!$A$2:$A$545,0))</f>
        <v>22</v>
      </c>
    </row>
    <row r="258" spans="1:21">
      <c r="A258" s="1" t="s">
        <v>39</v>
      </c>
      <c r="B258" s="1" t="s">
        <v>320</v>
      </c>
      <c r="C258">
        <v>272</v>
      </c>
      <c r="D258">
        <f t="shared" si="18"/>
        <v>1.8192587578270435E-2</v>
      </c>
      <c r="E258">
        <v>10300</v>
      </c>
      <c r="F258">
        <f t="shared" si="19"/>
        <v>0.24686603046880751</v>
      </c>
      <c r="G258" t="e">
        <v>#N/A</v>
      </c>
      <c r="H258">
        <f t="shared" si="20"/>
        <v>0</v>
      </c>
      <c r="I258">
        <f t="shared" si="21"/>
        <v>0</v>
      </c>
      <c r="J258">
        <v>238.31590919999999</v>
      </c>
      <c r="K258">
        <f t="shared" si="22"/>
        <v>3.0903691163363341E-2</v>
      </c>
      <c r="L258">
        <v>23.19836025</v>
      </c>
      <c r="M258">
        <f t="shared" si="23"/>
        <v>7.759499517042294E-3</v>
      </c>
      <c r="O258">
        <v>25</v>
      </c>
      <c r="P258">
        <v>0.191794147</v>
      </c>
      <c r="Q258">
        <v>14</v>
      </c>
      <c r="R258">
        <v>7.7534223999999999E-2</v>
      </c>
      <c r="S258">
        <v>23</v>
      </c>
      <c r="T258">
        <v>4.5295558999999999E-2</v>
      </c>
      <c r="U258" t="str">
        <f>INDEX(ClusterAssignments!$C$2:$C$545,MATCH('Cities&amp;Data'!B258,ClusterAssignments!$A$2:$A$545,0))</f>
        <v>25</v>
      </c>
    </row>
    <row r="259" spans="1:21">
      <c r="A259" s="1" t="s">
        <v>22</v>
      </c>
      <c r="B259" s="1" t="s">
        <v>326</v>
      </c>
      <c r="C259">
        <v>181</v>
      </c>
      <c r="D259">
        <f t="shared" ref="D259:D322" si="24">(C259-MIN($C$2:$C$545))/(MAX($C$2:$C$545)-MIN($C$2:$C$545))</f>
        <v>1.0492469114909459E-2</v>
      </c>
      <c r="E259">
        <v>8100</v>
      </c>
      <c r="F259">
        <f t="shared" ref="F259:F322" si="25">(E259-MIN($E$2:$E$545))/(MAX($E$2:$E$545)-MIN($E$2:$E$545))</f>
        <v>0.1928955179942595</v>
      </c>
      <c r="G259">
        <v>22.6</v>
      </c>
      <c r="H259">
        <f t="shared" ref="H259:H322" si="26">_xlfn.IFNA(G259,0)</f>
        <v>22.6</v>
      </c>
      <c r="I259">
        <f t="shared" ref="I259:I322" si="27">(H259-MIN($H$2:$H$545))/(MAX($H$2:$H$545)-MIN($H$2:$H$545))</f>
        <v>1.8080000000000002E-2</v>
      </c>
      <c r="J259">
        <v>236.93796810000001</v>
      </c>
      <c r="K259">
        <f t="shared" ref="K259:K322" si="28">(J259-MIN($J$2:$J$545))/(MAX($J$2:$J$545)-MIN($J$2:$J$545))</f>
        <v>3.0662932192163289E-2</v>
      </c>
      <c r="L259">
        <v>69.912143999999998</v>
      </c>
      <c r="M259">
        <f t="shared" ref="M259:M322" si="29">(L259-MIN($L$2:$L$545))/(MAX($L$2:$L$545)-MIN($L$2:$L$545))</f>
        <v>3.4969480829082487E-2</v>
      </c>
      <c r="O259">
        <v>25</v>
      </c>
      <c r="P259">
        <v>9.1010525999999994E-2</v>
      </c>
      <c r="Q259">
        <v>14</v>
      </c>
      <c r="R259">
        <v>0.128240309</v>
      </c>
      <c r="S259">
        <v>27</v>
      </c>
      <c r="T259">
        <v>0.121570339</v>
      </c>
      <c r="U259" t="str">
        <f>INDEX(ClusterAssignments!$C$2:$C$545,MATCH('Cities&amp;Data'!B259,ClusterAssignments!$A$2:$A$545,0))</f>
        <v>25</v>
      </c>
    </row>
    <row r="260" spans="1:21">
      <c r="A260" s="1" t="s">
        <v>14</v>
      </c>
      <c r="B260" s="1" t="s">
        <v>404</v>
      </c>
      <c r="C260">
        <v>927</v>
      </c>
      <c r="D260">
        <f t="shared" si="24"/>
        <v>7.3616517177187341E-2</v>
      </c>
      <c r="E260">
        <v>800</v>
      </c>
      <c r="F260">
        <f t="shared" si="25"/>
        <v>1.3811544783259329E-2</v>
      </c>
      <c r="G260" t="e">
        <v>#N/A</v>
      </c>
      <c r="H260">
        <f t="shared" si="26"/>
        <v>0</v>
      </c>
      <c r="I260">
        <f t="shared" si="27"/>
        <v>0</v>
      </c>
      <c r="J260">
        <v>236.63885429999999</v>
      </c>
      <c r="K260">
        <f t="shared" si="28"/>
        <v>3.0610669921475712E-2</v>
      </c>
      <c r="L260">
        <v>59.450340750000002</v>
      </c>
      <c r="M260">
        <f t="shared" si="29"/>
        <v>2.8875659090167125E-2</v>
      </c>
      <c r="O260">
        <v>7</v>
      </c>
      <c r="P260">
        <v>0.119523087</v>
      </c>
      <c r="Q260">
        <v>9</v>
      </c>
      <c r="R260">
        <v>0.55791772799999995</v>
      </c>
      <c r="S260">
        <v>9</v>
      </c>
      <c r="T260">
        <v>7.1975416E-2</v>
      </c>
      <c r="U260" t="str">
        <f>INDEX(ClusterAssignments!$C$2:$C$545,MATCH('Cities&amp;Data'!B260,ClusterAssignments!$A$2:$A$545,0))</f>
        <v>7</v>
      </c>
    </row>
    <row r="261" spans="1:21">
      <c r="A261" s="1" t="s">
        <v>14</v>
      </c>
      <c r="B261" s="1" t="s">
        <v>408</v>
      </c>
      <c r="C261">
        <v>984</v>
      </c>
      <c r="D261">
        <f t="shared" si="24"/>
        <v>7.8439668302589277E-2</v>
      </c>
      <c r="E261">
        <v>1000</v>
      </c>
      <c r="F261">
        <f t="shared" si="25"/>
        <v>1.8717955008218237E-2</v>
      </c>
      <c r="G261" t="e">
        <v>#N/A</v>
      </c>
      <c r="H261">
        <f t="shared" si="26"/>
        <v>0</v>
      </c>
      <c r="I261">
        <f t="shared" si="27"/>
        <v>0</v>
      </c>
      <c r="J261">
        <v>236.63885429999999</v>
      </c>
      <c r="K261">
        <f t="shared" si="28"/>
        <v>3.0610669921475712E-2</v>
      </c>
      <c r="L261">
        <v>59.450340750000002</v>
      </c>
      <c r="M261">
        <f t="shared" si="29"/>
        <v>2.8875659090167125E-2</v>
      </c>
      <c r="O261">
        <v>7</v>
      </c>
      <c r="P261">
        <v>0.10625610200000001</v>
      </c>
      <c r="Q261">
        <v>9</v>
      </c>
      <c r="R261">
        <v>0.49595893899999999</v>
      </c>
      <c r="S261">
        <v>9</v>
      </c>
      <c r="T261">
        <v>5.7602568999999999E-2</v>
      </c>
      <c r="U261" t="str">
        <f>INDEX(ClusterAssignments!$C$2:$C$545,MATCH('Cities&amp;Data'!B261,ClusterAssignments!$A$2:$A$545,0))</f>
        <v>7</v>
      </c>
    </row>
    <row r="262" spans="1:21">
      <c r="A262" s="1" t="s">
        <v>39</v>
      </c>
      <c r="B262" s="1" t="s">
        <v>332</v>
      </c>
      <c r="C262">
        <v>324</v>
      </c>
      <c r="D262">
        <f t="shared" si="24"/>
        <v>2.2592655271619563E-2</v>
      </c>
      <c r="E262">
        <v>8600</v>
      </c>
      <c r="F262">
        <f t="shared" si="25"/>
        <v>0.20516154355665678</v>
      </c>
      <c r="G262" t="e">
        <v>#N/A</v>
      </c>
      <c r="H262">
        <f t="shared" si="26"/>
        <v>0</v>
      </c>
      <c r="I262">
        <f t="shared" si="27"/>
        <v>0</v>
      </c>
      <c r="J262">
        <v>236.18428209999999</v>
      </c>
      <c r="K262">
        <f t="shared" si="28"/>
        <v>3.0531245383512408E-2</v>
      </c>
      <c r="L262">
        <v>22.990861500000001</v>
      </c>
      <c r="M262">
        <f t="shared" si="29"/>
        <v>7.6386350385836922E-3</v>
      </c>
      <c r="O262">
        <v>25</v>
      </c>
      <c r="P262">
        <v>1.4455142000000001E-2</v>
      </c>
      <c r="Q262">
        <v>14</v>
      </c>
      <c r="R262">
        <v>2.5711004999999999E-2</v>
      </c>
      <c r="S262">
        <v>27</v>
      </c>
      <c r="T262">
        <v>0.104300984</v>
      </c>
      <c r="U262" t="str">
        <f>INDEX(ClusterAssignments!$C$2:$C$545,MATCH('Cities&amp;Data'!B262,ClusterAssignments!$A$2:$A$545,0))</f>
        <v>25</v>
      </c>
    </row>
    <row r="263" spans="1:21">
      <c r="A263" s="1" t="s">
        <v>24</v>
      </c>
      <c r="B263" s="1" t="s">
        <v>337</v>
      </c>
      <c r="C263">
        <v>363</v>
      </c>
      <c r="D263">
        <f t="shared" si="24"/>
        <v>2.5892706041631408E-2</v>
      </c>
      <c r="E263">
        <v>4400</v>
      </c>
      <c r="F263">
        <f t="shared" si="25"/>
        <v>0.10212692883251968</v>
      </c>
      <c r="G263" t="e">
        <v>#N/A</v>
      </c>
      <c r="H263">
        <f t="shared" si="26"/>
        <v>0</v>
      </c>
      <c r="I263">
        <f t="shared" si="27"/>
        <v>0</v>
      </c>
      <c r="J263">
        <v>235.99569880000001</v>
      </c>
      <c r="K263">
        <f t="shared" si="28"/>
        <v>3.0498295411054584E-2</v>
      </c>
      <c r="L263">
        <v>31.7118538</v>
      </c>
      <c r="M263">
        <f t="shared" si="29"/>
        <v>1.2718464126619113E-2</v>
      </c>
      <c r="O263">
        <v>22</v>
      </c>
      <c r="P263">
        <v>1.7667978000000001E-2</v>
      </c>
      <c r="Q263">
        <v>12</v>
      </c>
      <c r="R263">
        <v>8.7571400000000001E-3</v>
      </c>
      <c r="S263">
        <v>29</v>
      </c>
      <c r="T263">
        <v>1.7190462E-2</v>
      </c>
      <c r="U263" t="str">
        <f>INDEX(ClusterAssignments!$C$2:$C$545,MATCH('Cities&amp;Data'!B263,ClusterAssignments!$A$2:$A$545,0))</f>
        <v>22</v>
      </c>
    </row>
    <row r="264" spans="1:21">
      <c r="A264" s="1" t="s">
        <v>24</v>
      </c>
      <c r="B264" s="1" t="s">
        <v>338</v>
      </c>
      <c r="C264">
        <v>176</v>
      </c>
      <c r="D264">
        <f t="shared" si="24"/>
        <v>1.0069385682856659E-2</v>
      </c>
      <c r="E264">
        <v>9100</v>
      </c>
      <c r="F264">
        <f t="shared" si="25"/>
        <v>0.21742756911905403</v>
      </c>
      <c r="G264" t="e">
        <v>#N/A</v>
      </c>
      <c r="H264">
        <f t="shared" si="26"/>
        <v>0</v>
      </c>
      <c r="I264">
        <f t="shared" si="27"/>
        <v>0</v>
      </c>
      <c r="J264">
        <v>235.99569880000001</v>
      </c>
      <c r="K264">
        <f t="shared" si="28"/>
        <v>3.0498295411054584E-2</v>
      </c>
      <c r="L264">
        <v>31.7118538</v>
      </c>
      <c r="M264">
        <f t="shared" si="29"/>
        <v>1.2718464126619113E-2</v>
      </c>
      <c r="O264">
        <v>25</v>
      </c>
      <c r="P264">
        <v>2.7010631E-2</v>
      </c>
      <c r="Q264">
        <v>14</v>
      </c>
      <c r="R264">
        <v>3.69039E-3</v>
      </c>
      <c r="S264">
        <v>27</v>
      </c>
      <c r="T264">
        <v>0.18579352700000001</v>
      </c>
      <c r="U264" t="str">
        <f>INDEX(ClusterAssignments!$C$2:$C$545,MATCH('Cities&amp;Data'!B264,ClusterAssignments!$A$2:$A$545,0))</f>
        <v>25</v>
      </c>
    </row>
    <row r="265" spans="1:21">
      <c r="A265" s="1" t="s">
        <v>22</v>
      </c>
      <c r="B265" s="1" t="s">
        <v>344</v>
      </c>
      <c r="C265">
        <v>184</v>
      </c>
      <c r="D265">
        <f t="shared" si="24"/>
        <v>1.0746319174141141E-2</v>
      </c>
      <c r="E265">
        <v>7900</v>
      </c>
      <c r="F265">
        <f t="shared" si="25"/>
        <v>0.18798910776930058</v>
      </c>
      <c r="G265">
        <v>20.100000000000001</v>
      </c>
      <c r="H265">
        <f t="shared" si="26"/>
        <v>20.100000000000001</v>
      </c>
      <c r="I265">
        <f t="shared" si="27"/>
        <v>1.6080000000000001E-2</v>
      </c>
      <c r="J265">
        <v>235.32064399999999</v>
      </c>
      <c r="K265">
        <f t="shared" si="28"/>
        <v>3.0380347336821465E-2</v>
      </c>
      <c r="L265">
        <v>69.434927999999999</v>
      </c>
      <c r="M265">
        <f t="shared" si="29"/>
        <v>3.4691510658408684E-2</v>
      </c>
      <c r="O265">
        <v>25</v>
      </c>
      <c r="P265">
        <v>9.9288352999999996E-2</v>
      </c>
      <c r="Q265">
        <v>14</v>
      </c>
      <c r="R265">
        <v>0.151785952</v>
      </c>
      <c r="S265">
        <v>27</v>
      </c>
      <c r="T265">
        <v>0.10386281</v>
      </c>
      <c r="U265" t="str">
        <f>INDEX(ClusterAssignments!$C$2:$C$545,MATCH('Cities&amp;Data'!B265,ClusterAssignments!$A$2:$A$545,0))</f>
        <v>25</v>
      </c>
    </row>
    <row r="266" spans="1:21">
      <c r="A266" s="1" t="s">
        <v>14</v>
      </c>
      <c r="B266" s="1" t="s">
        <v>412</v>
      </c>
      <c r="C266">
        <v>650</v>
      </c>
      <c r="D266">
        <f t="shared" si="24"/>
        <v>5.0177695041462175E-2</v>
      </c>
      <c r="E266">
        <v>1200</v>
      </c>
      <c r="F266">
        <f t="shared" si="25"/>
        <v>2.3624365233177146E-2</v>
      </c>
      <c r="G266" t="e">
        <v>#N/A</v>
      </c>
      <c r="H266">
        <f t="shared" si="26"/>
        <v>0</v>
      </c>
      <c r="I266">
        <f t="shared" si="27"/>
        <v>0</v>
      </c>
      <c r="J266">
        <v>234.05263729999999</v>
      </c>
      <c r="K266">
        <f t="shared" si="28"/>
        <v>3.0158796511051935E-2</v>
      </c>
      <c r="L266">
        <v>58.800610249999998</v>
      </c>
      <c r="M266">
        <f t="shared" si="29"/>
        <v>2.8497202169240385E-2</v>
      </c>
      <c r="O266">
        <v>7</v>
      </c>
      <c r="P266">
        <v>6.3354812999999996E-2</v>
      </c>
      <c r="Q266">
        <v>12</v>
      </c>
      <c r="R266">
        <v>0.54120948000000002</v>
      </c>
      <c r="S266">
        <v>9</v>
      </c>
      <c r="T266">
        <v>6.0394541000000003E-2</v>
      </c>
      <c r="U266" t="str">
        <f>INDEX(ClusterAssignments!$C$2:$C$545,MATCH('Cities&amp;Data'!B266,ClusterAssignments!$A$2:$A$545,0))</f>
        <v>7</v>
      </c>
    </row>
    <row r="267" spans="1:21">
      <c r="A267" s="1" t="s">
        <v>47</v>
      </c>
      <c r="B267" s="1" t="s">
        <v>343</v>
      </c>
      <c r="C267">
        <v>427</v>
      </c>
      <c r="D267">
        <f t="shared" si="24"/>
        <v>3.1308173971907258E-2</v>
      </c>
      <c r="E267">
        <v>4800</v>
      </c>
      <c r="F267">
        <f t="shared" si="25"/>
        <v>0.11193974928243751</v>
      </c>
      <c r="G267" t="e">
        <v>#N/A</v>
      </c>
      <c r="H267">
        <f t="shared" si="26"/>
        <v>0</v>
      </c>
      <c r="I267">
        <f t="shared" si="27"/>
        <v>0</v>
      </c>
      <c r="J267">
        <v>232.73477020000001</v>
      </c>
      <c r="K267">
        <f t="shared" si="28"/>
        <v>2.992853389157249E-2</v>
      </c>
      <c r="L267">
        <v>41.7394386</v>
      </c>
      <c r="M267">
        <f t="shared" si="29"/>
        <v>1.8559361033474754E-2</v>
      </c>
      <c r="O267">
        <v>22</v>
      </c>
      <c r="P267">
        <v>3.6519496999999998E-2</v>
      </c>
      <c r="Q267">
        <v>12</v>
      </c>
      <c r="R267">
        <v>2.2967669999999999E-2</v>
      </c>
      <c r="S267">
        <v>29</v>
      </c>
      <c r="T267">
        <v>4.8455101E-2</v>
      </c>
      <c r="U267" t="str">
        <f>INDEX(ClusterAssignments!$C$2:$C$545,MATCH('Cities&amp;Data'!B267,ClusterAssignments!$A$2:$A$545,0))</f>
        <v>22</v>
      </c>
    </row>
    <row r="268" spans="1:21">
      <c r="A268" s="1" t="s">
        <v>24</v>
      </c>
      <c r="B268" s="1" t="s">
        <v>349</v>
      </c>
      <c r="C268">
        <v>324</v>
      </c>
      <c r="D268">
        <f t="shared" si="24"/>
        <v>2.2592655271619563E-2</v>
      </c>
      <c r="E268">
        <v>4800</v>
      </c>
      <c r="F268">
        <f t="shared" si="25"/>
        <v>0.11193974928243751</v>
      </c>
      <c r="G268" t="e">
        <v>#N/A</v>
      </c>
      <c r="H268">
        <f t="shared" si="26"/>
        <v>0</v>
      </c>
      <c r="I268">
        <f t="shared" si="27"/>
        <v>0</v>
      </c>
      <c r="J268">
        <v>231.5569083</v>
      </c>
      <c r="K268">
        <f t="shared" si="28"/>
        <v>2.9722733499045015E-2</v>
      </c>
      <c r="L268">
        <v>31.1153926</v>
      </c>
      <c r="M268">
        <f t="shared" si="29"/>
        <v>1.2371035663272745E-2</v>
      </c>
      <c r="O268">
        <v>22</v>
      </c>
      <c r="P268">
        <v>1.4944031E-2</v>
      </c>
      <c r="Q268">
        <v>12</v>
      </c>
      <c r="R268">
        <v>3.2311576000000002E-2</v>
      </c>
      <c r="S268">
        <v>29</v>
      </c>
      <c r="T268">
        <v>2.9442895E-2</v>
      </c>
      <c r="U268" t="str">
        <f>INDEX(ClusterAssignments!$C$2:$C$545,MATCH('Cities&amp;Data'!B268,ClusterAssignments!$A$2:$A$545,0))</f>
        <v>22</v>
      </c>
    </row>
    <row r="269" spans="1:21">
      <c r="A269" s="1" t="s">
        <v>33</v>
      </c>
      <c r="B269" s="1" t="s">
        <v>355</v>
      </c>
      <c r="C269">
        <v>337</v>
      </c>
      <c r="D269">
        <f t="shared" si="24"/>
        <v>2.3692672194956844E-2</v>
      </c>
      <c r="E269">
        <v>3300</v>
      </c>
      <c r="F269">
        <f t="shared" si="25"/>
        <v>7.5141672595245693E-2</v>
      </c>
      <c r="G269" t="e">
        <v>#N/A</v>
      </c>
      <c r="H269">
        <f t="shared" si="26"/>
        <v>0</v>
      </c>
      <c r="I269">
        <f t="shared" si="27"/>
        <v>0</v>
      </c>
      <c r="J269">
        <v>229.51504310000001</v>
      </c>
      <c r="K269">
        <f t="shared" si="28"/>
        <v>2.9365971250730347E-2</v>
      </c>
      <c r="L269">
        <v>31.536014900000001</v>
      </c>
      <c r="M269">
        <f t="shared" si="29"/>
        <v>1.2616040970136319E-2</v>
      </c>
      <c r="O269">
        <v>22</v>
      </c>
      <c r="P269">
        <v>9.8760619999999993E-2</v>
      </c>
      <c r="Q269">
        <v>12</v>
      </c>
      <c r="R269">
        <v>4.9157324000000002E-2</v>
      </c>
      <c r="S269">
        <v>29</v>
      </c>
      <c r="T269">
        <v>5.9769247999999997E-2</v>
      </c>
      <c r="U269" t="str">
        <f>INDEX(ClusterAssignments!$C$2:$C$545,MATCH('Cities&amp;Data'!B269,ClusterAssignments!$A$2:$A$545,0))</f>
        <v>22</v>
      </c>
    </row>
    <row r="270" spans="1:21">
      <c r="A270" s="1" t="s">
        <v>652</v>
      </c>
      <c r="B270" s="1" t="s">
        <v>416</v>
      </c>
      <c r="C270">
        <v>586</v>
      </c>
      <c r="D270">
        <f t="shared" si="24"/>
        <v>4.4762227111186326E-2</v>
      </c>
      <c r="E270">
        <v>2100</v>
      </c>
      <c r="F270">
        <f t="shared" si="25"/>
        <v>4.5703211245492238E-2</v>
      </c>
      <c r="G270" t="e">
        <v>#N/A</v>
      </c>
      <c r="H270">
        <f t="shared" si="26"/>
        <v>0</v>
      </c>
      <c r="I270">
        <f t="shared" si="27"/>
        <v>0</v>
      </c>
      <c r="J270">
        <v>229.0378642</v>
      </c>
      <c r="K270">
        <f t="shared" si="28"/>
        <v>2.9282596786435484E-2</v>
      </c>
      <c r="L270">
        <v>68.5406172</v>
      </c>
      <c r="M270">
        <f t="shared" si="29"/>
        <v>3.4170589889382867E-2</v>
      </c>
      <c r="N270" t="s">
        <v>646</v>
      </c>
      <c r="O270">
        <v>7</v>
      </c>
      <c r="P270">
        <v>3.2924504E-2</v>
      </c>
      <c r="Q270">
        <v>12</v>
      </c>
      <c r="R270">
        <v>0.293573531</v>
      </c>
      <c r="S270">
        <v>9</v>
      </c>
      <c r="T270">
        <v>6.114816E-2</v>
      </c>
      <c r="U270" t="str">
        <f>INDEX(ClusterAssignments!$C$2:$C$545,MATCH('Cities&amp;Data'!B270,ClusterAssignments!$A$2:$A$545,0))</f>
        <v>7</v>
      </c>
    </row>
    <row r="271" spans="1:21">
      <c r="A271" s="1" t="s">
        <v>683</v>
      </c>
      <c r="B271" s="1" t="s">
        <v>360</v>
      </c>
      <c r="C271">
        <v>290</v>
      </c>
      <c r="D271">
        <f t="shared" si="24"/>
        <v>1.971568793366052E-2</v>
      </c>
      <c r="E271">
        <v>3200</v>
      </c>
      <c r="F271">
        <f t="shared" si="25"/>
        <v>7.2688467482766236E-2</v>
      </c>
      <c r="G271">
        <v>85</v>
      </c>
      <c r="H271">
        <f t="shared" si="26"/>
        <v>85</v>
      </c>
      <c r="I271">
        <f t="shared" si="27"/>
        <v>6.8000000000000005E-2</v>
      </c>
      <c r="J271">
        <v>228.27654699999999</v>
      </c>
      <c r="K271">
        <f t="shared" si="28"/>
        <v>2.9149576626263975E-2</v>
      </c>
      <c r="L271">
        <v>71.479774199999994</v>
      </c>
      <c r="M271">
        <f t="shared" si="29"/>
        <v>3.5882598650461915E-2</v>
      </c>
      <c r="N271" t="s">
        <v>646</v>
      </c>
      <c r="O271">
        <v>22</v>
      </c>
      <c r="P271">
        <v>0.19672814499999999</v>
      </c>
      <c r="Q271">
        <v>12</v>
      </c>
      <c r="R271">
        <v>0.108592994</v>
      </c>
      <c r="S271">
        <v>29</v>
      </c>
      <c r="T271">
        <v>0.15373100000000001</v>
      </c>
      <c r="U271" t="str">
        <f>INDEX(ClusterAssignments!$C$2:$C$545,MATCH('Cities&amp;Data'!B271,ClusterAssignments!$A$2:$A$545,0))</f>
        <v>22</v>
      </c>
    </row>
    <row r="272" spans="1:21">
      <c r="A272" s="1" t="s">
        <v>24</v>
      </c>
      <c r="B272" s="1" t="s">
        <v>350</v>
      </c>
      <c r="C272">
        <v>220</v>
      </c>
      <c r="D272">
        <f t="shared" si="24"/>
        <v>1.3792519884921306E-2</v>
      </c>
      <c r="E272">
        <v>7000</v>
      </c>
      <c r="F272">
        <f t="shared" si="25"/>
        <v>0.16591026175698551</v>
      </c>
      <c r="G272" t="e">
        <v>#N/A</v>
      </c>
      <c r="H272">
        <f t="shared" si="26"/>
        <v>0</v>
      </c>
      <c r="I272">
        <f t="shared" si="27"/>
        <v>0</v>
      </c>
      <c r="J272">
        <v>227.85791610000001</v>
      </c>
      <c r="K272">
        <f t="shared" si="28"/>
        <v>2.9076431885319279E-2</v>
      </c>
      <c r="L272">
        <v>30.618341600000001</v>
      </c>
      <c r="M272">
        <f t="shared" si="29"/>
        <v>1.2081511943817439E-2</v>
      </c>
      <c r="O272">
        <v>25</v>
      </c>
      <c r="P272">
        <v>0.12314431300000001</v>
      </c>
      <c r="Q272">
        <v>14</v>
      </c>
      <c r="R272">
        <v>0.25684299900000002</v>
      </c>
      <c r="S272">
        <v>27</v>
      </c>
      <c r="T272">
        <v>9.0981650000000001E-3</v>
      </c>
      <c r="U272" t="str">
        <f>INDEX(ClusterAssignments!$C$2:$C$545,MATCH('Cities&amp;Data'!B272,ClusterAssignments!$A$2:$A$545,0))</f>
        <v>25</v>
      </c>
    </row>
    <row r="273" spans="1:21">
      <c r="A273" s="1" t="s">
        <v>39</v>
      </c>
      <c r="B273" s="1" t="s">
        <v>356</v>
      </c>
      <c r="C273">
        <v>363</v>
      </c>
      <c r="D273">
        <f t="shared" si="24"/>
        <v>2.5892706041631408E-2</v>
      </c>
      <c r="E273">
        <v>7400</v>
      </c>
      <c r="F273">
        <f t="shared" si="25"/>
        <v>0.17572308220690333</v>
      </c>
      <c r="G273" t="e">
        <v>#N/A</v>
      </c>
      <c r="H273">
        <f t="shared" si="26"/>
        <v>0</v>
      </c>
      <c r="I273">
        <f t="shared" si="27"/>
        <v>0</v>
      </c>
      <c r="J273">
        <v>227.65777370000001</v>
      </c>
      <c r="K273">
        <f t="shared" si="28"/>
        <v>2.9041462264108683E-2</v>
      </c>
      <c r="L273">
        <v>22.160866500000001</v>
      </c>
      <c r="M273">
        <f t="shared" si="29"/>
        <v>7.1551771247492808E-3</v>
      </c>
      <c r="O273">
        <v>25</v>
      </c>
      <c r="P273">
        <v>8.3680870000000004E-2</v>
      </c>
      <c r="Q273">
        <v>14</v>
      </c>
      <c r="R273">
        <v>0.184770508</v>
      </c>
      <c r="S273">
        <v>27</v>
      </c>
      <c r="T273">
        <v>1.7127334000000001E-2</v>
      </c>
      <c r="U273" t="str">
        <f>INDEX(ClusterAssignments!$C$2:$C$545,MATCH('Cities&amp;Data'!B273,ClusterAssignments!$A$2:$A$545,0))</f>
        <v>25</v>
      </c>
    </row>
    <row r="274" spans="1:21">
      <c r="A274" s="1" t="s">
        <v>24</v>
      </c>
      <c r="B274" s="1" t="s">
        <v>367</v>
      </c>
      <c r="C274">
        <v>321</v>
      </c>
      <c r="D274">
        <f t="shared" si="24"/>
        <v>2.2338805212387881E-2</v>
      </c>
      <c r="E274">
        <v>4800</v>
      </c>
      <c r="F274">
        <f t="shared" si="25"/>
        <v>0.11193974928243751</v>
      </c>
      <c r="G274" t="e">
        <v>#N/A</v>
      </c>
      <c r="H274">
        <f t="shared" si="26"/>
        <v>0</v>
      </c>
      <c r="I274">
        <f t="shared" si="27"/>
        <v>0</v>
      </c>
      <c r="J274">
        <v>227.1181177</v>
      </c>
      <c r="K274">
        <f t="shared" si="28"/>
        <v>2.8947171569563078E-2</v>
      </c>
      <c r="L274">
        <v>30.5189314</v>
      </c>
      <c r="M274">
        <f t="shared" si="29"/>
        <v>1.2023607199926376E-2</v>
      </c>
      <c r="O274">
        <v>22</v>
      </c>
      <c r="P274">
        <v>1.3288908E-2</v>
      </c>
      <c r="Q274">
        <v>12</v>
      </c>
      <c r="R274">
        <v>3.3020801000000002E-2</v>
      </c>
      <c r="S274">
        <v>29</v>
      </c>
      <c r="T274">
        <v>2.7818171999999999E-2</v>
      </c>
      <c r="U274" t="str">
        <f>INDEX(ClusterAssignments!$C$2:$C$545,MATCH('Cities&amp;Data'!B274,ClusterAssignments!$A$2:$A$545,0))</f>
        <v>22</v>
      </c>
    </row>
    <row r="275" spans="1:21">
      <c r="A275" s="1" t="s">
        <v>39</v>
      </c>
      <c r="B275" s="1" t="s">
        <v>361</v>
      </c>
      <c r="C275">
        <v>285</v>
      </c>
      <c r="D275">
        <f t="shared" si="24"/>
        <v>1.9292604501607719E-2</v>
      </c>
      <c r="E275">
        <v>9300</v>
      </c>
      <c r="F275">
        <f t="shared" si="25"/>
        <v>0.22233397934401294</v>
      </c>
      <c r="G275" t="e">
        <v>#N/A</v>
      </c>
      <c r="H275">
        <f t="shared" si="26"/>
        <v>0</v>
      </c>
      <c r="I275">
        <f t="shared" si="27"/>
        <v>0</v>
      </c>
      <c r="J275">
        <v>226.80512289999999</v>
      </c>
      <c r="K275">
        <f t="shared" si="28"/>
        <v>2.8892483959157257E-2</v>
      </c>
      <c r="L275">
        <v>22.077867000000001</v>
      </c>
      <c r="M275">
        <f t="shared" si="29"/>
        <v>7.1068313333658402E-3</v>
      </c>
      <c r="O275">
        <v>25</v>
      </c>
      <c r="P275">
        <v>4.5100794E-2</v>
      </c>
      <c r="Q275">
        <v>14</v>
      </c>
      <c r="R275">
        <v>7.3248480000000001E-3</v>
      </c>
      <c r="S275">
        <v>23</v>
      </c>
      <c r="T275">
        <v>0.180532627</v>
      </c>
      <c r="U275" t="str">
        <f>INDEX(ClusterAssignments!$C$2:$C$545,MATCH('Cities&amp;Data'!B275,ClusterAssignments!$A$2:$A$545,0))</f>
        <v>25</v>
      </c>
    </row>
    <row r="276" spans="1:21">
      <c r="A276" s="1" t="s">
        <v>14</v>
      </c>
      <c r="B276" s="1" t="s">
        <v>419</v>
      </c>
      <c r="C276">
        <v>440</v>
      </c>
      <c r="D276">
        <f t="shared" si="24"/>
        <v>3.2408190895244542E-2</v>
      </c>
      <c r="E276">
        <v>1800</v>
      </c>
      <c r="F276">
        <f t="shared" si="25"/>
        <v>3.8343595908053869E-2</v>
      </c>
      <c r="G276" t="e">
        <v>#N/A</v>
      </c>
      <c r="H276">
        <f t="shared" si="26"/>
        <v>0</v>
      </c>
      <c r="I276">
        <f t="shared" si="27"/>
        <v>0</v>
      </c>
      <c r="J276">
        <v>223.70776939999999</v>
      </c>
      <c r="K276">
        <f t="shared" si="28"/>
        <v>2.8351302886829216E-2</v>
      </c>
      <c r="L276">
        <v>56.201688249999997</v>
      </c>
      <c r="M276">
        <f t="shared" si="29"/>
        <v>2.6983374485533427E-2</v>
      </c>
      <c r="O276">
        <v>7</v>
      </c>
      <c r="P276">
        <v>8.9993904999999999E-2</v>
      </c>
      <c r="Q276">
        <v>12</v>
      </c>
      <c r="R276">
        <v>0.321528541</v>
      </c>
      <c r="S276">
        <v>9</v>
      </c>
      <c r="T276">
        <v>0.129984298</v>
      </c>
      <c r="U276" t="str">
        <f>INDEX(ClusterAssignments!$C$2:$C$545,MATCH('Cities&amp;Data'!B276,ClusterAssignments!$A$2:$A$545,0))</f>
        <v>7</v>
      </c>
    </row>
    <row r="277" spans="1:21">
      <c r="A277" s="1" t="s">
        <v>24</v>
      </c>
      <c r="B277" s="1" t="s">
        <v>372</v>
      </c>
      <c r="C277">
        <v>264</v>
      </c>
      <c r="D277">
        <f t="shared" si="24"/>
        <v>1.7515654086985955E-2</v>
      </c>
      <c r="E277">
        <v>5700</v>
      </c>
      <c r="F277">
        <f t="shared" si="25"/>
        <v>0.1340185952947526</v>
      </c>
      <c r="G277" t="e">
        <v>#N/A</v>
      </c>
      <c r="H277">
        <f t="shared" si="26"/>
        <v>0</v>
      </c>
      <c r="I277">
        <f t="shared" si="27"/>
        <v>0</v>
      </c>
      <c r="J277">
        <v>223.41912550000001</v>
      </c>
      <c r="K277">
        <f t="shared" si="28"/>
        <v>2.8300869955837343E-2</v>
      </c>
      <c r="L277">
        <v>30.021880400000001</v>
      </c>
      <c r="M277">
        <f t="shared" si="29"/>
        <v>1.1734083480471069E-2</v>
      </c>
      <c r="O277">
        <v>22</v>
      </c>
      <c r="P277">
        <v>8.0997510999999994E-2</v>
      </c>
      <c r="Q277">
        <v>12</v>
      </c>
      <c r="R277">
        <v>0.15159119300000001</v>
      </c>
      <c r="S277">
        <v>29</v>
      </c>
      <c r="T277">
        <v>0.12861629699999999</v>
      </c>
      <c r="U277" t="str">
        <f>INDEX(ClusterAssignments!$C$2:$C$545,MATCH('Cities&amp;Data'!B277,ClusterAssignments!$A$2:$A$545,0))</f>
        <v>22</v>
      </c>
    </row>
    <row r="278" spans="1:21">
      <c r="A278" s="1" t="s">
        <v>684</v>
      </c>
      <c r="B278" s="1" t="s">
        <v>423</v>
      </c>
      <c r="C278">
        <v>641</v>
      </c>
      <c r="D278">
        <f t="shared" si="24"/>
        <v>4.9416144863767136E-2</v>
      </c>
      <c r="E278">
        <v>1900</v>
      </c>
      <c r="F278">
        <f t="shared" si="25"/>
        <v>4.0796801020533326E-2</v>
      </c>
      <c r="G278">
        <v>35.1</v>
      </c>
      <c r="H278">
        <f t="shared" si="26"/>
        <v>35.1</v>
      </c>
      <c r="I278">
        <f t="shared" si="27"/>
        <v>2.8080000000000001E-2</v>
      </c>
      <c r="J278">
        <v>223.34380870000001</v>
      </c>
      <c r="K278">
        <f t="shared" si="28"/>
        <v>2.8287710325660059E-2</v>
      </c>
      <c r="L278">
        <v>60.685286300000001</v>
      </c>
      <c r="M278">
        <f t="shared" si="29"/>
        <v>2.9594993784113576E-2</v>
      </c>
      <c r="N278" t="s">
        <v>64</v>
      </c>
      <c r="O278">
        <v>7</v>
      </c>
      <c r="P278">
        <v>1.9535019000000001E-2</v>
      </c>
      <c r="Q278">
        <v>12</v>
      </c>
      <c r="R278">
        <v>0.338947251</v>
      </c>
      <c r="S278">
        <v>9</v>
      </c>
      <c r="T278">
        <v>3.7436150000000001E-2</v>
      </c>
      <c r="U278" t="str">
        <f>INDEX(ClusterAssignments!$C$2:$C$545,MATCH('Cities&amp;Data'!B278,ClusterAssignments!$A$2:$A$545,0))</f>
        <v>7</v>
      </c>
    </row>
    <row r="279" spans="1:21">
      <c r="A279" s="1" t="s">
        <v>33</v>
      </c>
      <c r="B279" s="1" t="s">
        <v>368</v>
      </c>
      <c r="C279">
        <v>163</v>
      </c>
      <c r="D279">
        <f t="shared" si="24"/>
        <v>8.9693687595193781E-3</v>
      </c>
      <c r="E279">
        <v>6600</v>
      </c>
      <c r="F279">
        <f t="shared" si="25"/>
        <v>0.15609744130706768</v>
      </c>
      <c r="G279">
        <v>13.5</v>
      </c>
      <c r="H279">
        <f t="shared" si="26"/>
        <v>13.5</v>
      </c>
      <c r="I279">
        <f t="shared" si="27"/>
        <v>1.0800000000000001E-2</v>
      </c>
      <c r="J279">
        <v>223.2838654</v>
      </c>
      <c r="K279">
        <f t="shared" si="28"/>
        <v>2.8277236810327407E-2</v>
      </c>
      <c r="L279">
        <v>30.679833500000001</v>
      </c>
      <c r="M279">
        <f t="shared" si="29"/>
        <v>1.2117329925482043E-2</v>
      </c>
      <c r="O279">
        <v>25</v>
      </c>
      <c r="P279">
        <v>0.19863161400000001</v>
      </c>
      <c r="Q279">
        <v>14</v>
      </c>
      <c r="R279">
        <v>0.36525244499999998</v>
      </c>
      <c r="S279">
        <v>27</v>
      </c>
      <c r="T279">
        <v>3.4343969000000002E-2</v>
      </c>
      <c r="U279" t="str">
        <f>INDEX(ClusterAssignments!$C$2:$C$545,MATCH('Cities&amp;Data'!B279,ClusterAssignments!$A$2:$A$545,0))</f>
        <v>25</v>
      </c>
    </row>
    <row r="280" spans="1:21">
      <c r="A280" s="1" t="s">
        <v>14</v>
      </c>
      <c r="B280" s="1" t="s">
        <v>427</v>
      </c>
      <c r="C280">
        <v>650</v>
      </c>
      <c r="D280">
        <f t="shared" si="24"/>
        <v>5.0177695041462175E-2</v>
      </c>
      <c r="E280">
        <v>1100</v>
      </c>
      <c r="F280">
        <f t="shared" si="25"/>
        <v>2.1171160120697693E-2</v>
      </c>
      <c r="G280" t="e">
        <v>#N/A</v>
      </c>
      <c r="H280">
        <f t="shared" si="26"/>
        <v>0</v>
      </c>
      <c r="I280">
        <f t="shared" si="27"/>
        <v>0</v>
      </c>
      <c r="J280">
        <v>222.4146609</v>
      </c>
      <c r="K280">
        <f t="shared" si="28"/>
        <v>2.8125366181617331E-2</v>
      </c>
      <c r="L280">
        <v>55.876823000000002</v>
      </c>
      <c r="M280">
        <f t="shared" si="29"/>
        <v>2.6794146025070058E-2</v>
      </c>
      <c r="O280">
        <v>7</v>
      </c>
      <c r="P280">
        <v>7.6114963999999993E-2</v>
      </c>
      <c r="Q280">
        <v>12</v>
      </c>
      <c r="R280">
        <v>0.56944739499999997</v>
      </c>
      <c r="S280">
        <v>9</v>
      </c>
      <c r="T280">
        <v>7.130309E-2</v>
      </c>
      <c r="U280" t="str">
        <f>INDEX(ClusterAssignments!$C$2:$C$545,MATCH('Cities&amp;Data'!B280,ClusterAssignments!$A$2:$A$545,0))</f>
        <v>7</v>
      </c>
    </row>
    <row r="281" spans="1:21">
      <c r="A281" s="1" t="s">
        <v>51</v>
      </c>
      <c r="B281" s="1" t="s">
        <v>377</v>
      </c>
      <c r="C281">
        <v>368</v>
      </c>
      <c r="D281">
        <f t="shared" si="24"/>
        <v>2.6315789473684209E-2</v>
      </c>
      <c r="E281">
        <v>3300</v>
      </c>
      <c r="F281">
        <f t="shared" si="25"/>
        <v>7.5141672595245693E-2</v>
      </c>
      <c r="G281">
        <v>10.4</v>
      </c>
      <c r="H281">
        <f t="shared" si="26"/>
        <v>10.4</v>
      </c>
      <c r="I281">
        <f t="shared" si="27"/>
        <v>8.320000000000001E-3</v>
      </c>
      <c r="J281">
        <v>221.3362453</v>
      </c>
      <c r="K281">
        <f t="shared" si="28"/>
        <v>2.7936941414853287E-2</v>
      </c>
      <c r="L281">
        <v>57.688321449999997</v>
      </c>
      <c r="M281">
        <f t="shared" si="29"/>
        <v>2.7849312937583109E-2</v>
      </c>
      <c r="N281" t="s">
        <v>37</v>
      </c>
      <c r="O281">
        <v>22</v>
      </c>
      <c r="P281">
        <v>0.13899926600000001</v>
      </c>
      <c r="Q281">
        <v>12</v>
      </c>
      <c r="R281">
        <v>5.7460878999999999E-2</v>
      </c>
      <c r="S281">
        <v>29</v>
      </c>
      <c r="T281">
        <v>9.8299374999999994E-2</v>
      </c>
      <c r="U281" t="str">
        <f>INDEX(ClusterAssignments!$C$2:$C$545,MATCH('Cities&amp;Data'!B281,ClusterAssignments!$A$2:$A$545,0))</f>
        <v>22</v>
      </c>
    </row>
    <row r="282" spans="1:21">
      <c r="A282" s="1" t="s">
        <v>685</v>
      </c>
      <c r="B282" s="1" t="s">
        <v>431</v>
      </c>
      <c r="C282">
        <v>531</v>
      </c>
      <c r="D282">
        <f t="shared" si="24"/>
        <v>4.0108309358605515E-2</v>
      </c>
      <c r="E282">
        <v>3100</v>
      </c>
      <c r="F282">
        <f t="shared" si="25"/>
        <v>7.023526237028678E-2</v>
      </c>
      <c r="G282">
        <v>10.3</v>
      </c>
      <c r="H282">
        <f t="shared" si="26"/>
        <v>10.3</v>
      </c>
      <c r="I282">
        <f t="shared" si="27"/>
        <v>8.2400000000000008E-3</v>
      </c>
      <c r="J282">
        <v>220.99429420000001</v>
      </c>
      <c r="K282">
        <f t="shared" si="28"/>
        <v>2.7877194452492763E-2</v>
      </c>
      <c r="L282">
        <v>47.881020900000003</v>
      </c>
      <c r="M282">
        <f t="shared" si="29"/>
        <v>2.2136727844600541E-2</v>
      </c>
      <c r="N282" t="s">
        <v>64</v>
      </c>
      <c r="O282">
        <v>7</v>
      </c>
      <c r="P282">
        <v>9.8707534E-2</v>
      </c>
      <c r="Q282">
        <v>12</v>
      </c>
      <c r="R282">
        <v>7.4780833000000005E-2</v>
      </c>
      <c r="S282">
        <v>29</v>
      </c>
      <c r="T282">
        <v>0.13354849499999999</v>
      </c>
      <c r="U282" t="str">
        <f>INDEX(ClusterAssignments!$C$2:$C$545,MATCH('Cities&amp;Data'!B282,ClusterAssignments!$A$2:$A$545,0))</f>
        <v>7</v>
      </c>
    </row>
    <row r="283" spans="1:21">
      <c r="A283" s="1" t="s">
        <v>24</v>
      </c>
      <c r="B283" s="1" t="s">
        <v>382</v>
      </c>
      <c r="C283">
        <v>363</v>
      </c>
      <c r="D283">
        <f t="shared" si="24"/>
        <v>2.5892706041631408E-2</v>
      </c>
      <c r="E283">
        <v>4000</v>
      </c>
      <c r="F283">
        <f t="shared" si="25"/>
        <v>9.2314108382601873E-2</v>
      </c>
      <c r="G283" t="e">
        <v>#N/A</v>
      </c>
      <c r="H283">
        <f t="shared" si="26"/>
        <v>0</v>
      </c>
      <c r="I283">
        <f t="shared" si="27"/>
        <v>0</v>
      </c>
      <c r="J283">
        <v>216.02114130000001</v>
      </c>
      <c r="K283">
        <f t="shared" si="28"/>
        <v>2.7008266763330607E-2</v>
      </c>
      <c r="L283">
        <v>29.027778399999999</v>
      </c>
      <c r="M283">
        <f t="shared" si="29"/>
        <v>1.1155036041560453E-2</v>
      </c>
      <c r="O283">
        <v>22</v>
      </c>
      <c r="P283">
        <v>2.6975285000000002E-2</v>
      </c>
      <c r="Q283">
        <v>12</v>
      </c>
      <c r="R283">
        <v>8.9631620000000002E-3</v>
      </c>
      <c r="S283">
        <v>29</v>
      </c>
      <c r="T283">
        <v>1.216768E-2</v>
      </c>
      <c r="U283" t="str">
        <f>INDEX(ClusterAssignments!$C$2:$C$545,MATCH('Cities&amp;Data'!B283,ClusterAssignments!$A$2:$A$545,0))</f>
        <v>22</v>
      </c>
    </row>
    <row r="284" spans="1:21">
      <c r="A284" s="1" t="s">
        <v>24</v>
      </c>
      <c r="B284" s="1" t="s">
        <v>387</v>
      </c>
      <c r="C284">
        <v>401</v>
      </c>
      <c r="D284">
        <f t="shared" si="24"/>
        <v>2.9108140125232697E-2</v>
      </c>
      <c r="E284">
        <v>3600</v>
      </c>
      <c r="F284">
        <f t="shared" si="25"/>
        <v>8.2501287932684048E-2</v>
      </c>
      <c r="G284" t="e">
        <v>#N/A</v>
      </c>
      <c r="H284">
        <f t="shared" si="26"/>
        <v>0</v>
      </c>
      <c r="I284">
        <f t="shared" si="27"/>
        <v>0</v>
      </c>
      <c r="J284">
        <v>213.80174600000001</v>
      </c>
      <c r="K284">
        <f t="shared" si="28"/>
        <v>2.6620485798589638E-2</v>
      </c>
      <c r="L284">
        <v>28.729547799999999</v>
      </c>
      <c r="M284">
        <f t="shared" si="29"/>
        <v>1.0981321809887269E-2</v>
      </c>
      <c r="O284">
        <v>22</v>
      </c>
      <c r="P284">
        <v>6.4917837000000006E-2</v>
      </c>
      <c r="Q284">
        <v>12</v>
      </c>
      <c r="R284">
        <v>2.3524692999999999E-2</v>
      </c>
      <c r="S284">
        <v>29</v>
      </c>
      <c r="T284">
        <v>3.5104924000000003E-2</v>
      </c>
      <c r="U284" t="str">
        <f>INDEX(ClusterAssignments!$C$2:$C$545,MATCH('Cities&amp;Data'!B284,ClusterAssignments!$A$2:$A$545,0))</f>
        <v>22</v>
      </c>
    </row>
    <row r="285" spans="1:21">
      <c r="A285" s="1" t="s">
        <v>644</v>
      </c>
      <c r="B285" s="1" t="s">
        <v>373</v>
      </c>
      <c r="C285">
        <v>259</v>
      </c>
      <c r="D285">
        <f t="shared" si="24"/>
        <v>1.7092570654933154E-2</v>
      </c>
      <c r="E285">
        <v>8000</v>
      </c>
      <c r="F285">
        <f t="shared" si="25"/>
        <v>0.19044231288178004</v>
      </c>
      <c r="G285" t="e">
        <v>#N/A</v>
      </c>
      <c r="H285">
        <f t="shared" si="26"/>
        <v>0</v>
      </c>
      <c r="I285">
        <f t="shared" si="27"/>
        <v>0</v>
      </c>
      <c r="J285">
        <v>213.24631529999999</v>
      </c>
      <c r="K285">
        <f t="shared" si="28"/>
        <v>2.6523438890049839E-2</v>
      </c>
      <c r="L285">
        <v>34.841501000000001</v>
      </c>
      <c r="M285">
        <f t="shared" si="29"/>
        <v>1.4541430176233515E-2</v>
      </c>
      <c r="O285">
        <v>25</v>
      </c>
      <c r="P285">
        <v>1.6400175999999999E-2</v>
      </c>
      <c r="Q285">
        <v>14</v>
      </c>
      <c r="R285">
        <v>7.4386876000000005E-2</v>
      </c>
      <c r="S285">
        <v>27</v>
      </c>
      <c r="T285">
        <v>3.0206631000000001E-2</v>
      </c>
      <c r="U285" t="str">
        <f>INDEX(ClusterAssignments!$C$2:$C$545,MATCH('Cities&amp;Data'!B285,ClusterAssignments!$A$2:$A$545,0))</f>
        <v>25</v>
      </c>
    </row>
    <row r="286" spans="1:21">
      <c r="A286" s="1" t="s">
        <v>14</v>
      </c>
      <c r="B286" s="1" t="s">
        <v>434</v>
      </c>
      <c r="C286">
        <v>1373</v>
      </c>
      <c r="D286">
        <f t="shared" si="24"/>
        <v>0.11135555931629718</v>
      </c>
      <c r="E286">
        <v>500</v>
      </c>
      <c r="F286">
        <f t="shared" si="25"/>
        <v>6.4519294458209647E-3</v>
      </c>
      <c r="G286" t="e">
        <v>#N/A</v>
      </c>
      <c r="H286">
        <f t="shared" si="26"/>
        <v>0</v>
      </c>
      <c r="I286">
        <f t="shared" si="27"/>
        <v>0</v>
      </c>
      <c r="J286">
        <v>210.77668439999999</v>
      </c>
      <c r="K286">
        <f t="shared" si="28"/>
        <v>2.609193583471035E-2</v>
      </c>
      <c r="L286">
        <v>52.953035749999998</v>
      </c>
      <c r="M286">
        <f t="shared" si="29"/>
        <v>2.5091089880899729E-2</v>
      </c>
      <c r="N286" t="s">
        <v>64</v>
      </c>
      <c r="O286">
        <v>7</v>
      </c>
      <c r="P286">
        <v>0.41229380399999999</v>
      </c>
      <c r="Q286">
        <v>9</v>
      </c>
      <c r="R286">
        <v>0.44266997299999999</v>
      </c>
      <c r="S286">
        <v>9</v>
      </c>
      <c r="T286">
        <v>0.30528983399999998</v>
      </c>
      <c r="U286" t="str">
        <f>INDEX(ClusterAssignments!$C$2:$C$545,MATCH('Cities&amp;Data'!B286,ClusterAssignments!$A$2:$A$545,0))</f>
        <v>7</v>
      </c>
    </row>
    <row r="287" spans="1:21">
      <c r="A287" s="1" t="s">
        <v>645</v>
      </c>
      <c r="B287" s="1" t="s">
        <v>437</v>
      </c>
      <c r="C287">
        <v>443</v>
      </c>
      <c r="D287">
        <f t="shared" si="24"/>
        <v>3.2662040954476224E-2</v>
      </c>
      <c r="E287">
        <v>2400</v>
      </c>
      <c r="F287">
        <f t="shared" si="25"/>
        <v>5.30628265829306E-2</v>
      </c>
      <c r="G287">
        <v>45.5</v>
      </c>
      <c r="H287">
        <f t="shared" si="26"/>
        <v>45.5</v>
      </c>
      <c r="I287">
        <f t="shared" si="27"/>
        <v>3.6400000000000002E-2</v>
      </c>
      <c r="J287">
        <v>210.59115800000001</v>
      </c>
      <c r="K287">
        <f t="shared" si="28"/>
        <v>2.6059519975139542E-2</v>
      </c>
      <c r="L287">
        <v>51.599743199999999</v>
      </c>
      <c r="M287">
        <f t="shared" si="29"/>
        <v>2.4302820080442322E-2</v>
      </c>
      <c r="O287">
        <v>7</v>
      </c>
      <c r="P287">
        <v>8.8564736000000005E-2</v>
      </c>
      <c r="Q287">
        <v>12</v>
      </c>
      <c r="R287">
        <v>0.17903161200000001</v>
      </c>
      <c r="S287">
        <v>9</v>
      </c>
      <c r="T287">
        <v>0.146658173</v>
      </c>
      <c r="U287" t="str">
        <f>INDEX(ClusterAssignments!$C$2:$C$545,MATCH('Cities&amp;Data'!B287,ClusterAssignments!$A$2:$A$545,0))</f>
        <v>7</v>
      </c>
    </row>
    <row r="288" spans="1:21">
      <c r="A288" s="1" t="s">
        <v>24</v>
      </c>
      <c r="B288" s="1" t="s">
        <v>186</v>
      </c>
      <c r="C288">
        <v>117</v>
      </c>
      <c r="D288">
        <f t="shared" si="24"/>
        <v>5.0770011846336099E-3</v>
      </c>
      <c r="E288">
        <v>12100</v>
      </c>
      <c r="F288">
        <f t="shared" si="25"/>
        <v>0.29102372249343766</v>
      </c>
      <c r="G288" t="e">
        <v>#N/A</v>
      </c>
      <c r="H288">
        <f t="shared" si="26"/>
        <v>0</v>
      </c>
      <c r="I288">
        <f t="shared" si="27"/>
        <v>0</v>
      </c>
      <c r="J288">
        <v>208.62315699999999</v>
      </c>
      <c r="K288">
        <f t="shared" si="28"/>
        <v>2.57156635533515E-2</v>
      </c>
      <c r="L288">
        <v>28.033676400000001</v>
      </c>
      <c r="M288">
        <f t="shared" si="29"/>
        <v>1.0575988602649841E-2</v>
      </c>
      <c r="O288">
        <v>20</v>
      </c>
      <c r="P288">
        <v>0.122139469</v>
      </c>
      <c r="Q288">
        <v>14</v>
      </c>
      <c r="R288">
        <v>0.49363200200000001</v>
      </c>
      <c r="S288">
        <v>23</v>
      </c>
      <c r="T288">
        <v>7.0540554000000005E-2</v>
      </c>
      <c r="U288" t="str">
        <f>INDEX(ClusterAssignments!$C$2:$C$545,MATCH('Cities&amp;Data'!B288,ClusterAssignments!$A$2:$A$545,0))</f>
        <v>20</v>
      </c>
    </row>
    <row r="289" spans="1:21">
      <c r="A289" s="1" t="s">
        <v>24</v>
      </c>
      <c r="B289" s="1" t="s">
        <v>378</v>
      </c>
      <c r="C289">
        <v>181</v>
      </c>
      <c r="D289">
        <f t="shared" si="24"/>
        <v>1.0492469114909459E-2</v>
      </c>
      <c r="E289">
        <v>7800</v>
      </c>
      <c r="F289">
        <f t="shared" si="25"/>
        <v>0.18553590265682113</v>
      </c>
      <c r="G289" t="e">
        <v>#N/A</v>
      </c>
      <c r="H289">
        <f t="shared" si="26"/>
        <v>0</v>
      </c>
      <c r="I289">
        <f t="shared" si="27"/>
        <v>0</v>
      </c>
      <c r="J289">
        <v>208.62315699999999</v>
      </c>
      <c r="K289">
        <f t="shared" si="28"/>
        <v>2.57156635533515E-2</v>
      </c>
      <c r="L289">
        <v>28.033676400000001</v>
      </c>
      <c r="M289">
        <f t="shared" si="29"/>
        <v>1.0575988602649841E-2</v>
      </c>
      <c r="O289">
        <v>25</v>
      </c>
      <c r="P289">
        <v>2.6537761E-2</v>
      </c>
      <c r="Q289">
        <v>14</v>
      </c>
      <c r="R289">
        <v>0.10584402399999999</v>
      </c>
      <c r="S289">
        <v>27</v>
      </c>
      <c r="T289">
        <v>1.6325131E-2</v>
      </c>
      <c r="U289" t="str">
        <f>INDEX(ClusterAssignments!$C$2:$C$545,MATCH('Cities&amp;Data'!B289,ClusterAssignments!$A$2:$A$545,0))</f>
        <v>25</v>
      </c>
    </row>
    <row r="290" spans="1:21">
      <c r="A290" s="1" t="s">
        <v>24</v>
      </c>
      <c r="B290" s="1" t="s">
        <v>391</v>
      </c>
      <c r="C290">
        <v>389</v>
      </c>
      <c r="D290">
        <f t="shared" si="24"/>
        <v>2.8092739888305972E-2</v>
      </c>
      <c r="E290">
        <v>3600</v>
      </c>
      <c r="F290">
        <f t="shared" si="25"/>
        <v>8.2501287932684048E-2</v>
      </c>
      <c r="G290">
        <v>21.966999999999999</v>
      </c>
      <c r="H290">
        <f t="shared" si="26"/>
        <v>21.966999999999999</v>
      </c>
      <c r="I290">
        <f t="shared" si="27"/>
        <v>1.7573599999999998E-2</v>
      </c>
      <c r="J290">
        <v>208.62315699999999</v>
      </c>
      <c r="K290">
        <f t="shared" si="28"/>
        <v>2.57156635533515E-2</v>
      </c>
      <c r="L290">
        <v>28.033676400000001</v>
      </c>
      <c r="M290">
        <f t="shared" si="29"/>
        <v>1.0575988602649841E-2</v>
      </c>
      <c r="O290">
        <v>22</v>
      </c>
      <c r="P290">
        <v>6.1926561999999997E-2</v>
      </c>
      <c r="Q290">
        <v>12</v>
      </c>
      <c r="R290">
        <v>2.4868359E-2</v>
      </c>
      <c r="S290">
        <v>29</v>
      </c>
      <c r="T290">
        <v>3.2330105999999997E-2</v>
      </c>
      <c r="U290" t="str">
        <f>INDEX(ClusterAssignments!$C$2:$C$545,MATCH('Cities&amp;Data'!B290,ClusterAssignments!$A$2:$A$545,0))</f>
        <v>22</v>
      </c>
    </row>
    <row r="291" spans="1:21">
      <c r="A291" s="1" t="s">
        <v>14</v>
      </c>
      <c r="B291" s="1" t="s">
        <v>440</v>
      </c>
      <c r="C291">
        <v>702</v>
      </c>
      <c r="D291">
        <f t="shared" si="24"/>
        <v>5.4577762734811304E-2</v>
      </c>
      <c r="E291">
        <v>1000</v>
      </c>
      <c r="F291">
        <f t="shared" si="25"/>
        <v>1.8717955008218237E-2</v>
      </c>
      <c r="G291" t="e">
        <v>#N/A</v>
      </c>
      <c r="H291">
        <f t="shared" si="26"/>
        <v>0</v>
      </c>
      <c r="I291">
        <f t="shared" si="27"/>
        <v>0</v>
      </c>
      <c r="J291">
        <v>208.19046750000001</v>
      </c>
      <c r="K291">
        <f t="shared" si="28"/>
        <v>2.5640062441758951E-2</v>
      </c>
      <c r="L291">
        <v>52.303305250000001</v>
      </c>
      <c r="M291">
        <f t="shared" si="29"/>
        <v>2.4712632959972999E-2</v>
      </c>
      <c r="O291">
        <v>7</v>
      </c>
      <c r="P291">
        <v>8.4893434000000004E-2</v>
      </c>
      <c r="Q291">
        <v>12</v>
      </c>
      <c r="R291">
        <v>0.61882024700000005</v>
      </c>
      <c r="S291">
        <v>9</v>
      </c>
      <c r="T291">
        <v>7.2255446000000001E-2</v>
      </c>
      <c r="U291" t="str">
        <f>INDEX(ClusterAssignments!$C$2:$C$545,MATCH('Cities&amp;Data'!B291,ClusterAssignments!$A$2:$A$545,0))</f>
        <v>7</v>
      </c>
    </row>
    <row r="292" spans="1:21">
      <c r="A292" s="1" t="s">
        <v>644</v>
      </c>
      <c r="B292" s="1" t="s">
        <v>394</v>
      </c>
      <c r="C292">
        <v>337</v>
      </c>
      <c r="D292">
        <f t="shared" si="24"/>
        <v>2.3692672194956844E-2</v>
      </c>
      <c r="E292">
        <v>6000</v>
      </c>
      <c r="F292">
        <f t="shared" si="25"/>
        <v>0.14137821063219097</v>
      </c>
      <c r="G292" t="e">
        <v>#N/A</v>
      </c>
      <c r="H292">
        <f t="shared" si="26"/>
        <v>0</v>
      </c>
      <c r="I292">
        <f t="shared" si="27"/>
        <v>0</v>
      </c>
      <c r="J292">
        <v>208.07043379999999</v>
      </c>
      <c r="K292">
        <f t="shared" si="28"/>
        <v>2.5619089709236972E-2</v>
      </c>
      <c r="L292">
        <v>33.995833500000003</v>
      </c>
      <c r="M292">
        <f t="shared" si="29"/>
        <v>1.4048843298785385E-2</v>
      </c>
      <c r="O292">
        <v>22</v>
      </c>
      <c r="P292">
        <v>0.123247994</v>
      </c>
      <c r="Q292">
        <v>12</v>
      </c>
      <c r="R292">
        <v>0.19294307199999999</v>
      </c>
      <c r="S292">
        <v>27</v>
      </c>
      <c r="T292">
        <v>0.10421192</v>
      </c>
      <c r="U292" t="str">
        <f>INDEX(ClusterAssignments!$C$2:$C$545,MATCH('Cities&amp;Data'!B292,ClusterAssignments!$A$2:$A$545,0))</f>
        <v>22</v>
      </c>
    </row>
    <row r="293" spans="1:21">
      <c r="A293" s="1" t="s">
        <v>648</v>
      </c>
      <c r="B293" s="1" t="s">
        <v>398</v>
      </c>
      <c r="C293">
        <v>142</v>
      </c>
      <c r="D293">
        <f t="shared" si="24"/>
        <v>7.1924183448976138E-3</v>
      </c>
      <c r="E293">
        <v>5700</v>
      </c>
      <c r="F293">
        <f t="shared" si="25"/>
        <v>0.1340185952947526</v>
      </c>
      <c r="G293" t="e">
        <v>#N/A</v>
      </c>
      <c r="H293">
        <f t="shared" si="26"/>
        <v>0</v>
      </c>
      <c r="I293">
        <f t="shared" si="27"/>
        <v>0</v>
      </c>
      <c r="J293">
        <v>207.84002469999999</v>
      </c>
      <c r="K293">
        <f t="shared" si="28"/>
        <v>2.5578831778131549E-2</v>
      </c>
      <c r="L293">
        <v>43.636707450000003</v>
      </c>
      <c r="M293">
        <f t="shared" si="29"/>
        <v>1.9664487739303117E-2</v>
      </c>
      <c r="O293">
        <v>22</v>
      </c>
      <c r="P293">
        <v>0.102858349</v>
      </c>
      <c r="Q293">
        <v>12</v>
      </c>
      <c r="R293">
        <v>0.185411294</v>
      </c>
      <c r="S293">
        <v>29</v>
      </c>
      <c r="T293">
        <v>0.15238860400000001</v>
      </c>
      <c r="U293" t="str">
        <f>INDEX(ClusterAssignments!$C$2:$C$545,MATCH('Cities&amp;Data'!B293,ClusterAssignments!$A$2:$A$545,0))</f>
        <v>22</v>
      </c>
    </row>
    <row r="294" spans="1:21">
      <c r="A294" s="1" t="s">
        <v>18</v>
      </c>
      <c r="B294" s="1" t="s">
        <v>402</v>
      </c>
      <c r="C294">
        <v>272</v>
      </c>
      <c r="D294">
        <f t="shared" si="24"/>
        <v>1.8192587578270435E-2</v>
      </c>
      <c r="E294">
        <v>6500</v>
      </c>
      <c r="F294">
        <f t="shared" si="25"/>
        <v>0.15364423619458822</v>
      </c>
      <c r="G294" t="e">
        <v>#N/A</v>
      </c>
      <c r="H294">
        <f t="shared" si="26"/>
        <v>0</v>
      </c>
      <c r="I294">
        <f t="shared" si="27"/>
        <v>0</v>
      </c>
      <c r="J294">
        <v>207.6306305</v>
      </c>
      <c r="K294">
        <f t="shared" si="28"/>
        <v>2.5542245648167608E-2</v>
      </c>
      <c r="L294">
        <v>25.481090699999999</v>
      </c>
      <c r="M294">
        <f t="shared" si="29"/>
        <v>9.0891510224167665E-3</v>
      </c>
      <c r="O294">
        <v>22</v>
      </c>
      <c r="P294">
        <v>0.21396991900000001</v>
      </c>
      <c r="Q294">
        <v>12</v>
      </c>
      <c r="R294">
        <v>0.32660468799999998</v>
      </c>
      <c r="S294">
        <v>27</v>
      </c>
      <c r="T294">
        <v>3.8079521999999998E-2</v>
      </c>
      <c r="U294" t="str">
        <f>INDEX(ClusterAssignments!$C$2:$C$545,MATCH('Cities&amp;Data'!B294,ClusterAssignments!$A$2:$A$545,0))</f>
        <v>22</v>
      </c>
    </row>
    <row r="295" spans="1:21">
      <c r="A295" s="1" t="s">
        <v>660</v>
      </c>
      <c r="B295" s="1" t="s">
        <v>383</v>
      </c>
      <c r="C295">
        <v>142</v>
      </c>
      <c r="D295">
        <f t="shared" si="24"/>
        <v>7.1924183448976138E-3</v>
      </c>
      <c r="E295">
        <v>7900</v>
      </c>
      <c r="F295">
        <f t="shared" si="25"/>
        <v>0.18798910776930058</v>
      </c>
      <c r="G295">
        <v>1.8</v>
      </c>
      <c r="H295">
        <f t="shared" si="26"/>
        <v>1.8</v>
      </c>
      <c r="I295">
        <f t="shared" si="27"/>
        <v>1.4400000000000001E-3</v>
      </c>
      <c r="J295">
        <v>207.51717840000001</v>
      </c>
      <c r="K295">
        <f t="shared" si="28"/>
        <v>2.5522422877167831E-2</v>
      </c>
      <c r="L295">
        <v>46.926221900000002</v>
      </c>
      <c r="M295">
        <f t="shared" si="29"/>
        <v>2.158057373202012E-2</v>
      </c>
      <c r="O295">
        <v>25</v>
      </c>
      <c r="P295">
        <v>3.8065856000000002E-2</v>
      </c>
      <c r="Q295">
        <v>14</v>
      </c>
      <c r="R295">
        <v>0.104744979</v>
      </c>
      <c r="S295">
        <v>27</v>
      </c>
      <c r="T295">
        <v>4.2365924999999999E-2</v>
      </c>
      <c r="U295" t="str">
        <f>INDEX(ClusterAssignments!$C$2:$C$545,MATCH('Cities&amp;Data'!B295,ClusterAssignments!$A$2:$A$545,0))</f>
        <v>25</v>
      </c>
    </row>
    <row r="296" spans="1:21">
      <c r="A296" s="1" t="s">
        <v>24</v>
      </c>
      <c r="B296" s="1" t="s">
        <v>406</v>
      </c>
      <c r="C296">
        <v>246</v>
      </c>
      <c r="D296">
        <f t="shared" si="24"/>
        <v>1.599255373159587E-2</v>
      </c>
      <c r="E296">
        <v>5700</v>
      </c>
      <c r="F296">
        <f t="shared" si="25"/>
        <v>0.1340185952947526</v>
      </c>
      <c r="G296" t="e">
        <v>#N/A</v>
      </c>
      <c r="H296">
        <f t="shared" si="26"/>
        <v>0</v>
      </c>
      <c r="I296">
        <f t="shared" si="27"/>
        <v>0</v>
      </c>
      <c r="J296">
        <v>207.1435601</v>
      </c>
      <c r="K296">
        <f t="shared" si="28"/>
        <v>2.5457142904366733E-2</v>
      </c>
      <c r="L296">
        <v>27.834855999999998</v>
      </c>
      <c r="M296">
        <f t="shared" si="29"/>
        <v>1.0460179114867716E-2</v>
      </c>
      <c r="O296">
        <v>22</v>
      </c>
      <c r="P296">
        <v>7.7796986999999998E-2</v>
      </c>
      <c r="Q296">
        <v>12</v>
      </c>
      <c r="R296">
        <v>0.15835827</v>
      </c>
      <c r="S296">
        <v>29</v>
      </c>
      <c r="T296">
        <v>0.125676288</v>
      </c>
      <c r="U296" t="str">
        <f>INDEX(ClusterAssignments!$C$2:$C$545,MATCH('Cities&amp;Data'!B296,ClusterAssignments!$A$2:$A$545,0))</f>
        <v>22</v>
      </c>
    </row>
    <row r="297" spans="1:21">
      <c r="A297" s="1" t="s">
        <v>24</v>
      </c>
      <c r="B297" s="1" t="s">
        <v>443</v>
      </c>
      <c r="C297">
        <v>479</v>
      </c>
      <c r="D297">
        <f t="shared" si="24"/>
        <v>3.5708241665256386E-2</v>
      </c>
      <c r="E297">
        <v>2900</v>
      </c>
      <c r="F297">
        <f t="shared" si="25"/>
        <v>6.5328852145327868E-2</v>
      </c>
      <c r="G297" t="e">
        <v>#N/A</v>
      </c>
      <c r="H297">
        <f t="shared" si="26"/>
        <v>0</v>
      </c>
      <c r="I297">
        <f t="shared" si="27"/>
        <v>0</v>
      </c>
      <c r="J297">
        <v>207.1435601</v>
      </c>
      <c r="K297">
        <f t="shared" si="28"/>
        <v>2.5457142904366733E-2</v>
      </c>
      <c r="L297">
        <v>27.834855999999998</v>
      </c>
      <c r="M297">
        <f t="shared" si="29"/>
        <v>1.0460179114867716E-2</v>
      </c>
      <c r="O297">
        <v>7</v>
      </c>
      <c r="P297">
        <v>0.13913790200000001</v>
      </c>
      <c r="Q297">
        <v>12</v>
      </c>
      <c r="R297">
        <v>9.8103924999999995E-2</v>
      </c>
      <c r="S297">
        <v>29</v>
      </c>
      <c r="T297">
        <v>0.12507886300000001</v>
      </c>
      <c r="U297" t="str">
        <f>INDEX(ClusterAssignments!$C$2:$C$545,MATCH('Cities&amp;Data'!B297,ClusterAssignments!$A$2:$A$545,0))</f>
        <v>7</v>
      </c>
    </row>
    <row r="298" spans="1:21">
      <c r="A298" s="1" t="s">
        <v>686</v>
      </c>
      <c r="B298" s="1" t="s">
        <v>410</v>
      </c>
      <c r="C298">
        <v>298</v>
      </c>
      <c r="D298">
        <f t="shared" si="24"/>
        <v>2.0392621424944999E-2</v>
      </c>
      <c r="E298">
        <v>4600</v>
      </c>
      <c r="F298">
        <f t="shared" si="25"/>
        <v>0.1070333390574786</v>
      </c>
      <c r="G298">
        <v>65.099999999999994</v>
      </c>
      <c r="H298">
        <f t="shared" si="26"/>
        <v>65.099999999999994</v>
      </c>
      <c r="I298">
        <f t="shared" si="27"/>
        <v>5.2079999999999994E-2</v>
      </c>
      <c r="J298">
        <v>206.65043639999999</v>
      </c>
      <c r="K298">
        <f t="shared" si="28"/>
        <v>2.5370982505575835E-2</v>
      </c>
      <c r="L298">
        <v>54.325328749999997</v>
      </c>
      <c r="M298">
        <f t="shared" si="29"/>
        <v>2.5890427119015097E-2</v>
      </c>
      <c r="N298" t="s">
        <v>41</v>
      </c>
      <c r="O298">
        <v>22</v>
      </c>
      <c r="P298">
        <v>3.5676464999999997E-2</v>
      </c>
      <c r="Q298">
        <v>12</v>
      </c>
      <c r="R298">
        <v>3.0628030000000001E-2</v>
      </c>
      <c r="S298">
        <v>29</v>
      </c>
      <c r="T298">
        <v>4.2489781999999997E-2</v>
      </c>
      <c r="U298" t="str">
        <f>INDEX(ClusterAssignments!$C$2:$C$545,MATCH('Cities&amp;Data'!B298,ClusterAssignments!$A$2:$A$545,0))</f>
        <v>22</v>
      </c>
    </row>
    <row r="299" spans="1:21">
      <c r="A299" s="1" t="s">
        <v>10</v>
      </c>
      <c r="B299" s="1" t="s">
        <v>414</v>
      </c>
      <c r="C299">
        <v>233</v>
      </c>
      <c r="D299">
        <f t="shared" si="24"/>
        <v>1.4892536808258588E-2</v>
      </c>
      <c r="E299">
        <v>5900</v>
      </c>
      <c r="F299">
        <f t="shared" si="25"/>
        <v>0.13892500551971151</v>
      </c>
      <c r="G299">
        <v>18.399999999999999</v>
      </c>
      <c r="H299">
        <f t="shared" si="26"/>
        <v>18.399999999999999</v>
      </c>
      <c r="I299">
        <f t="shared" si="27"/>
        <v>1.4719999999999999E-2</v>
      </c>
      <c r="J299">
        <v>205.8207898</v>
      </c>
      <c r="K299">
        <f t="shared" si="28"/>
        <v>2.5226023579627829E-2</v>
      </c>
      <c r="L299">
        <v>61.434403099999997</v>
      </c>
      <c r="M299">
        <f t="shared" si="29"/>
        <v>3.003134152758951E-2</v>
      </c>
      <c r="O299">
        <v>22</v>
      </c>
      <c r="P299">
        <v>0.157017348</v>
      </c>
      <c r="Q299">
        <v>12</v>
      </c>
      <c r="R299">
        <v>0.21256198800000001</v>
      </c>
      <c r="S299">
        <v>27</v>
      </c>
      <c r="T299">
        <v>0.16059542399999999</v>
      </c>
      <c r="U299" t="str">
        <f>INDEX(ClusterAssignments!$C$2:$C$545,MATCH('Cities&amp;Data'!B299,ClusterAssignments!$A$2:$A$545,0))</f>
        <v>22</v>
      </c>
    </row>
    <row r="300" spans="1:21">
      <c r="A300" s="1" t="s">
        <v>33</v>
      </c>
      <c r="B300" s="1" t="s">
        <v>388</v>
      </c>
      <c r="C300">
        <v>101</v>
      </c>
      <c r="D300">
        <f t="shared" si="24"/>
        <v>3.723134202064647E-3</v>
      </c>
      <c r="E300">
        <v>9800</v>
      </c>
      <c r="F300">
        <f t="shared" si="25"/>
        <v>0.23460000490641023</v>
      </c>
      <c r="G300" t="e">
        <v>#N/A</v>
      </c>
      <c r="H300">
        <f t="shared" si="26"/>
        <v>0</v>
      </c>
      <c r="I300">
        <f t="shared" si="27"/>
        <v>0</v>
      </c>
      <c r="J300">
        <v>205.62886209999999</v>
      </c>
      <c r="K300">
        <f t="shared" si="28"/>
        <v>2.5192489261218431E-2</v>
      </c>
      <c r="L300">
        <v>28.2539862</v>
      </c>
      <c r="M300">
        <f t="shared" si="29"/>
        <v>1.0704315298961596E-2</v>
      </c>
      <c r="O300">
        <v>25</v>
      </c>
      <c r="P300">
        <v>0.106564142</v>
      </c>
      <c r="Q300">
        <v>14</v>
      </c>
      <c r="R300">
        <v>3.9820460000000002E-2</v>
      </c>
      <c r="S300">
        <v>23</v>
      </c>
      <c r="T300">
        <v>9.4466016999999999E-2</v>
      </c>
      <c r="U300" t="str">
        <f>INDEX(ClusterAssignments!$C$2:$C$545,MATCH('Cities&amp;Data'!B300,ClusterAssignments!$A$2:$A$545,0))</f>
        <v>25</v>
      </c>
    </row>
    <row r="301" spans="1:21">
      <c r="A301" s="1" t="s">
        <v>648</v>
      </c>
      <c r="B301" s="1" t="s">
        <v>417</v>
      </c>
      <c r="C301">
        <v>272</v>
      </c>
      <c r="D301">
        <f t="shared" si="24"/>
        <v>1.8192587578270435E-2</v>
      </c>
      <c r="E301">
        <v>2900</v>
      </c>
      <c r="F301">
        <f t="shared" si="25"/>
        <v>6.5328852145327868E-2</v>
      </c>
      <c r="G301" t="e">
        <v>#N/A</v>
      </c>
      <c r="H301">
        <f t="shared" si="26"/>
        <v>0</v>
      </c>
      <c r="I301">
        <f t="shared" si="27"/>
        <v>0</v>
      </c>
      <c r="J301">
        <v>205.258161</v>
      </c>
      <c r="K301">
        <f t="shared" si="28"/>
        <v>2.5127718992403077E-2</v>
      </c>
      <c r="L301">
        <v>43.094636549999997</v>
      </c>
      <c r="M301">
        <f t="shared" si="29"/>
        <v>1.9348740696894018E-2</v>
      </c>
      <c r="O301">
        <v>22</v>
      </c>
      <c r="P301">
        <v>0.16529068499999999</v>
      </c>
      <c r="Q301">
        <v>12</v>
      </c>
      <c r="R301">
        <v>0.10433624800000001</v>
      </c>
      <c r="S301">
        <v>29</v>
      </c>
      <c r="T301">
        <v>0.11278442399999999</v>
      </c>
      <c r="U301" t="str">
        <f>INDEX(ClusterAssignments!$C$2:$C$545,MATCH('Cities&amp;Data'!B301,ClusterAssignments!$A$2:$A$545,0))</f>
        <v>22</v>
      </c>
    </row>
    <row r="302" spans="1:21">
      <c r="A302" s="1" t="s">
        <v>66</v>
      </c>
      <c r="B302" s="1" t="s">
        <v>67</v>
      </c>
      <c r="C302">
        <v>220</v>
      </c>
      <c r="D302">
        <f t="shared" si="24"/>
        <v>1.3792519884921306E-2</v>
      </c>
      <c r="E302">
        <v>7400</v>
      </c>
      <c r="F302">
        <f t="shared" si="25"/>
        <v>0.17572308220690333</v>
      </c>
      <c r="G302">
        <v>13.7</v>
      </c>
      <c r="H302">
        <f t="shared" si="26"/>
        <v>13.7</v>
      </c>
      <c r="I302">
        <f t="shared" si="27"/>
        <v>1.0959999999999999E-2</v>
      </c>
      <c r="J302">
        <v>203.8355215</v>
      </c>
      <c r="K302">
        <f t="shared" si="28"/>
        <v>2.4879150151246834E-2</v>
      </c>
      <c r="L302">
        <v>43.547530000000002</v>
      </c>
      <c r="M302">
        <f t="shared" si="29"/>
        <v>1.9612543397544348E-2</v>
      </c>
      <c r="N302" t="s">
        <v>64</v>
      </c>
      <c r="O302">
        <v>25</v>
      </c>
      <c r="P302">
        <v>7.4517538999999994E-2</v>
      </c>
      <c r="Q302">
        <v>14</v>
      </c>
      <c r="R302">
        <v>0.17725280700000001</v>
      </c>
      <c r="S302">
        <v>27</v>
      </c>
      <c r="T302">
        <v>1.1856837E-2</v>
      </c>
      <c r="U302" t="str">
        <f>INDEX(ClusterAssignments!$C$2:$C$545,MATCH('Cities&amp;Data'!B302,ClusterAssignments!$A$2:$A$545,0))</f>
        <v>25</v>
      </c>
    </row>
    <row r="303" spans="1:21">
      <c r="A303" s="1" t="s">
        <v>44</v>
      </c>
      <c r="B303" s="1" t="s">
        <v>197</v>
      </c>
      <c r="C303">
        <v>184</v>
      </c>
      <c r="D303">
        <f t="shared" si="24"/>
        <v>1.0746319174141141E-2</v>
      </c>
      <c r="E303">
        <v>13300</v>
      </c>
      <c r="F303">
        <f t="shared" si="25"/>
        <v>0.32046218384319114</v>
      </c>
      <c r="G303" t="e">
        <v>#N/A</v>
      </c>
      <c r="H303">
        <f t="shared" si="26"/>
        <v>0</v>
      </c>
      <c r="I303">
        <f t="shared" si="27"/>
        <v>0</v>
      </c>
      <c r="J303">
        <v>203.81055789999999</v>
      </c>
      <c r="K303">
        <f t="shared" si="28"/>
        <v>2.4874788418620199E-2</v>
      </c>
      <c r="L303">
        <v>39.06491415</v>
      </c>
      <c r="M303">
        <f t="shared" si="29"/>
        <v>1.7001496213691351E-2</v>
      </c>
      <c r="O303">
        <v>20</v>
      </c>
      <c r="P303">
        <v>1.7181723999999999E-2</v>
      </c>
      <c r="Q303">
        <v>14</v>
      </c>
      <c r="R303">
        <v>0.95694727400000001</v>
      </c>
      <c r="S303">
        <v>23</v>
      </c>
      <c r="T303">
        <v>0.29733563699999999</v>
      </c>
      <c r="U303" t="str">
        <f>INDEX(ClusterAssignments!$C$2:$C$545,MATCH('Cities&amp;Data'!B303,ClusterAssignments!$A$2:$A$545,0))</f>
        <v>20</v>
      </c>
    </row>
    <row r="304" spans="1:21">
      <c r="A304" s="1" t="s">
        <v>10</v>
      </c>
      <c r="B304" s="1" t="s">
        <v>421</v>
      </c>
      <c r="C304">
        <v>298</v>
      </c>
      <c r="D304">
        <f t="shared" si="24"/>
        <v>2.0392621424944999E-2</v>
      </c>
      <c r="E304">
        <v>4500</v>
      </c>
      <c r="F304">
        <f t="shared" si="25"/>
        <v>0.10458013394499914</v>
      </c>
      <c r="G304">
        <v>28.7</v>
      </c>
      <c r="H304">
        <f t="shared" si="26"/>
        <v>28.7</v>
      </c>
      <c r="I304">
        <f t="shared" si="27"/>
        <v>2.2959999999999998E-2</v>
      </c>
      <c r="J304">
        <v>203.56727749999999</v>
      </c>
      <c r="K304">
        <f t="shared" si="28"/>
        <v>2.4832281566319229E-2</v>
      </c>
      <c r="L304">
        <v>60.761763649999999</v>
      </c>
      <c r="M304">
        <f t="shared" si="29"/>
        <v>2.9639540534499527E-2</v>
      </c>
      <c r="O304">
        <v>22</v>
      </c>
      <c r="P304">
        <v>5.2499069000000002E-2</v>
      </c>
      <c r="Q304">
        <v>12</v>
      </c>
      <c r="R304">
        <v>3.6976967999999999E-2</v>
      </c>
      <c r="S304">
        <v>29</v>
      </c>
      <c r="T304">
        <v>5.5496216000000001E-2</v>
      </c>
      <c r="U304" t="str">
        <f>INDEX(ClusterAssignments!$C$2:$C$545,MATCH('Cities&amp;Data'!B304,ClusterAssignments!$A$2:$A$545,0))</f>
        <v>22</v>
      </c>
    </row>
    <row r="305" spans="1:21">
      <c r="A305" s="1" t="s">
        <v>39</v>
      </c>
      <c r="B305" s="1" t="s">
        <v>206</v>
      </c>
      <c r="C305">
        <v>142</v>
      </c>
      <c r="D305">
        <f t="shared" si="24"/>
        <v>7.1924183448976138E-3</v>
      </c>
      <c r="E305">
        <v>16700</v>
      </c>
      <c r="F305">
        <f t="shared" si="25"/>
        <v>0.4038711576674926</v>
      </c>
      <c r="G305" t="e">
        <v>#N/A</v>
      </c>
      <c r="H305">
        <f t="shared" si="26"/>
        <v>0</v>
      </c>
      <c r="I305">
        <f t="shared" si="27"/>
        <v>0</v>
      </c>
      <c r="J305">
        <v>203.35722480000001</v>
      </c>
      <c r="K305">
        <f t="shared" si="28"/>
        <v>2.479558038079701E-2</v>
      </c>
      <c r="L305">
        <v>19.79538075</v>
      </c>
      <c r="M305">
        <f t="shared" si="29"/>
        <v>5.7773220703212095E-3</v>
      </c>
      <c r="O305">
        <v>20</v>
      </c>
      <c r="P305">
        <v>0.55115113999999998</v>
      </c>
      <c r="Q305">
        <v>8</v>
      </c>
      <c r="R305">
        <v>0.38704251099999998</v>
      </c>
      <c r="S305">
        <v>20</v>
      </c>
      <c r="T305">
        <v>8.7021419999999995E-3</v>
      </c>
      <c r="U305" t="str">
        <f>INDEX(ClusterAssignments!$C$2:$C$545,MATCH('Cities&amp;Data'!B305,ClusterAssignments!$A$2:$A$545,0))</f>
        <v>20</v>
      </c>
    </row>
    <row r="306" spans="1:21">
      <c r="A306" s="1" t="s">
        <v>687</v>
      </c>
      <c r="B306" s="1" t="s">
        <v>428</v>
      </c>
      <c r="C306">
        <v>855</v>
      </c>
      <c r="D306">
        <f t="shared" si="24"/>
        <v>6.7524115755627015E-2</v>
      </c>
      <c r="E306">
        <v>6400</v>
      </c>
      <c r="F306">
        <f t="shared" si="25"/>
        <v>0.15119103108210877</v>
      </c>
      <c r="G306" t="e">
        <v>#N/A</v>
      </c>
      <c r="H306">
        <f t="shared" si="26"/>
        <v>0</v>
      </c>
      <c r="I306">
        <f t="shared" si="27"/>
        <v>0</v>
      </c>
      <c r="J306">
        <v>202.06847070000001</v>
      </c>
      <c r="K306">
        <f t="shared" si="28"/>
        <v>2.4570404492476494E-2</v>
      </c>
      <c r="L306">
        <v>51.946110300000001</v>
      </c>
      <c r="M306">
        <f t="shared" si="29"/>
        <v>2.4504573001347715E-2</v>
      </c>
      <c r="N306" t="s">
        <v>650</v>
      </c>
      <c r="O306">
        <v>8</v>
      </c>
      <c r="P306">
        <v>0.305604757</v>
      </c>
      <c r="Q306">
        <v>12</v>
      </c>
      <c r="R306">
        <v>0.42079589000000001</v>
      </c>
      <c r="S306">
        <v>27</v>
      </c>
      <c r="T306">
        <v>0.34530244900000001</v>
      </c>
      <c r="U306" t="str">
        <f>INDEX(ClusterAssignments!$C$2:$C$545,MATCH('Cities&amp;Data'!B306,ClusterAssignments!$A$2:$A$545,0))</f>
        <v>8</v>
      </c>
    </row>
    <row r="307" spans="1:21">
      <c r="A307" s="1" t="s">
        <v>24</v>
      </c>
      <c r="B307" s="1" t="s">
        <v>395</v>
      </c>
      <c r="C307">
        <v>189</v>
      </c>
      <c r="D307">
        <f t="shared" si="24"/>
        <v>1.1169402606193941E-2</v>
      </c>
      <c r="E307">
        <v>7200</v>
      </c>
      <c r="F307">
        <f t="shared" si="25"/>
        <v>0.17081667198194442</v>
      </c>
      <c r="G307" t="e">
        <v>#N/A</v>
      </c>
      <c r="H307">
        <f t="shared" si="26"/>
        <v>0</v>
      </c>
      <c r="I307">
        <f t="shared" si="27"/>
        <v>0</v>
      </c>
      <c r="J307">
        <v>201.96497110000001</v>
      </c>
      <c r="K307">
        <f t="shared" si="28"/>
        <v>2.4552320659128598E-2</v>
      </c>
      <c r="L307">
        <v>27.138984600000001</v>
      </c>
      <c r="M307">
        <f t="shared" si="29"/>
        <v>1.0054845907630287E-2</v>
      </c>
      <c r="O307">
        <v>25</v>
      </c>
      <c r="P307">
        <v>9.0725694999999995E-2</v>
      </c>
      <c r="Q307">
        <v>14</v>
      </c>
      <c r="R307">
        <v>0.21595727200000001</v>
      </c>
      <c r="S307">
        <v>27</v>
      </c>
      <c r="T307">
        <v>2.5493360000000001E-3</v>
      </c>
      <c r="U307" t="str">
        <f>INDEX(ClusterAssignments!$C$2:$C$545,MATCH('Cities&amp;Data'!B307,ClusterAssignments!$A$2:$A$545,0))</f>
        <v>25</v>
      </c>
    </row>
    <row r="308" spans="1:21">
      <c r="A308" s="1" t="s">
        <v>688</v>
      </c>
      <c r="B308" s="1" t="s">
        <v>425</v>
      </c>
      <c r="C308">
        <v>246</v>
      </c>
      <c r="D308">
        <f t="shared" si="24"/>
        <v>1.599255373159587E-2</v>
      </c>
      <c r="E308">
        <v>3300</v>
      </c>
      <c r="F308">
        <f t="shared" si="25"/>
        <v>7.5141672595245693E-2</v>
      </c>
      <c r="G308" t="e">
        <v>#N/A</v>
      </c>
      <c r="H308">
        <f t="shared" si="26"/>
        <v>0</v>
      </c>
      <c r="I308">
        <f t="shared" si="27"/>
        <v>0</v>
      </c>
      <c r="J308">
        <v>201.85309939999999</v>
      </c>
      <c r="K308">
        <f t="shared" si="28"/>
        <v>2.4532774021468681E-2</v>
      </c>
      <c r="L308">
        <v>52.941187249999999</v>
      </c>
      <c r="M308">
        <f t="shared" si="29"/>
        <v>2.5084188331984295E-2</v>
      </c>
      <c r="N308" t="s">
        <v>20</v>
      </c>
      <c r="O308">
        <v>22</v>
      </c>
      <c r="P308">
        <v>0.119416413</v>
      </c>
      <c r="Q308">
        <v>12</v>
      </c>
      <c r="R308">
        <v>7.074751E-2</v>
      </c>
      <c r="S308">
        <v>29</v>
      </c>
      <c r="T308">
        <v>8.1244417999999999E-2</v>
      </c>
      <c r="U308" t="str">
        <f>INDEX(ClusterAssignments!$C$2:$C$545,MATCH('Cities&amp;Data'!B308,ClusterAssignments!$A$2:$A$545,0))</f>
        <v>22</v>
      </c>
    </row>
    <row r="309" spans="1:21">
      <c r="A309" s="1" t="s">
        <v>39</v>
      </c>
      <c r="B309" s="1" t="s">
        <v>399</v>
      </c>
      <c r="C309">
        <v>311</v>
      </c>
      <c r="D309">
        <f t="shared" si="24"/>
        <v>2.1492638348282283E-2</v>
      </c>
      <c r="E309">
        <v>7500</v>
      </c>
      <c r="F309">
        <f t="shared" si="25"/>
        <v>0.17817628731938279</v>
      </c>
      <c r="G309" t="e">
        <v>#N/A</v>
      </c>
      <c r="H309">
        <f t="shared" si="26"/>
        <v>0</v>
      </c>
      <c r="I309">
        <f t="shared" si="27"/>
        <v>0</v>
      </c>
      <c r="J309">
        <v>198.24131980000001</v>
      </c>
      <c r="K309">
        <f t="shared" si="28"/>
        <v>2.3901710516143725E-2</v>
      </c>
      <c r="L309">
        <v>19.297383750000002</v>
      </c>
      <c r="M309">
        <f t="shared" si="29"/>
        <v>5.4872473220205636E-3</v>
      </c>
      <c r="O309">
        <v>25</v>
      </c>
      <c r="P309">
        <v>6.2983258E-2</v>
      </c>
      <c r="Q309">
        <v>14</v>
      </c>
      <c r="R309">
        <v>0.164255966</v>
      </c>
      <c r="S309">
        <v>27</v>
      </c>
      <c r="T309">
        <v>9.8757659999999994E-3</v>
      </c>
      <c r="U309" t="str">
        <f>INDEX(ClusterAssignments!$C$2:$C$545,MATCH('Cities&amp;Data'!B309,ClusterAssignments!$A$2:$A$545,0))</f>
        <v>25</v>
      </c>
    </row>
    <row r="310" spans="1:21">
      <c r="A310" s="1" t="s">
        <v>648</v>
      </c>
      <c r="B310" s="1" t="s">
        <v>446</v>
      </c>
      <c r="C310">
        <v>583</v>
      </c>
      <c r="D310">
        <f t="shared" si="24"/>
        <v>4.4508377051954644E-2</v>
      </c>
      <c r="E310">
        <v>1300</v>
      </c>
      <c r="F310">
        <f t="shared" si="25"/>
        <v>2.6077570345656602E-2</v>
      </c>
      <c r="G310" t="e">
        <v>#N/A</v>
      </c>
      <c r="H310">
        <f t="shared" si="26"/>
        <v>0</v>
      </c>
      <c r="I310">
        <f t="shared" si="27"/>
        <v>0</v>
      </c>
      <c r="J310">
        <v>197.5125701</v>
      </c>
      <c r="K310">
        <f t="shared" si="28"/>
        <v>2.3774380670162389E-2</v>
      </c>
      <c r="L310">
        <v>41.468423850000001</v>
      </c>
      <c r="M310">
        <f t="shared" si="29"/>
        <v>1.8401499569666715E-2</v>
      </c>
      <c r="O310">
        <v>7</v>
      </c>
      <c r="P310">
        <v>8.7335408000000003E-2</v>
      </c>
      <c r="Q310">
        <v>12</v>
      </c>
      <c r="R310">
        <v>0.47455602899999999</v>
      </c>
      <c r="S310">
        <v>9</v>
      </c>
      <c r="T310">
        <v>0.100122711</v>
      </c>
      <c r="U310" t="str">
        <f>INDEX(ClusterAssignments!$C$2:$C$545,MATCH('Cities&amp;Data'!B310,ClusterAssignments!$A$2:$A$545,0))</f>
        <v>7</v>
      </c>
    </row>
    <row r="311" spans="1:21">
      <c r="A311" s="1" t="s">
        <v>24</v>
      </c>
      <c r="B311" s="1" t="s">
        <v>403</v>
      </c>
      <c r="C311">
        <v>130</v>
      </c>
      <c r="D311">
        <f t="shared" si="24"/>
        <v>6.177018107970892E-3</v>
      </c>
      <c r="E311">
        <v>10300</v>
      </c>
      <c r="F311">
        <f t="shared" si="25"/>
        <v>0.24686603046880751</v>
      </c>
      <c r="G311" t="e">
        <v>#N/A</v>
      </c>
      <c r="H311">
        <f t="shared" si="26"/>
        <v>0</v>
      </c>
      <c r="I311">
        <f t="shared" si="27"/>
        <v>0</v>
      </c>
      <c r="J311">
        <v>196.7863821</v>
      </c>
      <c r="K311">
        <f t="shared" si="28"/>
        <v>2.364749841389046E-2</v>
      </c>
      <c r="L311">
        <v>26.443113199999999</v>
      </c>
      <c r="M311">
        <f t="shared" si="29"/>
        <v>9.6495127003928555E-3</v>
      </c>
      <c r="O311">
        <v>25</v>
      </c>
      <c r="P311">
        <v>0.18940626299999999</v>
      </c>
      <c r="Q311">
        <v>14</v>
      </c>
      <c r="R311">
        <v>8.6088842999999998E-2</v>
      </c>
      <c r="S311">
        <v>23</v>
      </c>
      <c r="T311">
        <v>3.4745744000000002E-2</v>
      </c>
      <c r="U311" t="str">
        <f>INDEX(ClusterAssignments!$C$2:$C$545,MATCH('Cities&amp;Data'!B311,ClusterAssignments!$A$2:$A$545,0))</f>
        <v>25</v>
      </c>
    </row>
    <row r="312" spans="1:21">
      <c r="A312" s="1" t="s">
        <v>689</v>
      </c>
      <c r="B312" s="1" t="s">
        <v>429</v>
      </c>
      <c r="C312">
        <v>751</v>
      </c>
      <c r="D312">
        <f t="shared" si="24"/>
        <v>5.8723980368928751E-2</v>
      </c>
      <c r="E312">
        <v>3800</v>
      </c>
      <c r="F312">
        <f t="shared" si="25"/>
        <v>8.740769815764296E-2</v>
      </c>
      <c r="G312">
        <v>67.599999999999994</v>
      </c>
      <c r="H312">
        <f t="shared" si="26"/>
        <v>67.599999999999994</v>
      </c>
      <c r="I312">
        <f t="shared" si="27"/>
        <v>5.4079999999999996E-2</v>
      </c>
      <c r="J312">
        <v>196.3579939</v>
      </c>
      <c r="K312">
        <f t="shared" si="28"/>
        <v>2.357264884136066E-2</v>
      </c>
      <c r="L312">
        <v>26.379107999999999</v>
      </c>
      <c r="M312">
        <f t="shared" si="29"/>
        <v>9.6122307643973937E-3</v>
      </c>
      <c r="N312" t="s">
        <v>646</v>
      </c>
      <c r="O312">
        <v>22</v>
      </c>
      <c r="P312">
        <v>0.187182141</v>
      </c>
      <c r="Q312">
        <v>12</v>
      </c>
      <c r="R312">
        <v>9.6603202999999999E-2</v>
      </c>
      <c r="S312">
        <v>29</v>
      </c>
      <c r="T312">
        <v>0.156875021</v>
      </c>
      <c r="U312" t="str">
        <f>INDEX(ClusterAssignments!$C$2:$C$545,MATCH('Cities&amp;Data'!B312,ClusterAssignments!$A$2:$A$545,0))</f>
        <v>22</v>
      </c>
    </row>
    <row r="313" spans="1:21">
      <c r="A313" s="1" t="s">
        <v>652</v>
      </c>
      <c r="B313" s="1" t="s">
        <v>449</v>
      </c>
      <c r="C313">
        <v>573</v>
      </c>
      <c r="D313">
        <f t="shared" si="24"/>
        <v>4.3662210187849042E-2</v>
      </c>
      <c r="E313">
        <v>1900</v>
      </c>
      <c r="F313">
        <f t="shared" si="25"/>
        <v>4.0796801020533326E-2</v>
      </c>
      <c r="G313">
        <v>20.399999999999999</v>
      </c>
      <c r="H313">
        <f t="shared" si="26"/>
        <v>20.399999999999999</v>
      </c>
      <c r="I313">
        <f t="shared" si="27"/>
        <v>1.6319999999999998E-2</v>
      </c>
      <c r="J313">
        <v>196.0702929</v>
      </c>
      <c r="K313">
        <f t="shared" si="28"/>
        <v>2.352238065734813E-2</v>
      </c>
      <c r="L313">
        <v>58.674922299999999</v>
      </c>
      <c r="M313">
        <f t="shared" si="29"/>
        <v>2.8423991084714426E-2</v>
      </c>
      <c r="O313">
        <v>7</v>
      </c>
      <c r="P313">
        <v>4.1527962000000002E-2</v>
      </c>
      <c r="Q313">
        <v>12</v>
      </c>
      <c r="R313">
        <v>0.31835020600000002</v>
      </c>
      <c r="S313">
        <v>9</v>
      </c>
      <c r="T313">
        <v>6.8774239000000001E-2</v>
      </c>
      <c r="U313" t="str">
        <f>INDEX(ClusterAssignments!$C$2:$C$545,MATCH('Cities&amp;Data'!B313,ClusterAssignments!$A$2:$A$545,0))</f>
        <v>7</v>
      </c>
    </row>
    <row r="314" spans="1:21">
      <c r="A314" s="1" t="s">
        <v>24</v>
      </c>
      <c r="B314" s="1" t="s">
        <v>407</v>
      </c>
      <c r="C314">
        <v>194</v>
      </c>
      <c r="D314">
        <f t="shared" si="24"/>
        <v>1.1592486038246742E-2</v>
      </c>
      <c r="E314">
        <v>6800</v>
      </c>
      <c r="F314">
        <f t="shared" si="25"/>
        <v>0.16100385153202659</v>
      </c>
      <c r="G314" t="e">
        <v>#N/A</v>
      </c>
      <c r="H314">
        <f t="shared" si="26"/>
        <v>0</v>
      </c>
      <c r="I314">
        <f t="shared" si="27"/>
        <v>0</v>
      </c>
      <c r="J314">
        <v>196.04658370000001</v>
      </c>
      <c r="K314">
        <f t="shared" si="28"/>
        <v>2.3518238098134261E-2</v>
      </c>
      <c r="L314">
        <v>26.343703000000001</v>
      </c>
      <c r="M314">
        <f t="shared" si="29"/>
        <v>9.5916079565017964E-3</v>
      </c>
      <c r="O314">
        <v>25</v>
      </c>
      <c r="P314">
        <v>0.155889053</v>
      </c>
      <c r="Q314">
        <v>14</v>
      </c>
      <c r="R314">
        <v>0.31205068000000002</v>
      </c>
      <c r="S314">
        <v>27</v>
      </c>
      <c r="T314">
        <v>1.5698724000000001E-2</v>
      </c>
      <c r="U314" t="str">
        <f>INDEX(ClusterAssignments!$C$2:$C$545,MATCH('Cities&amp;Data'!B314,ClusterAssignments!$A$2:$A$545,0))</f>
        <v>25</v>
      </c>
    </row>
    <row r="315" spans="1:21">
      <c r="A315" s="1" t="s">
        <v>39</v>
      </c>
      <c r="B315" s="1" t="s">
        <v>215</v>
      </c>
      <c r="C315">
        <v>181</v>
      </c>
      <c r="D315">
        <f t="shared" si="24"/>
        <v>1.0492469114909459E-2</v>
      </c>
      <c r="E315">
        <v>12600</v>
      </c>
      <c r="F315">
        <f t="shared" si="25"/>
        <v>0.30328974805583497</v>
      </c>
      <c r="G315" t="e">
        <v>#N/A</v>
      </c>
      <c r="H315">
        <f t="shared" si="26"/>
        <v>0</v>
      </c>
      <c r="I315">
        <f t="shared" si="27"/>
        <v>0</v>
      </c>
      <c r="J315">
        <v>194.83071649999999</v>
      </c>
      <c r="K315">
        <f t="shared" si="28"/>
        <v>2.3305797278865652E-2</v>
      </c>
      <c r="L315">
        <v>18.965385749999999</v>
      </c>
      <c r="M315">
        <f t="shared" si="29"/>
        <v>5.293864156486798E-3</v>
      </c>
      <c r="O315">
        <v>20</v>
      </c>
      <c r="P315">
        <v>5.2152493000000001E-2</v>
      </c>
      <c r="Q315">
        <v>14</v>
      </c>
      <c r="R315">
        <v>0.67089394300000005</v>
      </c>
      <c r="S315">
        <v>23</v>
      </c>
      <c r="T315">
        <v>0.136732086</v>
      </c>
      <c r="U315" t="str">
        <f>INDEX(ClusterAssignments!$C$2:$C$545,MATCH('Cities&amp;Data'!B315,ClusterAssignments!$A$2:$A$545,0))</f>
        <v>20</v>
      </c>
    </row>
    <row r="316" spans="1:21">
      <c r="A316" s="1" t="s">
        <v>18</v>
      </c>
      <c r="B316" s="1" t="s">
        <v>411</v>
      </c>
      <c r="C316">
        <v>220</v>
      </c>
      <c r="D316">
        <f t="shared" si="24"/>
        <v>1.3792519884921306E-2</v>
      </c>
      <c r="E316">
        <v>7400</v>
      </c>
      <c r="F316">
        <f t="shared" si="25"/>
        <v>0.17572308220690333</v>
      </c>
      <c r="G316" t="e">
        <v>#N/A</v>
      </c>
      <c r="H316">
        <f t="shared" si="26"/>
        <v>0</v>
      </c>
      <c r="I316">
        <f t="shared" si="27"/>
        <v>0</v>
      </c>
      <c r="J316">
        <v>194.0252046</v>
      </c>
      <c r="K316">
        <f t="shared" si="28"/>
        <v>2.3165055257067042E-2</v>
      </c>
      <c r="L316">
        <v>23.811389599999998</v>
      </c>
      <c r="M316">
        <f t="shared" si="29"/>
        <v>8.1165786448325391E-3</v>
      </c>
      <c r="O316">
        <v>25</v>
      </c>
      <c r="P316">
        <v>6.5050990000000003E-2</v>
      </c>
      <c r="Q316">
        <v>14</v>
      </c>
      <c r="R316">
        <v>0.176493025</v>
      </c>
      <c r="S316">
        <v>27</v>
      </c>
      <c r="T316">
        <v>1.543579E-3</v>
      </c>
      <c r="U316" t="str">
        <f>INDEX(ClusterAssignments!$C$2:$C$545,MATCH('Cities&amp;Data'!B316,ClusterAssignments!$A$2:$A$545,0))</f>
        <v>25</v>
      </c>
    </row>
    <row r="317" spans="1:21">
      <c r="A317" s="1" t="s">
        <v>54</v>
      </c>
      <c r="B317" s="1" t="s">
        <v>55</v>
      </c>
      <c r="C317">
        <v>272</v>
      </c>
      <c r="D317">
        <f t="shared" si="24"/>
        <v>1.8192587578270435E-2</v>
      </c>
      <c r="E317">
        <v>16500</v>
      </c>
      <c r="F317">
        <f t="shared" si="25"/>
        <v>0.39896474744253368</v>
      </c>
      <c r="G317">
        <v>31</v>
      </c>
      <c r="H317">
        <f t="shared" si="26"/>
        <v>31</v>
      </c>
      <c r="I317">
        <f t="shared" si="27"/>
        <v>2.4799999999999999E-2</v>
      </c>
      <c r="J317">
        <v>193.79654310000001</v>
      </c>
      <c r="K317">
        <f t="shared" si="28"/>
        <v>2.3125102673104594E-2</v>
      </c>
      <c r="L317">
        <v>39.194646800000001</v>
      </c>
      <c r="M317">
        <f t="shared" si="29"/>
        <v>1.7077063266896744E-2</v>
      </c>
      <c r="N317" t="s">
        <v>646</v>
      </c>
      <c r="O317">
        <v>20</v>
      </c>
      <c r="P317">
        <v>0.50110100700000004</v>
      </c>
      <c r="Q317">
        <v>8</v>
      </c>
      <c r="R317">
        <v>0.40449853800000002</v>
      </c>
      <c r="S317">
        <v>20</v>
      </c>
      <c r="T317">
        <v>3.6376401000000003E-2</v>
      </c>
      <c r="U317" t="str">
        <f>INDEX(ClusterAssignments!$C$2:$C$545,MATCH('Cities&amp;Data'!B317,ClusterAssignments!$A$2:$A$545,0))</f>
        <v>20</v>
      </c>
    </row>
    <row r="318" spans="1:21">
      <c r="A318" s="1" t="s">
        <v>645</v>
      </c>
      <c r="B318" s="1" t="s">
        <v>452</v>
      </c>
      <c r="C318">
        <v>811</v>
      </c>
      <c r="D318">
        <f t="shared" si="24"/>
        <v>6.3800981553562369E-2</v>
      </c>
      <c r="E318">
        <v>1200</v>
      </c>
      <c r="F318">
        <f t="shared" si="25"/>
        <v>2.3624365233177146E-2</v>
      </c>
      <c r="G318" t="e">
        <v>#N/A</v>
      </c>
      <c r="H318">
        <f t="shared" si="26"/>
        <v>0</v>
      </c>
      <c r="I318">
        <f t="shared" si="27"/>
        <v>0</v>
      </c>
      <c r="J318">
        <v>192.06693580000001</v>
      </c>
      <c r="K318">
        <f t="shared" si="28"/>
        <v>2.2822899281299169E-2</v>
      </c>
      <c r="L318">
        <v>47.060876899999997</v>
      </c>
      <c r="M318">
        <f t="shared" si="29"/>
        <v>2.1659007970042481E-2</v>
      </c>
      <c r="O318">
        <v>7</v>
      </c>
      <c r="P318">
        <v>6.6559932000000002E-2</v>
      </c>
      <c r="Q318">
        <v>12</v>
      </c>
      <c r="R318">
        <v>0.60074027699999999</v>
      </c>
      <c r="S318">
        <v>9</v>
      </c>
      <c r="T318">
        <v>4.8258964000000001E-2</v>
      </c>
      <c r="U318" t="str">
        <f>INDEX(ClusterAssignments!$C$2:$C$545,MATCH('Cities&amp;Data'!B318,ClusterAssignments!$A$2:$A$545,0))</f>
        <v>7</v>
      </c>
    </row>
    <row r="319" spans="1:21">
      <c r="A319" s="1" t="s">
        <v>645</v>
      </c>
      <c r="B319" s="1" t="s">
        <v>455</v>
      </c>
      <c r="C319">
        <v>812</v>
      </c>
      <c r="D319">
        <f t="shared" si="24"/>
        <v>6.3885598239972918E-2</v>
      </c>
      <c r="E319">
        <v>1200</v>
      </c>
      <c r="F319">
        <f t="shared" si="25"/>
        <v>2.3624365233177146E-2</v>
      </c>
      <c r="G319" t="e">
        <v>#N/A</v>
      </c>
      <c r="H319">
        <f t="shared" si="26"/>
        <v>0</v>
      </c>
      <c r="I319">
        <f t="shared" si="27"/>
        <v>0</v>
      </c>
      <c r="J319">
        <v>191.0919767</v>
      </c>
      <c r="K319">
        <f t="shared" si="28"/>
        <v>2.2652550817291433E-2</v>
      </c>
      <c r="L319">
        <v>46.821989199999997</v>
      </c>
      <c r="M319">
        <f t="shared" si="29"/>
        <v>2.1519859964231967E-2</v>
      </c>
      <c r="O319">
        <v>7</v>
      </c>
      <c r="P319">
        <v>6.7144862E-2</v>
      </c>
      <c r="Q319">
        <v>12</v>
      </c>
      <c r="R319">
        <v>0.60128688500000005</v>
      </c>
      <c r="S319">
        <v>9</v>
      </c>
      <c r="T319">
        <v>4.8806408000000003E-2</v>
      </c>
      <c r="U319" t="str">
        <f>INDEX(ClusterAssignments!$C$2:$C$545,MATCH('Cities&amp;Data'!B319,ClusterAssignments!$A$2:$A$545,0))</f>
        <v>7</v>
      </c>
    </row>
    <row r="320" spans="1:21">
      <c r="A320" s="1" t="s">
        <v>24</v>
      </c>
      <c r="B320" s="1" t="s">
        <v>415</v>
      </c>
      <c r="C320">
        <v>150</v>
      </c>
      <c r="D320">
        <f t="shared" si="24"/>
        <v>7.8693518361820959E-3</v>
      </c>
      <c r="E320">
        <v>8600</v>
      </c>
      <c r="F320">
        <f t="shared" si="25"/>
        <v>0.20516154355665678</v>
      </c>
      <c r="G320" t="e">
        <v>#N/A</v>
      </c>
      <c r="H320">
        <f t="shared" si="26"/>
        <v>0</v>
      </c>
      <c r="I320">
        <f t="shared" si="27"/>
        <v>0</v>
      </c>
      <c r="J320">
        <v>190.8679947</v>
      </c>
      <c r="K320">
        <f t="shared" si="28"/>
        <v>2.2613415852896123E-2</v>
      </c>
      <c r="L320">
        <v>25.6478316</v>
      </c>
      <c r="M320">
        <f t="shared" si="29"/>
        <v>9.1862747492643653E-3</v>
      </c>
      <c r="O320">
        <v>25</v>
      </c>
      <c r="P320">
        <v>4.3926640000000001E-3</v>
      </c>
      <c r="Q320">
        <v>14</v>
      </c>
      <c r="R320">
        <v>2.8682823E-2</v>
      </c>
      <c r="S320">
        <v>27</v>
      </c>
      <c r="T320">
        <v>9.7840262999999997E-2</v>
      </c>
      <c r="U320" t="str">
        <f>INDEX(ClusterAssignments!$C$2:$C$545,MATCH('Cities&amp;Data'!B320,ClusterAssignments!$A$2:$A$545,0))</f>
        <v>25</v>
      </c>
    </row>
    <row r="321" spans="1:21">
      <c r="A321" s="1" t="s">
        <v>33</v>
      </c>
      <c r="B321" s="1" t="s">
        <v>432</v>
      </c>
      <c r="C321">
        <v>181</v>
      </c>
      <c r="D321">
        <f t="shared" si="24"/>
        <v>1.0492469114909459E-2</v>
      </c>
      <c r="E321">
        <v>5000</v>
      </c>
      <c r="F321">
        <f t="shared" si="25"/>
        <v>0.11684615950739641</v>
      </c>
      <c r="G321" t="e">
        <v>#N/A</v>
      </c>
      <c r="H321">
        <f t="shared" si="26"/>
        <v>0</v>
      </c>
      <c r="I321">
        <f t="shared" si="27"/>
        <v>0</v>
      </c>
      <c r="J321">
        <v>190.050918</v>
      </c>
      <c r="K321">
        <f t="shared" si="28"/>
        <v>2.2470653186419644E-2</v>
      </c>
      <c r="L321">
        <v>26.1135327</v>
      </c>
      <c r="M321">
        <f t="shared" si="29"/>
        <v>9.4575376873259082E-3</v>
      </c>
      <c r="O321">
        <v>22</v>
      </c>
      <c r="P321">
        <v>2.0456215999999999E-2</v>
      </c>
      <c r="Q321">
        <v>12</v>
      </c>
      <c r="R321">
        <v>8.9247206999999995E-2</v>
      </c>
      <c r="S321">
        <v>29</v>
      </c>
      <c r="T321">
        <v>4.4755805000000003E-2</v>
      </c>
      <c r="U321" t="str">
        <f>INDEX(ClusterAssignments!$C$2:$C$545,MATCH('Cities&amp;Data'!B321,ClusterAssignments!$A$2:$A$545,0))</f>
        <v>22</v>
      </c>
    </row>
    <row r="322" spans="1:21">
      <c r="A322" s="1" t="s">
        <v>24</v>
      </c>
      <c r="B322" s="1" t="s">
        <v>458</v>
      </c>
      <c r="C322">
        <v>531</v>
      </c>
      <c r="D322">
        <f t="shared" si="24"/>
        <v>4.0108309358605515E-2</v>
      </c>
      <c r="E322">
        <v>2400</v>
      </c>
      <c r="F322">
        <f t="shared" si="25"/>
        <v>5.30628265829306E-2</v>
      </c>
      <c r="G322" t="e">
        <v>#N/A</v>
      </c>
      <c r="H322">
        <f t="shared" si="26"/>
        <v>0</v>
      </c>
      <c r="I322">
        <f t="shared" si="27"/>
        <v>0</v>
      </c>
      <c r="J322">
        <v>188.64859939999999</v>
      </c>
      <c r="K322">
        <f t="shared" si="28"/>
        <v>2.2225634888155155E-2</v>
      </c>
      <c r="L322">
        <v>25.349601</v>
      </c>
      <c r="M322">
        <f t="shared" si="29"/>
        <v>9.012560517591181E-3</v>
      </c>
      <c r="O322">
        <v>7</v>
      </c>
      <c r="P322">
        <v>0.104150667</v>
      </c>
      <c r="Q322">
        <v>12</v>
      </c>
      <c r="R322">
        <v>0.19340031099999999</v>
      </c>
      <c r="S322">
        <v>9</v>
      </c>
      <c r="T322">
        <v>0.158241832</v>
      </c>
      <c r="U322" t="str">
        <f>INDEX(ClusterAssignments!$C$2:$C$545,MATCH('Cities&amp;Data'!B322,ClusterAssignments!$A$2:$A$545,0))</f>
        <v>7</v>
      </c>
    </row>
    <row r="323" spans="1:21">
      <c r="A323" s="1" t="s">
        <v>24</v>
      </c>
      <c r="B323" s="1" t="s">
        <v>435</v>
      </c>
      <c r="C323">
        <v>259</v>
      </c>
      <c r="D323">
        <f t="shared" ref="D323:D386" si="30">(C323-MIN($C$2:$C$545))/(MAX($C$2:$C$545)-MIN($C$2:$C$545))</f>
        <v>1.7092570654933154E-2</v>
      </c>
      <c r="E323">
        <v>4900</v>
      </c>
      <c r="F323">
        <f t="shared" ref="F323:F386" si="31">(E323-MIN($E$2:$E$545))/(MAX($E$2:$E$545)-MIN($E$2:$E$545))</f>
        <v>0.11439295439491697</v>
      </c>
      <c r="G323" t="e">
        <v>#N/A</v>
      </c>
      <c r="H323">
        <f t="shared" ref="H323:H386" si="32">_xlfn.IFNA(G323,0)</f>
        <v>0</v>
      </c>
      <c r="I323">
        <f t="shared" ref="I323:I386" si="33">(H323-MIN($H$2:$H$545))/(MAX($H$2:$H$545)-MIN($H$2:$H$545))</f>
        <v>0</v>
      </c>
      <c r="J323">
        <v>188.64859939999999</v>
      </c>
      <c r="K323">
        <f t="shared" ref="K323:K386" si="34">(J323-MIN($J$2:$J$545))/(MAX($J$2:$J$545)-MIN($J$2:$J$545))</f>
        <v>2.2225634888155155E-2</v>
      </c>
      <c r="L323">
        <v>25.349601</v>
      </c>
      <c r="M323">
        <f t="shared" ref="M323:M386" si="35">(L323-MIN($L$2:$L$545))/(MAX($L$2:$L$545)-MIN($L$2:$L$545))</f>
        <v>9.012560517591181E-3</v>
      </c>
      <c r="O323">
        <v>22</v>
      </c>
      <c r="P323">
        <v>8.6489029999999995E-3</v>
      </c>
      <c r="Q323">
        <v>12</v>
      </c>
      <c r="R323">
        <v>5.9858138999999998E-2</v>
      </c>
      <c r="S323">
        <v>29</v>
      </c>
      <c r="T323">
        <v>2.7753033999999999E-2</v>
      </c>
      <c r="U323" t="str">
        <f>INDEX(ClusterAssignments!$C$2:$C$545,MATCH('Cities&amp;Data'!B323,ClusterAssignments!$A$2:$A$545,0))</f>
        <v>22</v>
      </c>
    </row>
    <row r="324" spans="1:21">
      <c r="A324" s="1" t="s">
        <v>24</v>
      </c>
      <c r="B324" s="1" t="s">
        <v>418</v>
      </c>
      <c r="C324">
        <v>135</v>
      </c>
      <c r="D324">
        <f t="shared" si="30"/>
        <v>6.600101540023693E-3</v>
      </c>
      <c r="E324">
        <v>9400</v>
      </c>
      <c r="F324">
        <f t="shared" si="31"/>
        <v>0.2247871844564924</v>
      </c>
      <c r="G324" t="e">
        <v>#N/A</v>
      </c>
      <c r="H324">
        <f t="shared" si="32"/>
        <v>0</v>
      </c>
      <c r="I324">
        <f t="shared" si="33"/>
        <v>0</v>
      </c>
      <c r="J324">
        <v>187.90880100000001</v>
      </c>
      <c r="K324">
        <f t="shared" si="34"/>
        <v>2.209637457239896E-2</v>
      </c>
      <c r="L324">
        <v>25.250190799999999</v>
      </c>
      <c r="M324">
        <f t="shared" si="35"/>
        <v>8.9546557737001185E-3</v>
      </c>
      <c r="O324">
        <v>25</v>
      </c>
      <c r="P324">
        <v>5.2522128000000001E-2</v>
      </c>
      <c r="Q324">
        <v>14</v>
      </c>
      <c r="R324">
        <v>1.8151429E-2</v>
      </c>
      <c r="S324">
        <v>23</v>
      </c>
      <c r="T324">
        <v>0.151425053</v>
      </c>
      <c r="U324" t="str">
        <f>INDEX(ClusterAssignments!$C$2:$C$545,MATCH('Cities&amp;Data'!B324,ClusterAssignments!$A$2:$A$545,0))</f>
        <v>25</v>
      </c>
    </row>
    <row r="325" spans="1:21">
      <c r="A325" s="1" t="s">
        <v>24</v>
      </c>
      <c r="B325" s="1" t="s">
        <v>422</v>
      </c>
      <c r="C325">
        <v>148</v>
      </c>
      <c r="D325">
        <f t="shared" si="30"/>
        <v>7.7001184633609752E-3</v>
      </c>
      <c r="E325">
        <v>8500</v>
      </c>
      <c r="F325">
        <f t="shared" si="31"/>
        <v>0.20270833844417732</v>
      </c>
      <c r="G325" t="e">
        <v>#N/A</v>
      </c>
      <c r="H325">
        <f t="shared" si="32"/>
        <v>0</v>
      </c>
      <c r="I325">
        <f t="shared" si="33"/>
        <v>0</v>
      </c>
      <c r="J325">
        <v>186.42920409999999</v>
      </c>
      <c r="K325">
        <f t="shared" si="34"/>
        <v>2.1837853923414186E-2</v>
      </c>
      <c r="L325">
        <v>25.0513704</v>
      </c>
      <c r="M325">
        <f t="shared" si="35"/>
        <v>8.8388462859179968E-3</v>
      </c>
      <c r="O325">
        <v>25</v>
      </c>
      <c r="P325">
        <v>4.0996720000000004E-3</v>
      </c>
      <c r="Q325">
        <v>14</v>
      </c>
      <c r="R325">
        <v>3.6853319000000002E-2</v>
      </c>
      <c r="S325">
        <v>27</v>
      </c>
      <c r="T325">
        <v>8.4538722999999996E-2</v>
      </c>
      <c r="U325" t="str">
        <f>INDEX(ClusterAssignments!$C$2:$C$545,MATCH('Cities&amp;Data'!B325,ClusterAssignments!$A$2:$A$545,0))</f>
        <v>25</v>
      </c>
    </row>
    <row r="326" spans="1:21">
      <c r="A326" s="1" t="s">
        <v>645</v>
      </c>
      <c r="B326" s="1" t="s">
        <v>461</v>
      </c>
      <c r="C326">
        <v>744</v>
      </c>
      <c r="D326">
        <f t="shared" si="30"/>
        <v>5.8131663564054831E-2</v>
      </c>
      <c r="E326">
        <v>1300</v>
      </c>
      <c r="F326">
        <f t="shared" si="31"/>
        <v>2.6077570345656602E-2</v>
      </c>
      <c r="G326" t="e">
        <v>#N/A</v>
      </c>
      <c r="H326">
        <f t="shared" si="32"/>
        <v>0</v>
      </c>
      <c r="I326">
        <f t="shared" si="33"/>
        <v>0</v>
      </c>
      <c r="J326">
        <v>186.21718139999999</v>
      </c>
      <c r="K326">
        <f t="shared" si="34"/>
        <v>2.1800808532197496E-2</v>
      </c>
      <c r="L326">
        <v>45.6275507</v>
      </c>
      <c r="M326">
        <f t="shared" si="35"/>
        <v>2.0824119935179377E-2</v>
      </c>
      <c r="O326">
        <v>7</v>
      </c>
      <c r="P326">
        <v>5.9686194999999997E-2</v>
      </c>
      <c r="Q326">
        <v>12</v>
      </c>
      <c r="R326">
        <v>0.53413363999999997</v>
      </c>
      <c r="S326">
        <v>9</v>
      </c>
      <c r="T326">
        <v>5.2698855000000003E-2</v>
      </c>
      <c r="U326" t="str">
        <f>INDEX(ClusterAssignments!$C$2:$C$545,MATCH('Cities&amp;Data'!B326,ClusterAssignments!$A$2:$A$545,0))</f>
        <v>7</v>
      </c>
    </row>
    <row r="327" spans="1:21">
      <c r="A327" s="1" t="s">
        <v>675</v>
      </c>
      <c r="B327" s="1" t="s">
        <v>464</v>
      </c>
      <c r="C327">
        <v>777</v>
      </c>
      <c r="D327">
        <f t="shared" si="30"/>
        <v>6.0924014215603318E-2</v>
      </c>
      <c r="E327">
        <v>1900</v>
      </c>
      <c r="F327">
        <f t="shared" si="31"/>
        <v>4.0796801020533326E-2</v>
      </c>
      <c r="G327">
        <v>21.7</v>
      </c>
      <c r="H327">
        <f t="shared" si="32"/>
        <v>21.7</v>
      </c>
      <c r="I327">
        <f t="shared" si="33"/>
        <v>1.736E-2</v>
      </c>
      <c r="J327">
        <v>185.48052100000001</v>
      </c>
      <c r="K327">
        <f t="shared" si="34"/>
        <v>2.1672096499420614E-2</v>
      </c>
      <c r="L327">
        <v>51.187324400000001</v>
      </c>
      <c r="M327">
        <f t="shared" si="35"/>
        <v>2.4062593172239154E-2</v>
      </c>
      <c r="N327" t="s">
        <v>650</v>
      </c>
      <c r="O327">
        <v>7</v>
      </c>
      <c r="P327">
        <v>1.7375129E-2</v>
      </c>
      <c r="Q327">
        <v>12</v>
      </c>
      <c r="R327">
        <v>0.384646934</v>
      </c>
      <c r="S327">
        <v>9</v>
      </c>
      <c r="T327">
        <v>2.2294556E-2</v>
      </c>
      <c r="U327" t="str">
        <f>INDEX(ClusterAssignments!$C$2:$C$545,MATCH('Cities&amp;Data'!B327,ClusterAssignments!$A$2:$A$545,0))</f>
        <v>7</v>
      </c>
    </row>
    <row r="328" spans="1:21">
      <c r="A328" s="1" t="s">
        <v>47</v>
      </c>
      <c r="B328" s="1" t="s">
        <v>438</v>
      </c>
      <c r="C328">
        <v>363</v>
      </c>
      <c r="D328">
        <f t="shared" si="30"/>
        <v>2.5892706041631408E-2</v>
      </c>
      <c r="E328">
        <v>4500</v>
      </c>
      <c r="F328">
        <f t="shared" si="31"/>
        <v>0.10458013394499914</v>
      </c>
      <c r="G328" t="e">
        <v>#N/A</v>
      </c>
      <c r="H328">
        <f t="shared" si="32"/>
        <v>0</v>
      </c>
      <c r="I328">
        <f t="shared" si="33"/>
        <v>0</v>
      </c>
      <c r="J328">
        <v>184.95106129999999</v>
      </c>
      <c r="K328">
        <f t="shared" si="34"/>
        <v>2.1579587340165626E-2</v>
      </c>
      <c r="L328">
        <v>33.169747100000002</v>
      </c>
      <c r="M328">
        <f t="shared" si="35"/>
        <v>1.3567662077704561E-2</v>
      </c>
      <c r="O328">
        <v>22</v>
      </c>
      <c r="P328">
        <v>6.3026699999999998E-3</v>
      </c>
      <c r="Q328">
        <v>12</v>
      </c>
      <c r="R328">
        <v>1.3483256000000001E-2</v>
      </c>
      <c r="S328">
        <v>29</v>
      </c>
      <c r="T328">
        <v>8.6838509999999994E-3</v>
      </c>
      <c r="U328" t="str">
        <f>INDEX(ClusterAssignments!$C$2:$C$545,MATCH('Cities&amp;Data'!B328,ClusterAssignments!$A$2:$A$545,0))</f>
        <v>22</v>
      </c>
    </row>
    <row r="329" spans="1:21">
      <c r="A329" s="1" t="s">
        <v>24</v>
      </c>
      <c r="B329" s="1" t="s">
        <v>441</v>
      </c>
      <c r="C329">
        <v>389</v>
      </c>
      <c r="D329">
        <f t="shared" si="30"/>
        <v>2.8092739888305972E-2</v>
      </c>
      <c r="E329">
        <v>3200</v>
      </c>
      <c r="F329">
        <f t="shared" si="31"/>
        <v>7.2688467482766236E-2</v>
      </c>
      <c r="G329" t="e">
        <v>#N/A</v>
      </c>
      <c r="H329">
        <f t="shared" si="32"/>
        <v>0</v>
      </c>
      <c r="I329">
        <f t="shared" si="33"/>
        <v>0</v>
      </c>
      <c r="J329">
        <v>184.9496072</v>
      </c>
      <c r="K329">
        <f t="shared" si="34"/>
        <v>2.1579333274429419E-2</v>
      </c>
      <c r="L329">
        <v>24.852550000000001</v>
      </c>
      <c r="M329">
        <f t="shared" si="35"/>
        <v>8.7230367981358733E-3</v>
      </c>
      <c r="O329">
        <v>22</v>
      </c>
      <c r="P329">
        <v>0.10996299499999999</v>
      </c>
      <c r="Q329">
        <v>12</v>
      </c>
      <c r="R329">
        <v>6.5310110000000005E-2</v>
      </c>
      <c r="S329">
        <v>29</v>
      </c>
      <c r="T329">
        <v>6.6008549999999999E-2</v>
      </c>
      <c r="U329" t="str">
        <f>INDEX(ClusterAssignments!$C$2:$C$545,MATCH('Cities&amp;Data'!B329,ClusterAssignments!$A$2:$A$545,0))</f>
        <v>22</v>
      </c>
    </row>
    <row r="330" spans="1:21">
      <c r="A330" s="1" t="s">
        <v>690</v>
      </c>
      <c r="B330" s="1" t="s">
        <v>444</v>
      </c>
      <c r="C330">
        <v>414</v>
      </c>
      <c r="D330">
        <f t="shared" si="30"/>
        <v>3.0208157048569977E-2</v>
      </c>
      <c r="E330">
        <v>4400</v>
      </c>
      <c r="F330">
        <f t="shared" si="31"/>
        <v>0.10212692883251968</v>
      </c>
      <c r="G330" t="e">
        <v>#N/A</v>
      </c>
      <c r="H330">
        <f t="shared" si="32"/>
        <v>0</v>
      </c>
      <c r="I330">
        <f t="shared" si="33"/>
        <v>0</v>
      </c>
      <c r="J330">
        <v>184.74685959999999</v>
      </c>
      <c r="K330">
        <f t="shared" si="34"/>
        <v>2.1543908463028349E-2</v>
      </c>
      <c r="L330">
        <v>32.757201299999998</v>
      </c>
      <c r="M330">
        <f t="shared" si="35"/>
        <v>1.3327361194170143E-2</v>
      </c>
      <c r="N330" t="s">
        <v>650</v>
      </c>
      <c r="O330">
        <v>22</v>
      </c>
      <c r="P330">
        <v>1.4635113E-2</v>
      </c>
      <c r="Q330">
        <v>12</v>
      </c>
      <c r="R330">
        <v>8.5475489999999998E-3</v>
      </c>
      <c r="S330">
        <v>29</v>
      </c>
      <c r="T330">
        <v>1.2397893E-2</v>
      </c>
      <c r="U330" t="str">
        <f>INDEX(ClusterAssignments!$C$2:$C$545,MATCH('Cities&amp;Data'!B330,ClusterAssignments!$A$2:$A$545,0))</f>
        <v>22</v>
      </c>
    </row>
    <row r="331" spans="1:21">
      <c r="A331" s="1" t="s">
        <v>18</v>
      </c>
      <c r="B331" s="1" t="s">
        <v>426</v>
      </c>
      <c r="C331">
        <v>179</v>
      </c>
      <c r="D331">
        <f t="shared" si="30"/>
        <v>1.032323574208834E-2</v>
      </c>
      <c r="E331">
        <v>8700</v>
      </c>
      <c r="F331">
        <f t="shared" si="31"/>
        <v>0.20761474866913623</v>
      </c>
      <c r="G331" t="e">
        <v>#N/A</v>
      </c>
      <c r="H331">
        <f t="shared" si="32"/>
        <v>0</v>
      </c>
      <c r="I331">
        <f t="shared" si="33"/>
        <v>0</v>
      </c>
      <c r="J331">
        <v>183.96902019999999</v>
      </c>
      <c r="K331">
        <f t="shared" si="34"/>
        <v>2.1408001482894824E-2</v>
      </c>
      <c r="L331">
        <v>22.577262699999999</v>
      </c>
      <c r="M331">
        <f t="shared" si="35"/>
        <v>7.3977208005311535E-3</v>
      </c>
      <c r="O331">
        <v>25</v>
      </c>
      <c r="P331">
        <v>5.7083400000000001E-3</v>
      </c>
      <c r="Q331">
        <v>14</v>
      </c>
      <c r="R331">
        <v>2.3519874999999999E-2</v>
      </c>
      <c r="S331">
        <v>27</v>
      </c>
      <c r="T331">
        <v>0.110995063</v>
      </c>
      <c r="U331" t="str">
        <f>INDEX(ClusterAssignments!$C$2:$C$545,MATCH('Cities&amp;Data'!B331,ClusterAssignments!$A$2:$A$545,0))</f>
        <v>25</v>
      </c>
    </row>
    <row r="332" spans="1:21">
      <c r="A332" s="1" t="s">
        <v>24</v>
      </c>
      <c r="B332" s="1" t="s">
        <v>447</v>
      </c>
      <c r="C332">
        <v>285</v>
      </c>
      <c r="D332">
        <f t="shared" si="30"/>
        <v>1.9292604501607719E-2</v>
      </c>
      <c r="E332">
        <v>4300</v>
      </c>
      <c r="F332">
        <f t="shared" si="31"/>
        <v>9.9673723720040228E-2</v>
      </c>
      <c r="G332" t="e">
        <v>#N/A</v>
      </c>
      <c r="H332">
        <f t="shared" si="32"/>
        <v>0</v>
      </c>
      <c r="I332">
        <f t="shared" si="33"/>
        <v>0</v>
      </c>
      <c r="J332">
        <v>182.73021199999999</v>
      </c>
      <c r="K332">
        <f t="shared" si="34"/>
        <v>2.1191552327160822E-2</v>
      </c>
      <c r="L332">
        <v>24.554319400000001</v>
      </c>
      <c r="M332">
        <f t="shared" si="35"/>
        <v>8.5493225664626891E-3</v>
      </c>
      <c r="O332">
        <v>22</v>
      </c>
      <c r="P332">
        <v>4.6938079999999998E-3</v>
      </c>
      <c r="Q332">
        <v>12</v>
      </c>
      <c r="R332">
        <v>2.763585E-2</v>
      </c>
      <c r="S332">
        <v>29</v>
      </c>
      <c r="T332">
        <v>1.9305349999999999E-3</v>
      </c>
      <c r="U332" t="str">
        <f>INDEX(ClusterAssignments!$C$2:$C$545,MATCH('Cities&amp;Data'!B332,ClusterAssignments!$A$2:$A$545,0))</f>
        <v>22</v>
      </c>
    </row>
    <row r="333" spans="1:21">
      <c r="A333" s="1" t="s">
        <v>691</v>
      </c>
      <c r="B333" s="1" t="s">
        <v>170</v>
      </c>
      <c r="C333">
        <v>259</v>
      </c>
      <c r="D333">
        <f t="shared" si="30"/>
        <v>1.7092570654933154E-2</v>
      </c>
      <c r="E333">
        <v>19800</v>
      </c>
      <c r="F333">
        <f t="shared" si="31"/>
        <v>0.47992051615435566</v>
      </c>
      <c r="G333" t="e">
        <v>#N/A</v>
      </c>
      <c r="H333">
        <f t="shared" si="32"/>
        <v>0</v>
      </c>
      <c r="I333">
        <f t="shared" si="33"/>
        <v>0</v>
      </c>
      <c r="J333">
        <v>181.77736300000001</v>
      </c>
      <c r="K333">
        <f t="shared" si="34"/>
        <v>2.102506702169385E-2</v>
      </c>
      <c r="L333">
        <v>25.56816375</v>
      </c>
      <c r="M333">
        <f t="shared" si="35"/>
        <v>9.1398695871119755E-3</v>
      </c>
      <c r="O333">
        <v>15</v>
      </c>
      <c r="P333">
        <v>0.53886182199999999</v>
      </c>
      <c r="Q333">
        <v>8</v>
      </c>
      <c r="R333">
        <v>0.19358930799999999</v>
      </c>
      <c r="S333">
        <v>20</v>
      </c>
      <c r="T333">
        <v>0.429328557</v>
      </c>
      <c r="U333" t="str">
        <f>INDEX(ClusterAssignments!$C$2:$C$545,MATCH('Cities&amp;Data'!B333,ClusterAssignments!$A$2:$A$545,0))</f>
        <v>15</v>
      </c>
    </row>
    <row r="334" spans="1:21">
      <c r="A334" s="1" t="s">
        <v>39</v>
      </c>
      <c r="B334" s="1" t="s">
        <v>232</v>
      </c>
      <c r="C334">
        <v>186</v>
      </c>
      <c r="D334">
        <f t="shared" si="30"/>
        <v>1.091555254696226E-2</v>
      </c>
      <c r="E334">
        <v>11400</v>
      </c>
      <c r="F334">
        <f t="shared" si="31"/>
        <v>0.2738512867060815</v>
      </c>
      <c r="G334" t="e">
        <v>#N/A</v>
      </c>
      <c r="H334">
        <f t="shared" si="32"/>
        <v>0</v>
      </c>
      <c r="I334">
        <f t="shared" si="33"/>
        <v>0</v>
      </c>
      <c r="J334">
        <v>181.61462850000001</v>
      </c>
      <c r="K334">
        <f t="shared" si="34"/>
        <v>2.0996633447284349E-2</v>
      </c>
      <c r="L334">
        <v>17.678893500000001</v>
      </c>
      <c r="M334">
        <f t="shared" si="35"/>
        <v>4.5445043900434624E-3</v>
      </c>
      <c r="O334">
        <v>20</v>
      </c>
      <c r="P334">
        <v>0.257856904</v>
      </c>
      <c r="Q334">
        <v>14</v>
      </c>
      <c r="R334">
        <v>0.29683142000000001</v>
      </c>
      <c r="S334">
        <v>23</v>
      </c>
      <c r="T334">
        <v>8.6000710000000008E-3</v>
      </c>
      <c r="U334" t="str">
        <f>INDEX(ClusterAssignments!$C$2:$C$545,MATCH('Cities&amp;Data'!B334,ClusterAssignments!$A$2:$A$545,0))</f>
        <v>20</v>
      </c>
    </row>
    <row r="335" spans="1:21">
      <c r="A335" s="1" t="s">
        <v>645</v>
      </c>
      <c r="B335" s="1" t="s">
        <v>467</v>
      </c>
      <c r="C335">
        <v>1173</v>
      </c>
      <c r="D335">
        <f t="shared" si="30"/>
        <v>9.4432222034185137E-2</v>
      </c>
      <c r="E335">
        <v>700</v>
      </c>
      <c r="F335">
        <f t="shared" si="31"/>
        <v>1.1358339670779875E-2</v>
      </c>
      <c r="G335" t="e">
        <v>#N/A</v>
      </c>
      <c r="H335">
        <f t="shared" si="32"/>
        <v>0</v>
      </c>
      <c r="I335">
        <f t="shared" si="33"/>
        <v>0</v>
      </c>
      <c r="J335">
        <v>181.3423861</v>
      </c>
      <c r="K335">
        <f t="shared" si="34"/>
        <v>2.0949066247103562E-2</v>
      </c>
      <c r="L335">
        <v>44.433112199999997</v>
      </c>
      <c r="M335">
        <f t="shared" si="35"/>
        <v>2.0128379906126787E-2</v>
      </c>
      <c r="N335" t="s">
        <v>661</v>
      </c>
      <c r="O335">
        <v>7</v>
      </c>
      <c r="P335">
        <v>0.25144059499999999</v>
      </c>
      <c r="Q335">
        <v>9</v>
      </c>
      <c r="R335">
        <v>0.57221927400000006</v>
      </c>
      <c r="S335">
        <v>9</v>
      </c>
      <c r="T335">
        <v>0.17670234200000001</v>
      </c>
      <c r="U335" t="str">
        <f>INDEX(ClusterAssignments!$C$2:$C$545,MATCH('Cities&amp;Data'!B335,ClusterAssignments!$A$2:$A$545,0))</f>
        <v>7</v>
      </c>
    </row>
    <row r="336" spans="1:21">
      <c r="A336" s="1" t="s">
        <v>644</v>
      </c>
      <c r="B336" s="1" t="s">
        <v>450</v>
      </c>
      <c r="C336">
        <v>298</v>
      </c>
      <c r="D336">
        <f t="shared" si="30"/>
        <v>2.0392621424944999E-2</v>
      </c>
      <c r="E336">
        <v>5800</v>
      </c>
      <c r="F336">
        <f t="shared" si="31"/>
        <v>0.13647180040723206</v>
      </c>
      <c r="G336" t="e">
        <v>#N/A</v>
      </c>
      <c r="H336">
        <f t="shared" si="32"/>
        <v>0</v>
      </c>
      <c r="I336">
        <f t="shared" si="33"/>
        <v>0</v>
      </c>
      <c r="J336">
        <v>179.6030859</v>
      </c>
      <c r="K336">
        <f t="shared" si="34"/>
        <v>2.0645169275919494E-2</v>
      </c>
      <c r="L336">
        <v>29.344662249999999</v>
      </c>
      <c r="M336">
        <f t="shared" si="35"/>
        <v>1.1339615472820662E-2</v>
      </c>
      <c r="O336">
        <v>22</v>
      </c>
      <c r="P336">
        <v>8.6477113999999994E-2</v>
      </c>
      <c r="Q336">
        <v>12</v>
      </c>
      <c r="R336">
        <v>0.167276544</v>
      </c>
      <c r="S336">
        <v>27</v>
      </c>
      <c r="T336">
        <v>0.128815126</v>
      </c>
      <c r="U336" t="str">
        <f>INDEX(ClusterAssignments!$C$2:$C$545,MATCH('Cities&amp;Data'!B336,ClusterAssignments!$A$2:$A$545,0))</f>
        <v>22</v>
      </c>
    </row>
    <row r="337" spans="1:21">
      <c r="A337" s="1" t="s">
        <v>39</v>
      </c>
      <c r="B337" s="1" t="s">
        <v>241</v>
      </c>
      <c r="C337">
        <v>168</v>
      </c>
      <c r="D337">
        <f t="shared" si="30"/>
        <v>9.3924521915721773E-3</v>
      </c>
      <c r="E337">
        <v>12500</v>
      </c>
      <c r="F337">
        <f t="shared" si="31"/>
        <v>0.30083654294335549</v>
      </c>
      <c r="G337" t="e">
        <v>#N/A</v>
      </c>
      <c r="H337">
        <f t="shared" si="32"/>
        <v>0</v>
      </c>
      <c r="I337">
        <f t="shared" si="33"/>
        <v>0</v>
      </c>
      <c r="J337">
        <v>179.48300140000001</v>
      </c>
      <c r="K337">
        <f t="shared" si="34"/>
        <v>2.062418766743342E-2</v>
      </c>
      <c r="L337">
        <v>17.471394750000002</v>
      </c>
      <c r="M337">
        <f t="shared" si="35"/>
        <v>4.4236399115848606E-3</v>
      </c>
      <c r="O337">
        <v>20</v>
      </c>
      <c r="P337">
        <v>6.2788882000000004E-2</v>
      </c>
      <c r="Q337">
        <v>14</v>
      </c>
      <c r="R337">
        <v>0.63959584800000002</v>
      </c>
      <c r="S337">
        <v>23</v>
      </c>
      <c r="T337">
        <v>0.119867032</v>
      </c>
      <c r="U337" t="str">
        <f>INDEX(ClusterAssignments!$C$2:$C$545,MATCH('Cities&amp;Data'!B337,ClusterAssignments!$A$2:$A$545,0))</f>
        <v>20</v>
      </c>
    </row>
    <row r="338" spans="1:21">
      <c r="A338" s="1" t="s">
        <v>24</v>
      </c>
      <c r="B338" s="1" t="s">
        <v>470</v>
      </c>
      <c r="C338">
        <v>440</v>
      </c>
      <c r="D338">
        <f t="shared" si="30"/>
        <v>3.2408190895244542E-2</v>
      </c>
      <c r="E338">
        <v>2700</v>
      </c>
      <c r="F338">
        <f t="shared" si="31"/>
        <v>6.0422441920368962E-2</v>
      </c>
      <c r="G338" t="e">
        <v>#N/A</v>
      </c>
      <c r="H338">
        <f t="shared" si="32"/>
        <v>0</v>
      </c>
      <c r="I338">
        <f t="shared" si="33"/>
        <v>0</v>
      </c>
      <c r="J338">
        <v>179.0312198</v>
      </c>
      <c r="K338">
        <f t="shared" si="34"/>
        <v>2.0545250713435083E-2</v>
      </c>
      <c r="L338">
        <v>24.057268400000002</v>
      </c>
      <c r="M338">
        <f t="shared" si="35"/>
        <v>8.2597988470073831E-3</v>
      </c>
      <c r="O338">
        <v>7</v>
      </c>
      <c r="P338">
        <v>0.161960088</v>
      </c>
      <c r="Q338">
        <v>12</v>
      </c>
      <c r="R338">
        <v>0.134482817</v>
      </c>
      <c r="S338">
        <v>29</v>
      </c>
      <c r="T338">
        <v>0.144921204</v>
      </c>
      <c r="U338" t="str">
        <f>INDEX(ClusterAssignments!$C$2:$C$545,MATCH('Cities&amp;Data'!B338,ClusterAssignments!$A$2:$A$545,0))</f>
        <v>7</v>
      </c>
    </row>
    <row r="339" spans="1:21">
      <c r="A339" s="1" t="s">
        <v>676</v>
      </c>
      <c r="B339" s="1" t="s">
        <v>379</v>
      </c>
      <c r="C339">
        <v>1965</v>
      </c>
      <c r="D339">
        <f t="shared" si="30"/>
        <v>0.16144863767134879</v>
      </c>
      <c r="E339">
        <v>4100</v>
      </c>
      <c r="F339">
        <f t="shared" si="31"/>
        <v>9.4767313495081329E-2</v>
      </c>
      <c r="G339" t="e">
        <v>#N/A</v>
      </c>
      <c r="H339">
        <f t="shared" si="32"/>
        <v>0</v>
      </c>
      <c r="I339">
        <f t="shared" si="33"/>
        <v>0</v>
      </c>
      <c r="J339">
        <v>178.6161492</v>
      </c>
      <c r="K339">
        <f t="shared" si="34"/>
        <v>2.0472728041289381E-2</v>
      </c>
      <c r="L339">
        <v>51.495809250000001</v>
      </c>
      <c r="M339">
        <f t="shared" si="35"/>
        <v>2.4242280329427473E-2</v>
      </c>
      <c r="O339">
        <v>27</v>
      </c>
      <c r="P339">
        <v>0.90525976100000005</v>
      </c>
      <c r="Q339">
        <v>9</v>
      </c>
      <c r="R339">
        <v>0.87212482599999996</v>
      </c>
      <c r="S339">
        <v>25</v>
      </c>
      <c r="T339">
        <v>0.98821409400000004</v>
      </c>
      <c r="U339" t="str">
        <f>INDEX(ClusterAssignments!$C$2:$C$545,MATCH('Cities&amp;Data'!B339,ClusterAssignments!$A$2:$A$545,0))</f>
        <v>27</v>
      </c>
    </row>
    <row r="340" spans="1:21">
      <c r="A340" s="1" t="s">
        <v>24</v>
      </c>
      <c r="B340" s="1" t="s">
        <v>453</v>
      </c>
      <c r="C340">
        <v>259</v>
      </c>
      <c r="D340">
        <f t="shared" si="30"/>
        <v>1.7092570654933154E-2</v>
      </c>
      <c r="E340">
        <v>4700</v>
      </c>
      <c r="F340">
        <f t="shared" si="31"/>
        <v>0.10948654416995805</v>
      </c>
      <c r="G340" t="e">
        <v>#N/A</v>
      </c>
      <c r="H340">
        <f t="shared" si="32"/>
        <v>0</v>
      </c>
      <c r="I340">
        <f t="shared" si="33"/>
        <v>0</v>
      </c>
      <c r="J340">
        <v>178.29142139999999</v>
      </c>
      <c r="K340">
        <f t="shared" si="34"/>
        <v>2.0415990397678881E-2</v>
      </c>
      <c r="L340">
        <v>23.9578582</v>
      </c>
      <c r="M340">
        <f t="shared" si="35"/>
        <v>8.2018941031163205E-3</v>
      </c>
      <c r="O340">
        <v>22</v>
      </c>
      <c r="P340">
        <v>2.789606E-3</v>
      </c>
      <c r="Q340">
        <v>12</v>
      </c>
      <c r="R340">
        <v>4.9598860000000002E-2</v>
      </c>
      <c r="S340">
        <v>29</v>
      </c>
      <c r="T340">
        <v>1.4725903E-2</v>
      </c>
      <c r="U340" t="str">
        <f>INDEX(ClusterAssignments!$C$2:$C$545,MATCH('Cities&amp;Data'!B340,ClusterAssignments!$A$2:$A$545,0))</f>
        <v>22</v>
      </c>
    </row>
    <row r="341" spans="1:21">
      <c r="A341" s="1" t="s">
        <v>24</v>
      </c>
      <c r="B341" s="1" t="s">
        <v>456</v>
      </c>
      <c r="C341">
        <v>220</v>
      </c>
      <c r="D341">
        <f t="shared" si="30"/>
        <v>1.3792519884921306E-2</v>
      </c>
      <c r="E341">
        <v>5500</v>
      </c>
      <c r="F341">
        <f t="shared" si="31"/>
        <v>0.12911218506979369</v>
      </c>
      <c r="G341" t="e">
        <v>#N/A</v>
      </c>
      <c r="H341">
        <f t="shared" si="32"/>
        <v>0</v>
      </c>
      <c r="I341">
        <f t="shared" si="33"/>
        <v>0</v>
      </c>
      <c r="J341">
        <v>178.29142139999999</v>
      </c>
      <c r="K341">
        <f t="shared" si="34"/>
        <v>2.0415990397678881E-2</v>
      </c>
      <c r="L341">
        <v>23.9578582</v>
      </c>
      <c r="M341">
        <f t="shared" si="35"/>
        <v>8.2018941031163205E-3</v>
      </c>
      <c r="O341">
        <v>22</v>
      </c>
      <c r="P341">
        <v>5.3771592999999999E-2</v>
      </c>
      <c r="Q341">
        <v>12</v>
      </c>
      <c r="R341">
        <v>0.142288253</v>
      </c>
      <c r="S341">
        <v>29</v>
      </c>
      <c r="T341">
        <v>9.4897178999999998E-2</v>
      </c>
      <c r="U341" t="str">
        <f>INDEX(ClusterAssignments!$C$2:$C$545,MATCH('Cities&amp;Data'!B341,ClusterAssignments!$A$2:$A$545,0))</f>
        <v>22</v>
      </c>
    </row>
    <row r="342" spans="1:21">
      <c r="A342" s="1" t="s">
        <v>652</v>
      </c>
      <c r="B342" s="1" t="s">
        <v>473</v>
      </c>
      <c r="C342">
        <v>521</v>
      </c>
      <c r="D342">
        <f t="shared" si="30"/>
        <v>3.9262142494499913E-2</v>
      </c>
      <c r="E342">
        <v>1900</v>
      </c>
      <c r="F342">
        <f t="shared" si="31"/>
        <v>4.0796801020533326E-2</v>
      </c>
      <c r="G342" t="e">
        <v>#N/A</v>
      </c>
      <c r="H342">
        <f t="shared" si="32"/>
        <v>0</v>
      </c>
      <c r="I342">
        <f t="shared" si="33"/>
        <v>0</v>
      </c>
      <c r="J342">
        <v>177.85137180000001</v>
      </c>
      <c r="K342">
        <f t="shared" si="34"/>
        <v>2.0339103302161526E-2</v>
      </c>
      <c r="L342">
        <v>53.22282775</v>
      </c>
      <c r="M342">
        <f t="shared" si="35"/>
        <v>2.5248239113713444E-2</v>
      </c>
      <c r="N342" t="s">
        <v>661</v>
      </c>
      <c r="O342">
        <v>7</v>
      </c>
      <c r="P342">
        <v>6.5360148000000007E-2</v>
      </c>
      <c r="Q342">
        <v>12</v>
      </c>
      <c r="R342">
        <v>0.30370276400000001</v>
      </c>
      <c r="S342">
        <v>9</v>
      </c>
      <c r="T342">
        <v>0.100546495</v>
      </c>
      <c r="U342" t="str">
        <f>INDEX(ClusterAssignments!$C$2:$C$545,MATCH('Cities&amp;Data'!B342,ClusterAssignments!$A$2:$A$545,0))</f>
        <v>7</v>
      </c>
    </row>
    <row r="343" spans="1:21">
      <c r="A343" s="1" t="s">
        <v>69</v>
      </c>
      <c r="B343" s="1" t="s">
        <v>459</v>
      </c>
      <c r="C343">
        <v>376</v>
      </c>
      <c r="D343">
        <f t="shared" si="30"/>
        <v>2.6992722964968692E-2</v>
      </c>
      <c r="E343">
        <v>4100</v>
      </c>
      <c r="F343">
        <f t="shared" si="31"/>
        <v>9.4767313495081329E-2</v>
      </c>
      <c r="G343">
        <v>13.4</v>
      </c>
      <c r="H343">
        <f t="shared" si="32"/>
        <v>13.4</v>
      </c>
      <c r="I343">
        <f t="shared" si="33"/>
        <v>1.072E-2</v>
      </c>
      <c r="J343">
        <v>176.63510099999999</v>
      </c>
      <c r="K343">
        <f t="shared" si="34"/>
        <v>2.0126591964406474E-2</v>
      </c>
      <c r="L343">
        <v>61.513558199999999</v>
      </c>
      <c r="M343">
        <f t="shared" si="35"/>
        <v>3.007744802162304E-2</v>
      </c>
      <c r="N343" t="s">
        <v>650</v>
      </c>
      <c r="O343">
        <v>22</v>
      </c>
      <c r="P343">
        <v>6.8535982999999995E-2</v>
      </c>
      <c r="Q343">
        <v>12</v>
      </c>
      <c r="R343">
        <v>2.7545301000000001E-2</v>
      </c>
      <c r="S343">
        <v>29</v>
      </c>
      <c r="T343">
        <v>5.5331436999999997E-2</v>
      </c>
      <c r="U343" t="str">
        <f>INDEX(ClusterAssignments!$C$2:$C$545,MATCH('Cities&amp;Data'!B343,ClusterAssignments!$A$2:$A$545,0))</f>
        <v>22</v>
      </c>
    </row>
    <row r="344" spans="1:21">
      <c r="A344" s="1" t="s">
        <v>39</v>
      </c>
      <c r="B344" s="1" t="s">
        <v>462</v>
      </c>
      <c r="C344">
        <v>570</v>
      </c>
      <c r="D344">
        <f t="shared" si="30"/>
        <v>4.3408360128617367E-2</v>
      </c>
      <c r="E344">
        <v>3600</v>
      </c>
      <c r="F344">
        <f t="shared" si="31"/>
        <v>8.2501287932684048E-2</v>
      </c>
      <c r="G344" t="e">
        <v>#N/A</v>
      </c>
      <c r="H344">
        <f t="shared" si="32"/>
        <v>0</v>
      </c>
      <c r="I344">
        <f t="shared" si="33"/>
        <v>0</v>
      </c>
      <c r="J344">
        <v>174.7934218</v>
      </c>
      <c r="K344">
        <f t="shared" si="34"/>
        <v>1.9804806955255841E-2</v>
      </c>
      <c r="L344">
        <v>17.0148975</v>
      </c>
      <c r="M344">
        <f t="shared" si="35"/>
        <v>4.1577380589759329E-3</v>
      </c>
      <c r="O344">
        <v>22</v>
      </c>
      <c r="P344">
        <v>0.113070405</v>
      </c>
      <c r="Q344">
        <v>12</v>
      </c>
      <c r="R344">
        <v>6.3231177999999999E-2</v>
      </c>
      <c r="S344">
        <v>29</v>
      </c>
      <c r="T344">
        <v>7.9599112E-2</v>
      </c>
      <c r="U344" t="str">
        <f>INDEX(ClusterAssignments!$C$2:$C$545,MATCH('Cities&amp;Data'!B344,ClusterAssignments!$A$2:$A$545,0))</f>
        <v>22</v>
      </c>
    </row>
    <row r="345" spans="1:21">
      <c r="A345" s="1" t="s">
        <v>24</v>
      </c>
      <c r="B345" s="1" t="s">
        <v>249</v>
      </c>
      <c r="C345">
        <v>91</v>
      </c>
      <c r="D345">
        <f t="shared" si="30"/>
        <v>2.8769673379590455E-3</v>
      </c>
      <c r="E345">
        <v>13000</v>
      </c>
      <c r="F345">
        <f t="shared" si="31"/>
        <v>0.31310256850575274</v>
      </c>
      <c r="G345" t="e">
        <v>#N/A</v>
      </c>
      <c r="H345">
        <f t="shared" si="32"/>
        <v>0</v>
      </c>
      <c r="I345">
        <f t="shared" si="33"/>
        <v>0</v>
      </c>
      <c r="J345">
        <v>174.5924292</v>
      </c>
      <c r="K345">
        <f t="shared" si="34"/>
        <v>1.9769688783953146E-2</v>
      </c>
      <c r="L345">
        <v>23.460807200000001</v>
      </c>
      <c r="M345">
        <f t="shared" si="35"/>
        <v>7.9123703836610146E-3</v>
      </c>
      <c r="O345">
        <v>20</v>
      </c>
      <c r="P345">
        <v>2.0831288999999999E-2</v>
      </c>
      <c r="Q345">
        <v>14</v>
      </c>
      <c r="R345">
        <v>0.84574032200000004</v>
      </c>
      <c r="S345">
        <v>23</v>
      </c>
      <c r="T345">
        <v>0.219856834</v>
      </c>
      <c r="U345" t="str">
        <f>INDEX(ClusterAssignments!$C$2:$C$545,MATCH('Cities&amp;Data'!B345,ClusterAssignments!$A$2:$A$545,0))</f>
        <v>20</v>
      </c>
    </row>
    <row r="346" spans="1:21">
      <c r="A346" s="1" t="s">
        <v>24</v>
      </c>
      <c r="B346" s="1" t="s">
        <v>465</v>
      </c>
      <c r="C346">
        <v>220</v>
      </c>
      <c r="D346">
        <f t="shared" si="30"/>
        <v>1.3792519884921306E-2</v>
      </c>
      <c r="E346">
        <v>5400</v>
      </c>
      <c r="F346">
        <f t="shared" si="31"/>
        <v>0.12665897995731423</v>
      </c>
      <c r="G346" t="e">
        <v>#N/A</v>
      </c>
      <c r="H346">
        <f t="shared" si="32"/>
        <v>0</v>
      </c>
      <c r="I346">
        <f t="shared" si="33"/>
        <v>0</v>
      </c>
      <c r="J346">
        <v>174.5924292</v>
      </c>
      <c r="K346">
        <f t="shared" si="34"/>
        <v>1.9769688783953146E-2</v>
      </c>
      <c r="L346">
        <v>23.460807200000001</v>
      </c>
      <c r="M346">
        <f t="shared" si="35"/>
        <v>7.9123703836610146E-3</v>
      </c>
      <c r="O346">
        <v>22</v>
      </c>
      <c r="P346">
        <v>4.3881541000000003E-2</v>
      </c>
      <c r="Q346">
        <v>12</v>
      </c>
      <c r="R346">
        <v>0.12959556699999999</v>
      </c>
      <c r="S346">
        <v>29</v>
      </c>
      <c r="T346">
        <v>8.1434369000000006E-2</v>
      </c>
      <c r="U346" t="str">
        <f>INDEX(ClusterAssignments!$C$2:$C$545,MATCH('Cities&amp;Data'!B346,ClusterAssignments!$A$2:$A$545,0))</f>
        <v>22</v>
      </c>
    </row>
    <row r="347" spans="1:21">
      <c r="A347" s="1" t="s">
        <v>24</v>
      </c>
      <c r="B347" s="1" t="s">
        <v>468</v>
      </c>
      <c r="C347">
        <v>240</v>
      </c>
      <c r="D347">
        <f t="shared" si="30"/>
        <v>1.548485361313251E-2</v>
      </c>
      <c r="E347">
        <v>4900</v>
      </c>
      <c r="F347">
        <f t="shared" si="31"/>
        <v>0.11439295439491697</v>
      </c>
      <c r="G347" t="e">
        <v>#N/A</v>
      </c>
      <c r="H347">
        <f t="shared" si="32"/>
        <v>0</v>
      </c>
      <c r="I347">
        <f t="shared" si="33"/>
        <v>0</v>
      </c>
      <c r="J347">
        <v>173.85263079999999</v>
      </c>
      <c r="K347">
        <f t="shared" si="34"/>
        <v>1.9640428468196944E-2</v>
      </c>
      <c r="L347">
        <v>23.361397</v>
      </c>
      <c r="M347">
        <f t="shared" si="35"/>
        <v>7.854465639769952E-3</v>
      </c>
      <c r="O347">
        <v>22</v>
      </c>
      <c r="P347">
        <v>9.2929120000000004E-3</v>
      </c>
      <c r="Q347">
        <v>12</v>
      </c>
      <c r="R347">
        <v>7.0052582000000002E-2</v>
      </c>
      <c r="S347">
        <v>29</v>
      </c>
      <c r="T347">
        <v>2.8690011000000001E-2</v>
      </c>
      <c r="U347" t="str">
        <f>INDEX(ClusterAssignments!$C$2:$C$545,MATCH('Cities&amp;Data'!B347,ClusterAssignments!$A$2:$A$545,0))</f>
        <v>22</v>
      </c>
    </row>
    <row r="348" spans="1:21">
      <c r="A348" s="1" t="s">
        <v>24</v>
      </c>
      <c r="B348" s="1" t="s">
        <v>471</v>
      </c>
      <c r="C348">
        <v>321</v>
      </c>
      <c r="D348">
        <f t="shared" si="30"/>
        <v>2.2338805212387881E-2</v>
      </c>
      <c r="E348">
        <v>3600</v>
      </c>
      <c r="F348">
        <f t="shared" si="31"/>
        <v>8.2501287932684048E-2</v>
      </c>
      <c r="G348" t="e">
        <v>#N/A</v>
      </c>
      <c r="H348">
        <f t="shared" si="32"/>
        <v>0</v>
      </c>
      <c r="I348">
        <f t="shared" si="33"/>
        <v>0</v>
      </c>
      <c r="J348">
        <v>170.8934371</v>
      </c>
      <c r="K348">
        <f t="shared" si="34"/>
        <v>1.9123387187699781E-2</v>
      </c>
      <c r="L348">
        <v>22.963756199999999</v>
      </c>
      <c r="M348">
        <f t="shared" si="35"/>
        <v>7.6228466642057052E-3</v>
      </c>
      <c r="O348">
        <v>22</v>
      </c>
      <c r="P348">
        <v>5.2287884E-2</v>
      </c>
      <c r="Q348">
        <v>12</v>
      </c>
      <c r="R348">
        <v>4.3209313999999999E-2</v>
      </c>
      <c r="S348">
        <v>29</v>
      </c>
      <c r="T348">
        <v>2.3854778E-2</v>
      </c>
      <c r="U348" t="str">
        <f>INDEX(ClusterAssignments!$C$2:$C$545,MATCH('Cities&amp;Data'!B348,ClusterAssignments!$A$2:$A$545,0))</f>
        <v>22</v>
      </c>
    </row>
    <row r="349" spans="1:21">
      <c r="A349" s="1" t="s">
        <v>654</v>
      </c>
      <c r="B349" s="1" t="s">
        <v>474</v>
      </c>
      <c r="C349">
        <v>272</v>
      </c>
      <c r="D349">
        <f t="shared" si="30"/>
        <v>1.8192587578270435E-2</v>
      </c>
      <c r="E349">
        <v>4000</v>
      </c>
      <c r="F349">
        <f t="shared" si="31"/>
        <v>9.2314108382601873E-2</v>
      </c>
      <c r="G349">
        <v>18</v>
      </c>
      <c r="H349">
        <f t="shared" si="32"/>
        <v>18</v>
      </c>
      <c r="I349">
        <f t="shared" si="33"/>
        <v>1.44E-2</v>
      </c>
      <c r="J349">
        <v>170.89207970000001</v>
      </c>
      <c r="K349">
        <f t="shared" si="34"/>
        <v>1.9123150017745633E-2</v>
      </c>
      <c r="L349">
        <v>45.186434249999998</v>
      </c>
      <c r="M349">
        <f t="shared" si="35"/>
        <v>2.0567177135915479E-2</v>
      </c>
      <c r="O349">
        <v>22</v>
      </c>
      <c r="P349">
        <v>3.0618988E-2</v>
      </c>
      <c r="Q349">
        <v>12</v>
      </c>
      <c r="R349">
        <v>2.3796026000000001E-2</v>
      </c>
      <c r="S349">
        <v>29</v>
      </c>
      <c r="T349">
        <v>1.6603995999999999E-2</v>
      </c>
      <c r="U349" t="str">
        <f>INDEX(ClusterAssignments!$C$2:$C$545,MATCH('Cities&amp;Data'!B349,ClusterAssignments!$A$2:$A$545,0))</f>
        <v>22</v>
      </c>
    </row>
    <row r="350" spans="1:21">
      <c r="A350" s="1" t="s">
        <v>647</v>
      </c>
      <c r="B350" s="1" t="s">
        <v>477</v>
      </c>
      <c r="C350">
        <v>259</v>
      </c>
      <c r="D350">
        <f t="shared" si="30"/>
        <v>1.7092570654933154E-2</v>
      </c>
      <c r="E350">
        <v>3000</v>
      </c>
      <c r="F350">
        <f t="shared" si="31"/>
        <v>6.7782057257807324E-2</v>
      </c>
      <c r="G350" t="e">
        <v>#N/A</v>
      </c>
      <c r="H350">
        <f t="shared" si="32"/>
        <v>0</v>
      </c>
      <c r="I350">
        <f t="shared" si="33"/>
        <v>0</v>
      </c>
      <c r="J350">
        <v>170.31271609999999</v>
      </c>
      <c r="K350">
        <f t="shared" si="34"/>
        <v>1.9021921464299651E-2</v>
      </c>
      <c r="L350">
        <v>26.224620600000002</v>
      </c>
      <c r="M350">
        <f t="shared" si="35"/>
        <v>9.5222444920491246E-3</v>
      </c>
      <c r="O350">
        <v>22</v>
      </c>
      <c r="P350">
        <v>0.134151942</v>
      </c>
      <c r="Q350">
        <v>12</v>
      </c>
      <c r="R350">
        <v>0.107337457</v>
      </c>
      <c r="S350">
        <v>29</v>
      </c>
      <c r="T350">
        <v>8.5644585999999995E-2</v>
      </c>
      <c r="U350" t="str">
        <f>INDEX(ClusterAssignments!$C$2:$C$545,MATCH('Cities&amp;Data'!B350,ClusterAssignments!$A$2:$A$545,0))</f>
        <v>22</v>
      </c>
    </row>
    <row r="351" spans="1:21">
      <c r="A351" s="1" t="s">
        <v>649</v>
      </c>
      <c r="B351" s="1" t="s">
        <v>430</v>
      </c>
      <c r="C351">
        <v>246</v>
      </c>
      <c r="D351">
        <f t="shared" si="30"/>
        <v>1.599255373159587E-2</v>
      </c>
      <c r="E351">
        <v>7500</v>
      </c>
      <c r="F351">
        <f t="shared" si="31"/>
        <v>0.17817628731938279</v>
      </c>
      <c r="G351">
        <v>24.5</v>
      </c>
      <c r="H351">
        <f t="shared" si="32"/>
        <v>24.5</v>
      </c>
      <c r="I351">
        <f t="shared" si="33"/>
        <v>1.9599999999999999E-2</v>
      </c>
      <c r="J351">
        <v>169.59093949999999</v>
      </c>
      <c r="K351">
        <f t="shared" si="34"/>
        <v>1.8895809984170151E-2</v>
      </c>
      <c r="L351">
        <v>32.523380000000003</v>
      </c>
      <c r="M351">
        <f t="shared" si="35"/>
        <v>1.3191164279841685E-2</v>
      </c>
      <c r="O351">
        <v>25</v>
      </c>
      <c r="P351">
        <v>5.5778252E-2</v>
      </c>
      <c r="Q351">
        <v>14</v>
      </c>
      <c r="R351">
        <v>0.15925612</v>
      </c>
      <c r="S351">
        <v>27</v>
      </c>
      <c r="T351">
        <v>4.0406330000000001E-3</v>
      </c>
      <c r="U351" t="str">
        <f>INDEX(ClusterAssignments!$C$2:$C$545,MATCH('Cities&amp;Data'!B351,ClusterAssignments!$A$2:$A$545,0))</f>
        <v>25</v>
      </c>
    </row>
    <row r="352" spans="1:21">
      <c r="A352" s="1" t="s">
        <v>692</v>
      </c>
      <c r="B352" s="1" t="s">
        <v>480</v>
      </c>
      <c r="C352">
        <v>440</v>
      </c>
      <c r="D352">
        <f t="shared" si="30"/>
        <v>3.2408190895244542E-2</v>
      </c>
      <c r="E352">
        <v>5400</v>
      </c>
      <c r="F352">
        <f t="shared" si="31"/>
        <v>0.12665897995731423</v>
      </c>
      <c r="G352">
        <v>32</v>
      </c>
      <c r="H352">
        <f t="shared" si="32"/>
        <v>32</v>
      </c>
      <c r="I352">
        <f t="shared" si="33"/>
        <v>2.5600000000000001E-2</v>
      </c>
      <c r="J352">
        <v>169.16551459999999</v>
      </c>
      <c r="K352">
        <f t="shared" si="34"/>
        <v>1.8821478170388789E-2</v>
      </c>
      <c r="L352">
        <v>29.167256250000001</v>
      </c>
      <c r="M352">
        <f t="shared" si="35"/>
        <v>1.1236279507348934E-2</v>
      </c>
      <c r="N352" t="s">
        <v>64</v>
      </c>
      <c r="O352">
        <v>22</v>
      </c>
      <c r="P352">
        <v>5.6427577999999999E-2</v>
      </c>
      <c r="Q352">
        <v>12</v>
      </c>
      <c r="R352">
        <v>9.6576923999999995E-2</v>
      </c>
      <c r="S352">
        <v>29</v>
      </c>
      <c r="T352">
        <v>8.9021961999999996E-2</v>
      </c>
      <c r="U352" t="str">
        <f>INDEX(ClusterAssignments!$C$2:$C$545,MATCH('Cities&amp;Data'!B352,ClusterAssignments!$A$2:$A$545,0))</f>
        <v>22</v>
      </c>
    </row>
    <row r="353" spans="1:21">
      <c r="A353" s="1" t="s">
        <v>651</v>
      </c>
      <c r="B353" s="1" t="s">
        <v>483</v>
      </c>
      <c r="C353">
        <v>155</v>
      </c>
      <c r="D353">
        <f t="shared" si="30"/>
        <v>8.2924352682348951E-3</v>
      </c>
      <c r="E353">
        <v>5900</v>
      </c>
      <c r="F353">
        <f t="shared" si="31"/>
        <v>0.13892500551971151</v>
      </c>
      <c r="G353" t="e">
        <v>#N/A</v>
      </c>
      <c r="H353">
        <f t="shared" si="32"/>
        <v>0</v>
      </c>
      <c r="I353">
        <f t="shared" si="33"/>
        <v>0</v>
      </c>
      <c r="J353">
        <v>168.92785939999999</v>
      </c>
      <c r="K353">
        <f t="shared" si="34"/>
        <v>1.8779954173860677E-2</v>
      </c>
      <c r="L353">
        <v>23.375351999999999</v>
      </c>
      <c r="M353">
        <f t="shared" si="35"/>
        <v>7.8625941889630905E-3</v>
      </c>
      <c r="O353">
        <v>22</v>
      </c>
      <c r="P353">
        <v>0.11361835300000001</v>
      </c>
      <c r="Q353">
        <v>12</v>
      </c>
      <c r="R353">
        <v>0.23450970900000001</v>
      </c>
      <c r="S353">
        <v>27</v>
      </c>
      <c r="T353">
        <v>0.116331685</v>
      </c>
      <c r="U353" t="str">
        <f>INDEX(ClusterAssignments!$C$2:$C$545,MATCH('Cities&amp;Data'!B353,ClusterAssignments!$A$2:$A$545,0))</f>
        <v>22</v>
      </c>
    </row>
    <row r="354" spans="1:21">
      <c r="A354" s="1" t="s">
        <v>24</v>
      </c>
      <c r="B354" s="1" t="s">
        <v>486</v>
      </c>
      <c r="C354">
        <v>194</v>
      </c>
      <c r="D354">
        <f t="shared" si="30"/>
        <v>1.1592486038246742E-2</v>
      </c>
      <c r="E354">
        <v>5900</v>
      </c>
      <c r="F354">
        <f t="shared" si="31"/>
        <v>0.13892500551971151</v>
      </c>
      <c r="G354" t="e">
        <v>#N/A</v>
      </c>
      <c r="H354">
        <f t="shared" si="32"/>
        <v>0</v>
      </c>
      <c r="I354">
        <f t="shared" si="33"/>
        <v>0</v>
      </c>
      <c r="J354">
        <v>168.6740418</v>
      </c>
      <c r="K354">
        <f t="shared" si="34"/>
        <v>1.873560622295881E-2</v>
      </c>
      <c r="L354">
        <v>22.665525599999999</v>
      </c>
      <c r="M354">
        <f t="shared" si="35"/>
        <v>7.4491324325325209E-3</v>
      </c>
      <c r="O354">
        <v>22</v>
      </c>
      <c r="P354">
        <v>0.107695241</v>
      </c>
      <c r="Q354">
        <v>12</v>
      </c>
      <c r="R354">
        <v>0.222188358</v>
      </c>
      <c r="S354">
        <v>27</v>
      </c>
      <c r="T354">
        <v>0.113309351</v>
      </c>
      <c r="U354" t="str">
        <f>INDEX(ClusterAssignments!$C$2:$C$545,MATCH('Cities&amp;Data'!B354,ClusterAssignments!$A$2:$A$545,0))</f>
        <v>22</v>
      </c>
    </row>
    <row r="355" spans="1:21">
      <c r="A355" s="1" t="s">
        <v>10</v>
      </c>
      <c r="B355" s="1" t="s">
        <v>489</v>
      </c>
      <c r="C355">
        <v>311</v>
      </c>
      <c r="D355">
        <f t="shared" si="30"/>
        <v>2.1492638348282283E-2</v>
      </c>
      <c r="E355">
        <v>3600</v>
      </c>
      <c r="F355">
        <f t="shared" si="31"/>
        <v>8.2501287932684048E-2</v>
      </c>
      <c r="G355">
        <v>12.8</v>
      </c>
      <c r="H355">
        <f t="shared" si="32"/>
        <v>12.8</v>
      </c>
      <c r="I355">
        <f t="shared" si="33"/>
        <v>1.0240000000000001E-2</v>
      </c>
      <c r="J355">
        <v>167.5110808</v>
      </c>
      <c r="K355">
        <f t="shared" si="34"/>
        <v>1.8532409370854042E-2</v>
      </c>
      <c r="L355">
        <v>49.999532449999997</v>
      </c>
      <c r="M355">
        <f t="shared" si="35"/>
        <v>2.3370724645059699E-2</v>
      </c>
      <c r="O355">
        <v>22</v>
      </c>
      <c r="P355">
        <v>7.2781825999999994E-2</v>
      </c>
      <c r="Q355">
        <v>12</v>
      </c>
      <c r="R355">
        <v>3.7160216000000003E-2</v>
      </c>
      <c r="S355">
        <v>29</v>
      </c>
      <c r="T355">
        <v>4.3540743999999999E-2</v>
      </c>
      <c r="U355" t="str">
        <f>INDEX(ClusterAssignments!$C$2:$C$545,MATCH('Cities&amp;Data'!B355,ClusterAssignments!$A$2:$A$545,0))</f>
        <v>22</v>
      </c>
    </row>
    <row r="356" spans="1:21">
      <c r="A356" s="1" t="s">
        <v>24</v>
      </c>
      <c r="B356" s="1" t="s">
        <v>492</v>
      </c>
      <c r="C356">
        <v>334</v>
      </c>
      <c r="D356">
        <f t="shared" si="30"/>
        <v>2.3438822135725165E-2</v>
      </c>
      <c r="E356">
        <v>3400</v>
      </c>
      <c r="F356">
        <f t="shared" si="31"/>
        <v>7.7594877707725149E-2</v>
      </c>
      <c r="G356" t="e">
        <v>#N/A</v>
      </c>
      <c r="H356">
        <f t="shared" si="32"/>
        <v>0</v>
      </c>
      <c r="I356">
        <f t="shared" si="33"/>
        <v>0</v>
      </c>
      <c r="J356">
        <v>167.19444490000001</v>
      </c>
      <c r="K356">
        <f t="shared" si="34"/>
        <v>1.8477085573974043E-2</v>
      </c>
      <c r="L356">
        <v>22.4667052</v>
      </c>
      <c r="M356">
        <f t="shared" si="35"/>
        <v>7.3333229447503983E-3</v>
      </c>
      <c r="O356">
        <v>22</v>
      </c>
      <c r="P356">
        <v>7.6544371E-2</v>
      </c>
      <c r="Q356">
        <v>12</v>
      </c>
      <c r="R356">
        <v>5.7942762000000002E-2</v>
      </c>
      <c r="S356">
        <v>29</v>
      </c>
      <c r="T356">
        <v>4.0716839999999997E-2</v>
      </c>
      <c r="U356" t="str">
        <f>INDEX(ClusterAssignments!$C$2:$C$545,MATCH('Cities&amp;Data'!B356,ClusterAssignments!$A$2:$A$545,0))</f>
        <v>22</v>
      </c>
    </row>
    <row r="357" spans="1:21">
      <c r="A357" s="1" t="s">
        <v>693</v>
      </c>
      <c r="B357" s="1" t="s">
        <v>495</v>
      </c>
      <c r="C357">
        <v>699</v>
      </c>
      <c r="D357">
        <f t="shared" si="30"/>
        <v>5.4323912675579622E-2</v>
      </c>
      <c r="E357">
        <v>4000</v>
      </c>
      <c r="F357">
        <f t="shared" si="31"/>
        <v>9.2314108382601873E-2</v>
      </c>
      <c r="G357" t="e">
        <v>#N/A</v>
      </c>
      <c r="H357">
        <f t="shared" si="32"/>
        <v>0</v>
      </c>
      <c r="I357">
        <f t="shared" si="33"/>
        <v>0</v>
      </c>
      <c r="J357">
        <v>167.05140499999999</v>
      </c>
      <c r="K357">
        <f t="shared" si="34"/>
        <v>1.8452093113001247E-2</v>
      </c>
      <c r="L357">
        <v>31.001116450000001</v>
      </c>
      <c r="M357">
        <f t="shared" si="35"/>
        <v>1.2304471757369664E-2</v>
      </c>
      <c r="N357" t="s">
        <v>650</v>
      </c>
      <c r="O357">
        <v>22</v>
      </c>
      <c r="P357">
        <v>0.13844720699999999</v>
      </c>
      <c r="Q357">
        <v>12</v>
      </c>
      <c r="R357">
        <v>6.8796397999999995E-2</v>
      </c>
      <c r="S357">
        <v>29</v>
      </c>
      <c r="T357">
        <v>0.115806042</v>
      </c>
      <c r="U357" t="str">
        <f>INDEX(ClusterAssignments!$C$2:$C$545,MATCH('Cities&amp;Data'!B357,ClusterAssignments!$A$2:$A$545,0))</f>
        <v>22</v>
      </c>
    </row>
    <row r="358" spans="1:21">
      <c r="A358" s="1" t="s">
        <v>47</v>
      </c>
      <c r="B358" s="1" t="s">
        <v>498</v>
      </c>
      <c r="C358">
        <v>414</v>
      </c>
      <c r="D358">
        <f t="shared" si="30"/>
        <v>3.0208157048569977E-2</v>
      </c>
      <c r="E358">
        <v>3600</v>
      </c>
      <c r="F358">
        <f t="shared" si="31"/>
        <v>8.2501287932684048E-2</v>
      </c>
      <c r="G358" t="e">
        <v>#N/A</v>
      </c>
      <c r="H358">
        <f t="shared" si="32"/>
        <v>0</v>
      </c>
      <c r="I358">
        <f t="shared" si="33"/>
        <v>0</v>
      </c>
      <c r="J358">
        <v>166.9619003</v>
      </c>
      <c r="K358">
        <f t="shared" si="34"/>
        <v>1.8436454520401342E-2</v>
      </c>
      <c r="L358">
        <v>29.9435103</v>
      </c>
      <c r="M358">
        <f t="shared" si="35"/>
        <v>1.1688434235532251E-2</v>
      </c>
      <c r="O358">
        <v>22</v>
      </c>
      <c r="P358">
        <v>6.1970358000000003E-2</v>
      </c>
      <c r="Q358">
        <v>12</v>
      </c>
      <c r="R358">
        <v>2.9111807999999999E-2</v>
      </c>
      <c r="S358">
        <v>29</v>
      </c>
      <c r="T358">
        <v>3.1255481000000002E-2</v>
      </c>
      <c r="U358" t="str">
        <f>INDEX(ClusterAssignments!$C$2:$C$545,MATCH('Cities&amp;Data'!B358,ClusterAssignments!$A$2:$A$545,0))</f>
        <v>22</v>
      </c>
    </row>
    <row r="359" spans="1:21">
      <c r="A359" s="1" t="s">
        <v>694</v>
      </c>
      <c r="B359" s="1" t="s">
        <v>433</v>
      </c>
      <c r="C359">
        <v>308</v>
      </c>
      <c r="D359">
        <f t="shared" si="30"/>
        <v>2.1238788289050601E-2</v>
      </c>
      <c r="E359">
        <v>9500</v>
      </c>
      <c r="F359">
        <f t="shared" si="31"/>
        <v>0.22724038956897186</v>
      </c>
      <c r="G359" t="e">
        <v>#N/A</v>
      </c>
      <c r="H359">
        <f t="shared" si="32"/>
        <v>0</v>
      </c>
      <c r="I359">
        <f t="shared" si="33"/>
        <v>0</v>
      </c>
      <c r="J359">
        <v>166.57332460000001</v>
      </c>
      <c r="K359">
        <f t="shared" si="34"/>
        <v>1.8368561135288335E-2</v>
      </c>
      <c r="L359">
        <v>34.434044399999998</v>
      </c>
      <c r="M359">
        <f t="shared" si="35"/>
        <v>1.4304093664791804E-2</v>
      </c>
      <c r="N359" t="s">
        <v>37</v>
      </c>
      <c r="O359">
        <v>25</v>
      </c>
      <c r="P359">
        <v>6.7738451000000005E-2</v>
      </c>
      <c r="Q359">
        <v>14</v>
      </c>
      <c r="R359">
        <v>1.8802082000000001E-2</v>
      </c>
      <c r="S359">
        <v>23</v>
      </c>
      <c r="T359">
        <v>0.147029409</v>
      </c>
      <c r="U359" t="str">
        <f>INDEX(ClusterAssignments!$C$2:$C$545,MATCH('Cities&amp;Data'!B359,ClusterAssignments!$A$2:$A$545,0))</f>
        <v>25</v>
      </c>
    </row>
    <row r="360" spans="1:21">
      <c r="A360" s="1" t="s">
        <v>39</v>
      </c>
      <c r="B360" s="1" t="s">
        <v>257</v>
      </c>
      <c r="C360">
        <v>135</v>
      </c>
      <c r="D360">
        <f t="shared" si="30"/>
        <v>6.600101540023693E-3</v>
      </c>
      <c r="E360">
        <v>14500</v>
      </c>
      <c r="F360">
        <f t="shared" si="31"/>
        <v>0.34990064519294456</v>
      </c>
      <c r="G360" t="e">
        <v>#N/A</v>
      </c>
      <c r="H360">
        <f t="shared" si="32"/>
        <v>0</v>
      </c>
      <c r="I360">
        <f t="shared" si="33"/>
        <v>0</v>
      </c>
      <c r="J360">
        <v>166.26691339999999</v>
      </c>
      <c r="K360">
        <f t="shared" si="34"/>
        <v>1.8315023835852113E-2</v>
      </c>
      <c r="L360">
        <v>16.1849025</v>
      </c>
      <c r="M360">
        <f t="shared" si="35"/>
        <v>3.6742801451415223E-3</v>
      </c>
      <c r="O360">
        <v>20</v>
      </c>
      <c r="P360">
        <v>5.2895099000000001E-2</v>
      </c>
      <c r="Q360">
        <v>8</v>
      </c>
      <c r="R360">
        <v>1.2202324339999999</v>
      </c>
      <c r="S360">
        <v>20</v>
      </c>
      <c r="T360">
        <v>0.360748389</v>
      </c>
      <c r="U360" t="str">
        <f>INDEX(ClusterAssignments!$C$2:$C$545,MATCH('Cities&amp;Data'!B360,ClusterAssignments!$A$2:$A$545,0))</f>
        <v>20</v>
      </c>
    </row>
    <row r="361" spans="1:21">
      <c r="A361" s="1" t="s">
        <v>24</v>
      </c>
      <c r="B361" s="1" t="s">
        <v>501</v>
      </c>
      <c r="C361">
        <v>181</v>
      </c>
      <c r="D361">
        <f t="shared" si="30"/>
        <v>1.0492469114909459E-2</v>
      </c>
      <c r="E361">
        <v>6200</v>
      </c>
      <c r="F361">
        <f t="shared" si="31"/>
        <v>0.14628462085714986</v>
      </c>
      <c r="G361" t="e">
        <v>#N/A</v>
      </c>
      <c r="H361">
        <f t="shared" si="32"/>
        <v>0</v>
      </c>
      <c r="I361">
        <f t="shared" si="33"/>
        <v>0</v>
      </c>
      <c r="J361">
        <v>165.71484810000001</v>
      </c>
      <c r="K361">
        <f t="shared" si="34"/>
        <v>1.8218564942461647E-2</v>
      </c>
      <c r="L361">
        <v>22.267884800000001</v>
      </c>
      <c r="M361">
        <f t="shared" si="35"/>
        <v>7.2175134569682766E-3</v>
      </c>
      <c r="O361">
        <v>22</v>
      </c>
      <c r="P361">
        <v>0.15938253299999999</v>
      </c>
      <c r="Q361">
        <v>12</v>
      </c>
      <c r="R361">
        <v>0.290419814</v>
      </c>
      <c r="S361">
        <v>27</v>
      </c>
      <c r="T361">
        <v>7.3015967000000001E-2</v>
      </c>
      <c r="U361" t="str">
        <f>INDEX(ClusterAssignments!$C$2:$C$545,MATCH('Cities&amp;Data'!B361,ClusterAssignments!$A$2:$A$545,0))</f>
        <v>22</v>
      </c>
    </row>
    <row r="362" spans="1:21">
      <c r="A362" s="1" t="s">
        <v>39</v>
      </c>
      <c r="B362" s="1" t="s">
        <v>504</v>
      </c>
      <c r="C362">
        <v>313</v>
      </c>
      <c r="D362">
        <f t="shared" si="30"/>
        <v>2.1661871721103402E-2</v>
      </c>
      <c r="E362">
        <v>6200</v>
      </c>
      <c r="F362">
        <f t="shared" si="31"/>
        <v>0.14628462085714986</v>
      </c>
      <c r="G362" t="e">
        <v>#N/A</v>
      </c>
      <c r="H362">
        <f t="shared" si="32"/>
        <v>0</v>
      </c>
      <c r="I362">
        <f t="shared" si="33"/>
        <v>0</v>
      </c>
      <c r="J362">
        <v>164.98793710000001</v>
      </c>
      <c r="K362">
        <f t="shared" si="34"/>
        <v>1.809155636095261E-2</v>
      </c>
      <c r="L362">
        <v>16.06040325</v>
      </c>
      <c r="M362">
        <f t="shared" si="35"/>
        <v>3.6017614580663611E-3</v>
      </c>
      <c r="O362">
        <v>22</v>
      </c>
      <c r="P362">
        <v>0.156900136</v>
      </c>
      <c r="Q362">
        <v>12</v>
      </c>
      <c r="R362">
        <v>0.270368528</v>
      </c>
      <c r="S362">
        <v>27</v>
      </c>
      <c r="T362">
        <v>8.0402156000000002E-2</v>
      </c>
      <c r="U362" t="str">
        <f>INDEX(ClusterAssignments!$C$2:$C$545,MATCH('Cities&amp;Data'!B362,ClusterAssignments!$A$2:$A$545,0))</f>
        <v>22</v>
      </c>
    </row>
    <row r="363" spans="1:21">
      <c r="A363" s="1" t="s">
        <v>24</v>
      </c>
      <c r="B363" s="1" t="s">
        <v>507</v>
      </c>
      <c r="C363">
        <v>324</v>
      </c>
      <c r="D363">
        <f t="shared" si="30"/>
        <v>2.2592655271619563E-2</v>
      </c>
      <c r="E363">
        <v>3400</v>
      </c>
      <c r="F363">
        <f t="shared" si="31"/>
        <v>7.7594877707725149E-2</v>
      </c>
      <c r="G363" t="e">
        <v>#N/A</v>
      </c>
      <c r="H363">
        <f t="shared" si="32"/>
        <v>0</v>
      </c>
      <c r="I363">
        <f t="shared" si="33"/>
        <v>0</v>
      </c>
      <c r="J363">
        <v>164.9750497</v>
      </c>
      <c r="K363">
        <f t="shared" si="34"/>
        <v>1.8089304626705445E-2</v>
      </c>
      <c r="L363">
        <v>22.1684746</v>
      </c>
      <c r="M363">
        <f t="shared" si="35"/>
        <v>7.1596087130772141E-3</v>
      </c>
      <c r="O363">
        <v>22</v>
      </c>
      <c r="P363">
        <v>7.6107499999999995E-2</v>
      </c>
      <c r="Q363">
        <v>12</v>
      </c>
      <c r="R363">
        <v>6.0264600000000002E-2</v>
      </c>
      <c r="S363">
        <v>29</v>
      </c>
      <c r="T363">
        <v>4.0476159999999997E-2</v>
      </c>
      <c r="U363" t="str">
        <f>INDEX(ClusterAssignments!$C$2:$C$545,MATCH('Cities&amp;Data'!B363,ClusterAssignments!$A$2:$A$545,0))</f>
        <v>22</v>
      </c>
    </row>
    <row r="364" spans="1:21">
      <c r="A364" s="1" t="s">
        <v>647</v>
      </c>
      <c r="B364" s="1" t="s">
        <v>510</v>
      </c>
      <c r="C364">
        <v>181</v>
      </c>
      <c r="D364">
        <f t="shared" si="30"/>
        <v>1.0492469114909459E-2</v>
      </c>
      <c r="E364">
        <v>4200</v>
      </c>
      <c r="F364">
        <f t="shared" si="31"/>
        <v>9.7220518607560771E-2</v>
      </c>
      <c r="G364" t="e">
        <v>#N/A</v>
      </c>
      <c r="H364">
        <f t="shared" si="32"/>
        <v>0</v>
      </c>
      <c r="I364">
        <f t="shared" si="33"/>
        <v>0</v>
      </c>
      <c r="J364">
        <v>163.8039498</v>
      </c>
      <c r="K364">
        <f t="shared" si="34"/>
        <v>1.7884685715856146E-2</v>
      </c>
      <c r="L364">
        <v>25.222405800000001</v>
      </c>
      <c r="M364">
        <f t="shared" si="35"/>
        <v>8.9384714856792415E-3</v>
      </c>
      <c r="O364">
        <v>22</v>
      </c>
      <c r="P364">
        <v>1.526045E-2</v>
      </c>
      <c r="Q364">
        <v>12</v>
      </c>
      <c r="R364">
        <v>5.7413064E-2</v>
      </c>
      <c r="S364">
        <v>29</v>
      </c>
      <c r="T364">
        <v>1.0907770000000001E-2</v>
      </c>
      <c r="U364" t="str">
        <f>INDEX(ClusterAssignments!$C$2:$C$545,MATCH('Cities&amp;Data'!B364,ClusterAssignments!$A$2:$A$545,0))</f>
        <v>22</v>
      </c>
    </row>
    <row r="365" spans="1:21">
      <c r="A365" s="1" t="s">
        <v>24</v>
      </c>
      <c r="B365" s="1" t="s">
        <v>513</v>
      </c>
      <c r="C365">
        <v>225</v>
      </c>
      <c r="D365">
        <f t="shared" si="30"/>
        <v>1.4215603316974107E-2</v>
      </c>
      <c r="E365">
        <v>4900</v>
      </c>
      <c r="F365">
        <f t="shared" si="31"/>
        <v>0.11439295439491697</v>
      </c>
      <c r="G365" t="e">
        <v>#N/A</v>
      </c>
      <c r="H365">
        <f t="shared" si="32"/>
        <v>0</v>
      </c>
      <c r="I365">
        <f t="shared" si="33"/>
        <v>0</v>
      </c>
      <c r="J365">
        <v>163.49545280000001</v>
      </c>
      <c r="K365">
        <f t="shared" si="34"/>
        <v>1.7830783977720678E-2</v>
      </c>
      <c r="L365">
        <v>21.969654200000001</v>
      </c>
      <c r="M365">
        <f t="shared" si="35"/>
        <v>7.0437992252950924E-3</v>
      </c>
      <c r="O365">
        <v>22</v>
      </c>
      <c r="P365">
        <v>1.1047433000000001E-2</v>
      </c>
      <c r="Q365">
        <v>12</v>
      </c>
      <c r="R365">
        <v>7.8807714000000001E-2</v>
      </c>
      <c r="S365">
        <v>29</v>
      </c>
      <c r="T365">
        <v>3.0685809000000001E-2</v>
      </c>
      <c r="U365" t="str">
        <f>INDEX(ClusterAssignments!$C$2:$C$545,MATCH('Cities&amp;Data'!B365,ClusterAssignments!$A$2:$A$545,0))</f>
        <v>22</v>
      </c>
    </row>
    <row r="366" spans="1:21">
      <c r="A366" s="1" t="s">
        <v>660</v>
      </c>
      <c r="B366" s="1" t="s">
        <v>516</v>
      </c>
      <c r="C366">
        <v>233</v>
      </c>
      <c r="D366">
        <f t="shared" si="30"/>
        <v>1.4892536808258588E-2</v>
      </c>
      <c r="E366">
        <v>3800</v>
      </c>
      <c r="F366">
        <f t="shared" si="31"/>
        <v>8.740769815764296E-2</v>
      </c>
      <c r="G366" t="e">
        <v>#N/A</v>
      </c>
      <c r="H366">
        <f t="shared" si="32"/>
        <v>0</v>
      </c>
      <c r="I366">
        <f t="shared" si="33"/>
        <v>0</v>
      </c>
      <c r="J366">
        <v>163.44273340000001</v>
      </c>
      <c r="K366">
        <f t="shared" si="34"/>
        <v>1.7821572648944517E-2</v>
      </c>
      <c r="L366">
        <v>36.9595907</v>
      </c>
      <c r="M366">
        <f t="shared" si="35"/>
        <v>1.5775181256271531E-2</v>
      </c>
      <c r="O366">
        <v>22</v>
      </c>
      <c r="P366">
        <v>3.7152737999999998E-2</v>
      </c>
      <c r="Q366">
        <v>12</v>
      </c>
      <c r="R366">
        <v>3.9805431000000002E-2</v>
      </c>
      <c r="S366">
        <v>29</v>
      </c>
      <c r="T366">
        <v>1.7083915000000002E-2</v>
      </c>
      <c r="U366" t="str">
        <f>INDEX(ClusterAssignments!$C$2:$C$545,MATCH('Cities&amp;Data'!B366,ClusterAssignments!$A$2:$A$545,0))</f>
        <v>22</v>
      </c>
    </row>
    <row r="367" spans="1:21">
      <c r="A367" s="1" t="s">
        <v>39</v>
      </c>
      <c r="B367" s="1" t="s">
        <v>184</v>
      </c>
      <c r="C367">
        <v>91</v>
      </c>
      <c r="D367">
        <f t="shared" si="30"/>
        <v>2.8769673379590455E-3</v>
      </c>
      <c r="E367">
        <v>21100</v>
      </c>
      <c r="F367">
        <f t="shared" si="31"/>
        <v>0.51181218261658856</v>
      </c>
      <c r="G367" t="e">
        <v>#N/A</v>
      </c>
      <c r="H367">
        <f t="shared" si="32"/>
        <v>0</v>
      </c>
      <c r="I367">
        <f t="shared" si="33"/>
        <v>0</v>
      </c>
      <c r="J367">
        <v>163.2826355</v>
      </c>
      <c r="K367">
        <f t="shared" si="34"/>
        <v>1.7793599751049757E-2</v>
      </c>
      <c r="L367">
        <v>15.894404249999999</v>
      </c>
      <c r="M367">
        <f t="shared" si="35"/>
        <v>3.5050698752994783E-3</v>
      </c>
      <c r="O367">
        <v>15</v>
      </c>
      <c r="P367">
        <v>0.40400278099999998</v>
      </c>
      <c r="Q367">
        <v>8</v>
      </c>
      <c r="R367">
        <v>0.48745092099999998</v>
      </c>
      <c r="S367">
        <v>20</v>
      </c>
      <c r="T367">
        <v>0.91839036200000002</v>
      </c>
      <c r="U367" t="str">
        <f>INDEX(ClusterAssignments!$C$2:$C$545,MATCH('Cities&amp;Data'!B367,ClusterAssignments!$A$2:$A$545,0))</f>
        <v>15</v>
      </c>
    </row>
    <row r="368" spans="1:21">
      <c r="A368" s="1" t="s">
        <v>18</v>
      </c>
      <c r="B368" s="1" t="s">
        <v>436</v>
      </c>
      <c r="C368">
        <v>207</v>
      </c>
      <c r="D368">
        <f t="shared" si="30"/>
        <v>1.2692502961584024E-2</v>
      </c>
      <c r="E368">
        <v>6700</v>
      </c>
      <c r="F368">
        <f t="shared" si="31"/>
        <v>0.15855064641954714</v>
      </c>
      <c r="G368" t="e">
        <v>#N/A</v>
      </c>
      <c r="H368">
        <f t="shared" si="32"/>
        <v>0</v>
      </c>
      <c r="I368">
        <f t="shared" si="33"/>
        <v>0</v>
      </c>
      <c r="J368">
        <v>163.26511120000001</v>
      </c>
      <c r="K368">
        <f t="shared" si="34"/>
        <v>1.7790537840465193E-2</v>
      </c>
      <c r="L368">
        <v>20.036413199999998</v>
      </c>
      <c r="M368">
        <f t="shared" si="35"/>
        <v>5.9177193563812415E-3</v>
      </c>
      <c r="O368">
        <v>25</v>
      </c>
      <c r="P368">
        <v>0.18037837700000001</v>
      </c>
      <c r="Q368">
        <v>14</v>
      </c>
      <c r="R368">
        <v>0.350830486</v>
      </c>
      <c r="S368">
        <v>27</v>
      </c>
      <c r="T368">
        <v>2.5803888000000001E-2</v>
      </c>
      <c r="U368" t="str">
        <f>INDEX(ClusterAssignments!$C$2:$C$545,MATCH('Cities&amp;Data'!B368,ClusterAssignments!$A$2:$A$545,0))</f>
        <v>25</v>
      </c>
    </row>
    <row r="369" spans="1:21">
      <c r="A369" s="1" t="s">
        <v>22</v>
      </c>
      <c r="B369" s="1" t="s">
        <v>439</v>
      </c>
      <c r="C369">
        <v>104</v>
      </c>
      <c r="D369">
        <f t="shared" si="30"/>
        <v>3.9769842612963277E-3</v>
      </c>
      <c r="E369">
        <v>9700</v>
      </c>
      <c r="F369">
        <f t="shared" si="31"/>
        <v>0.23214679979393077</v>
      </c>
      <c r="G369" t="e">
        <v>#N/A</v>
      </c>
      <c r="H369">
        <f t="shared" si="32"/>
        <v>0</v>
      </c>
      <c r="I369">
        <f t="shared" si="33"/>
        <v>0</v>
      </c>
      <c r="J369">
        <v>161.73240139999999</v>
      </c>
      <c r="K369">
        <f t="shared" si="34"/>
        <v>1.7522737108927215E-2</v>
      </c>
      <c r="L369">
        <v>47.721600000000002</v>
      </c>
      <c r="M369">
        <f t="shared" si="35"/>
        <v>2.2043867892750705E-2</v>
      </c>
      <c r="O369">
        <v>25</v>
      </c>
      <c r="P369">
        <v>0.111516069</v>
      </c>
      <c r="Q369">
        <v>14</v>
      </c>
      <c r="R369">
        <v>5.1770107000000003E-2</v>
      </c>
      <c r="S369">
        <v>23</v>
      </c>
      <c r="T369">
        <v>0.13312680299999999</v>
      </c>
      <c r="U369" t="str">
        <f>INDEX(ClusterAssignments!$C$2:$C$545,MATCH('Cities&amp;Data'!B369,ClusterAssignments!$A$2:$A$545,0))</f>
        <v>25</v>
      </c>
    </row>
    <row r="370" spans="1:21">
      <c r="A370" s="1" t="s">
        <v>51</v>
      </c>
      <c r="B370" s="1" t="s">
        <v>518</v>
      </c>
      <c r="C370">
        <v>192</v>
      </c>
      <c r="D370">
        <f t="shared" si="30"/>
        <v>1.1423252665425623E-2</v>
      </c>
      <c r="E370">
        <v>4500</v>
      </c>
      <c r="F370">
        <f t="shared" si="31"/>
        <v>0.10458013394499914</v>
      </c>
      <c r="G370" t="e">
        <v>#N/A</v>
      </c>
      <c r="H370">
        <f t="shared" si="32"/>
        <v>0</v>
      </c>
      <c r="I370">
        <f t="shared" si="33"/>
        <v>0</v>
      </c>
      <c r="J370">
        <v>161.37264099999999</v>
      </c>
      <c r="K370">
        <f t="shared" si="34"/>
        <v>1.7459878439726829E-2</v>
      </c>
      <c r="L370">
        <v>42.059612850000001</v>
      </c>
      <c r="M370">
        <f t="shared" si="35"/>
        <v>1.8745857066545434E-2</v>
      </c>
      <c r="O370">
        <v>22</v>
      </c>
      <c r="P370">
        <v>1.5671195999999998E-2</v>
      </c>
      <c r="Q370">
        <v>12</v>
      </c>
      <c r="R370">
        <v>5.1110901E-2</v>
      </c>
      <c r="S370">
        <v>29</v>
      </c>
      <c r="T370">
        <v>2.1079036999999998E-2</v>
      </c>
      <c r="U370" t="str">
        <f>INDEX(ClusterAssignments!$C$2:$C$545,MATCH('Cities&amp;Data'!B370,ClusterAssignments!$A$2:$A$545,0))</f>
        <v>22</v>
      </c>
    </row>
    <row r="371" spans="1:21">
      <c r="A371" s="1" t="s">
        <v>47</v>
      </c>
      <c r="B371" s="1" t="s">
        <v>520</v>
      </c>
      <c r="C371">
        <v>363</v>
      </c>
      <c r="D371">
        <f t="shared" si="30"/>
        <v>2.5892706041631408E-2</v>
      </c>
      <c r="E371">
        <v>4000</v>
      </c>
      <c r="F371">
        <f t="shared" si="31"/>
        <v>9.2314108382601873E-2</v>
      </c>
      <c r="G371" t="e">
        <v>#N/A</v>
      </c>
      <c r="H371">
        <f t="shared" si="32"/>
        <v>0</v>
      </c>
      <c r="I371">
        <f t="shared" si="33"/>
        <v>0</v>
      </c>
      <c r="J371">
        <v>161.34028749999999</v>
      </c>
      <c r="K371">
        <f t="shared" si="34"/>
        <v>1.7454225516409044E-2</v>
      </c>
      <c r="L371">
        <v>28.935311299999999</v>
      </c>
      <c r="M371">
        <f t="shared" si="35"/>
        <v>1.1101175534853404E-2</v>
      </c>
      <c r="O371">
        <v>22</v>
      </c>
      <c r="P371">
        <v>2.1194615999999999E-2</v>
      </c>
      <c r="Q371">
        <v>12</v>
      </c>
      <c r="R371">
        <v>1.7595717E-2</v>
      </c>
      <c r="S371">
        <v>29</v>
      </c>
      <c r="T371">
        <v>5.7118680000000002E-3</v>
      </c>
      <c r="U371" t="str">
        <f>INDEX(ClusterAssignments!$C$2:$C$545,MATCH('Cities&amp;Data'!B371,ClusterAssignments!$A$2:$A$545,0))</f>
        <v>22</v>
      </c>
    </row>
    <row r="372" spans="1:21">
      <c r="A372" s="1" t="s">
        <v>24</v>
      </c>
      <c r="B372" s="1" t="s">
        <v>522</v>
      </c>
      <c r="C372">
        <v>223</v>
      </c>
      <c r="D372">
        <f t="shared" si="30"/>
        <v>1.4046369944152986E-2</v>
      </c>
      <c r="E372">
        <v>4900</v>
      </c>
      <c r="F372">
        <f t="shared" si="31"/>
        <v>0.11439295439491697</v>
      </c>
      <c r="G372" t="e">
        <v>#N/A</v>
      </c>
      <c r="H372">
        <f t="shared" si="32"/>
        <v>0</v>
      </c>
      <c r="I372">
        <f t="shared" si="33"/>
        <v>0</v>
      </c>
      <c r="J372">
        <v>161.27605750000001</v>
      </c>
      <c r="K372">
        <f t="shared" si="34"/>
        <v>1.744300301297971E-2</v>
      </c>
      <c r="L372">
        <v>21.671423600000001</v>
      </c>
      <c r="M372">
        <f t="shared" si="35"/>
        <v>6.8700849936219072E-3</v>
      </c>
      <c r="O372">
        <v>22</v>
      </c>
      <c r="P372">
        <v>1.1444704E-2</v>
      </c>
      <c r="Q372">
        <v>12</v>
      </c>
      <c r="R372">
        <v>8.0479896999999995E-2</v>
      </c>
      <c r="S372">
        <v>29</v>
      </c>
      <c r="T372">
        <v>3.1108927000000001E-2</v>
      </c>
      <c r="U372" t="str">
        <f>INDEX(ClusterAssignments!$C$2:$C$545,MATCH('Cities&amp;Data'!B372,ClusterAssignments!$A$2:$A$545,0))</f>
        <v>22</v>
      </c>
    </row>
    <row r="373" spans="1:21">
      <c r="A373" s="1" t="s">
        <v>649</v>
      </c>
      <c r="B373" s="1" t="s">
        <v>442</v>
      </c>
      <c r="C373">
        <v>168</v>
      </c>
      <c r="D373">
        <f t="shared" si="30"/>
        <v>9.3924521915721773E-3</v>
      </c>
      <c r="E373">
        <v>10200</v>
      </c>
      <c r="F373">
        <f t="shared" si="31"/>
        <v>0.24441282535632805</v>
      </c>
      <c r="G373">
        <v>7</v>
      </c>
      <c r="H373">
        <f t="shared" si="32"/>
        <v>7</v>
      </c>
      <c r="I373">
        <f t="shared" si="33"/>
        <v>5.5999999999999999E-3</v>
      </c>
      <c r="J373">
        <v>158.9915057</v>
      </c>
      <c r="K373">
        <f t="shared" si="34"/>
        <v>1.7043837663298776E-2</v>
      </c>
      <c r="L373">
        <v>30.490668750000001</v>
      </c>
      <c r="M373">
        <f t="shared" si="35"/>
        <v>1.2007144688937236E-2</v>
      </c>
      <c r="O373">
        <v>25</v>
      </c>
      <c r="P373">
        <v>0.169511037</v>
      </c>
      <c r="Q373">
        <v>14</v>
      </c>
      <c r="R373">
        <v>7.6463192999999999E-2</v>
      </c>
      <c r="S373">
        <v>23</v>
      </c>
      <c r="T373">
        <v>4.2430375999999999E-2</v>
      </c>
      <c r="U373" t="str">
        <f>INDEX(ClusterAssignments!$C$2:$C$545,MATCH('Cities&amp;Data'!B373,ClusterAssignments!$A$2:$A$545,0))</f>
        <v>25</v>
      </c>
    </row>
    <row r="374" spans="1:21">
      <c r="A374" s="1" t="s">
        <v>51</v>
      </c>
      <c r="B374" s="1" t="s">
        <v>524</v>
      </c>
      <c r="C374">
        <v>200</v>
      </c>
      <c r="D374">
        <f t="shared" si="30"/>
        <v>1.2100186156710104E-2</v>
      </c>
      <c r="E374">
        <v>4300</v>
      </c>
      <c r="F374">
        <f t="shared" si="31"/>
        <v>9.9673723720040228E-2</v>
      </c>
      <c r="G374" t="e">
        <v>#N/A</v>
      </c>
      <c r="H374">
        <f t="shared" si="32"/>
        <v>0</v>
      </c>
      <c r="I374">
        <f t="shared" si="33"/>
        <v>0</v>
      </c>
      <c r="J374">
        <v>158.72718789999999</v>
      </c>
      <c r="K374">
        <f t="shared" si="34"/>
        <v>1.699765507857301E-2</v>
      </c>
      <c r="L374">
        <v>41.370111000000001</v>
      </c>
      <c r="M374">
        <f t="shared" si="35"/>
        <v>1.8344234013411419E-2</v>
      </c>
      <c r="O374">
        <v>22</v>
      </c>
      <c r="P374">
        <v>1.7256253999999999E-2</v>
      </c>
      <c r="Q374">
        <v>12</v>
      </c>
      <c r="R374">
        <v>4.4032969999999998E-2</v>
      </c>
      <c r="S374">
        <v>29</v>
      </c>
      <c r="T374">
        <v>1.5396177E-2</v>
      </c>
      <c r="U374" t="str">
        <f>INDEX(ClusterAssignments!$C$2:$C$545,MATCH('Cities&amp;Data'!B374,ClusterAssignments!$A$2:$A$545,0))</f>
        <v>22</v>
      </c>
    </row>
    <row r="375" spans="1:21">
      <c r="A375" s="1" t="s">
        <v>24</v>
      </c>
      <c r="B375" s="1" t="s">
        <v>264</v>
      </c>
      <c r="C375">
        <v>85</v>
      </c>
      <c r="D375">
        <f t="shared" si="30"/>
        <v>2.3692672194956846E-3</v>
      </c>
      <c r="E375">
        <v>12500</v>
      </c>
      <c r="F375">
        <f t="shared" si="31"/>
        <v>0.30083654294335549</v>
      </c>
      <c r="G375" t="e">
        <v>#N/A</v>
      </c>
      <c r="H375">
        <f t="shared" si="32"/>
        <v>0</v>
      </c>
      <c r="I375">
        <f t="shared" si="33"/>
        <v>0</v>
      </c>
      <c r="J375">
        <v>158.31686379999999</v>
      </c>
      <c r="K375">
        <f t="shared" si="34"/>
        <v>1.692596173248254E-2</v>
      </c>
      <c r="L375">
        <v>21.273782799999999</v>
      </c>
      <c r="M375">
        <f t="shared" si="35"/>
        <v>6.6384660180576613E-3</v>
      </c>
      <c r="O375">
        <v>20</v>
      </c>
      <c r="P375">
        <v>6.6618948999999997E-2</v>
      </c>
      <c r="Q375">
        <v>14</v>
      </c>
      <c r="R375">
        <v>0.65505444899999998</v>
      </c>
      <c r="S375">
        <v>23</v>
      </c>
      <c r="T375">
        <v>0.12668252499999999</v>
      </c>
      <c r="U375" t="str">
        <f>INDEX(ClusterAssignments!$C$2:$C$545,MATCH('Cities&amp;Data'!B375,ClusterAssignments!$A$2:$A$545,0))</f>
        <v>20</v>
      </c>
    </row>
    <row r="376" spans="1:21">
      <c r="A376" s="1" t="s">
        <v>24</v>
      </c>
      <c r="B376" s="1" t="s">
        <v>526</v>
      </c>
      <c r="C376">
        <v>324</v>
      </c>
      <c r="D376">
        <f t="shared" si="30"/>
        <v>2.2592655271619563E-2</v>
      </c>
      <c r="E376">
        <v>3300</v>
      </c>
      <c r="F376">
        <f t="shared" si="31"/>
        <v>7.5141672595245693E-2</v>
      </c>
      <c r="G376" t="e">
        <v>#N/A</v>
      </c>
      <c r="H376">
        <f t="shared" si="32"/>
        <v>0</v>
      </c>
      <c r="I376">
        <f t="shared" si="33"/>
        <v>0</v>
      </c>
      <c r="J376">
        <v>158.31686379999999</v>
      </c>
      <c r="K376">
        <f t="shared" si="34"/>
        <v>1.692596173248254E-2</v>
      </c>
      <c r="L376">
        <v>21.273782799999999</v>
      </c>
      <c r="M376">
        <f t="shared" si="35"/>
        <v>6.6384660180576613E-3</v>
      </c>
      <c r="O376">
        <v>22</v>
      </c>
      <c r="P376">
        <v>9.0102750999999995E-2</v>
      </c>
      <c r="Q376">
        <v>12</v>
      </c>
      <c r="R376">
        <v>7.2662501000000004E-2</v>
      </c>
      <c r="S376">
        <v>29</v>
      </c>
      <c r="T376">
        <v>5.0876333000000003E-2</v>
      </c>
      <c r="U376" t="str">
        <f>INDEX(ClusterAssignments!$C$2:$C$545,MATCH('Cities&amp;Data'!B376,ClusterAssignments!$A$2:$A$545,0))</f>
        <v>22</v>
      </c>
    </row>
    <row r="377" spans="1:21">
      <c r="A377" s="1" t="s">
        <v>71</v>
      </c>
      <c r="B377" s="1" t="s">
        <v>476</v>
      </c>
      <c r="C377">
        <v>777</v>
      </c>
      <c r="D377">
        <f t="shared" si="30"/>
        <v>6.0924014215603318E-2</v>
      </c>
      <c r="E377">
        <v>2200</v>
      </c>
      <c r="F377">
        <f t="shared" si="31"/>
        <v>4.8156416357971688E-2</v>
      </c>
      <c r="G377">
        <v>16.399999999999999</v>
      </c>
      <c r="H377">
        <f t="shared" si="32"/>
        <v>16.399999999999999</v>
      </c>
      <c r="I377">
        <f t="shared" si="33"/>
        <v>1.312E-2</v>
      </c>
      <c r="J377">
        <v>158.04509429999999</v>
      </c>
      <c r="K377">
        <f t="shared" si="34"/>
        <v>1.6878477159140794E-2</v>
      </c>
      <c r="L377">
        <v>46.617069950000001</v>
      </c>
      <c r="M377">
        <f t="shared" si="35"/>
        <v>2.1400498000473736E-2</v>
      </c>
      <c r="O377">
        <v>7</v>
      </c>
      <c r="P377">
        <v>2.8487016E-2</v>
      </c>
      <c r="Q377">
        <v>12</v>
      </c>
      <c r="R377">
        <v>0.31729932100000002</v>
      </c>
      <c r="S377">
        <v>9</v>
      </c>
      <c r="T377">
        <v>4.3751735999999999E-2</v>
      </c>
      <c r="U377" t="str">
        <f>INDEX(ClusterAssignments!$C$2:$C$545,MATCH('Cities&amp;Data'!B377,ClusterAssignments!$A$2:$A$545,0))</f>
        <v>7</v>
      </c>
    </row>
    <row r="378" spans="1:21">
      <c r="A378" s="1" t="s">
        <v>44</v>
      </c>
      <c r="B378" s="1" t="s">
        <v>445</v>
      </c>
      <c r="C378">
        <v>179</v>
      </c>
      <c r="D378">
        <f t="shared" si="30"/>
        <v>1.032323574208834E-2</v>
      </c>
      <c r="E378">
        <v>10600</v>
      </c>
      <c r="F378">
        <f t="shared" si="31"/>
        <v>0.25422564580624585</v>
      </c>
      <c r="G378" t="e">
        <v>#N/A</v>
      </c>
      <c r="H378">
        <f t="shared" si="32"/>
        <v>0</v>
      </c>
      <c r="I378">
        <f t="shared" si="33"/>
        <v>0</v>
      </c>
      <c r="J378">
        <v>157.54681160000001</v>
      </c>
      <c r="K378">
        <f t="shared" si="34"/>
        <v>1.6791415360767281E-2</v>
      </c>
      <c r="L378">
        <v>30.197418299999999</v>
      </c>
      <c r="M378">
        <f t="shared" si="35"/>
        <v>1.1836331309593983E-2</v>
      </c>
      <c r="O378">
        <v>25</v>
      </c>
      <c r="P378">
        <v>0.254164577</v>
      </c>
      <c r="Q378">
        <v>14</v>
      </c>
      <c r="R378">
        <v>0.13106613</v>
      </c>
      <c r="S378">
        <v>23</v>
      </c>
      <c r="T378">
        <v>1.3830787000000001E-2</v>
      </c>
      <c r="U378" t="str">
        <f>INDEX(ClusterAssignments!$C$2:$C$545,MATCH('Cities&amp;Data'!B378,ClusterAssignments!$A$2:$A$545,0))</f>
        <v>25</v>
      </c>
    </row>
    <row r="379" spans="1:21">
      <c r="A379" s="1" t="s">
        <v>24</v>
      </c>
      <c r="B379" s="1" t="s">
        <v>528</v>
      </c>
      <c r="C379">
        <v>231</v>
      </c>
      <c r="D379">
        <f t="shared" si="30"/>
        <v>1.4723303435437467E-2</v>
      </c>
      <c r="E379">
        <v>4600</v>
      </c>
      <c r="F379">
        <f t="shared" si="31"/>
        <v>0.1070333390574786</v>
      </c>
      <c r="G379" t="e">
        <v>#N/A</v>
      </c>
      <c r="H379">
        <f t="shared" si="32"/>
        <v>0</v>
      </c>
      <c r="I379">
        <f t="shared" si="33"/>
        <v>0</v>
      </c>
      <c r="J379">
        <v>156.8372669</v>
      </c>
      <c r="K379">
        <f t="shared" si="34"/>
        <v>1.6667441083497769E-2</v>
      </c>
      <c r="L379">
        <v>21.0749624</v>
      </c>
      <c r="M379">
        <f t="shared" si="35"/>
        <v>6.5226565302755387E-3</v>
      </c>
      <c r="O379">
        <v>22</v>
      </c>
      <c r="P379">
        <v>4.7749510000000004E-3</v>
      </c>
      <c r="Q379">
        <v>12</v>
      </c>
      <c r="R379">
        <v>6.120656E-2</v>
      </c>
      <c r="S379">
        <v>29</v>
      </c>
      <c r="T379">
        <v>1.3600777E-2</v>
      </c>
      <c r="U379" t="str">
        <f>INDEX(ClusterAssignments!$C$2:$C$545,MATCH('Cities&amp;Data'!B379,ClusterAssignments!$A$2:$A$545,0))</f>
        <v>22</v>
      </c>
    </row>
    <row r="380" spans="1:21">
      <c r="A380" s="1" t="s">
        <v>62</v>
      </c>
      <c r="B380" s="1" t="s">
        <v>195</v>
      </c>
      <c r="C380">
        <v>181</v>
      </c>
      <c r="D380">
        <f t="shared" si="30"/>
        <v>1.0492469114909459E-2</v>
      </c>
      <c r="E380">
        <v>19100</v>
      </c>
      <c r="F380">
        <f t="shared" si="31"/>
        <v>0.46274808036699949</v>
      </c>
      <c r="G380" t="e">
        <v>#N/A</v>
      </c>
      <c r="H380">
        <f t="shared" si="32"/>
        <v>0</v>
      </c>
      <c r="I380">
        <f t="shared" si="33"/>
        <v>0</v>
      </c>
      <c r="J380">
        <v>156.79071909999999</v>
      </c>
      <c r="K380">
        <f t="shared" si="34"/>
        <v>1.6659308079525665E-2</v>
      </c>
      <c r="L380">
        <v>16.380020600000002</v>
      </c>
      <c r="M380">
        <f t="shared" si="35"/>
        <v>3.787933106397114E-3</v>
      </c>
      <c r="O380">
        <v>15</v>
      </c>
      <c r="P380">
        <v>0.81124219600000003</v>
      </c>
      <c r="Q380">
        <v>8</v>
      </c>
      <c r="R380">
        <v>0.19814430799999999</v>
      </c>
      <c r="S380">
        <v>20</v>
      </c>
      <c r="T380">
        <v>0.23979631200000001</v>
      </c>
      <c r="U380" t="str">
        <f>INDEX(ClusterAssignments!$C$2:$C$545,MATCH('Cities&amp;Data'!B380,ClusterAssignments!$A$2:$A$545,0))</f>
        <v>15</v>
      </c>
    </row>
    <row r="381" spans="1:21">
      <c r="A381" s="1" t="s">
        <v>39</v>
      </c>
      <c r="B381" s="1" t="s">
        <v>448</v>
      </c>
      <c r="C381">
        <v>207</v>
      </c>
      <c r="D381">
        <f t="shared" si="30"/>
        <v>1.2692502961584024E-2</v>
      </c>
      <c r="E381">
        <v>8900</v>
      </c>
      <c r="F381">
        <f t="shared" si="31"/>
        <v>0.21252115889409515</v>
      </c>
      <c r="G381" t="e">
        <v>#N/A</v>
      </c>
      <c r="H381">
        <f t="shared" si="32"/>
        <v>0</v>
      </c>
      <c r="I381">
        <f t="shared" si="33"/>
        <v>0</v>
      </c>
      <c r="J381">
        <v>156.46142879999999</v>
      </c>
      <c r="K381">
        <f t="shared" si="34"/>
        <v>1.6601773259021249E-2</v>
      </c>
      <c r="L381">
        <v>15.23040825</v>
      </c>
      <c r="M381">
        <f t="shared" si="35"/>
        <v>3.1183035442319501E-3</v>
      </c>
      <c r="O381">
        <v>25</v>
      </c>
      <c r="P381">
        <v>2.1862283E-2</v>
      </c>
      <c r="Q381">
        <v>14</v>
      </c>
      <c r="R381">
        <v>3.0476082000000002E-2</v>
      </c>
      <c r="S381">
        <v>27</v>
      </c>
      <c r="T381">
        <v>0.15123436400000001</v>
      </c>
      <c r="U381" t="str">
        <f>INDEX(ClusterAssignments!$C$2:$C$545,MATCH('Cities&amp;Data'!B381,ClusterAssignments!$A$2:$A$545,0))</f>
        <v>25</v>
      </c>
    </row>
    <row r="382" spans="1:21">
      <c r="A382" s="1" t="s">
        <v>24</v>
      </c>
      <c r="B382" s="1" t="s">
        <v>451</v>
      </c>
      <c r="C382">
        <v>130</v>
      </c>
      <c r="D382">
        <f t="shared" si="30"/>
        <v>6.177018107970892E-3</v>
      </c>
      <c r="E382">
        <v>8100</v>
      </c>
      <c r="F382">
        <f t="shared" si="31"/>
        <v>0.1928955179942595</v>
      </c>
      <c r="G382" t="e">
        <v>#N/A</v>
      </c>
      <c r="H382">
        <f t="shared" si="32"/>
        <v>0</v>
      </c>
      <c r="I382">
        <f t="shared" si="33"/>
        <v>0</v>
      </c>
      <c r="J382">
        <v>156.09746849999999</v>
      </c>
      <c r="K382">
        <f t="shared" si="34"/>
        <v>1.6538180767741568E-2</v>
      </c>
      <c r="L382">
        <v>20.975552199999999</v>
      </c>
      <c r="M382">
        <f t="shared" si="35"/>
        <v>6.464751786384477E-3</v>
      </c>
      <c r="O382">
        <v>25</v>
      </c>
      <c r="P382">
        <v>1.958294E-2</v>
      </c>
      <c r="Q382">
        <v>14</v>
      </c>
      <c r="R382">
        <v>8.9142777000000006E-2</v>
      </c>
      <c r="S382">
        <v>27</v>
      </c>
      <c r="T382">
        <v>4.7861171000000001E-2</v>
      </c>
      <c r="U382" t="str">
        <f>INDEX(ClusterAssignments!$C$2:$C$545,MATCH('Cities&amp;Data'!B382,ClusterAssignments!$A$2:$A$545,0))</f>
        <v>25</v>
      </c>
    </row>
    <row r="383" spans="1:21">
      <c r="A383" s="1" t="s">
        <v>651</v>
      </c>
      <c r="B383" s="1" t="s">
        <v>530</v>
      </c>
      <c r="C383">
        <v>181</v>
      </c>
      <c r="D383">
        <f t="shared" si="30"/>
        <v>1.0492469114909459E-2</v>
      </c>
      <c r="E383">
        <v>4600</v>
      </c>
      <c r="F383">
        <f t="shared" si="31"/>
        <v>0.1070333390574786</v>
      </c>
      <c r="G383" t="e">
        <v>#N/A</v>
      </c>
      <c r="H383">
        <f t="shared" si="32"/>
        <v>0</v>
      </c>
      <c r="I383">
        <f t="shared" si="33"/>
        <v>0</v>
      </c>
      <c r="J383">
        <v>155.9334087</v>
      </c>
      <c r="K383">
        <f t="shared" si="34"/>
        <v>1.6509515632008784E-2</v>
      </c>
      <c r="L383">
        <v>21.577248000000001</v>
      </c>
      <c r="M383">
        <f t="shared" si="35"/>
        <v>6.8152293148405849E-3</v>
      </c>
      <c r="O383">
        <v>22</v>
      </c>
      <c r="P383">
        <v>1.0275058E-2</v>
      </c>
      <c r="Q383">
        <v>12</v>
      </c>
      <c r="R383">
        <v>7.5672949000000003E-2</v>
      </c>
      <c r="S383">
        <v>29</v>
      </c>
      <c r="T383">
        <v>2.0136134999999999E-2</v>
      </c>
      <c r="U383" t="str">
        <f>INDEX(ClusterAssignments!$C$2:$C$545,MATCH('Cities&amp;Data'!B383,ClusterAssignments!$A$2:$A$545,0))</f>
        <v>22</v>
      </c>
    </row>
    <row r="384" spans="1:21">
      <c r="A384" s="1" t="s">
        <v>24</v>
      </c>
      <c r="B384" s="1" t="s">
        <v>532</v>
      </c>
      <c r="C384">
        <v>207</v>
      </c>
      <c r="D384">
        <f t="shared" si="30"/>
        <v>1.2692502961584024E-2</v>
      </c>
      <c r="E384">
        <v>4900</v>
      </c>
      <c r="F384">
        <f t="shared" si="31"/>
        <v>0.11439295439491697</v>
      </c>
      <c r="G384" t="e">
        <v>#N/A</v>
      </c>
      <c r="H384">
        <f t="shared" si="32"/>
        <v>0</v>
      </c>
      <c r="I384">
        <f t="shared" si="33"/>
        <v>0</v>
      </c>
      <c r="J384">
        <v>151.65867789999999</v>
      </c>
      <c r="K384">
        <f t="shared" si="34"/>
        <v>1.5762618838259631E-2</v>
      </c>
      <c r="L384">
        <v>20.379090999999999</v>
      </c>
      <c r="M384">
        <f t="shared" si="35"/>
        <v>6.1173233230381076E-3</v>
      </c>
      <c r="O384">
        <v>22</v>
      </c>
      <c r="P384">
        <v>1.4399284E-2</v>
      </c>
      <c r="Q384">
        <v>12</v>
      </c>
      <c r="R384">
        <v>9.0319239999999995E-2</v>
      </c>
      <c r="S384">
        <v>29</v>
      </c>
      <c r="T384">
        <v>3.4331656000000002E-2</v>
      </c>
      <c r="U384" t="str">
        <f>INDEX(ClusterAssignments!$C$2:$C$545,MATCH('Cities&amp;Data'!B384,ClusterAssignments!$A$2:$A$545,0))</f>
        <v>22</v>
      </c>
    </row>
    <row r="385" spans="1:21">
      <c r="A385" s="1" t="s">
        <v>24</v>
      </c>
      <c r="B385" s="1" t="s">
        <v>454</v>
      </c>
      <c r="C385">
        <v>106</v>
      </c>
      <c r="D385">
        <f t="shared" si="30"/>
        <v>4.1462176341174476E-3</v>
      </c>
      <c r="E385">
        <v>9600</v>
      </c>
      <c r="F385">
        <f t="shared" si="31"/>
        <v>0.22969359468145131</v>
      </c>
      <c r="G385" t="e">
        <v>#N/A</v>
      </c>
      <c r="H385">
        <f t="shared" si="32"/>
        <v>0</v>
      </c>
      <c r="I385">
        <f t="shared" si="33"/>
        <v>0</v>
      </c>
      <c r="J385">
        <v>150.9188795</v>
      </c>
      <c r="K385">
        <f t="shared" si="34"/>
        <v>1.5633358522503436E-2</v>
      </c>
      <c r="L385">
        <v>20.279680800000001</v>
      </c>
      <c r="M385">
        <f t="shared" si="35"/>
        <v>6.0594185791470476E-3</v>
      </c>
      <c r="O385">
        <v>25</v>
      </c>
      <c r="P385">
        <v>8.6536151000000006E-2</v>
      </c>
      <c r="Q385">
        <v>14</v>
      </c>
      <c r="R385">
        <v>4.5864896000000002E-2</v>
      </c>
      <c r="S385">
        <v>23</v>
      </c>
      <c r="T385">
        <v>0.120929677</v>
      </c>
      <c r="U385" t="str">
        <f>INDEX(ClusterAssignments!$C$2:$C$545,MATCH('Cities&amp;Data'!B385,ClusterAssignments!$A$2:$A$545,0))</f>
        <v>25</v>
      </c>
    </row>
    <row r="386" spans="1:21">
      <c r="A386" s="1" t="s">
        <v>24</v>
      </c>
      <c r="B386" s="1" t="s">
        <v>457</v>
      </c>
      <c r="C386">
        <v>117</v>
      </c>
      <c r="D386">
        <f t="shared" si="30"/>
        <v>5.0770011846336099E-3</v>
      </c>
      <c r="E386">
        <v>8700</v>
      </c>
      <c r="F386">
        <f t="shared" si="31"/>
        <v>0.20761474866913623</v>
      </c>
      <c r="G386" t="e">
        <v>#N/A</v>
      </c>
      <c r="H386">
        <f t="shared" si="32"/>
        <v>0</v>
      </c>
      <c r="I386">
        <f t="shared" si="33"/>
        <v>0</v>
      </c>
      <c r="J386">
        <v>150.17908109999999</v>
      </c>
      <c r="K386">
        <f t="shared" si="34"/>
        <v>1.5504098206747235E-2</v>
      </c>
      <c r="L386">
        <v>20.1802706</v>
      </c>
      <c r="M386">
        <f t="shared" si="35"/>
        <v>6.0015138352559859E-3</v>
      </c>
      <c r="O386">
        <v>25</v>
      </c>
      <c r="P386">
        <v>1.8064389E-2</v>
      </c>
      <c r="Q386">
        <v>14</v>
      </c>
      <c r="R386">
        <v>4.4448644000000002E-2</v>
      </c>
      <c r="S386">
        <v>27</v>
      </c>
      <c r="T386">
        <v>0.12404182399999999</v>
      </c>
      <c r="U386" t="str">
        <f>INDEX(ClusterAssignments!$C$2:$C$545,MATCH('Cities&amp;Data'!B386,ClusterAssignments!$A$2:$A$545,0))</f>
        <v>25</v>
      </c>
    </row>
    <row r="387" spans="1:21">
      <c r="A387" s="1" t="s">
        <v>39</v>
      </c>
      <c r="B387" s="1" t="s">
        <v>271</v>
      </c>
      <c r="C387">
        <v>101</v>
      </c>
      <c r="D387">
        <f t="shared" ref="D387:D450" si="36">(C387-MIN($C$2:$C$545))/(MAX($C$2:$C$545)-MIN($C$2:$C$545))</f>
        <v>3.723134202064647E-3</v>
      </c>
      <c r="E387">
        <v>17400</v>
      </c>
      <c r="F387">
        <f t="shared" ref="F387:F450" si="37">(E387-MIN($E$2:$E$545))/(MAX($E$2:$E$545)-MIN($E$2:$E$545))</f>
        <v>0.42104359345484876</v>
      </c>
      <c r="G387" t="e">
        <v>#N/A</v>
      </c>
      <c r="H387">
        <f t="shared" ref="H387:H450" si="38">_xlfn.IFNA(G387,0)</f>
        <v>0</v>
      </c>
      <c r="I387">
        <f t="shared" ref="I387:I450" si="39">(H387-MIN($H$2:$H$545))/(MAX($H$2:$H$545)-MIN($H$2:$H$545))</f>
        <v>0</v>
      </c>
      <c r="J387">
        <v>150.06654750000001</v>
      </c>
      <c r="K387">
        <f t="shared" ref="K387:K450" si="40">(J387-MIN($J$2:$J$545))/(MAX($J$2:$J$545)-MIN($J$2:$J$545))</f>
        <v>1.5484435919468457E-2</v>
      </c>
      <c r="L387">
        <v>14.607912000000001</v>
      </c>
      <c r="M387">
        <f t="shared" ref="M387:M450" si="41">(L387-MIN($L$2:$L$545))/(MAX($L$2:$L$545)-MIN($L$2:$L$545))</f>
        <v>2.7557101088561422E-3</v>
      </c>
      <c r="O387">
        <v>20</v>
      </c>
      <c r="P387">
        <v>0.82677652800000001</v>
      </c>
      <c r="Q387">
        <v>8</v>
      </c>
      <c r="R387">
        <v>0.32913593200000002</v>
      </c>
      <c r="S387">
        <v>20</v>
      </c>
      <c r="T387">
        <v>1.6022997000000001E-2</v>
      </c>
      <c r="U387" t="str">
        <f>INDEX(ClusterAssignments!$C$2:$C$545,MATCH('Cities&amp;Data'!B387,ClusterAssignments!$A$2:$A$545,0))</f>
        <v>20</v>
      </c>
    </row>
    <row r="388" spans="1:21">
      <c r="A388" s="1" t="s">
        <v>18</v>
      </c>
      <c r="B388" s="1" t="s">
        <v>534</v>
      </c>
      <c r="C388">
        <v>246</v>
      </c>
      <c r="D388">
        <f t="shared" si="36"/>
        <v>1.599255373159587E-2</v>
      </c>
      <c r="E388">
        <v>5100</v>
      </c>
      <c r="F388">
        <f t="shared" si="37"/>
        <v>0.11929936461987586</v>
      </c>
      <c r="G388" t="e">
        <v>#N/A</v>
      </c>
      <c r="H388">
        <f t="shared" si="38"/>
        <v>0</v>
      </c>
      <c r="I388">
        <f t="shared" si="39"/>
        <v>0</v>
      </c>
      <c r="J388">
        <v>149.65968520000001</v>
      </c>
      <c r="K388">
        <f t="shared" si="40"/>
        <v>1.5413347431892257E-2</v>
      </c>
      <c r="L388">
        <v>18.366712100000001</v>
      </c>
      <c r="M388">
        <f t="shared" si="41"/>
        <v>4.9451469787970149E-3</v>
      </c>
      <c r="O388">
        <v>22</v>
      </c>
      <c r="P388">
        <v>2.2665836000000002E-2</v>
      </c>
      <c r="Q388">
        <v>12</v>
      </c>
      <c r="R388">
        <v>0.102673665</v>
      </c>
      <c r="S388">
        <v>29</v>
      </c>
      <c r="T388">
        <v>4.8905552999999997E-2</v>
      </c>
      <c r="U388" t="str">
        <f>INDEX(ClusterAssignments!$C$2:$C$545,MATCH('Cities&amp;Data'!B388,ClusterAssignments!$A$2:$A$545,0))</f>
        <v>22</v>
      </c>
    </row>
    <row r="389" spans="1:21">
      <c r="A389" s="1" t="s">
        <v>24</v>
      </c>
      <c r="B389" s="1" t="s">
        <v>536</v>
      </c>
      <c r="C389">
        <v>207</v>
      </c>
      <c r="D389">
        <f t="shared" si="36"/>
        <v>1.2692502961584024E-2</v>
      </c>
      <c r="E389">
        <v>4900</v>
      </c>
      <c r="F389">
        <f t="shared" si="37"/>
        <v>0.11439295439491697</v>
      </c>
      <c r="G389" t="e">
        <v>#N/A</v>
      </c>
      <c r="H389">
        <f t="shared" si="38"/>
        <v>0</v>
      </c>
      <c r="I389">
        <f t="shared" si="39"/>
        <v>0</v>
      </c>
      <c r="J389">
        <v>148.6994842</v>
      </c>
      <c r="K389">
        <f t="shared" si="40"/>
        <v>1.5245577557762466E-2</v>
      </c>
      <c r="L389">
        <v>19.981450200000001</v>
      </c>
      <c r="M389">
        <f t="shared" si="41"/>
        <v>5.8857043474738633E-3</v>
      </c>
      <c r="O389">
        <v>22</v>
      </c>
      <c r="P389">
        <v>1.4925943000000001E-2</v>
      </c>
      <c r="Q389">
        <v>12</v>
      </c>
      <c r="R389">
        <v>9.2051181999999995E-2</v>
      </c>
      <c r="S389">
        <v>29</v>
      </c>
      <c r="T389">
        <v>3.4835994000000002E-2</v>
      </c>
      <c r="U389" t="str">
        <f>INDEX(ClusterAssignments!$C$2:$C$545,MATCH('Cities&amp;Data'!B389,ClusterAssignments!$A$2:$A$545,0))</f>
        <v>22</v>
      </c>
    </row>
    <row r="390" spans="1:21">
      <c r="A390" s="1" t="s">
        <v>71</v>
      </c>
      <c r="B390" s="1" t="s">
        <v>479</v>
      </c>
      <c r="C390">
        <v>829</v>
      </c>
      <c r="D390">
        <f t="shared" si="36"/>
        <v>6.5324081908952447E-2</v>
      </c>
      <c r="E390">
        <v>1900</v>
      </c>
      <c r="F390">
        <f t="shared" si="37"/>
        <v>4.0796801020533326E-2</v>
      </c>
      <c r="G390">
        <v>18.899999999999999</v>
      </c>
      <c r="H390">
        <f t="shared" si="38"/>
        <v>18.899999999999999</v>
      </c>
      <c r="I390">
        <f t="shared" si="39"/>
        <v>1.5119999999999998E-2</v>
      </c>
      <c r="J390">
        <v>147.38516129999999</v>
      </c>
      <c r="K390">
        <f t="shared" si="40"/>
        <v>1.5015934194030396E-2</v>
      </c>
      <c r="L390">
        <v>43.472810099999997</v>
      </c>
      <c r="M390">
        <f t="shared" si="41"/>
        <v>1.9569020331771762E-2</v>
      </c>
      <c r="O390">
        <v>7</v>
      </c>
      <c r="P390">
        <v>4.3075587999999998E-2</v>
      </c>
      <c r="Q390">
        <v>12</v>
      </c>
      <c r="R390">
        <v>0.41808989400000002</v>
      </c>
      <c r="S390">
        <v>9</v>
      </c>
      <c r="T390">
        <v>4.4630090999999997E-2</v>
      </c>
      <c r="U390" t="str">
        <f>INDEX(ClusterAssignments!$C$2:$C$545,MATCH('Cities&amp;Data'!B390,ClusterAssignments!$A$2:$A$545,0))</f>
        <v>7</v>
      </c>
    </row>
    <row r="391" spans="1:21">
      <c r="A391" s="1" t="s">
        <v>22</v>
      </c>
      <c r="B391" s="1" t="s">
        <v>538</v>
      </c>
      <c r="C391">
        <v>168</v>
      </c>
      <c r="D391">
        <f t="shared" si="36"/>
        <v>9.3924521915721773E-3</v>
      </c>
      <c r="E391">
        <v>5400</v>
      </c>
      <c r="F391">
        <f t="shared" si="37"/>
        <v>0.12665897995731423</v>
      </c>
      <c r="G391" t="e">
        <v>#N/A</v>
      </c>
      <c r="H391">
        <f t="shared" si="38"/>
        <v>0</v>
      </c>
      <c r="I391">
        <f t="shared" si="39"/>
        <v>0</v>
      </c>
      <c r="J391">
        <v>147.1764853</v>
      </c>
      <c r="K391">
        <f t="shared" si="40"/>
        <v>1.4979473550629787E-2</v>
      </c>
      <c r="L391">
        <v>43.426656000000001</v>
      </c>
      <c r="M391">
        <f t="shared" si="41"/>
        <v>1.9542136356686488E-2</v>
      </c>
      <c r="O391">
        <v>22</v>
      </c>
      <c r="P391">
        <v>6.1515940999999998E-2</v>
      </c>
      <c r="Q391">
        <v>12</v>
      </c>
      <c r="R391">
        <v>0.14242542599999999</v>
      </c>
      <c r="S391">
        <v>29</v>
      </c>
      <c r="T391">
        <v>9.9112883999999998E-2</v>
      </c>
      <c r="U391" t="str">
        <f>INDEX(ClusterAssignments!$C$2:$C$545,MATCH('Cities&amp;Data'!B391,ClusterAssignments!$A$2:$A$545,0))</f>
        <v>22</v>
      </c>
    </row>
    <row r="392" spans="1:21">
      <c r="A392" s="1" t="s">
        <v>24</v>
      </c>
      <c r="B392" s="1" t="s">
        <v>460</v>
      </c>
      <c r="C392">
        <v>140</v>
      </c>
      <c r="D392">
        <f t="shared" si="36"/>
        <v>7.0231849720764931E-3</v>
      </c>
      <c r="E392">
        <v>7100</v>
      </c>
      <c r="F392">
        <f t="shared" si="37"/>
        <v>0.16836346686946496</v>
      </c>
      <c r="G392" t="e">
        <v>#N/A</v>
      </c>
      <c r="H392">
        <f t="shared" si="38"/>
        <v>0</v>
      </c>
      <c r="I392">
        <f t="shared" si="39"/>
        <v>0</v>
      </c>
      <c r="J392">
        <v>146.4800889</v>
      </c>
      <c r="K392">
        <f t="shared" si="40"/>
        <v>1.4857796593021498E-2</v>
      </c>
      <c r="L392">
        <v>19.683219600000001</v>
      </c>
      <c r="M392">
        <f t="shared" si="41"/>
        <v>5.7119901158006791E-3</v>
      </c>
      <c r="O392">
        <v>25</v>
      </c>
      <c r="P392">
        <v>0.118377154</v>
      </c>
      <c r="Q392">
        <v>14</v>
      </c>
      <c r="R392">
        <v>0.26431451</v>
      </c>
      <c r="S392">
        <v>27</v>
      </c>
      <c r="T392">
        <v>1.685511E-2</v>
      </c>
      <c r="U392" t="str">
        <f>INDEX(ClusterAssignments!$C$2:$C$545,MATCH('Cities&amp;Data'!B392,ClusterAssignments!$A$2:$A$545,0))</f>
        <v>25</v>
      </c>
    </row>
    <row r="393" spans="1:21">
      <c r="A393" s="1" t="s">
        <v>24</v>
      </c>
      <c r="B393" s="1" t="s">
        <v>540</v>
      </c>
      <c r="C393">
        <v>168</v>
      </c>
      <c r="D393">
        <f t="shared" si="36"/>
        <v>9.3924521915721773E-3</v>
      </c>
      <c r="E393">
        <v>5900</v>
      </c>
      <c r="F393">
        <f t="shared" si="37"/>
        <v>0.13892500551971151</v>
      </c>
      <c r="G393" t="e">
        <v>#N/A</v>
      </c>
      <c r="H393">
        <f t="shared" si="38"/>
        <v>0</v>
      </c>
      <c r="I393">
        <f t="shared" si="39"/>
        <v>0</v>
      </c>
      <c r="J393">
        <v>145.74029049999999</v>
      </c>
      <c r="K393">
        <f t="shared" si="40"/>
        <v>1.4728536277265296E-2</v>
      </c>
      <c r="L393">
        <v>19.5838094</v>
      </c>
      <c r="M393">
        <f t="shared" si="41"/>
        <v>5.6540853719096165E-3</v>
      </c>
      <c r="O393">
        <v>22</v>
      </c>
      <c r="P393">
        <v>0.114646287</v>
      </c>
      <c r="Q393">
        <v>12</v>
      </c>
      <c r="R393">
        <v>0.24330268899999999</v>
      </c>
      <c r="S393">
        <v>27</v>
      </c>
      <c r="T393">
        <v>0.121016891</v>
      </c>
      <c r="U393" t="str">
        <f>INDEX(ClusterAssignments!$C$2:$C$545,MATCH('Cities&amp;Data'!B393,ClusterAssignments!$A$2:$A$545,0))</f>
        <v>22</v>
      </c>
    </row>
    <row r="394" spans="1:21">
      <c r="A394" s="1" t="s">
        <v>24</v>
      </c>
      <c r="B394" s="1" t="s">
        <v>463</v>
      </c>
      <c r="C394">
        <v>130</v>
      </c>
      <c r="D394">
        <f t="shared" si="36"/>
        <v>6.177018107970892E-3</v>
      </c>
      <c r="E394">
        <v>7600</v>
      </c>
      <c r="F394">
        <f t="shared" si="37"/>
        <v>0.18062949243186222</v>
      </c>
      <c r="G394" t="e">
        <v>#N/A</v>
      </c>
      <c r="H394">
        <f t="shared" si="38"/>
        <v>0</v>
      </c>
      <c r="I394">
        <f t="shared" si="39"/>
        <v>0</v>
      </c>
      <c r="J394">
        <v>145.74029049999999</v>
      </c>
      <c r="K394">
        <f t="shared" si="40"/>
        <v>1.4728536277265296E-2</v>
      </c>
      <c r="L394">
        <v>19.5838094</v>
      </c>
      <c r="M394">
        <f t="shared" si="41"/>
        <v>5.6540853719096165E-3</v>
      </c>
      <c r="O394">
        <v>25</v>
      </c>
      <c r="P394">
        <v>5.7528340999999997E-2</v>
      </c>
      <c r="Q394">
        <v>14</v>
      </c>
      <c r="R394">
        <v>0.16660322</v>
      </c>
      <c r="S394">
        <v>27</v>
      </c>
      <c r="T394">
        <v>2.0866791999999999E-2</v>
      </c>
      <c r="U394" t="str">
        <f>INDEX(ClusterAssignments!$C$2:$C$545,MATCH('Cities&amp;Data'!B394,ClusterAssignments!$A$2:$A$545,0))</f>
        <v>25</v>
      </c>
    </row>
    <row r="395" spans="1:21">
      <c r="A395" s="1" t="s">
        <v>58</v>
      </c>
      <c r="B395" s="1" t="s">
        <v>542</v>
      </c>
      <c r="C395">
        <v>272</v>
      </c>
      <c r="D395">
        <f t="shared" si="36"/>
        <v>1.8192587578270435E-2</v>
      </c>
      <c r="E395">
        <v>2800</v>
      </c>
      <c r="F395">
        <f t="shared" si="37"/>
        <v>6.2875647032848411E-2</v>
      </c>
      <c r="G395" t="e">
        <v>#N/A</v>
      </c>
      <c r="H395">
        <f t="shared" si="38"/>
        <v>0</v>
      </c>
      <c r="I395">
        <f t="shared" si="39"/>
        <v>0</v>
      </c>
      <c r="J395">
        <v>145.45428670000001</v>
      </c>
      <c r="K395">
        <f t="shared" si="40"/>
        <v>1.4678564634321125E-2</v>
      </c>
      <c r="L395">
        <v>38.981042600000002</v>
      </c>
      <c r="M395">
        <f t="shared" si="41"/>
        <v>1.6952642468074743E-2</v>
      </c>
      <c r="O395">
        <v>22</v>
      </c>
      <c r="P395">
        <v>0.17680396500000001</v>
      </c>
      <c r="Q395">
        <v>12</v>
      </c>
      <c r="R395">
        <v>0.13164988599999999</v>
      </c>
      <c r="S395">
        <v>29</v>
      </c>
      <c r="T395">
        <v>0.120159739</v>
      </c>
      <c r="U395" t="str">
        <f>INDEX(ClusterAssignments!$C$2:$C$545,MATCH('Cities&amp;Data'!B395,ClusterAssignments!$A$2:$A$545,0))</f>
        <v>22</v>
      </c>
    </row>
    <row r="396" spans="1:21">
      <c r="A396" s="1" t="s">
        <v>18</v>
      </c>
      <c r="B396" s="1" t="s">
        <v>544</v>
      </c>
      <c r="C396">
        <v>238</v>
      </c>
      <c r="D396">
        <f t="shared" si="36"/>
        <v>1.5315620240311389E-2</v>
      </c>
      <c r="E396">
        <v>5100</v>
      </c>
      <c r="F396">
        <f t="shared" si="37"/>
        <v>0.11929936461987586</v>
      </c>
      <c r="G396" t="e">
        <v>#N/A</v>
      </c>
      <c r="H396">
        <f t="shared" si="38"/>
        <v>0</v>
      </c>
      <c r="I396">
        <f t="shared" si="39"/>
        <v>0</v>
      </c>
      <c r="J396">
        <v>144.9273632</v>
      </c>
      <c r="K396">
        <f t="shared" si="40"/>
        <v>1.4586498609321121E-2</v>
      </c>
      <c r="L396">
        <v>17.785946500000001</v>
      </c>
      <c r="M396">
        <f t="shared" si="41"/>
        <v>4.606860934419893E-3</v>
      </c>
      <c r="O396">
        <v>22</v>
      </c>
      <c r="P396">
        <v>2.4157716999999999E-2</v>
      </c>
      <c r="Q396">
        <v>12</v>
      </c>
      <c r="R396">
        <v>0.107517102</v>
      </c>
      <c r="S396">
        <v>29</v>
      </c>
      <c r="T396">
        <v>5.0530089E-2</v>
      </c>
      <c r="U396" t="str">
        <f>INDEX(ClusterAssignments!$C$2:$C$545,MATCH('Cities&amp;Data'!B396,ClusterAssignments!$A$2:$A$545,0))</f>
        <v>22</v>
      </c>
    </row>
    <row r="397" spans="1:21">
      <c r="A397" s="1" t="s">
        <v>39</v>
      </c>
      <c r="B397" s="1" t="s">
        <v>278</v>
      </c>
      <c r="C397">
        <v>150</v>
      </c>
      <c r="D397">
        <f t="shared" si="36"/>
        <v>7.8693518361820959E-3</v>
      </c>
      <c r="E397">
        <v>11300</v>
      </c>
      <c r="F397">
        <f t="shared" si="37"/>
        <v>0.27139808159360201</v>
      </c>
      <c r="G397" t="e">
        <v>#N/A</v>
      </c>
      <c r="H397">
        <f t="shared" si="38"/>
        <v>0</v>
      </c>
      <c r="I397">
        <f t="shared" si="39"/>
        <v>0</v>
      </c>
      <c r="J397">
        <v>144.524317</v>
      </c>
      <c r="K397">
        <f t="shared" si="40"/>
        <v>1.4516076884867085E-2</v>
      </c>
      <c r="L397">
        <v>14.068415249999999</v>
      </c>
      <c r="M397">
        <f t="shared" si="41"/>
        <v>2.4414624648637744E-3</v>
      </c>
      <c r="O397">
        <v>20</v>
      </c>
      <c r="P397">
        <v>0.28654737899999999</v>
      </c>
      <c r="Q397">
        <v>14</v>
      </c>
      <c r="R397">
        <v>0.29360582800000001</v>
      </c>
      <c r="S397">
        <v>23</v>
      </c>
      <c r="T397">
        <v>1.0362807E-2</v>
      </c>
      <c r="U397" t="str">
        <f>INDEX(ClusterAssignments!$C$2:$C$545,MATCH('Cities&amp;Data'!B397,ClusterAssignments!$A$2:$A$545,0))</f>
        <v>20</v>
      </c>
    </row>
    <row r="398" spans="1:21">
      <c r="A398" s="1" t="s">
        <v>24</v>
      </c>
      <c r="B398" s="1" t="s">
        <v>466</v>
      </c>
      <c r="C398">
        <v>122</v>
      </c>
      <c r="D398">
        <f t="shared" si="36"/>
        <v>5.5000846166864108E-3</v>
      </c>
      <c r="E398">
        <v>8000</v>
      </c>
      <c r="F398">
        <f t="shared" si="37"/>
        <v>0.19044231288178004</v>
      </c>
      <c r="G398" t="e">
        <v>#N/A</v>
      </c>
      <c r="H398">
        <f t="shared" si="38"/>
        <v>0</v>
      </c>
      <c r="I398">
        <f t="shared" si="39"/>
        <v>0</v>
      </c>
      <c r="J398">
        <v>144.2606936</v>
      </c>
      <c r="K398">
        <f t="shared" si="40"/>
        <v>1.4470015628280529E-2</v>
      </c>
      <c r="L398">
        <v>19.384989000000001</v>
      </c>
      <c r="M398">
        <f t="shared" si="41"/>
        <v>5.5382758841274948E-3</v>
      </c>
      <c r="O398">
        <v>25</v>
      </c>
      <c r="P398">
        <v>2.9181077E-2</v>
      </c>
      <c r="Q398">
        <v>14</v>
      </c>
      <c r="R398">
        <v>0.10894577699999999</v>
      </c>
      <c r="S398">
        <v>27</v>
      </c>
      <c r="T398">
        <v>4.4379517E-2</v>
      </c>
      <c r="U398" t="str">
        <f>INDEX(ClusterAssignments!$C$2:$C$545,MATCH('Cities&amp;Data'!B398,ClusterAssignments!$A$2:$A$545,0))</f>
        <v>25</v>
      </c>
    </row>
    <row r="399" spans="1:21">
      <c r="A399" s="1" t="s">
        <v>10</v>
      </c>
      <c r="B399" s="1" t="s">
        <v>546</v>
      </c>
      <c r="C399">
        <v>215</v>
      </c>
      <c r="D399">
        <f t="shared" si="36"/>
        <v>1.3369436452868505E-2</v>
      </c>
      <c r="E399">
        <v>4500</v>
      </c>
      <c r="F399">
        <f t="shared" si="37"/>
        <v>0.10458013394499914</v>
      </c>
      <c r="G399" t="e">
        <v>#N/A</v>
      </c>
      <c r="H399">
        <f t="shared" si="38"/>
        <v>0</v>
      </c>
      <c r="I399">
        <f t="shared" si="39"/>
        <v>0</v>
      </c>
      <c r="J399">
        <v>144.22478699999999</v>
      </c>
      <c r="K399">
        <f t="shared" si="40"/>
        <v>1.446374189417441E-2</v>
      </c>
      <c r="L399">
        <v>43.048924800000002</v>
      </c>
      <c r="M399">
        <f t="shared" si="41"/>
        <v>1.9322114383129817E-2</v>
      </c>
      <c r="O399">
        <v>22</v>
      </c>
      <c r="P399">
        <v>1.5445341E-2</v>
      </c>
      <c r="Q399">
        <v>12</v>
      </c>
      <c r="R399">
        <v>5.0036144999999997E-2</v>
      </c>
      <c r="S399">
        <v>29</v>
      </c>
      <c r="T399">
        <v>2.0114845999999999E-2</v>
      </c>
      <c r="U399" t="str">
        <f>INDEX(ClusterAssignments!$C$2:$C$545,MATCH('Cities&amp;Data'!B399,ClusterAssignments!$A$2:$A$545,0))</f>
        <v>22</v>
      </c>
    </row>
    <row r="400" spans="1:21">
      <c r="A400" s="1" t="s">
        <v>71</v>
      </c>
      <c r="B400" s="1" t="s">
        <v>482</v>
      </c>
      <c r="C400">
        <v>648</v>
      </c>
      <c r="D400">
        <f t="shared" si="36"/>
        <v>5.0008461668641056E-2</v>
      </c>
      <c r="E400">
        <v>2400</v>
      </c>
      <c r="F400">
        <f t="shared" si="37"/>
        <v>5.30628265829306E-2</v>
      </c>
      <c r="G400">
        <v>12.7</v>
      </c>
      <c r="H400">
        <f t="shared" si="38"/>
        <v>12.7</v>
      </c>
      <c r="I400">
        <f t="shared" si="39"/>
        <v>1.0159999999999999E-2</v>
      </c>
      <c r="J400">
        <v>143.6773585</v>
      </c>
      <c r="K400">
        <f t="shared" si="40"/>
        <v>1.4368093159648975E-2</v>
      </c>
      <c r="L400">
        <v>42.379154499999999</v>
      </c>
      <c r="M400">
        <f t="shared" si="41"/>
        <v>1.8931984620918895E-2</v>
      </c>
      <c r="O400">
        <v>7</v>
      </c>
      <c r="P400">
        <v>5.5591238000000001E-2</v>
      </c>
      <c r="Q400">
        <v>12</v>
      </c>
      <c r="R400">
        <v>0.22482682900000001</v>
      </c>
      <c r="S400">
        <v>9</v>
      </c>
      <c r="T400">
        <v>9.3270618E-2</v>
      </c>
      <c r="U400" t="str">
        <f>INDEX(ClusterAssignments!$C$2:$C$545,MATCH('Cities&amp;Data'!B400,ClusterAssignments!$A$2:$A$545,0))</f>
        <v>7</v>
      </c>
    </row>
    <row r="401" spans="1:21">
      <c r="A401" s="1" t="s">
        <v>24</v>
      </c>
      <c r="B401" s="1" t="s">
        <v>469</v>
      </c>
      <c r="C401">
        <v>124</v>
      </c>
      <c r="D401">
        <f t="shared" si="36"/>
        <v>5.6693179895075307E-3</v>
      </c>
      <c r="E401">
        <v>7800</v>
      </c>
      <c r="F401">
        <f t="shared" si="37"/>
        <v>0.18553590265682113</v>
      </c>
      <c r="G401" t="e">
        <v>#N/A</v>
      </c>
      <c r="H401">
        <f t="shared" si="38"/>
        <v>0</v>
      </c>
      <c r="I401">
        <f t="shared" si="39"/>
        <v>0</v>
      </c>
      <c r="J401">
        <v>143.52089520000001</v>
      </c>
      <c r="K401">
        <f t="shared" si="40"/>
        <v>1.4340755312524333E-2</v>
      </c>
      <c r="L401">
        <v>19.2855788</v>
      </c>
      <c r="M401">
        <f t="shared" si="41"/>
        <v>5.4803711402364322E-3</v>
      </c>
      <c r="O401">
        <v>25</v>
      </c>
      <c r="P401">
        <v>4.1928877000000003E-2</v>
      </c>
      <c r="Q401">
        <v>14</v>
      </c>
      <c r="R401">
        <v>0.136729342</v>
      </c>
      <c r="S401">
        <v>27</v>
      </c>
      <c r="T401">
        <v>3.1205137000000001E-2</v>
      </c>
      <c r="U401" t="str">
        <f>INDEX(ClusterAssignments!$C$2:$C$545,MATCH('Cities&amp;Data'!B401,ClusterAssignments!$A$2:$A$545,0))</f>
        <v>25</v>
      </c>
    </row>
    <row r="402" spans="1:21">
      <c r="A402" s="1" t="s">
        <v>24</v>
      </c>
      <c r="B402" s="1" t="s">
        <v>548</v>
      </c>
      <c r="C402">
        <v>337</v>
      </c>
      <c r="D402">
        <f t="shared" si="36"/>
        <v>2.3692672194956844E-2</v>
      </c>
      <c r="E402">
        <v>2900</v>
      </c>
      <c r="F402">
        <f t="shared" si="37"/>
        <v>6.5328852145327868E-2</v>
      </c>
      <c r="G402" t="e">
        <v>#N/A</v>
      </c>
      <c r="H402">
        <f t="shared" si="38"/>
        <v>0</v>
      </c>
      <c r="I402">
        <f t="shared" si="39"/>
        <v>0</v>
      </c>
      <c r="J402">
        <v>143.52089520000001</v>
      </c>
      <c r="K402">
        <f t="shared" si="40"/>
        <v>1.4340755312524333E-2</v>
      </c>
      <c r="L402">
        <v>19.2855788</v>
      </c>
      <c r="M402">
        <f t="shared" si="41"/>
        <v>5.4803711402364322E-3</v>
      </c>
      <c r="O402">
        <v>22</v>
      </c>
      <c r="P402">
        <v>0.15776656</v>
      </c>
      <c r="Q402">
        <v>12</v>
      </c>
      <c r="R402">
        <v>0.126704608</v>
      </c>
      <c r="S402">
        <v>29</v>
      </c>
      <c r="T402">
        <v>0.103972302</v>
      </c>
      <c r="U402" t="str">
        <f>INDEX(ClusterAssignments!$C$2:$C$545,MATCH('Cities&amp;Data'!B402,ClusterAssignments!$A$2:$A$545,0))</f>
        <v>22</v>
      </c>
    </row>
    <row r="403" spans="1:21">
      <c r="A403" s="1" t="s">
        <v>24</v>
      </c>
      <c r="B403" s="1" t="s">
        <v>550</v>
      </c>
      <c r="C403">
        <v>337</v>
      </c>
      <c r="D403">
        <f t="shared" si="36"/>
        <v>2.3692672194956844E-2</v>
      </c>
      <c r="E403">
        <v>2900</v>
      </c>
      <c r="F403">
        <f t="shared" si="37"/>
        <v>6.5328852145327868E-2</v>
      </c>
      <c r="G403" t="e">
        <v>#N/A</v>
      </c>
      <c r="H403">
        <f t="shared" si="38"/>
        <v>0</v>
      </c>
      <c r="I403">
        <f t="shared" si="39"/>
        <v>0</v>
      </c>
      <c r="J403">
        <v>143.52089520000001</v>
      </c>
      <c r="K403">
        <f t="shared" si="40"/>
        <v>1.4340755312524333E-2</v>
      </c>
      <c r="L403">
        <v>19.2855788</v>
      </c>
      <c r="M403">
        <f t="shared" si="41"/>
        <v>5.4803711402364322E-3</v>
      </c>
      <c r="O403">
        <v>22</v>
      </c>
      <c r="P403">
        <v>0.15776656</v>
      </c>
      <c r="Q403">
        <v>12</v>
      </c>
      <c r="R403">
        <v>0.126704608</v>
      </c>
      <c r="S403">
        <v>29</v>
      </c>
      <c r="T403">
        <v>0.103972302</v>
      </c>
      <c r="U403" t="str">
        <f>INDEX(ClusterAssignments!$C$2:$C$545,MATCH('Cities&amp;Data'!B403,ClusterAssignments!$A$2:$A$545,0))</f>
        <v>22</v>
      </c>
    </row>
    <row r="404" spans="1:21">
      <c r="A404" s="1" t="s">
        <v>24</v>
      </c>
      <c r="B404" s="1" t="s">
        <v>552</v>
      </c>
      <c r="C404">
        <v>163</v>
      </c>
      <c r="D404">
        <f t="shared" si="36"/>
        <v>8.9693687595193781E-3</v>
      </c>
      <c r="E404">
        <v>5900</v>
      </c>
      <c r="F404">
        <f t="shared" si="37"/>
        <v>0.13892500551971151</v>
      </c>
      <c r="G404" t="e">
        <v>#N/A</v>
      </c>
      <c r="H404">
        <f t="shared" si="38"/>
        <v>0</v>
      </c>
      <c r="I404">
        <f t="shared" si="39"/>
        <v>0</v>
      </c>
      <c r="J404">
        <v>143.52089520000001</v>
      </c>
      <c r="K404">
        <f t="shared" si="40"/>
        <v>1.4340755312524333E-2</v>
      </c>
      <c r="L404">
        <v>19.2855788</v>
      </c>
      <c r="M404">
        <f t="shared" si="41"/>
        <v>5.4803711402364322E-3</v>
      </c>
      <c r="N404" t="s">
        <v>64</v>
      </c>
      <c r="O404">
        <v>22</v>
      </c>
      <c r="P404">
        <v>0.11598614</v>
      </c>
      <c r="Q404">
        <v>12</v>
      </c>
      <c r="R404">
        <v>0.24647387700000001</v>
      </c>
      <c r="S404">
        <v>27</v>
      </c>
      <c r="T404">
        <v>0.122247825</v>
      </c>
      <c r="U404" t="str">
        <f>INDEX(ClusterAssignments!$C$2:$C$545,MATCH('Cities&amp;Data'!B404,ClusterAssignments!$A$2:$A$545,0))</f>
        <v>22</v>
      </c>
    </row>
    <row r="405" spans="1:21">
      <c r="A405" s="1" t="s">
        <v>51</v>
      </c>
      <c r="B405" s="1" t="s">
        <v>553</v>
      </c>
      <c r="C405">
        <v>181</v>
      </c>
      <c r="D405">
        <f t="shared" si="36"/>
        <v>1.0492469114909459E-2</v>
      </c>
      <c r="E405">
        <v>4300</v>
      </c>
      <c r="F405">
        <f t="shared" si="37"/>
        <v>9.9673723720040228E-2</v>
      </c>
      <c r="G405" t="e">
        <v>#N/A</v>
      </c>
      <c r="H405">
        <f t="shared" si="38"/>
        <v>0</v>
      </c>
      <c r="I405">
        <f t="shared" si="39"/>
        <v>0</v>
      </c>
      <c r="J405">
        <v>142.85446909999999</v>
      </c>
      <c r="K405">
        <f t="shared" si="40"/>
        <v>1.4224314876705365E-2</v>
      </c>
      <c r="L405">
        <v>37.233099899999999</v>
      </c>
      <c r="M405">
        <f t="shared" si="41"/>
        <v>1.5934495694607326E-2</v>
      </c>
      <c r="O405">
        <v>22</v>
      </c>
      <c r="P405">
        <v>1.6851950000000001E-2</v>
      </c>
      <c r="Q405">
        <v>12</v>
      </c>
      <c r="R405">
        <v>5.5788374000000002E-2</v>
      </c>
      <c r="S405">
        <v>29</v>
      </c>
      <c r="T405">
        <v>1.5349287E-2</v>
      </c>
      <c r="U405" t="str">
        <f>INDEX(ClusterAssignments!$C$2:$C$545,MATCH('Cities&amp;Data'!B405,ClusterAssignments!$A$2:$A$545,0))</f>
        <v>22</v>
      </c>
    </row>
    <row r="406" spans="1:21">
      <c r="A406" s="1" t="s">
        <v>24</v>
      </c>
      <c r="B406" s="1" t="s">
        <v>554</v>
      </c>
      <c r="C406">
        <v>194</v>
      </c>
      <c r="D406">
        <f t="shared" si="36"/>
        <v>1.1592486038246742E-2</v>
      </c>
      <c r="E406">
        <v>5000</v>
      </c>
      <c r="F406">
        <f t="shared" si="37"/>
        <v>0.11684615950739641</v>
      </c>
      <c r="G406" t="e">
        <v>#N/A</v>
      </c>
      <c r="H406">
        <f t="shared" si="38"/>
        <v>0</v>
      </c>
      <c r="I406">
        <f t="shared" si="39"/>
        <v>0</v>
      </c>
      <c r="J406">
        <v>142.7810968</v>
      </c>
      <c r="K406">
        <f t="shared" si="40"/>
        <v>1.4211494996768131E-2</v>
      </c>
      <c r="L406">
        <v>19.186168599999998</v>
      </c>
      <c r="M406">
        <f t="shared" si="41"/>
        <v>5.4224663963453696E-3</v>
      </c>
      <c r="O406">
        <v>22</v>
      </c>
      <c r="P406">
        <v>2.2135116E-2</v>
      </c>
      <c r="Q406">
        <v>12</v>
      </c>
      <c r="R406">
        <v>0.108391328</v>
      </c>
      <c r="S406">
        <v>29</v>
      </c>
      <c r="T406">
        <v>4.5822195000000003E-2</v>
      </c>
      <c r="U406" t="str">
        <f>INDEX(ClusterAssignments!$C$2:$C$545,MATCH('Cities&amp;Data'!B406,ClusterAssignments!$A$2:$A$545,0))</f>
        <v>22</v>
      </c>
    </row>
    <row r="407" spans="1:21">
      <c r="A407" s="1" t="s">
        <v>695</v>
      </c>
      <c r="B407" s="1" t="s">
        <v>555</v>
      </c>
      <c r="C407">
        <v>207</v>
      </c>
      <c r="D407">
        <f t="shared" si="36"/>
        <v>1.2692502961584024E-2</v>
      </c>
      <c r="E407">
        <v>6400</v>
      </c>
      <c r="F407">
        <f t="shared" si="37"/>
        <v>0.15119103108210877</v>
      </c>
      <c r="G407">
        <v>37.5</v>
      </c>
      <c r="H407">
        <f t="shared" si="38"/>
        <v>37.5</v>
      </c>
      <c r="I407">
        <f t="shared" si="39"/>
        <v>0.03</v>
      </c>
      <c r="J407">
        <v>142.22649089999999</v>
      </c>
      <c r="K407">
        <f t="shared" si="40"/>
        <v>1.4114592200338383E-2</v>
      </c>
      <c r="L407">
        <v>28.231072749999999</v>
      </c>
      <c r="M407">
        <f t="shared" si="41"/>
        <v>1.0690968605625191E-2</v>
      </c>
      <c r="N407" t="s">
        <v>646</v>
      </c>
      <c r="O407">
        <v>22</v>
      </c>
      <c r="P407">
        <v>0.194576307</v>
      </c>
      <c r="Q407">
        <v>12</v>
      </c>
      <c r="R407">
        <v>0.32909907199999999</v>
      </c>
      <c r="S407">
        <v>27</v>
      </c>
      <c r="T407">
        <v>5.1772215000000003E-2</v>
      </c>
      <c r="U407" t="str">
        <f>INDEX(ClusterAssignments!$C$2:$C$545,MATCH('Cities&amp;Data'!B407,ClusterAssignments!$A$2:$A$545,0))</f>
        <v>22</v>
      </c>
    </row>
    <row r="408" spans="1:21">
      <c r="A408" s="1" t="s">
        <v>39</v>
      </c>
      <c r="B408" s="1" t="s">
        <v>472</v>
      </c>
      <c r="C408">
        <v>161</v>
      </c>
      <c r="D408">
        <f t="shared" si="36"/>
        <v>8.8001353866982573E-3</v>
      </c>
      <c r="E408">
        <v>10400</v>
      </c>
      <c r="F408">
        <f t="shared" si="37"/>
        <v>0.24931923558128696</v>
      </c>
      <c r="G408" t="e">
        <v>#N/A</v>
      </c>
      <c r="H408">
        <f t="shared" si="38"/>
        <v>0</v>
      </c>
      <c r="I408">
        <f t="shared" si="39"/>
        <v>0</v>
      </c>
      <c r="J408">
        <v>141.9663645</v>
      </c>
      <c r="K408">
        <f t="shared" si="40"/>
        <v>1.4069141952540441E-2</v>
      </c>
      <c r="L408">
        <v>13.81941675</v>
      </c>
      <c r="M408">
        <f t="shared" si="41"/>
        <v>2.2964250907134519E-3</v>
      </c>
      <c r="O408">
        <v>25</v>
      </c>
      <c r="P408">
        <v>0.22380349599999999</v>
      </c>
      <c r="Q408">
        <v>14</v>
      </c>
      <c r="R408">
        <v>0.12476831400000001</v>
      </c>
      <c r="S408">
        <v>23</v>
      </c>
      <c r="T408">
        <v>2.912696E-2</v>
      </c>
      <c r="U408" t="str">
        <f>INDEX(ClusterAssignments!$C$2:$C$545,MATCH('Cities&amp;Data'!B408,ClusterAssignments!$A$2:$A$545,0))</f>
        <v>25</v>
      </c>
    </row>
    <row r="409" spans="1:21">
      <c r="A409" s="1" t="s">
        <v>24</v>
      </c>
      <c r="B409" s="1" t="s">
        <v>285</v>
      </c>
      <c r="C409">
        <v>62</v>
      </c>
      <c r="D409">
        <f t="shared" si="36"/>
        <v>4.230834320528008E-4</v>
      </c>
      <c r="E409">
        <v>15400</v>
      </c>
      <c r="F409">
        <f t="shared" si="37"/>
        <v>0.37197949120525969</v>
      </c>
      <c r="G409" t="e">
        <v>#N/A</v>
      </c>
      <c r="H409">
        <f t="shared" si="38"/>
        <v>0</v>
      </c>
      <c r="I409">
        <f t="shared" si="39"/>
        <v>0</v>
      </c>
      <c r="J409">
        <v>141.30149990000001</v>
      </c>
      <c r="K409">
        <f t="shared" si="40"/>
        <v>1.3952974347783365E-2</v>
      </c>
      <c r="L409">
        <v>18.9873482</v>
      </c>
      <c r="M409">
        <f t="shared" si="41"/>
        <v>5.3066569085632479E-3</v>
      </c>
      <c r="O409">
        <v>20</v>
      </c>
      <c r="P409">
        <v>0.20009400199999999</v>
      </c>
      <c r="Q409">
        <v>8</v>
      </c>
      <c r="R409">
        <v>0.87011299600000003</v>
      </c>
      <c r="S409">
        <v>20</v>
      </c>
      <c r="T409">
        <v>0.159921226</v>
      </c>
      <c r="U409" t="str">
        <f>INDEX(ClusterAssignments!$C$2:$C$545,MATCH('Cities&amp;Data'!B409,ClusterAssignments!$A$2:$A$545,0))</f>
        <v>20</v>
      </c>
    </row>
    <row r="410" spans="1:21">
      <c r="A410" s="1" t="s">
        <v>24</v>
      </c>
      <c r="B410" s="1" t="s">
        <v>556</v>
      </c>
      <c r="C410">
        <v>166</v>
      </c>
      <c r="D410">
        <f t="shared" si="36"/>
        <v>9.2232188187510583E-3</v>
      </c>
      <c r="E410">
        <v>5800</v>
      </c>
      <c r="F410">
        <f t="shared" si="37"/>
        <v>0.13647180040723206</v>
      </c>
      <c r="G410" t="e">
        <v>#N/A</v>
      </c>
      <c r="H410">
        <f t="shared" si="38"/>
        <v>0</v>
      </c>
      <c r="I410">
        <f t="shared" si="39"/>
        <v>0</v>
      </c>
      <c r="J410">
        <v>141.30149990000001</v>
      </c>
      <c r="K410">
        <f t="shared" si="40"/>
        <v>1.3952974347783365E-2</v>
      </c>
      <c r="L410">
        <v>18.9873482</v>
      </c>
      <c r="M410">
        <f t="shared" si="41"/>
        <v>5.3066569085632479E-3</v>
      </c>
      <c r="O410">
        <v>22</v>
      </c>
      <c r="P410">
        <v>0.10163264599999999</v>
      </c>
      <c r="Q410">
        <v>12</v>
      </c>
      <c r="R410">
        <v>0.228158684</v>
      </c>
      <c r="S410">
        <v>27</v>
      </c>
      <c r="T410">
        <v>0.13882902699999999</v>
      </c>
      <c r="U410" t="str">
        <f>INDEX(ClusterAssignments!$C$2:$C$545,MATCH('Cities&amp;Data'!B410,ClusterAssignments!$A$2:$A$545,0))</f>
        <v>22</v>
      </c>
    </row>
    <row r="411" spans="1:21">
      <c r="A411" s="1" t="s">
        <v>60</v>
      </c>
      <c r="B411" s="1" t="s">
        <v>61</v>
      </c>
      <c r="C411">
        <v>816</v>
      </c>
      <c r="D411">
        <f t="shared" si="36"/>
        <v>6.422406498561517E-2</v>
      </c>
      <c r="E411">
        <v>5200</v>
      </c>
      <c r="F411">
        <f t="shared" si="37"/>
        <v>0.12175256973235532</v>
      </c>
      <c r="G411">
        <v>438</v>
      </c>
      <c r="H411">
        <f t="shared" si="38"/>
        <v>438</v>
      </c>
      <c r="I411">
        <f t="shared" si="39"/>
        <v>0.35039999999999999</v>
      </c>
      <c r="J411">
        <v>140.63668039999999</v>
      </c>
      <c r="K411">
        <f t="shared" si="40"/>
        <v>1.3836814623065278E-2</v>
      </c>
      <c r="L411">
        <v>56.526877200000001</v>
      </c>
      <c r="M411">
        <f t="shared" si="41"/>
        <v>2.7172791495719033E-2</v>
      </c>
      <c r="N411" t="s">
        <v>646</v>
      </c>
      <c r="O411">
        <v>22</v>
      </c>
      <c r="P411">
        <v>0.261563781</v>
      </c>
      <c r="Q411">
        <v>12</v>
      </c>
      <c r="R411">
        <v>0.201189912</v>
      </c>
      <c r="S411">
        <v>29</v>
      </c>
      <c r="T411">
        <v>0.27771759099999999</v>
      </c>
      <c r="U411" t="str">
        <f>INDEX(ClusterAssignments!$C$2:$C$545,MATCH('Cities&amp;Data'!B411,ClusterAssignments!$A$2:$A$545,0))</f>
        <v>22</v>
      </c>
    </row>
    <row r="412" spans="1:21">
      <c r="A412" s="1" t="s">
        <v>24</v>
      </c>
      <c r="B412" s="1" t="s">
        <v>475</v>
      </c>
      <c r="C412">
        <v>91</v>
      </c>
      <c r="D412">
        <f t="shared" si="36"/>
        <v>2.8769673379590455E-3</v>
      </c>
      <c r="E412">
        <v>10500</v>
      </c>
      <c r="F412">
        <f t="shared" si="37"/>
        <v>0.25177244069376642</v>
      </c>
      <c r="G412" t="e">
        <v>#N/A</v>
      </c>
      <c r="H412">
        <f t="shared" si="38"/>
        <v>0</v>
      </c>
      <c r="I412">
        <f t="shared" si="39"/>
        <v>0</v>
      </c>
      <c r="J412">
        <v>140.5617015</v>
      </c>
      <c r="K412">
        <f t="shared" si="40"/>
        <v>1.3823714032027163E-2</v>
      </c>
      <c r="L412">
        <v>18.887937999999998</v>
      </c>
      <c r="M412">
        <f t="shared" si="41"/>
        <v>5.2487521646721854E-3</v>
      </c>
      <c r="O412">
        <v>25</v>
      </c>
      <c r="P412">
        <v>0.24937274100000001</v>
      </c>
      <c r="Q412">
        <v>14</v>
      </c>
      <c r="R412">
        <v>0.14405553199999999</v>
      </c>
      <c r="S412">
        <v>23</v>
      </c>
      <c r="T412">
        <v>2.6310912999999998E-2</v>
      </c>
      <c r="U412" t="str">
        <f>INDEX(ClusterAssignments!$C$2:$C$545,MATCH('Cities&amp;Data'!B412,ClusterAssignments!$A$2:$A$545,0))</f>
        <v>25</v>
      </c>
    </row>
    <row r="413" spans="1:21">
      <c r="A413" s="1" t="s">
        <v>39</v>
      </c>
      <c r="B413" s="1" t="s">
        <v>478</v>
      </c>
      <c r="C413">
        <v>168</v>
      </c>
      <c r="D413">
        <f t="shared" si="36"/>
        <v>9.3924521915721773E-3</v>
      </c>
      <c r="E413">
        <v>9800</v>
      </c>
      <c r="F413">
        <f t="shared" si="37"/>
        <v>0.23460000490641023</v>
      </c>
      <c r="G413" t="e">
        <v>#N/A</v>
      </c>
      <c r="H413">
        <f t="shared" si="38"/>
        <v>0</v>
      </c>
      <c r="I413">
        <f t="shared" si="39"/>
        <v>0</v>
      </c>
      <c r="J413">
        <v>140.26106279999999</v>
      </c>
      <c r="K413">
        <f t="shared" si="40"/>
        <v>1.3771185325165219E-2</v>
      </c>
      <c r="L413">
        <v>13.653417749999999</v>
      </c>
      <c r="M413">
        <f t="shared" si="41"/>
        <v>2.1997335079465691E-3</v>
      </c>
      <c r="O413">
        <v>25</v>
      </c>
      <c r="P413">
        <v>0.116221923</v>
      </c>
      <c r="Q413">
        <v>14</v>
      </c>
      <c r="R413">
        <v>6.2126371E-2</v>
      </c>
      <c r="S413">
        <v>23</v>
      </c>
      <c r="T413">
        <v>9.1527136999999995E-2</v>
      </c>
      <c r="U413" t="str">
        <f>INDEX(ClusterAssignments!$C$2:$C$545,MATCH('Cities&amp;Data'!B413,ClusterAssignments!$A$2:$A$545,0))</f>
        <v>25</v>
      </c>
    </row>
    <row r="414" spans="1:21">
      <c r="A414" s="1" t="s">
        <v>18</v>
      </c>
      <c r="B414" s="1" t="s">
        <v>557</v>
      </c>
      <c r="C414">
        <v>233</v>
      </c>
      <c r="D414">
        <f t="shared" si="36"/>
        <v>1.4892536808258588E-2</v>
      </c>
      <c r="E414">
        <v>5100</v>
      </c>
      <c r="F414">
        <f t="shared" si="37"/>
        <v>0.11929936461987586</v>
      </c>
      <c r="G414" t="e">
        <v>#N/A</v>
      </c>
      <c r="H414">
        <f t="shared" si="38"/>
        <v>0</v>
      </c>
      <c r="I414">
        <f t="shared" si="39"/>
        <v>0</v>
      </c>
      <c r="J414">
        <v>140.1950411</v>
      </c>
      <c r="K414">
        <f t="shared" si="40"/>
        <v>1.3759649769277616E-2</v>
      </c>
      <c r="L414">
        <v>17.205180899999998</v>
      </c>
      <c r="M414">
        <f t="shared" si="41"/>
        <v>4.2685748900427685E-3</v>
      </c>
      <c r="O414">
        <v>22</v>
      </c>
      <c r="P414">
        <v>2.5644342000000001E-2</v>
      </c>
      <c r="Q414">
        <v>12</v>
      </c>
      <c r="R414">
        <v>0.111798858</v>
      </c>
      <c r="S414">
        <v>29</v>
      </c>
      <c r="T414">
        <v>5.2085488999999999E-2</v>
      </c>
      <c r="U414" t="str">
        <f>INDEX(ClusterAssignments!$C$2:$C$545,MATCH('Cities&amp;Data'!B414,ClusterAssignments!$A$2:$A$545,0))</f>
        <v>22</v>
      </c>
    </row>
    <row r="415" spans="1:21">
      <c r="A415" s="1" t="s">
        <v>18</v>
      </c>
      <c r="B415" s="1" t="s">
        <v>292</v>
      </c>
      <c r="C415">
        <v>106</v>
      </c>
      <c r="D415">
        <f t="shared" si="36"/>
        <v>4.1462176341174476E-3</v>
      </c>
      <c r="E415">
        <v>11200</v>
      </c>
      <c r="F415">
        <f t="shared" si="37"/>
        <v>0.26894487648112259</v>
      </c>
      <c r="G415" t="e">
        <v>#N/A</v>
      </c>
      <c r="H415">
        <f t="shared" si="38"/>
        <v>0</v>
      </c>
      <c r="I415">
        <f t="shared" si="39"/>
        <v>0</v>
      </c>
      <c r="J415">
        <v>140.1950411</v>
      </c>
      <c r="K415">
        <f t="shared" si="40"/>
        <v>1.3759649769277616E-2</v>
      </c>
      <c r="L415">
        <v>17.205180899999998</v>
      </c>
      <c r="M415">
        <f t="shared" si="41"/>
        <v>4.2685748900427685E-3</v>
      </c>
      <c r="O415">
        <v>20</v>
      </c>
      <c r="P415">
        <v>0.312848232</v>
      </c>
      <c r="Q415">
        <v>14</v>
      </c>
      <c r="R415">
        <v>0.27469014600000002</v>
      </c>
      <c r="S415">
        <v>23</v>
      </c>
      <c r="T415">
        <v>1.0549091E-2</v>
      </c>
      <c r="U415" t="str">
        <f>INDEX(ClusterAssignments!$C$2:$C$545,MATCH('Cities&amp;Data'!B415,ClusterAssignments!$A$2:$A$545,0))</f>
        <v>20</v>
      </c>
    </row>
    <row r="416" spans="1:21">
      <c r="A416" s="1" t="s">
        <v>24</v>
      </c>
      <c r="B416" s="1" t="s">
        <v>558</v>
      </c>
      <c r="C416">
        <v>189</v>
      </c>
      <c r="D416">
        <f t="shared" si="36"/>
        <v>1.1169402606193941E-2</v>
      </c>
      <c r="E416">
        <v>5000</v>
      </c>
      <c r="F416">
        <f t="shared" si="37"/>
        <v>0.11684615950739641</v>
      </c>
      <c r="G416" t="e">
        <v>#N/A</v>
      </c>
      <c r="H416">
        <f t="shared" si="38"/>
        <v>0</v>
      </c>
      <c r="I416">
        <f t="shared" si="39"/>
        <v>0</v>
      </c>
      <c r="J416">
        <v>139.82190309999999</v>
      </c>
      <c r="K416">
        <f t="shared" si="40"/>
        <v>1.3694453716270961E-2</v>
      </c>
      <c r="L416">
        <v>18.788527800000001</v>
      </c>
      <c r="M416">
        <f t="shared" si="41"/>
        <v>5.1908474207811254E-3</v>
      </c>
      <c r="O416">
        <v>22</v>
      </c>
      <c r="P416">
        <v>2.3512383000000001E-2</v>
      </c>
      <c r="Q416">
        <v>12</v>
      </c>
      <c r="R416">
        <v>0.11190125099999999</v>
      </c>
      <c r="S416">
        <v>29</v>
      </c>
      <c r="T416">
        <v>4.7283606999999998E-2</v>
      </c>
      <c r="U416" t="str">
        <f>INDEX(ClusterAssignments!$C$2:$C$545,MATCH('Cities&amp;Data'!B416,ClusterAssignments!$A$2:$A$545,0))</f>
        <v>22</v>
      </c>
    </row>
    <row r="417" spans="1:21">
      <c r="A417" s="1" t="s">
        <v>694</v>
      </c>
      <c r="B417" s="1" t="s">
        <v>559</v>
      </c>
      <c r="C417">
        <v>536</v>
      </c>
      <c r="D417">
        <f t="shared" si="36"/>
        <v>4.0531392790658316E-2</v>
      </c>
      <c r="E417">
        <v>4600</v>
      </c>
      <c r="F417">
        <f t="shared" si="37"/>
        <v>0.1070333390574786</v>
      </c>
      <c r="G417" t="e">
        <v>#N/A</v>
      </c>
      <c r="H417">
        <f t="shared" si="38"/>
        <v>0</v>
      </c>
      <c r="I417">
        <f t="shared" si="39"/>
        <v>0</v>
      </c>
      <c r="J417">
        <v>139.66096769999999</v>
      </c>
      <c r="K417">
        <f t="shared" si="40"/>
        <v>1.3666334487275129E-2</v>
      </c>
      <c r="L417">
        <v>28.870720899999998</v>
      </c>
      <c r="M417">
        <f t="shared" si="41"/>
        <v>1.106355272985129E-2</v>
      </c>
      <c r="N417" t="s">
        <v>64</v>
      </c>
      <c r="O417">
        <v>22</v>
      </c>
      <c r="P417">
        <v>4.6242639000000002E-2</v>
      </c>
      <c r="Q417">
        <v>12</v>
      </c>
      <c r="R417">
        <v>4.2156723E-2</v>
      </c>
      <c r="S417">
        <v>29</v>
      </c>
      <c r="T417">
        <v>4.8078666999999999E-2</v>
      </c>
      <c r="U417" t="str">
        <f>INDEX(ClusterAssignments!$C$2:$C$545,MATCH('Cities&amp;Data'!B417,ClusterAssignments!$A$2:$A$545,0))</f>
        <v>22</v>
      </c>
    </row>
    <row r="418" spans="1:21">
      <c r="A418" s="1" t="s">
        <v>696</v>
      </c>
      <c r="B418" s="1" t="s">
        <v>485</v>
      </c>
      <c r="C418">
        <v>673</v>
      </c>
      <c r="D418">
        <f t="shared" si="36"/>
        <v>5.2123878828905061E-2</v>
      </c>
      <c r="E418">
        <v>3400</v>
      </c>
      <c r="F418">
        <f t="shared" si="37"/>
        <v>7.7594877707725149E-2</v>
      </c>
      <c r="G418" t="e">
        <v>#N/A</v>
      </c>
      <c r="H418">
        <f t="shared" si="38"/>
        <v>0</v>
      </c>
      <c r="I418">
        <f t="shared" si="39"/>
        <v>0</v>
      </c>
      <c r="J418">
        <v>138.8370802</v>
      </c>
      <c r="K418">
        <f t="shared" si="40"/>
        <v>1.3522381812603781E-2</v>
      </c>
      <c r="L418">
        <v>33.955550799999997</v>
      </c>
      <c r="M418">
        <f t="shared" si="41"/>
        <v>1.4025379313935332E-2</v>
      </c>
      <c r="N418" t="s">
        <v>646</v>
      </c>
      <c r="O418">
        <v>7</v>
      </c>
      <c r="P418">
        <v>0.15096304499999999</v>
      </c>
      <c r="Q418">
        <v>12</v>
      </c>
      <c r="R418">
        <v>9.6929391000000004E-2</v>
      </c>
      <c r="S418">
        <v>29</v>
      </c>
      <c r="T418">
        <v>0.13961426800000001</v>
      </c>
      <c r="U418" t="str">
        <f>INDEX(ClusterAssignments!$C$2:$C$545,MATCH('Cities&amp;Data'!B418,ClusterAssignments!$A$2:$A$545,0))</f>
        <v>7</v>
      </c>
    </row>
    <row r="419" spans="1:21">
      <c r="A419" s="1" t="s">
        <v>24</v>
      </c>
      <c r="B419" s="1" t="s">
        <v>560</v>
      </c>
      <c r="C419">
        <v>306</v>
      </c>
      <c r="D419">
        <f t="shared" si="36"/>
        <v>2.1069554916229482E-2</v>
      </c>
      <c r="E419">
        <v>3100</v>
      </c>
      <c r="F419">
        <f t="shared" si="37"/>
        <v>7.023526237028678E-2</v>
      </c>
      <c r="G419" t="e">
        <v>#N/A</v>
      </c>
      <c r="H419">
        <f t="shared" si="38"/>
        <v>0</v>
      </c>
      <c r="I419">
        <f t="shared" si="39"/>
        <v>0</v>
      </c>
      <c r="J419">
        <v>138.3423062</v>
      </c>
      <c r="K419">
        <f t="shared" si="40"/>
        <v>1.3435933067286195E-2</v>
      </c>
      <c r="L419">
        <v>18.589707400000002</v>
      </c>
      <c r="M419">
        <f t="shared" si="41"/>
        <v>5.0750379329990037E-3</v>
      </c>
      <c r="O419">
        <v>22</v>
      </c>
      <c r="P419">
        <v>0.123109497</v>
      </c>
      <c r="Q419">
        <v>12</v>
      </c>
      <c r="R419">
        <v>0.10852497699999999</v>
      </c>
      <c r="S419">
        <v>29</v>
      </c>
      <c r="T419">
        <v>7.7025979999999994E-2</v>
      </c>
      <c r="U419" t="str">
        <f>INDEX(ClusterAssignments!$C$2:$C$545,MATCH('Cities&amp;Data'!B419,ClusterAssignments!$A$2:$A$545,0))</f>
        <v>22</v>
      </c>
    </row>
    <row r="420" spans="1:21">
      <c r="A420" s="1" t="s">
        <v>24</v>
      </c>
      <c r="B420" s="1" t="s">
        <v>561</v>
      </c>
      <c r="C420">
        <v>168</v>
      </c>
      <c r="D420">
        <f t="shared" si="36"/>
        <v>9.3924521915721773E-3</v>
      </c>
      <c r="E420">
        <v>5600</v>
      </c>
      <c r="F420">
        <f t="shared" si="37"/>
        <v>0.13156539018227315</v>
      </c>
      <c r="G420" t="e">
        <v>#N/A</v>
      </c>
      <c r="H420">
        <f t="shared" si="38"/>
        <v>0</v>
      </c>
      <c r="I420">
        <f t="shared" si="39"/>
        <v>0</v>
      </c>
      <c r="J420">
        <v>138.3423062</v>
      </c>
      <c r="K420">
        <f t="shared" si="40"/>
        <v>1.3435933067286195E-2</v>
      </c>
      <c r="L420">
        <v>18.589707400000002</v>
      </c>
      <c r="M420">
        <f t="shared" si="41"/>
        <v>5.0750379329990037E-3</v>
      </c>
      <c r="O420">
        <v>22</v>
      </c>
      <c r="P420">
        <v>7.6659339000000007E-2</v>
      </c>
      <c r="Q420">
        <v>12</v>
      </c>
      <c r="R420">
        <v>0.195401238</v>
      </c>
      <c r="S420">
        <v>29</v>
      </c>
      <c r="T420">
        <v>0.122135702</v>
      </c>
      <c r="U420" t="str">
        <f>INDEX(ClusterAssignments!$C$2:$C$545,MATCH('Cities&amp;Data'!B420,ClusterAssignments!$A$2:$A$545,0))</f>
        <v>22</v>
      </c>
    </row>
    <row r="421" spans="1:21">
      <c r="A421" s="1" t="s">
        <v>24</v>
      </c>
      <c r="B421" s="1" t="s">
        <v>562</v>
      </c>
      <c r="C421">
        <v>194</v>
      </c>
      <c r="D421">
        <f t="shared" si="36"/>
        <v>1.1592486038246742E-2</v>
      </c>
      <c r="E421">
        <v>4800</v>
      </c>
      <c r="F421">
        <f t="shared" si="37"/>
        <v>0.11193974928243751</v>
      </c>
      <c r="G421" t="e">
        <v>#N/A</v>
      </c>
      <c r="H421">
        <f t="shared" si="38"/>
        <v>0</v>
      </c>
      <c r="I421">
        <f t="shared" si="39"/>
        <v>0</v>
      </c>
      <c r="J421">
        <v>138.3423062</v>
      </c>
      <c r="K421">
        <f t="shared" si="40"/>
        <v>1.3435933067286195E-2</v>
      </c>
      <c r="L421">
        <v>18.589707400000002</v>
      </c>
      <c r="M421">
        <f t="shared" si="41"/>
        <v>5.0750379329990037E-3</v>
      </c>
      <c r="O421">
        <v>22</v>
      </c>
      <c r="P421">
        <v>1.5538906E-2</v>
      </c>
      <c r="Q421">
        <v>12</v>
      </c>
      <c r="R421">
        <v>9.4984569000000005E-2</v>
      </c>
      <c r="S421">
        <v>29</v>
      </c>
      <c r="T421">
        <v>3.2102789999999999E-2</v>
      </c>
      <c r="U421" t="str">
        <f>INDEX(ClusterAssignments!$C$2:$C$545,MATCH('Cities&amp;Data'!B421,ClusterAssignments!$A$2:$A$545,0))</f>
        <v>22</v>
      </c>
    </row>
    <row r="422" spans="1:21">
      <c r="A422" s="1" t="s">
        <v>24</v>
      </c>
      <c r="B422" s="1" t="s">
        <v>563</v>
      </c>
      <c r="C422">
        <v>181</v>
      </c>
      <c r="D422">
        <f t="shared" si="36"/>
        <v>1.0492469114909459E-2</v>
      </c>
      <c r="E422">
        <v>5200</v>
      </c>
      <c r="F422">
        <f t="shared" si="37"/>
        <v>0.12175256973235532</v>
      </c>
      <c r="G422" t="e">
        <v>#N/A</v>
      </c>
      <c r="H422">
        <f t="shared" si="38"/>
        <v>0</v>
      </c>
      <c r="I422">
        <f t="shared" si="39"/>
        <v>0</v>
      </c>
      <c r="J422">
        <v>138.3423062</v>
      </c>
      <c r="K422">
        <f t="shared" si="40"/>
        <v>1.3435933067286195E-2</v>
      </c>
      <c r="L422">
        <v>18.589707400000002</v>
      </c>
      <c r="M422">
        <f t="shared" si="41"/>
        <v>5.0750379329990037E-3</v>
      </c>
      <c r="O422">
        <v>22</v>
      </c>
      <c r="P422">
        <v>3.7131833000000003E-2</v>
      </c>
      <c r="Q422">
        <v>12</v>
      </c>
      <c r="R422">
        <v>0.13622561399999999</v>
      </c>
      <c r="S422">
        <v>29</v>
      </c>
      <c r="T422">
        <v>6.8151956999999999E-2</v>
      </c>
      <c r="U422" t="str">
        <f>INDEX(ClusterAssignments!$C$2:$C$545,MATCH('Cities&amp;Data'!B422,ClusterAssignments!$A$2:$A$545,0))</f>
        <v>22</v>
      </c>
    </row>
    <row r="423" spans="1:21">
      <c r="A423" s="1" t="s">
        <v>47</v>
      </c>
      <c r="B423" s="1" t="s">
        <v>564</v>
      </c>
      <c r="C423">
        <v>246</v>
      </c>
      <c r="D423">
        <f t="shared" si="36"/>
        <v>1.599255373159587E-2</v>
      </c>
      <c r="E423">
        <v>5000</v>
      </c>
      <c r="F423">
        <f t="shared" si="37"/>
        <v>0.11684615950739641</v>
      </c>
      <c r="G423" t="e">
        <v>#N/A</v>
      </c>
      <c r="H423">
        <f t="shared" si="38"/>
        <v>0</v>
      </c>
      <c r="I423">
        <f t="shared" si="39"/>
        <v>0</v>
      </c>
      <c r="J423">
        <v>138.291675</v>
      </c>
      <c r="K423">
        <f t="shared" si="40"/>
        <v>1.3427086596546171E-2</v>
      </c>
      <c r="L423">
        <v>24.8016954</v>
      </c>
      <c r="M423">
        <f t="shared" si="41"/>
        <v>8.693414862070134E-3</v>
      </c>
      <c r="O423">
        <v>22</v>
      </c>
      <c r="P423">
        <v>1.4690731E-2</v>
      </c>
      <c r="Q423">
        <v>12</v>
      </c>
      <c r="R423">
        <v>8.6395079E-2</v>
      </c>
      <c r="S423">
        <v>29</v>
      </c>
      <c r="T423">
        <v>3.7011530000000001E-2</v>
      </c>
      <c r="U423" t="str">
        <f>INDEX(ClusterAssignments!$C$2:$C$545,MATCH('Cities&amp;Data'!B423,ClusterAssignments!$A$2:$A$545,0))</f>
        <v>22</v>
      </c>
    </row>
    <row r="424" spans="1:21">
      <c r="A424" s="1" t="s">
        <v>24</v>
      </c>
      <c r="B424" s="1" t="s">
        <v>565</v>
      </c>
      <c r="C424">
        <v>220</v>
      </c>
      <c r="D424">
        <f t="shared" si="36"/>
        <v>1.3792519884921306E-2</v>
      </c>
      <c r="E424">
        <v>4200</v>
      </c>
      <c r="F424">
        <f t="shared" si="37"/>
        <v>9.7220518607560771E-2</v>
      </c>
      <c r="G424" t="e">
        <v>#N/A</v>
      </c>
      <c r="H424">
        <f t="shared" si="38"/>
        <v>0</v>
      </c>
      <c r="I424">
        <f t="shared" si="39"/>
        <v>0</v>
      </c>
      <c r="J424">
        <v>137.60250780000001</v>
      </c>
      <c r="K424">
        <f t="shared" si="40"/>
        <v>1.3306672751529997E-2</v>
      </c>
      <c r="L424">
        <v>18.490297200000001</v>
      </c>
      <c r="M424">
        <f t="shared" si="41"/>
        <v>5.0171331891079411E-3</v>
      </c>
      <c r="O424">
        <v>22</v>
      </c>
      <c r="P424">
        <v>1.6318407E-2</v>
      </c>
      <c r="Q424">
        <v>12</v>
      </c>
      <c r="R424">
        <v>6.5387629000000003E-2</v>
      </c>
      <c r="S424">
        <v>29</v>
      </c>
      <c r="T424">
        <v>1.1053946E-2</v>
      </c>
      <c r="U424" t="str">
        <f>INDEX(ClusterAssignments!$C$2:$C$545,MATCH('Cities&amp;Data'!B424,ClusterAssignments!$A$2:$A$545,0))</f>
        <v>22</v>
      </c>
    </row>
    <row r="425" spans="1:21">
      <c r="A425" s="1" t="s">
        <v>51</v>
      </c>
      <c r="B425" s="1" t="s">
        <v>566</v>
      </c>
      <c r="C425">
        <v>176</v>
      </c>
      <c r="D425">
        <f t="shared" si="36"/>
        <v>1.0069385682856659E-2</v>
      </c>
      <c r="E425">
        <v>4100</v>
      </c>
      <c r="F425">
        <f t="shared" si="37"/>
        <v>9.4767313495081329E-2</v>
      </c>
      <c r="G425" t="e">
        <v>#N/A</v>
      </c>
      <c r="H425">
        <f t="shared" si="38"/>
        <v>0</v>
      </c>
      <c r="I425">
        <f t="shared" si="39"/>
        <v>0</v>
      </c>
      <c r="J425">
        <v>137.5635628</v>
      </c>
      <c r="K425">
        <f t="shared" si="40"/>
        <v>1.3299868136925361E-2</v>
      </c>
      <c r="L425">
        <v>35.854096200000001</v>
      </c>
      <c r="M425">
        <f t="shared" si="41"/>
        <v>1.5131249588339297E-2</v>
      </c>
      <c r="O425">
        <v>22</v>
      </c>
      <c r="P425">
        <v>2.5057022000000002E-2</v>
      </c>
      <c r="Q425">
        <v>12</v>
      </c>
      <c r="R425">
        <v>5.9180908999999997E-2</v>
      </c>
      <c r="S425">
        <v>29</v>
      </c>
      <c r="T425">
        <v>1.6555391999999999E-2</v>
      </c>
      <c r="U425" t="str">
        <f>INDEX(ClusterAssignments!$C$2:$C$545,MATCH('Cities&amp;Data'!B425,ClusterAssignments!$A$2:$A$545,0))</f>
        <v>22</v>
      </c>
    </row>
    <row r="426" spans="1:21">
      <c r="A426" s="1" t="s">
        <v>39</v>
      </c>
      <c r="B426" s="1" t="s">
        <v>481</v>
      </c>
      <c r="C426">
        <v>181</v>
      </c>
      <c r="D426">
        <f t="shared" si="36"/>
        <v>1.0492469114909459E-2</v>
      </c>
      <c r="E426">
        <v>8900</v>
      </c>
      <c r="F426">
        <f t="shared" si="37"/>
        <v>0.21252115889409515</v>
      </c>
      <c r="G426" t="e">
        <v>#N/A</v>
      </c>
      <c r="H426">
        <f t="shared" si="38"/>
        <v>0</v>
      </c>
      <c r="I426">
        <f t="shared" si="39"/>
        <v>0</v>
      </c>
      <c r="J426">
        <v>137.2767849</v>
      </c>
      <c r="K426">
        <f t="shared" si="40"/>
        <v>1.3249761240362864E-2</v>
      </c>
      <c r="L426">
        <v>13.3629195</v>
      </c>
      <c r="M426">
        <f t="shared" si="41"/>
        <v>2.0305232381045259E-3</v>
      </c>
      <c r="O426">
        <v>25</v>
      </c>
      <c r="P426">
        <v>2.9706979000000001E-2</v>
      </c>
      <c r="Q426">
        <v>14</v>
      </c>
      <c r="R426">
        <v>4.3000205999999999E-2</v>
      </c>
      <c r="S426">
        <v>27</v>
      </c>
      <c r="T426">
        <v>0.159202805</v>
      </c>
      <c r="U426" t="str">
        <f>INDEX(ClusterAssignments!$C$2:$C$545,MATCH('Cities&amp;Data'!B426,ClusterAssignments!$A$2:$A$545,0))</f>
        <v>25</v>
      </c>
    </row>
    <row r="427" spans="1:21">
      <c r="A427" s="1" t="s">
        <v>697</v>
      </c>
      <c r="B427" s="1" t="s">
        <v>567</v>
      </c>
      <c r="C427">
        <v>311</v>
      </c>
      <c r="D427">
        <f t="shared" si="36"/>
        <v>2.1492638348282283E-2</v>
      </c>
      <c r="E427">
        <v>4300</v>
      </c>
      <c r="F427">
        <f t="shared" si="37"/>
        <v>9.9673723720040228E-2</v>
      </c>
      <c r="G427" t="e">
        <v>#N/A</v>
      </c>
      <c r="H427">
        <f t="shared" si="38"/>
        <v>0</v>
      </c>
      <c r="I427">
        <f t="shared" si="39"/>
        <v>0</v>
      </c>
      <c r="J427">
        <v>136.543913</v>
      </c>
      <c r="K427">
        <f t="shared" si="40"/>
        <v>1.3121711148333949E-2</v>
      </c>
      <c r="L427">
        <v>26.175308749999999</v>
      </c>
      <c r="M427">
        <f t="shared" si="41"/>
        <v>9.4935211815131374E-3</v>
      </c>
      <c r="N427" t="s">
        <v>646</v>
      </c>
      <c r="O427">
        <v>22</v>
      </c>
      <c r="P427">
        <v>6.3864730000000001E-3</v>
      </c>
      <c r="Q427">
        <v>12</v>
      </c>
      <c r="R427">
        <v>3.4840006E-2</v>
      </c>
      <c r="S427">
        <v>29</v>
      </c>
      <c r="T427">
        <v>2.4377959999999999E-3</v>
      </c>
      <c r="U427" t="str">
        <f>INDEX(ClusterAssignments!$C$2:$C$545,MATCH('Cities&amp;Data'!B427,ClusterAssignments!$A$2:$A$545,0))</f>
        <v>22</v>
      </c>
    </row>
    <row r="428" spans="1:21">
      <c r="A428" s="1" t="s">
        <v>698</v>
      </c>
      <c r="B428" s="1" t="s">
        <v>568</v>
      </c>
      <c r="C428">
        <v>207</v>
      </c>
      <c r="D428">
        <f t="shared" si="36"/>
        <v>1.2692502961584024E-2</v>
      </c>
      <c r="E428">
        <v>4600</v>
      </c>
      <c r="F428">
        <f t="shared" si="37"/>
        <v>0.1070333390574786</v>
      </c>
      <c r="G428" t="e">
        <v>#N/A</v>
      </c>
      <c r="H428">
        <f t="shared" si="38"/>
        <v>0</v>
      </c>
      <c r="I428">
        <f t="shared" si="39"/>
        <v>0</v>
      </c>
      <c r="J428">
        <v>136.24129210000001</v>
      </c>
      <c r="K428">
        <f t="shared" si="40"/>
        <v>1.3068836104148364E-2</v>
      </c>
      <c r="L428">
        <v>40.37498385</v>
      </c>
      <c r="M428">
        <f t="shared" si="41"/>
        <v>1.7764589442132092E-2</v>
      </c>
      <c r="N428" t="s">
        <v>37</v>
      </c>
      <c r="O428">
        <v>22</v>
      </c>
      <c r="P428">
        <v>1.3967182999999999E-2</v>
      </c>
      <c r="Q428">
        <v>12</v>
      </c>
      <c r="R428">
        <v>5.9336965999999998E-2</v>
      </c>
      <c r="S428">
        <v>29</v>
      </c>
      <c r="T428">
        <v>2.2349648999999999E-2</v>
      </c>
      <c r="U428" t="str">
        <f>INDEX(ClusterAssignments!$C$2:$C$545,MATCH('Cities&amp;Data'!B428,ClusterAssignments!$A$2:$A$545,0))</f>
        <v>22</v>
      </c>
    </row>
    <row r="429" spans="1:21">
      <c r="A429" s="1" t="s">
        <v>24</v>
      </c>
      <c r="B429" s="1" t="s">
        <v>569</v>
      </c>
      <c r="C429">
        <v>272</v>
      </c>
      <c r="D429">
        <f t="shared" si="36"/>
        <v>1.8192587578270435E-2</v>
      </c>
      <c r="E429">
        <v>3400</v>
      </c>
      <c r="F429">
        <f t="shared" si="37"/>
        <v>7.7594877707725149E-2</v>
      </c>
      <c r="G429" t="e">
        <v>#N/A</v>
      </c>
      <c r="H429">
        <f t="shared" si="38"/>
        <v>0</v>
      </c>
      <c r="I429">
        <f t="shared" si="39"/>
        <v>0</v>
      </c>
      <c r="J429">
        <v>136.12291089999999</v>
      </c>
      <c r="K429">
        <f t="shared" si="40"/>
        <v>1.3048152102545224E-2</v>
      </c>
      <c r="L429">
        <v>18.291476800000002</v>
      </c>
      <c r="M429">
        <f t="shared" si="41"/>
        <v>4.9013237013258186E-3</v>
      </c>
      <c r="O429">
        <v>22</v>
      </c>
      <c r="P429">
        <v>8.0342535000000007E-2</v>
      </c>
      <c r="Q429">
        <v>12</v>
      </c>
      <c r="R429">
        <v>8.5895824999999995E-2</v>
      </c>
      <c r="S429">
        <v>29</v>
      </c>
      <c r="T429">
        <v>4.5600815000000003E-2</v>
      </c>
      <c r="U429" t="str">
        <f>INDEX(ClusterAssignments!$C$2:$C$545,MATCH('Cities&amp;Data'!B429,ClusterAssignments!$A$2:$A$545,0))</f>
        <v>22</v>
      </c>
    </row>
    <row r="430" spans="1:21">
      <c r="A430" s="1" t="s">
        <v>678</v>
      </c>
      <c r="B430" s="1" t="s">
        <v>488</v>
      </c>
      <c r="C430">
        <v>635</v>
      </c>
      <c r="D430">
        <f t="shared" si="36"/>
        <v>4.8908444745303772E-2</v>
      </c>
      <c r="E430">
        <v>1600</v>
      </c>
      <c r="F430">
        <f t="shared" si="37"/>
        <v>3.3437185683094964E-2</v>
      </c>
      <c r="G430">
        <v>7.6</v>
      </c>
      <c r="H430">
        <f t="shared" si="38"/>
        <v>7.6</v>
      </c>
      <c r="I430">
        <f t="shared" si="39"/>
        <v>6.0799999999999995E-3</v>
      </c>
      <c r="J430">
        <v>135.97558330000001</v>
      </c>
      <c r="K430">
        <f t="shared" si="40"/>
        <v>1.302241047875204E-2</v>
      </c>
      <c r="L430">
        <v>49.782240999999999</v>
      </c>
      <c r="M430">
        <f t="shared" si="41"/>
        <v>2.3244156086079156E-2</v>
      </c>
      <c r="N430" t="s">
        <v>64</v>
      </c>
      <c r="O430">
        <v>7</v>
      </c>
      <c r="P430">
        <v>6.8748671999999997E-2</v>
      </c>
      <c r="Q430">
        <v>12</v>
      </c>
      <c r="R430">
        <v>0.41933023400000002</v>
      </c>
      <c r="S430">
        <v>9</v>
      </c>
      <c r="T430">
        <v>8.3817263000000003E-2</v>
      </c>
      <c r="U430" t="str">
        <f>INDEX(ClusterAssignments!$C$2:$C$545,MATCH('Cities&amp;Data'!B430,ClusterAssignments!$A$2:$A$545,0))</f>
        <v>7</v>
      </c>
    </row>
    <row r="431" spans="1:21">
      <c r="A431" s="1" t="s">
        <v>24</v>
      </c>
      <c r="B431" s="1" t="s">
        <v>570</v>
      </c>
      <c r="C431">
        <v>145</v>
      </c>
      <c r="D431">
        <f t="shared" si="36"/>
        <v>7.4462684041292941E-3</v>
      </c>
      <c r="E431">
        <v>6300</v>
      </c>
      <c r="F431">
        <f t="shared" si="37"/>
        <v>0.14873782596962931</v>
      </c>
      <c r="G431" t="e">
        <v>#N/A</v>
      </c>
      <c r="H431">
        <f t="shared" si="38"/>
        <v>0</v>
      </c>
      <c r="I431">
        <f t="shared" si="39"/>
        <v>0</v>
      </c>
      <c r="J431">
        <v>134.6433141</v>
      </c>
      <c r="K431">
        <f t="shared" si="40"/>
        <v>1.2789631471032827E-2</v>
      </c>
      <c r="L431">
        <v>18.092656399999999</v>
      </c>
      <c r="M431">
        <f t="shared" si="41"/>
        <v>4.7855142135436943E-3</v>
      </c>
      <c r="O431">
        <v>22</v>
      </c>
      <c r="P431">
        <v>0.19002665899999999</v>
      </c>
      <c r="Q431">
        <v>12</v>
      </c>
      <c r="R431">
        <v>0.34470573599999998</v>
      </c>
      <c r="S431">
        <v>27</v>
      </c>
      <c r="T431">
        <v>7.4171233000000003E-2</v>
      </c>
      <c r="U431" t="str">
        <f>INDEX(ClusterAssignments!$C$2:$C$545,MATCH('Cities&amp;Data'!B431,ClusterAssignments!$A$2:$A$545,0))</f>
        <v>22</v>
      </c>
    </row>
    <row r="432" spans="1:21">
      <c r="A432" s="1" t="s">
        <v>24</v>
      </c>
      <c r="B432" s="1" t="s">
        <v>484</v>
      </c>
      <c r="C432">
        <v>114</v>
      </c>
      <c r="D432">
        <f t="shared" si="36"/>
        <v>4.8231511254019296E-3</v>
      </c>
      <c r="E432">
        <v>8000</v>
      </c>
      <c r="F432">
        <f t="shared" si="37"/>
        <v>0.19044231288178004</v>
      </c>
      <c r="G432" t="e">
        <v>#N/A</v>
      </c>
      <c r="H432">
        <f t="shared" si="38"/>
        <v>0</v>
      </c>
      <c r="I432">
        <f t="shared" si="39"/>
        <v>0</v>
      </c>
      <c r="J432">
        <v>134.6433141</v>
      </c>
      <c r="K432">
        <f t="shared" si="40"/>
        <v>1.2789631471032827E-2</v>
      </c>
      <c r="L432">
        <v>18.092656399999999</v>
      </c>
      <c r="M432">
        <f t="shared" si="41"/>
        <v>4.7855142135436943E-3</v>
      </c>
      <c r="O432">
        <v>25</v>
      </c>
      <c r="P432">
        <v>3.4107918000000001E-2</v>
      </c>
      <c r="Q432">
        <v>14</v>
      </c>
      <c r="R432">
        <v>0.11614450599999999</v>
      </c>
      <c r="S432">
        <v>27</v>
      </c>
      <c r="T432">
        <v>4.9219258000000002E-2</v>
      </c>
      <c r="U432" t="str">
        <f>INDEX(ClusterAssignments!$C$2:$C$545,MATCH('Cities&amp;Data'!B432,ClusterAssignments!$A$2:$A$545,0))</f>
        <v>25</v>
      </c>
    </row>
    <row r="433" spans="1:21">
      <c r="A433" s="1" t="s">
        <v>24</v>
      </c>
      <c r="B433" s="1" t="s">
        <v>299</v>
      </c>
      <c r="C433">
        <v>73</v>
      </c>
      <c r="D433">
        <f t="shared" si="36"/>
        <v>1.3538669825689626E-3</v>
      </c>
      <c r="E433">
        <v>12500</v>
      </c>
      <c r="F433">
        <f t="shared" si="37"/>
        <v>0.30083654294335549</v>
      </c>
      <c r="G433" t="e">
        <v>#N/A</v>
      </c>
      <c r="H433">
        <f t="shared" si="38"/>
        <v>0</v>
      </c>
      <c r="I433">
        <f t="shared" si="39"/>
        <v>0</v>
      </c>
      <c r="J433">
        <v>134.6433141</v>
      </c>
      <c r="K433">
        <f t="shared" si="40"/>
        <v>1.2789631471032827E-2</v>
      </c>
      <c r="L433">
        <v>18.092656399999999</v>
      </c>
      <c r="M433">
        <f t="shared" si="41"/>
        <v>4.7855142135436943E-3</v>
      </c>
      <c r="O433">
        <v>20</v>
      </c>
      <c r="P433">
        <v>7.2351633999999998E-2</v>
      </c>
      <c r="Q433">
        <v>14</v>
      </c>
      <c r="R433">
        <v>0.67096975999999997</v>
      </c>
      <c r="S433">
        <v>23</v>
      </c>
      <c r="T433">
        <v>0.13253822400000001</v>
      </c>
      <c r="U433" t="str">
        <f>INDEX(ClusterAssignments!$C$2:$C$545,MATCH('Cities&amp;Data'!B433,ClusterAssignments!$A$2:$A$545,0))</f>
        <v>20</v>
      </c>
    </row>
    <row r="434" spans="1:21">
      <c r="A434" s="1" t="s">
        <v>39</v>
      </c>
      <c r="B434" s="1" t="s">
        <v>487</v>
      </c>
      <c r="C434">
        <v>153</v>
      </c>
      <c r="D434">
        <f t="shared" si="36"/>
        <v>8.1232018954137761E-3</v>
      </c>
      <c r="E434">
        <v>10200</v>
      </c>
      <c r="F434">
        <f t="shared" si="37"/>
        <v>0.24441282535632805</v>
      </c>
      <c r="G434" t="e">
        <v>#N/A</v>
      </c>
      <c r="H434">
        <f t="shared" si="38"/>
        <v>0</v>
      </c>
      <c r="I434">
        <f t="shared" si="39"/>
        <v>0</v>
      </c>
      <c r="J434">
        <v>133.01353069999999</v>
      </c>
      <c r="K434">
        <f t="shared" si="40"/>
        <v>1.2504869680661E-2</v>
      </c>
      <c r="L434">
        <v>12.947922</v>
      </c>
      <c r="M434">
        <f t="shared" si="41"/>
        <v>1.7887942811873202E-3</v>
      </c>
      <c r="O434">
        <v>25</v>
      </c>
      <c r="P434">
        <v>0.18789903099999999</v>
      </c>
      <c r="Q434">
        <v>14</v>
      </c>
      <c r="R434">
        <v>0.105847108</v>
      </c>
      <c r="S434">
        <v>23</v>
      </c>
      <c r="T434">
        <v>4.8131691999999997E-2</v>
      </c>
      <c r="U434" t="str">
        <f>INDEX(ClusterAssignments!$C$2:$C$545,MATCH('Cities&amp;Data'!B434,ClusterAssignments!$A$2:$A$545,0))</f>
        <v>25</v>
      </c>
    </row>
    <row r="435" spans="1:21">
      <c r="A435" s="1" t="s">
        <v>644</v>
      </c>
      <c r="B435" s="1" t="s">
        <v>571</v>
      </c>
      <c r="C435">
        <v>337</v>
      </c>
      <c r="D435">
        <f t="shared" si="36"/>
        <v>2.3692672194956844E-2</v>
      </c>
      <c r="E435">
        <v>3800</v>
      </c>
      <c r="F435">
        <f t="shared" si="37"/>
        <v>8.740769815764296E-2</v>
      </c>
      <c r="G435" t="e">
        <v>#N/A</v>
      </c>
      <c r="H435">
        <f t="shared" si="38"/>
        <v>0</v>
      </c>
      <c r="I435">
        <f t="shared" si="39"/>
        <v>0</v>
      </c>
      <c r="J435">
        <v>132.50256479999999</v>
      </c>
      <c r="K435">
        <f t="shared" si="40"/>
        <v>1.2415591826620425E-2</v>
      </c>
      <c r="L435">
        <v>21.649087999999999</v>
      </c>
      <c r="M435">
        <f t="shared" si="41"/>
        <v>6.8570748880426684E-3</v>
      </c>
      <c r="O435">
        <v>22</v>
      </c>
      <c r="P435">
        <v>3.7927742E-2</v>
      </c>
      <c r="Q435">
        <v>12</v>
      </c>
      <c r="R435">
        <v>4.5973066E-2</v>
      </c>
      <c r="S435">
        <v>29</v>
      </c>
      <c r="T435">
        <v>1.5814901999999999E-2</v>
      </c>
      <c r="U435" t="str">
        <f>INDEX(ClusterAssignments!$C$2:$C$545,MATCH('Cities&amp;Data'!B435,ClusterAssignments!$A$2:$A$545,0))</f>
        <v>22</v>
      </c>
    </row>
    <row r="436" spans="1:21">
      <c r="A436" s="1" t="s">
        <v>24</v>
      </c>
      <c r="B436" s="1" t="s">
        <v>572</v>
      </c>
      <c r="C436">
        <v>233</v>
      </c>
      <c r="D436">
        <f t="shared" si="36"/>
        <v>1.4892536808258588E-2</v>
      </c>
      <c r="E436">
        <v>3800</v>
      </c>
      <c r="F436">
        <f t="shared" si="37"/>
        <v>8.740769815764296E-2</v>
      </c>
      <c r="G436" t="e">
        <v>#N/A</v>
      </c>
      <c r="H436">
        <f t="shared" si="38"/>
        <v>0</v>
      </c>
      <c r="I436">
        <f t="shared" si="39"/>
        <v>0</v>
      </c>
      <c r="J436">
        <v>132.4239188</v>
      </c>
      <c r="K436">
        <f t="shared" si="40"/>
        <v>1.2401850506291858E-2</v>
      </c>
      <c r="L436">
        <v>17.794425799999999</v>
      </c>
      <c r="M436">
        <f t="shared" si="41"/>
        <v>4.61179998187051E-3</v>
      </c>
      <c r="O436">
        <v>22</v>
      </c>
      <c r="P436">
        <v>4.1116433000000001E-2</v>
      </c>
      <c r="Q436">
        <v>12</v>
      </c>
      <c r="R436">
        <v>7.2646784000000006E-2</v>
      </c>
      <c r="S436">
        <v>29</v>
      </c>
      <c r="T436">
        <v>2.1356673E-2</v>
      </c>
      <c r="U436" t="str">
        <f>INDEX(ClusterAssignments!$C$2:$C$545,MATCH('Cities&amp;Data'!B436,ClusterAssignments!$A$2:$A$545,0))</f>
        <v>22</v>
      </c>
    </row>
    <row r="437" spans="1:21">
      <c r="A437" s="1" t="s">
        <v>24</v>
      </c>
      <c r="B437" s="1" t="s">
        <v>490</v>
      </c>
      <c r="C437">
        <v>96</v>
      </c>
      <c r="D437">
        <f t="shared" si="36"/>
        <v>3.3000507700118465E-3</v>
      </c>
      <c r="E437">
        <v>9300</v>
      </c>
      <c r="F437">
        <f t="shared" si="37"/>
        <v>0.22233397934401294</v>
      </c>
      <c r="G437" t="e">
        <v>#N/A</v>
      </c>
      <c r="H437">
        <f t="shared" si="38"/>
        <v>0</v>
      </c>
      <c r="I437">
        <f t="shared" si="39"/>
        <v>0</v>
      </c>
      <c r="J437">
        <v>132.4239188</v>
      </c>
      <c r="K437">
        <f t="shared" si="40"/>
        <v>1.2401850506291858E-2</v>
      </c>
      <c r="L437">
        <v>17.794425799999999</v>
      </c>
      <c r="M437">
        <f t="shared" si="41"/>
        <v>4.61179998187051E-3</v>
      </c>
      <c r="O437">
        <v>25</v>
      </c>
      <c r="P437">
        <v>6.2922889999999995E-2</v>
      </c>
      <c r="Q437">
        <v>14</v>
      </c>
      <c r="R437">
        <v>4.8852961E-2</v>
      </c>
      <c r="S437">
        <v>23</v>
      </c>
      <c r="T437">
        <v>0.17856318199999999</v>
      </c>
      <c r="U437" t="str">
        <f>INDEX(ClusterAssignments!$C$2:$C$545,MATCH('Cities&amp;Data'!B437,ClusterAssignments!$A$2:$A$545,0))</f>
        <v>25</v>
      </c>
    </row>
    <row r="438" spans="1:21">
      <c r="A438" s="1" t="s">
        <v>699</v>
      </c>
      <c r="B438" s="1" t="s">
        <v>573</v>
      </c>
      <c r="C438">
        <v>246</v>
      </c>
      <c r="D438">
        <f t="shared" si="36"/>
        <v>1.599255373159587E-2</v>
      </c>
      <c r="E438">
        <v>4500</v>
      </c>
      <c r="F438">
        <f t="shared" si="37"/>
        <v>0.10458013394499914</v>
      </c>
      <c r="G438" t="e">
        <v>#N/A</v>
      </c>
      <c r="H438">
        <f t="shared" si="38"/>
        <v>0</v>
      </c>
      <c r="I438">
        <f t="shared" si="39"/>
        <v>0</v>
      </c>
      <c r="J438">
        <v>132.13954820000001</v>
      </c>
      <c r="K438">
        <f t="shared" si="40"/>
        <v>1.2352164222099058E-2</v>
      </c>
      <c r="L438">
        <v>20.347073999999999</v>
      </c>
      <c r="M438">
        <f t="shared" si="41"/>
        <v>6.0986739672862821E-3</v>
      </c>
      <c r="N438" t="s">
        <v>64</v>
      </c>
      <c r="O438">
        <v>22</v>
      </c>
      <c r="P438">
        <v>6.9793889999999999E-3</v>
      </c>
      <c r="Q438">
        <v>12</v>
      </c>
      <c r="R438">
        <v>6.3572825999999999E-2</v>
      </c>
      <c r="S438">
        <v>29</v>
      </c>
      <c r="T438">
        <v>1.1660861999999999E-2</v>
      </c>
      <c r="U438" t="str">
        <f>INDEX(ClusterAssignments!$C$2:$C$545,MATCH('Cities&amp;Data'!B438,ClusterAssignments!$A$2:$A$545,0))</f>
        <v>22</v>
      </c>
    </row>
    <row r="439" spans="1:21">
      <c r="A439" s="1" t="s">
        <v>24</v>
      </c>
      <c r="B439" s="1" t="s">
        <v>574</v>
      </c>
      <c r="C439">
        <v>168</v>
      </c>
      <c r="D439">
        <f t="shared" si="36"/>
        <v>9.3924521915721773E-3</v>
      </c>
      <c r="E439">
        <v>5300</v>
      </c>
      <c r="F439">
        <f t="shared" si="37"/>
        <v>0.12420577484483478</v>
      </c>
      <c r="G439" t="e">
        <v>#N/A</v>
      </c>
      <c r="H439">
        <f t="shared" si="38"/>
        <v>0</v>
      </c>
      <c r="I439">
        <f t="shared" si="39"/>
        <v>0</v>
      </c>
      <c r="J439">
        <v>131.68412040000001</v>
      </c>
      <c r="K439">
        <f t="shared" si="40"/>
        <v>1.2272590190535662E-2</v>
      </c>
      <c r="L439">
        <v>17.695015600000001</v>
      </c>
      <c r="M439">
        <f t="shared" si="41"/>
        <v>4.55389523797945E-3</v>
      </c>
      <c r="O439">
        <v>22</v>
      </c>
      <c r="P439">
        <v>4.8759443999999999E-2</v>
      </c>
      <c r="Q439">
        <v>12</v>
      </c>
      <c r="R439">
        <v>0.15728551900000001</v>
      </c>
      <c r="S439">
        <v>29</v>
      </c>
      <c r="T439">
        <v>8.3551015000000006E-2</v>
      </c>
      <c r="U439" t="str">
        <f>INDEX(ClusterAssignments!$C$2:$C$545,MATCH('Cities&amp;Data'!B439,ClusterAssignments!$A$2:$A$545,0))</f>
        <v>22</v>
      </c>
    </row>
    <row r="440" spans="1:21">
      <c r="A440" s="1" t="s">
        <v>47</v>
      </c>
      <c r="B440" s="1" t="s">
        <v>575</v>
      </c>
      <c r="C440">
        <v>212</v>
      </c>
      <c r="D440">
        <f t="shared" si="36"/>
        <v>1.3115586393636825E-2</v>
      </c>
      <c r="E440">
        <v>5500</v>
      </c>
      <c r="F440">
        <f t="shared" si="37"/>
        <v>0.12911218506979369</v>
      </c>
      <c r="G440" t="e">
        <v>#N/A</v>
      </c>
      <c r="H440">
        <f t="shared" si="38"/>
        <v>0</v>
      </c>
      <c r="I440">
        <f t="shared" si="39"/>
        <v>0</v>
      </c>
      <c r="J440">
        <v>131.54573970000001</v>
      </c>
      <c r="K440">
        <f t="shared" si="40"/>
        <v>1.2248411802238846E-2</v>
      </c>
      <c r="L440">
        <v>23.5918566</v>
      </c>
      <c r="M440">
        <f t="shared" si="41"/>
        <v>7.9887044212555176E-3</v>
      </c>
      <c r="O440">
        <v>22</v>
      </c>
      <c r="P440">
        <v>5.7481628E-2</v>
      </c>
      <c r="Q440">
        <v>12</v>
      </c>
      <c r="R440">
        <v>0.16011449799999999</v>
      </c>
      <c r="S440">
        <v>29</v>
      </c>
      <c r="T440">
        <v>9.8210780999999997E-2</v>
      </c>
      <c r="U440" t="str">
        <f>INDEX(ClusterAssignments!$C$2:$C$545,MATCH('Cities&amp;Data'!B440,ClusterAssignments!$A$2:$A$545,0))</f>
        <v>22</v>
      </c>
    </row>
    <row r="441" spans="1:21">
      <c r="A441" s="1" t="s">
        <v>24</v>
      </c>
      <c r="B441" s="1" t="s">
        <v>576</v>
      </c>
      <c r="C441">
        <v>259</v>
      </c>
      <c r="D441">
        <f t="shared" si="36"/>
        <v>1.7092570654933154E-2</v>
      </c>
      <c r="E441">
        <v>3400</v>
      </c>
      <c r="F441">
        <f t="shared" si="37"/>
        <v>7.7594877707725149E-2</v>
      </c>
      <c r="G441" t="e">
        <v>#N/A</v>
      </c>
      <c r="H441">
        <f t="shared" si="38"/>
        <v>0</v>
      </c>
      <c r="I441">
        <f t="shared" si="39"/>
        <v>0</v>
      </c>
      <c r="J441">
        <v>130.94432190000001</v>
      </c>
      <c r="K441">
        <f t="shared" si="40"/>
        <v>1.2143329857307091E-2</v>
      </c>
      <c r="L441">
        <v>17.5956054</v>
      </c>
      <c r="M441">
        <f t="shared" si="41"/>
        <v>4.4959904940883874E-3</v>
      </c>
      <c r="O441">
        <v>22</v>
      </c>
      <c r="P441">
        <v>8.2221267000000001E-2</v>
      </c>
      <c r="Q441">
        <v>12</v>
      </c>
      <c r="R441">
        <v>9.2294972000000003E-2</v>
      </c>
      <c r="S441">
        <v>29</v>
      </c>
      <c r="T441">
        <v>4.7717296999999999E-2</v>
      </c>
      <c r="U441" t="str">
        <f>INDEX(ClusterAssignments!$C$2:$C$545,MATCH('Cities&amp;Data'!B441,ClusterAssignments!$A$2:$A$545,0))</f>
        <v>22</v>
      </c>
    </row>
    <row r="442" spans="1:21">
      <c r="A442" s="1" t="s">
        <v>39</v>
      </c>
      <c r="B442" s="1" t="s">
        <v>493</v>
      </c>
      <c r="C442">
        <v>174</v>
      </c>
      <c r="D442">
        <f t="shared" si="36"/>
        <v>9.9001523100355395E-3</v>
      </c>
      <c r="E442">
        <v>8800</v>
      </c>
      <c r="F442">
        <f t="shared" si="37"/>
        <v>0.21006795378161569</v>
      </c>
      <c r="G442" t="e">
        <v>#N/A</v>
      </c>
      <c r="H442">
        <f t="shared" si="38"/>
        <v>0</v>
      </c>
      <c r="I442">
        <f t="shared" si="39"/>
        <v>0</v>
      </c>
      <c r="J442">
        <v>130.88190359999999</v>
      </c>
      <c r="K442">
        <f t="shared" si="40"/>
        <v>1.2132423900810067E-2</v>
      </c>
      <c r="L442">
        <v>12.740423249999999</v>
      </c>
      <c r="M442">
        <f t="shared" si="41"/>
        <v>1.6679298027287169E-3</v>
      </c>
      <c r="O442">
        <v>25</v>
      </c>
      <c r="P442">
        <v>2.8768864000000002E-2</v>
      </c>
      <c r="Q442">
        <v>14</v>
      </c>
      <c r="R442">
        <v>5.1037864000000002E-2</v>
      </c>
      <c r="S442">
        <v>27</v>
      </c>
      <c r="T442">
        <v>0.145338298</v>
      </c>
      <c r="U442" t="str">
        <f>INDEX(ClusterAssignments!$C$2:$C$545,MATCH('Cities&amp;Data'!B442,ClusterAssignments!$A$2:$A$545,0))</f>
        <v>25</v>
      </c>
    </row>
    <row r="443" spans="1:21">
      <c r="A443" s="1" t="s">
        <v>666</v>
      </c>
      <c r="B443" s="1" t="s">
        <v>496</v>
      </c>
      <c r="C443">
        <v>176</v>
      </c>
      <c r="D443">
        <f t="shared" si="36"/>
        <v>1.0069385682856659E-2</v>
      </c>
      <c r="E443">
        <v>10800</v>
      </c>
      <c r="F443">
        <f t="shared" si="37"/>
        <v>0.25913205603120476</v>
      </c>
      <c r="G443" t="e">
        <v>#N/A</v>
      </c>
      <c r="H443">
        <f t="shared" si="38"/>
        <v>0</v>
      </c>
      <c r="I443">
        <f t="shared" si="39"/>
        <v>0</v>
      </c>
      <c r="J443">
        <v>130.37563919999999</v>
      </c>
      <c r="K443">
        <f t="shared" si="40"/>
        <v>1.2043967510258099E-2</v>
      </c>
      <c r="L443">
        <v>29.361155400000001</v>
      </c>
      <c r="M443">
        <f t="shared" si="41"/>
        <v>1.1349222451045301E-2</v>
      </c>
      <c r="O443">
        <v>25</v>
      </c>
      <c r="P443">
        <v>0.31033097399999998</v>
      </c>
      <c r="Q443">
        <v>14</v>
      </c>
      <c r="R443">
        <v>0.17686327199999999</v>
      </c>
      <c r="S443">
        <v>23</v>
      </c>
      <c r="T443">
        <v>9.7140539999999997E-3</v>
      </c>
      <c r="U443" t="str">
        <f>INDEX(ClusterAssignments!$C$2:$C$545,MATCH('Cities&amp;Data'!B443,ClusterAssignments!$A$2:$A$545,0))</f>
        <v>25</v>
      </c>
    </row>
    <row r="444" spans="1:21">
      <c r="A444" s="1" t="s">
        <v>24</v>
      </c>
      <c r="B444" s="1" t="s">
        <v>499</v>
      </c>
      <c r="C444">
        <v>117</v>
      </c>
      <c r="D444">
        <f t="shared" si="36"/>
        <v>5.0770011846336099E-3</v>
      </c>
      <c r="E444">
        <v>7500</v>
      </c>
      <c r="F444">
        <f t="shared" si="37"/>
        <v>0.17817628731938279</v>
      </c>
      <c r="G444" t="e">
        <v>#N/A</v>
      </c>
      <c r="H444">
        <f t="shared" si="38"/>
        <v>0</v>
      </c>
      <c r="I444">
        <f t="shared" si="39"/>
        <v>0</v>
      </c>
      <c r="J444">
        <v>128.7249266</v>
      </c>
      <c r="K444">
        <f t="shared" si="40"/>
        <v>1.1755548892566123E-2</v>
      </c>
      <c r="L444">
        <v>17.2973748</v>
      </c>
      <c r="M444">
        <f t="shared" si="41"/>
        <v>4.3222762624152032E-3</v>
      </c>
      <c r="O444">
        <v>25</v>
      </c>
      <c r="P444">
        <v>7.6469503999999994E-2</v>
      </c>
      <c r="Q444">
        <v>14</v>
      </c>
      <c r="R444">
        <v>0.19700060799999999</v>
      </c>
      <c r="S444">
        <v>27</v>
      </c>
      <c r="T444">
        <v>2.6700357000000001E-2</v>
      </c>
      <c r="U444" t="str">
        <f>INDEX(ClusterAssignments!$C$2:$C$545,MATCH('Cities&amp;Data'!B444,ClusterAssignments!$A$2:$A$545,0))</f>
        <v>25</v>
      </c>
    </row>
    <row r="445" spans="1:21">
      <c r="A445" s="1" t="s">
        <v>10</v>
      </c>
      <c r="B445" s="1" t="s">
        <v>577</v>
      </c>
      <c r="C445">
        <v>256</v>
      </c>
      <c r="D445">
        <f t="shared" si="36"/>
        <v>1.6838720595701472E-2</v>
      </c>
      <c r="E445">
        <v>3300</v>
      </c>
      <c r="F445">
        <f t="shared" si="37"/>
        <v>7.5141672595245693E-2</v>
      </c>
      <c r="G445" t="e">
        <v>#N/A</v>
      </c>
      <c r="H445">
        <f t="shared" si="38"/>
        <v>0</v>
      </c>
      <c r="I445">
        <f t="shared" si="39"/>
        <v>0</v>
      </c>
      <c r="J445">
        <v>128.4502009</v>
      </c>
      <c r="K445">
        <f t="shared" si="40"/>
        <v>1.1707547801014229E-2</v>
      </c>
      <c r="L445">
        <v>38.340448649999999</v>
      </c>
      <c r="M445">
        <f t="shared" si="41"/>
        <v>1.6579507431499888E-2</v>
      </c>
      <c r="O445">
        <v>22</v>
      </c>
      <c r="P445">
        <v>9.6064941000000001E-2</v>
      </c>
      <c r="Q445">
        <v>12</v>
      </c>
      <c r="R445">
        <v>8.0569414000000006E-2</v>
      </c>
      <c r="S445">
        <v>29</v>
      </c>
      <c r="T445">
        <v>5.7297895000000001E-2</v>
      </c>
      <c r="U445" t="str">
        <f>INDEX(ClusterAssignments!$C$2:$C$545,MATCH('Cities&amp;Data'!B445,ClusterAssignments!$A$2:$A$545,0))</f>
        <v>22</v>
      </c>
    </row>
    <row r="446" spans="1:21">
      <c r="A446" s="1" t="s">
        <v>24</v>
      </c>
      <c r="B446" s="1" t="s">
        <v>578</v>
      </c>
      <c r="C446">
        <v>192</v>
      </c>
      <c r="D446">
        <f t="shared" si="36"/>
        <v>1.1423252665425623E-2</v>
      </c>
      <c r="E446">
        <v>4500</v>
      </c>
      <c r="F446">
        <f t="shared" si="37"/>
        <v>0.10458013394499914</v>
      </c>
      <c r="G446" t="e">
        <v>#N/A</v>
      </c>
      <c r="H446">
        <f t="shared" si="38"/>
        <v>0</v>
      </c>
      <c r="I446">
        <f t="shared" si="39"/>
        <v>0</v>
      </c>
      <c r="J446">
        <v>127.98512820000001</v>
      </c>
      <c r="K446">
        <f t="shared" si="40"/>
        <v>1.1626288576809926E-2</v>
      </c>
      <c r="L446">
        <v>17.197964599999999</v>
      </c>
      <c r="M446">
        <f t="shared" si="41"/>
        <v>4.2643715185241415E-3</v>
      </c>
      <c r="O446">
        <v>22</v>
      </c>
      <c r="P446">
        <v>1.5596245E-2</v>
      </c>
      <c r="Q446">
        <v>12</v>
      </c>
      <c r="R446">
        <v>8.6703638E-2</v>
      </c>
      <c r="S446">
        <v>29</v>
      </c>
      <c r="T446">
        <v>2.1490023E-2</v>
      </c>
      <c r="U446" t="str">
        <f>INDEX(ClusterAssignments!$C$2:$C$545,MATCH('Cities&amp;Data'!B446,ClusterAssignments!$A$2:$A$545,0))</f>
        <v>22</v>
      </c>
    </row>
    <row r="447" spans="1:21">
      <c r="A447" s="1" t="s">
        <v>39</v>
      </c>
      <c r="B447" s="1" t="s">
        <v>502</v>
      </c>
      <c r="C447">
        <v>142</v>
      </c>
      <c r="D447">
        <f t="shared" si="36"/>
        <v>7.1924183448976138E-3</v>
      </c>
      <c r="E447">
        <v>10500</v>
      </c>
      <c r="F447">
        <f t="shared" si="37"/>
        <v>0.25177244069376642</v>
      </c>
      <c r="G447" t="e">
        <v>#N/A</v>
      </c>
      <c r="H447">
        <f t="shared" si="38"/>
        <v>0</v>
      </c>
      <c r="I447">
        <f t="shared" si="39"/>
        <v>0</v>
      </c>
      <c r="J447">
        <v>127.4713003</v>
      </c>
      <c r="K447">
        <f t="shared" si="40"/>
        <v>1.1536510663532E-2</v>
      </c>
      <c r="L447">
        <v>12.408425250000001</v>
      </c>
      <c r="M447">
        <f t="shared" si="41"/>
        <v>1.4745466371949535E-3</v>
      </c>
      <c r="O447">
        <v>25</v>
      </c>
      <c r="P447">
        <v>0.25370118800000002</v>
      </c>
      <c r="Q447">
        <v>14</v>
      </c>
      <c r="R447">
        <v>0.15069200899999999</v>
      </c>
      <c r="S447">
        <v>23</v>
      </c>
      <c r="T447">
        <v>2.7621079999999999E-2</v>
      </c>
      <c r="U447" t="str">
        <f>INDEX(ClusterAssignments!$C$2:$C$545,MATCH('Cities&amp;Data'!B447,ClusterAssignments!$A$2:$A$545,0))</f>
        <v>25</v>
      </c>
    </row>
    <row r="448" spans="1:21">
      <c r="A448" s="1" t="s">
        <v>18</v>
      </c>
      <c r="B448" s="1" t="s">
        <v>579</v>
      </c>
      <c r="C448">
        <v>179</v>
      </c>
      <c r="D448">
        <f t="shared" si="36"/>
        <v>1.032323574208834E-2</v>
      </c>
      <c r="E448">
        <v>6000</v>
      </c>
      <c r="F448">
        <f t="shared" si="37"/>
        <v>0.14137821063219097</v>
      </c>
      <c r="G448" t="e">
        <v>#N/A</v>
      </c>
      <c r="H448">
        <f t="shared" si="38"/>
        <v>0</v>
      </c>
      <c r="I448">
        <f t="shared" si="39"/>
        <v>0</v>
      </c>
      <c r="J448">
        <v>125.99807490000001</v>
      </c>
      <c r="K448">
        <f t="shared" si="40"/>
        <v>1.1279103266619475E-2</v>
      </c>
      <c r="L448">
        <v>15.4628841</v>
      </c>
      <c r="M448">
        <f t="shared" si="41"/>
        <v>3.2537167569114014E-3</v>
      </c>
      <c r="O448">
        <v>22</v>
      </c>
      <c r="P448">
        <v>0.13525042300000001</v>
      </c>
      <c r="Q448">
        <v>12</v>
      </c>
      <c r="R448">
        <v>0.27580697599999998</v>
      </c>
      <c r="S448">
        <v>27</v>
      </c>
      <c r="T448">
        <v>0.114288239</v>
      </c>
      <c r="U448" t="str">
        <f>INDEX(ClusterAssignments!$C$2:$C$545,MATCH('Cities&amp;Data'!B448,ClusterAssignments!$A$2:$A$545,0))</f>
        <v>22</v>
      </c>
    </row>
    <row r="449" spans="1:21">
      <c r="A449" s="1" t="s">
        <v>24</v>
      </c>
      <c r="B449" s="1" t="s">
        <v>580</v>
      </c>
      <c r="C449">
        <v>155</v>
      </c>
      <c r="D449">
        <f t="shared" si="36"/>
        <v>8.2924352682348951E-3</v>
      </c>
      <c r="E449">
        <v>5500</v>
      </c>
      <c r="F449">
        <f t="shared" si="37"/>
        <v>0.12911218506979369</v>
      </c>
      <c r="G449" t="e">
        <v>#N/A</v>
      </c>
      <c r="H449">
        <f t="shared" si="38"/>
        <v>0</v>
      </c>
      <c r="I449">
        <f t="shared" si="39"/>
        <v>0</v>
      </c>
      <c r="J449">
        <v>125.7657329</v>
      </c>
      <c r="K449">
        <f t="shared" si="40"/>
        <v>1.1238507612068958E-2</v>
      </c>
      <c r="L449">
        <v>16.899733999999999</v>
      </c>
      <c r="M449">
        <f t="shared" si="41"/>
        <v>4.0906572868509572E-3</v>
      </c>
      <c r="O449">
        <v>22</v>
      </c>
      <c r="P449">
        <v>7.1686316999999999E-2</v>
      </c>
      <c r="Q449">
        <v>12</v>
      </c>
      <c r="R449">
        <v>0.19365260300000001</v>
      </c>
      <c r="S449">
        <v>29</v>
      </c>
      <c r="T449">
        <v>0.11379977300000001</v>
      </c>
      <c r="U449" t="str">
        <f>INDEX(ClusterAssignments!$C$2:$C$545,MATCH('Cities&amp;Data'!B449,ClusterAssignments!$A$2:$A$545,0))</f>
        <v>22</v>
      </c>
    </row>
    <row r="450" spans="1:21">
      <c r="A450" s="1" t="s">
        <v>24</v>
      </c>
      <c r="B450" s="1" t="s">
        <v>505</v>
      </c>
      <c r="C450">
        <v>117</v>
      </c>
      <c r="D450">
        <f t="shared" si="36"/>
        <v>5.0770011846336099E-3</v>
      </c>
      <c r="E450">
        <v>7300</v>
      </c>
      <c r="F450">
        <f t="shared" si="37"/>
        <v>0.17326987709442387</v>
      </c>
      <c r="G450" t="e">
        <v>#N/A</v>
      </c>
      <c r="H450">
        <f t="shared" si="38"/>
        <v>0</v>
      </c>
      <c r="I450">
        <f t="shared" si="39"/>
        <v>0</v>
      </c>
      <c r="J450">
        <v>125.7657329</v>
      </c>
      <c r="K450">
        <f t="shared" si="40"/>
        <v>1.1238507612068958E-2</v>
      </c>
      <c r="L450">
        <v>16.899733999999999</v>
      </c>
      <c r="M450">
        <f t="shared" si="41"/>
        <v>4.0906572868509572E-3</v>
      </c>
      <c r="O450">
        <v>25</v>
      </c>
      <c r="P450">
        <v>0.10167715300000001</v>
      </c>
      <c r="Q450">
        <v>14</v>
      </c>
      <c r="R450">
        <v>0.23777453500000001</v>
      </c>
      <c r="S450">
        <v>27</v>
      </c>
      <c r="T450">
        <v>2.5969968E-2</v>
      </c>
      <c r="U450" t="str">
        <f>INDEX(ClusterAssignments!$C$2:$C$545,MATCH('Cities&amp;Data'!B450,ClusterAssignments!$A$2:$A$545,0))</f>
        <v>25</v>
      </c>
    </row>
    <row r="451" spans="1:21">
      <c r="A451" s="1" t="s">
        <v>643</v>
      </c>
      <c r="B451" s="1" t="s">
        <v>508</v>
      </c>
      <c r="C451">
        <v>122</v>
      </c>
      <c r="D451">
        <f t="shared" ref="D451:D514" si="42">(C451-MIN($C$2:$C$545))/(MAX($C$2:$C$545)-MIN($C$2:$C$545))</f>
        <v>5.5000846166864108E-3</v>
      </c>
      <c r="E451">
        <v>7200</v>
      </c>
      <c r="F451">
        <f t="shared" ref="F451:F514" si="43">(E451-MIN($E$2:$E$545))/(MAX($E$2:$E$545)-MIN($E$2:$E$545))</f>
        <v>0.17081667198194442</v>
      </c>
      <c r="G451" t="e">
        <v>#N/A</v>
      </c>
      <c r="H451">
        <f t="shared" ref="H451:H514" si="44">_xlfn.IFNA(G451,0)</f>
        <v>0</v>
      </c>
      <c r="I451">
        <f t="shared" ref="I451:I514" si="45">(H451-MIN($H$2:$H$545))/(MAX($H$2:$H$545)-MIN($H$2:$H$545))</f>
        <v>0</v>
      </c>
      <c r="J451">
        <v>125.5729111</v>
      </c>
      <c r="K451">
        <f t="shared" ref="K451:K514" si="46">(J451-MIN($J$2:$J$545))/(MAX($J$2:$J$545)-MIN($J$2:$J$545))</f>
        <v>1.1204817073196906E-2</v>
      </c>
      <c r="L451">
        <v>17.998697499999999</v>
      </c>
      <c r="M451">
        <f t="shared" ref="M451:M514" si="47">(L451-MIN($L$2:$L$545))/(MAX($L$2:$L$545)-MIN($L$2:$L$545))</f>
        <v>4.7307847588118268E-3</v>
      </c>
      <c r="O451">
        <v>25</v>
      </c>
      <c r="P451">
        <v>0.113506385</v>
      </c>
      <c r="Q451">
        <v>14</v>
      </c>
      <c r="R451">
        <v>0.25651336699999999</v>
      </c>
      <c r="S451">
        <v>27</v>
      </c>
      <c r="T451">
        <v>2.4766000999999999E-2</v>
      </c>
      <c r="U451" t="str">
        <f>INDEX(ClusterAssignments!$C$2:$C$545,MATCH('Cities&amp;Data'!B451,ClusterAssignments!$A$2:$A$545,0))</f>
        <v>25</v>
      </c>
    </row>
    <row r="452" spans="1:21">
      <c r="A452" s="1" t="s">
        <v>39</v>
      </c>
      <c r="B452" s="1" t="s">
        <v>305</v>
      </c>
      <c r="C452">
        <v>93</v>
      </c>
      <c r="D452">
        <f t="shared" si="42"/>
        <v>3.0462007107801658E-3</v>
      </c>
      <c r="E452">
        <v>15800</v>
      </c>
      <c r="F452">
        <f t="shared" si="43"/>
        <v>0.38179231165517746</v>
      </c>
      <c r="G452" t="e">
        <v>#N/A</v>
      </c>
      <c r="H452">
        <f t="shared" si="44"/>
        <v>0</v>
      </c>
      <c r="I452">
        <f t="shared" si="45"/>
        <v>0</v>
      </c>
      <c r="J452">
        <v>125.33967319999999</v>
      </c>
      <c r="K452">
        <f t="shared" si="46"/>
        <v>1.1164064883681069E-2</v>
      </c>
      <c r="L452">
        <v>12.2009265</v>
      </c>
      <c r="M452">
        <f t="shared" si="47"/>
        <v>1.3536821587363502E-3</v>
      </c>
      <c r="O452">
        <v>20</v>
      </c>
      <c r="P452">
        <v>0.29475768800000002</v>
      </c>
      <c r="Q452">
        <v>8</v>
      </c>
      <c r="R452">
        <v>0.76273793199999995</v>
      </c>
      <c r="S452">
        <v>20</v>
      </c>
      <c r="T452">
        <v>0.102243537</v>
      </c>
      <c r="U452" t="str">
        <f>INDEX(ClusterAssignments!$C$2:$C$545,MATCH('Cities&amp;Data'!B452,ClusterAssignments!$A$2:$A$545,0))</f>
        <v>20</v>
      </c>
    </row>
    <row r="453" spans="1:21">
      <c r="A453" s="1" t="s">
        <v>24</v>
      </c>
      <c r="B453" s="1" t="s">
        <v>581</v>
      </c>
      <c r="C453">
        <v>194</v>
      </c>
      <c r="D453">
        <f t="shared" si="42"/>
        <v>1.1592486038246742E-2</v>
      </c>
      <c r="E453">
        <v>4300</v>
      </c>
      <c r="F453">
        <f t="shared" si="43"/>
        <v>9.9673723720040228E-2</v>
      </c>
      <c r="G453" t="e">
        <v>#N/A</v>
      </c>
      <c r="H453">
        <f t="shared" si="44"/>
        <v>0</v>
      </c>
      <c r="I453">
        <f t="shared" si="45"/>
        <v>0</v>
      </c>
      <c r="J453">
        <v>124.28613609999999</v>
      </c>
      <c r="K453">
        <f t="shared" si="46"/>
        <v>1.0979986980556555E-2</v>
      </c>
      <c r="L453">
        <v>16.7009136</v>
      </c>
      <c r="M453">
        <f t="shared" si="47"/>
        <v>3.9748477990688346E-3</v>
      </c>
      <c r="O453">
        <v>22</v>
      </c>
      <c r="P453">
        <v>1.9961244E-2</v>
      </c>
      <c r="Q453">
        <v>12</v>
      </c>
      <c r="R453">
        <v>8.3585817000000007E-2</v>
      </c>
      <c r="S453">
        <v>29</v>
      </c>
      <c r="T453">
        <v>1.8694820000000001E-2</v>
      </c>
      <c r="U453" t="str">
        <f>INDEX(ClusterAssignments!$C$2:$C$545,MATCH('Cities&amp;Data'!B453,ClusterAssignments!$A$2:$A$545,0))</f>
        <v>22</v>
      </c>
    </row>
    <row r="454" spans="1:21">
      <c r="A454" s="1" t="s">
        <v>24</v>
      </c>
      <c r="B454" s="1" t="s">
        <v>511</v>
      </c>
      <c r="C454">
        <v>117</v>
      </c>
      <c r="D454">
        <f t="shared" si="42"/>
        <v>5.0770011846336099E-3</v>
      </c>
      <c r="E454">
        <v>7200</v>
      </c>
      <c r="F454">
        <f t="shared" si="43"/>
        <v>0.17081667198194442</v>
      </c>
      <c r="G454" t="e">
        <v>#N/A</v>
      </c>
      <c r="H454">
        <f t="shared" si="44"/>
        <v>0</v>
      </c>
      <c r="I454">
        <f t="shared" si="45"/>
        <v>0</v>
      </c>
      <c r="J454">
        <v>124.28613609999999</v>
      </c>
      <c r="K454">
        <f t="shared" si="46"/>
        <v>1.0979986980556555E-2</v>
      </c>
      <c r="L454">
        <v>16.7009136</v>
      </c>
      <c r="M454">
        <f t="shared" si="47"/>
        <v>3.9748477990688346E-3</v>
      </c>
      <c r="O454">
        <v>25</v>
      </c>
      <c r="P454">
        <v>0.11596118499999999</v>
      </c>
      <c r="Q454">
        <v>14</v>
      </c>
      <c r="R454">
        <v>0.25984170499999998</v>
      </c>
      <c r="S454">
        <v>27</v>
      </c>
      <c r="T454">
        <v>2.7284981999999999E-2</v>
      </c>
      <c r="U454" t="str">
        <f>INDEX(ClusterAssignments!$C$2:$C$545,MATCH('Cities&amp;Data'!B454,ClusterAssignments!$A$2:$A$545,0))</f>
        <v>25</v>
      </c>
    </row>
    <row r="455" spans="1:21">
      <c r="A455" s="1" t="s">
        <v>24</v>
      </c>
      <c r="B455" s="1" t="s">
        <v>582</v>
      </c>
      <c r="C455">
        <v>166</v>
      </c>
      <c r="D455">
        <f t="shared" si="42"/>
        <v>9.2232188187510583E-3</v>
      </c>
      <c r="E455">
        <v>5000</v>
      </c>
      <c r="F455">
        <f t="shared" si="43"/>
        <v>0.11684615950739641</v>
      </c>
      <c r="G455" t="e">
        <v>#N/A</v>
      </c>
      <c r="H455">
        <f t="shared" si="44"/>
        <v>0</v>
      </c>
      <c r="I455">
        <f t="shared" si="45"/>
        <v>0</v>
      </c>
      <c r="J455">
        <v>123.5463376</v>
      </c>
      <c r="K455">
        <f t="shared" si="46"/>
        <v>1.0850726647327988E-2</v>
      </c>
      <c r="L455">
        <v>16.601503399999999</v>
      </c>
      <c r="M455">
        <f t="shared" si="47"/>
        <v>3.9169430551777721E-3</v>
      </c>
      <c r="O455">
        <v>22</v>
      </c>
      <c r="P455">
        <v>3.1956291999999997E-2</v>
      </c>
      <c r="Q455">
        <v>12</v>
      </c>
      <c r="R455">
        <v>0.13124013400000001</v>
      </c>
      <c r="S455">
        <v>29</v>
      </c>
      <c r="T455">
        <v>5.6094497E-2</v>
      </c>
      <c r="U455" t="str">
        <f>INDEX(ClusterAssignments!$C$2:$C$545,MATCH('Cities&amp;Data'!B455,ClusterAssignments!$A$2:$A$545,0))</f>
        <v>22</v>
      </c>
    </row>
    <row r="456" spans="1:21">
      <c r="A456" s="1" t="s">
        <v>671</v>
      </c>
      <c r="B456" s="1" t="s">
        <v>583</v>
      </c>
      <c r="C456">
        <v>803</v>
      </c>
      <c r="D456">
        <f t="shared" si="42"/>
        <v>6.3124048062277879E-2</v>
      </c>
      <c r="E456">
        <v>5200</v>
      </c>
      <c r="F456">
        <f t="shared" si="43"/>
        <v>0.12175256973235532</v>
      </c>
      <c r="G456" t="e">
        <v>#N/A</v>
      </c>
      <c r="H456">
        <f t="shared" si="44"/>
        <v>0</v>
      </c>
      <c r="I456">
        <f t="shared" si="45"/>
        <v>0</v>
      </c>
      <c r="J456">
        <v>123.43442760000001</v>
      </c>
      <c r="K456">
        <f t="shared" si="46"/>
        <v>1.083117331775026E-2</v>
      </c>
      <c r="L456">
        <v>19.649206800000002</v>
      </c>
      <c r="M456">
        <f t="shared" si="47"/>
        <v>5.692178240630748E-3</v>
      </c>
      <c r="N456" t="s">
        <v>650</v>
      </c>
      <c r="O456">
        <v>22</v>
      </c>
      <c r="P456">
        <v>0.220837121</v>
      </c>
      <c r="Q456">
        <v>12</v>
      </c>
      <c r="R456">
        <v>0.207320373</v>
      </c>
      <c r="S456">
        <v>29</v>
      </c>
      <c r="T456">
        <v>0.23838959600000001</v>
      </c>
      <c r="U456" t="str">
        <f>INDEX(ClusterAssignments!$C$2:$C$545,MATCH('Cities&amp;Data'!B456,ClusterAssignments!$A$2:$A$545,0))</f>
        <v>22</v>
      </c>
    </row>
    <row r="457" spans="1:21">
      <c r="A457" s="1" t="s">
        <v>24</v>
      </c>
      <c r="B457" s="1" t="s">
        <v>584</v>
      </c>
      <c r="C457">
        <v>135</v>
      </c>
      <c r="D457">
        <f t="shared" si="42"/>
        <v>6.600101540023693E-3</v>
      </c>
      <c r="E457">
        <v>6200</v>
      </c>
      <c r="F457">
        <f t="shared" si="43"/>
        <v>0.14628462085714986</v>
      </c>
      <c r="G457" t="e">
        <v>#N/A</v>
      </c>
      <c r="H457">
        <f t="shared" si="44"/>
        <v>0</v>
      </c>
      <c r="I457">
        <f t="shared" si="45"/>
        <v>0</v>
      </c>
      <c r="J457">
        <v>122.8065392</v>
      </c>
      <c r="K457">
        <f t="shared" si="46"/>
        <v>1.0721466331571788E-2</v>
      </c>
      <c r="L457">
        <v>16.502093200000001</v>
      </c>
      <c r="M457">
        <f t="shared" si="47"/>
        <v>3.8590383112867125E-3</v>
      </c>
      <c r="O457">
        <v>22</v>
      </c>
      <c r="P457">
        <v>0.17712125300000001</v>
      </c>
      <c r="Q457">
        <v>12</v>
      </c>
      <c r="R457">
        <v>0.33416697200000001</v>
      </c>
      <c r="S457">
        <v>27</v>
      </c>
      <c r="T457">
        <v>9.2364019000000006E-2</v>
      </c>
      <c r="U457" t="str">
        <f>INDEX(ClusterAssignments!$C$2:$C$545,MATCH('Cities&amp;Data'!B457,ClusterAssignments!$A$2:$A$545,0))</f>
        <v>22</v>
      </c>
    </row>
    <row r="458" spans="1:21">
      <c r="A458" s="1" t="s">
        <v>24</v>
      </c>
      <c r="B458" s="1" t="s">
        <v>585</v>
      </c>
      <c r="C458">
        <v>298</v>
      </c>
      <c r="D458">
        <f t="shared" si="42"/>
        <v>2.0392621424944999E-2</v>
      </c>
      <c r="E458">
        <v>2800</v>
      </c>
      <c r="F458">
        <f t="shared" si="43"/>
        <v>6.2875647032848411E-2</v>
      </c>
      <c r="G458" t="e">
        <v>#N/A</v>
      </c>
      <c r="H458">
        <f t="shared" si="44"/>
        <v>0</v>
      </c>
      <c r="I458">
        <f t="shared" si="45"/>
        <v>0</v>
      </c>
      <c r="J458">
        <v>122.8065392</v>
      </c>
      <c r="K458">
        <f t="shared" si="46"/>
        <v>1.0721466331571788E-2</v>
      </c>
      <c r="L458">
        <v>16.502093200000001</v>
      </c>
      <c r="M458">
        <f t="shared" si="47"/>
        <v>3.8590383112867125E-3</v>
      </c>
      <c r="O458">
        <v>22</v>
      </c>
      <c r="P458">
        <v>0.18088368799999999</v>
      </c>
      <c r="Q458">
        <v>12</v>
      </c>
      <c r="R458">
        <v>0.161182991</v>
      </c>
      <c r="S458">
        <v>29</v>
      </c>
      <c r="T458">
        <v>0.124218763</v>
      </c>
      <c r="U458" t="str">
        <f>INDEX(ClusterAssignments!$C$2:$C$545,MATCH('Cities&amp;Data'!B458,ClusterAssignments!$A$2:$A$545,0))</f>
        <v>22</v>
      </c>
    </row>
    <row r="459" spans="1:21">
      <c r="A459" s="1" t="s">
        <v>39</v>
      </c>
      <c r="B459" s="1" t="s">
        <v>311</v>
      </c>
      <c r="C459">
        <v>119</v>
      </c>
      <c r="D459">
        <f t="shared" si="42"/>
        <v>5.2462345574547297E-3</v>
      </c>
      <c r="E459">
        <v>12100</v>
      </c>
      <c r="F459">
        <f t="shared" si="43"/>
        <v>0.29102372249343766</v>
      </c>
      <c r="G459" t="e">
        <v>#N/A</v>
      </c>
      <c r="H459">
        <f t="shared" si="44"/>
        <v>0</v>
      </c>
      <c r="I459">
        <f t="shared" si="45"/>
        <v>0</v>
      </c>
      <c r="J459">
        <v>122.78172069999999</v>
      </c>
      <c r="K459">
        <f t="shared" si="46"/>
        <v>1.0717129951354426E-2</v>
      </c>
      <c r="L459">
        <v>11.951928000000001</v>
      </c>
      <c r="M459">
        <f t="shared" si="47"/>
        <v>1.2086447845860275E-3</v>
      </c>
      <c r="O459">
        <v>20</v>
      </c>
      <c r="P459">
        <v>0.13040826699999999</v>
      </c>
      <c r="Q459">
        <v>14</v>
      </c>
      <c r="R459">
        <v>0.53753574199999998</v>
      </c>
      <c r="S459">
        <v>23</v>
      </c>
      <c r="T459">
        <v>7.7425260999999995E-2</v>
      </c>
      <c r="U459" t="str">
        <f>INDEX(ClusterAssignments!$C$2:$C$545,MATCH('Cities&amp;Data'!B459,ClusterAssignments!$A$2:$A$545,0))</f>
        <v>20</v>
      </c>
    </row>
    <row r="460" spans="1:21">
      <c r="A460" s="1" t="s">
        <v>30</v>
      </c>
      <c r="B460" s="1" t="s">
        <v>586</v>
      </c>
      <c r="C460">
        <v>324</v>
      </c>
      <c r="D460">
        <f t="shared" si="42"/>
        <v>2.2592655271619563E-2</v>
      </c>
      <c r="E460">
        <v>2600</v>
      </c>
      <c r="F460">
        <f t="shared" si="43"/>
        <v>5.7969236807889506E-2</v>
      </c>
      <c r="G460" t="e">
        <v>#N/A</v>
      </c>
      <c r="H460">
        <f t="shared" si="44"/>
        <v>0</v>
      </c>
      <c r="I460">
        <f t="shared" si="45"/>
        <v>0</v>
      </c>
      <c r="J460">
        <v>122.5988941</v>
      </c>
      <c r="K460">
        <f t="shared" si="46"/>
        <v>1.068518581083637E-2</v>
      </c>
      <c r="L460">
        <v>28.344028049999999</v>
      </c>
      <c r="M460">
        <f t="shared" si="47"/>
        <v>1.0756763138959175E-2</v>
      </c>
      <c r="O460">
        <v>22</v>
      </c>
      <c r="P460">
        <v>0.21680137699999999</v>
      </c>
      <c r="Q460">
        <v>12</v>
      </c>
      <c r="R460">
        <v>0.170887916</v>
      </c>
      <c r="S460">
        <v>29</v>
      </c>
      <c r="T460">
        <v>0.15206175599999999</v>
      </c>
      <c r="U460" t="str">
        <f>INDEX(ClusterAssignments!$C$2:$C$545,MATCH('Cities&amp;Data'!B460,ClusterAssignments!$A$2:$A$545,0))</f>
        <v>22</v>
      </c>
    </row>
    <row r="461" spans="1:21">
      <c r="A461" s="1" t="s">
        <v>649</v>
      </c>
      <c r="B461" s="1" t="s">
        <v>587</v>
      </c>
      <c r="C461">
        <v>233</v>
      </c>
      <c r="D461">
        <f t="shared" si="42"/>
        <v>1.4892536808258588E-2</v>
      </c>
      <c r="E461">
        <v>5700</v>
      </c>
      <c r="F461">
        <f t="shared" si="43"/>
        <v>0.1340185952947526</v>
      </c>
      <c r="G461" t="e">
        <v>#N/A</v>
      </c>
      <c r="H461">
        <f t="shared" si="44"/>
        <v>0</v>
      </c>
      <c r="I461">
        <f t="shared" si="45"/>
        <v>0</v>
      </c>
      <c r="J461">
        <v>122.5847551</v>
      </c>
      <c r="K461">
        <f t="shared" si="46"/>
        <v>1.0682715392402812E-2</v>
      </c>
      <c r="L461">
        <v>23.508747499999998</v>
      </c>
      <c r="M461">
        <f t="shared" si="47"/>
        <v>7.9402947897436946E-3</v>
      </c>
      <c r="O461">
        <v>22</v>
      </c>
      <c r="P461">
        <v>8.0483890000000002E-2</v>
      </c>
      <c r="Q461">
        <v>12</v>
      </c>
      <c r="R461">
        <v>0.19027588200000001</v>
      </c>
      <c r="S461">
        <v>29</v>
      </c>
      <c r="T461">
        <v>0.127747423</v>
      </c>
      <c r="U461" t="str">
        <f>INDEX(ClusterAssignments!$C$2:$C$545,MATCH('Cities&amp;Data'!B461,ClusterAssignments!$A$2:$A$545,0))</f>
        <v>22</v>
      </c>
    </row>
    <row r="462" spans="1:21">
      <c r="A462" s="1" t="s">
        <v>685</v>
      </c>
      <c r="B462" s="1" t="s">
        <v>588</v>
      </c>
      <c r="C462">
        <v>181</v>
      </c>
      <c r="D462">
        <f t="shared" si="42"/>
        <v>1.0492469114909459E-2</v>
      </c>
      <c r="E462">
        <v>5100</v>
      </c>
      <c r="F462">
        <f t="shared" si="43"/>
        <v>0.11929936461987586</v>
      </c>
      <c r="G462" t="e">
        <v>#N/A</v>
      </c>
      <c r="H462">
        <f t="shared" si="44"/>
        <v>0</v>
      </c>
      <c r="I462">
        <f t="shared" si="45"/>
        <v>0</v>
      </c>
      <c r="J462">
        <v>122.4070193</v>
      </c>
      <c r="K462">
        <f t="shared" si="46"/>
        <v>1.0651660735310854E-2</v>
      </c>
      <c r="L462">
        <v>26.520924749999999</v>
      </c>
      <c r="M462">
        <f t="shared" si="47"/>
        <v>9.694836599494926E-3</v>
      </c>
      <c r="O462">
        <v>22</v>
      </c>
      <c r="P462">
        <v>2.944944E-2</v>
      </c>
      <c r="Q462">
        <v>12</v>
      </c>
      <c r="R462">
        <v>0.119814645</v>
      </c>
      <c r="S462">
        <v>29</v>
      </c>
      <c r="T462">
        <v>5.6439796E-2</v>
      </c>
      <c r="U462" t="str">
        <f>INDEX(ClusterAssignments!$C$2:$C$545,MATCH('Cities&amp;Data'!B462,ClusterAssignments!$A$2:$A$545,0))</f>
        <v>22</v>
      </c>
    </row>
    <row r="463" spans="1:21">
      <c r="A463" s="1" t="s">
        <v>24</v>
      </c>
      <c r="B463" s="1" t="s">
        <v>589</v>
      </c>
      <c r="C463">
        <v>135</v>
      </c>
      <c r="D463">
        <f t="shared" si="42"/>
        <v>6.600101540023693E-3</v>
      </c>
      <c r="E463">
        <v>6100</v>
      </c>
      <c r="F463">
        <f t="shared" si="43"/>
        <v>0.1438314157446704</v>
      </c>
      <c r="G463" t="e">
        <v>#N/A</v>
      </c>
      <c r="H463">
        <f t="shared" si="44"/>
        <v>0</v>
      </c>
      <c r="I463">
        <f t="shared" si="45"/>
        <v>0</v>
      </c>
      <c r="J463">
        <v>122.06674080000001</v>
      </c>
      <c r="K463">
        <f t="shared" si="46"/>
        <v>1.059220601581559E-2</v>
      </c>
      <c r="L463">
        <v>16.402683</v>
      </c>
      <c r="M463">
        <f t="shared" si="47"/>
        <v>3.8011335673956504E-3</v>
      </c>
      <c r="O463">
        <v>22</v>
      </c>
      <c r="P463">
        <v>0.15973127500000001</v>
      </c>
      <c r="Q463">
        <v>12</v>
      </c>
      <c r="R463">
        <v>0.31276907799999998</v>
      </c>
      <c r="S463">
        <v>27</v>
      </c>
      <c r="T463">
        <v>0.10551696200000001</v>
      </c>
      <c r="U463" t="str">
        <f>INDEX(ClusterAssignments!$C$2:$C$545,MATCH('Cities&amp;Data'!B463,ClusterAssignments!$A$2:$A$545,0))</f>
        <v>22</v>
      </c>
    </row>
    <row r="464" spans="1:21">
      <c r="A464" s="1" t="s">
        <v>24</v>
      </c>
      <c r="B464" s="1" t="s">
        <v>590</v>
      </c>
      <c r="C464">
        <v>158</v>
      </c>
      <c r="D464">
        <f t="shared" si="42"/>
        <v>8.5462853274665771E-3</v>
      </c>
      <c r="E464">
        <v>5200</v>
      </c>
      <c r="F464">
        <f t="shared" si="43"/>
        <v>0.12175256973235532</v>
      </c>
      <c r="G464" t="e">
        <v>#N/A</v>
      </c>
      <c r="H464">
        <f t="shared" si="44"/>
        <v>0</v>
      </c>
      <c r="I464">
        <f t="shared" si="45"/>
        <v>0</v>
      </c>
      <c r="J464">
        <v>121.32694239999999</v>
      </c>
      <c r="K464">
        <f t="shared" si="46"/>
        <v>1.0462945700059388E-2</v>
      </c>
      <c r="L464">
        <v>16.303272799999998</v>
      </c>
      <c r="M464">
        <f t="shared" si="47"/>
        <v>3.7432288235045878E-3</v>
      </c>
      <c r="O464">
        <v>22</v>
      </c>
      <c r="P464">
        <v>4.6264276999999999E-2</v>
      </c>
      <c r="Q464">
        <v>12</v>
      </c>
      <c r="R464">
        <v>0.15655435200000001</v>
      </c>
      <c r="S464">
        <v>29</v>
      </c>
      <c r="T464">
        <v>7.7645801E-2</v>
      </c>
      <c r="U464" t="str">
        <f>INDEX(ClusterAssignments!$C$2:$C$545,MATCH('Cities&amp;Data'!B464,ClusterAssignments!$A$2:$A$545,0))</f>
        <v>22</v>
      </c>
    </row>
    <row r="465" spans="1:21">
      <c r="A465" s="1" t="s">
        <v>24</v>
      </c>
      <c r="B465" s="1" t="s">
        <v>514</v>
      </c>
      <c r="C465">
        <v>117</v>
      </c>
      <c r="D465">
        <f t="shared" si="42"/>
        <v>5.0770011846336099E-3</v>
      </c>
      <c r="E465">
        <v>7000</v>
      </c>
      <c r="F465">
        <f t="shared" si="43"/>
        <v>0.16591026175698551</v>
      </c>
      <c r="G465" t="e">
        <v>#N/A</v>
      </c>
      <c r="H465">
        <f t="shared" si="44"/>
        <v>0</v>
      </c>
      <c r="I465">
        <f t="shared" si="45"/>
        <v>0</v>
      </c>
      <c r="J465">
        <v>121.32694239999999</v>
      </c>
      <c r="K465">
        <f t="shared" si="46"/>
        <v>1.0462945700059388E-2</v>
      </c>
      <c r="L465">
        <v>16.303272799999998</v>
      </c>
      <c r="M465">
        <f t="shared" si="47"/>
        <v>3.7432288235045878E-3</v>
      </c>
      <c r="O465">
        <v>25</v>
      </c>
      <c r="P465">
        <v>0.147889663</v>
      </c>
      <c r="Q465">
        <v>14</v>
      </c>
      <c r="R465">
        <v>0.30733646100000001</v>
      </c>
      <c r="S465">
        <v>27</v>
      </c>
      <c r="T465">
        <v>3.3275421999999999E-2</v>
      </c>
      <c r="U465" t="str">
        <f>INDEX(ClusterAssignments!$C$2:$C$545,MATCH('Cities&amp;Data'!B465,ClusterAssignments!$A$2:$A$545,0))</f>
        <v>25</v>
      </c>
    </row>
    <row r="466" spans="1:21">
      <c r="A466" s="1" t="s">
        <v>670</v>
      </c>
      <c r="B466" s="1" t="s">
        <v>318</v>
      </c>
      <c r="C466">
        <v>132</v>
      </c>
      <c r="D466">
        <f t="shared" si="42"/>
        <v>6.3462514807920119E-3</v>
      </c>
      <c r="E466">
        <v>11200</v>
      </c>
      <c r="F466">
        <f t="shared" si="43"/>
        <v>0.26894487648112259</v>
      </c>
      <c r="G466" t="e">
        <v>#N/A</v>
      </c>
      <c r="H466">
        <f t="shared" si="44"/>
        <v>0</v>
      </c>
      <c r="I466">
        <f t="shared" si="45"/>
        <v>0</v>
      </c>
      <c r="J466">
        <v>121.3047804</v>
      </c>
      <c r="K466">
        <f t="shared" si="46"/>
        <v>1.0459073473358454E-2</v>
      </c>
      <c r="L466">
        <v>10.808260649999999</v>
      </c>
      <c r="M466">
        <f t="shared" si="47"/>
        <v>5.424780833992377E-4</v>
      </c>
      <c r="O466">
        <v>20</v>
      </c>
      <c r="P466">
        <v>0.32054217000000002</v>
      </c>
      <c r="Q466">
        <v>14</v>
      </c>
      <c r="R466">
        <v>0.28975730999999999</v>
      </c>
      <c r="S466">
        <v>23</v>
      </c>
      <c r="T466">
        <v>1.6894335999999999E-2</v>
      </c>
      <c r="U466" t="str">
        <f>INDEX(ClusterAssignments!$C$2:$C$545,MATCH('Cities&amp;Data'!B466,ClusterAssignments!$A$2:$A$545,0))</f>
        <v>20</v>
      </c>
    </row>
    <row r="467" spans="1:21">
      <c r="A467" s="1" t="s">
        <v>644</v>
      </c>
      <c r="B467" s="1" t="s">
        <v>491</v>
      </c>
      <c r="C467">
        <v>829</v>
      </c>
      <c r="D467">
        <f t="shared" si="42"/>
        <v>6.5324081908952447E-2</v>
      </c>
      <c r="E467">
        <v>1400</v>
      </c>
      <c r="F467">
        <f t="shared" si="43"/>
        <v>2.8530775458136055E-2</v>
      </c>
      <c r="G467" t="e">
        <v>#N/A</v>
      </c>
      <c r="H467">
        <f t="shared" si="44"/>
        <v>0</v>
      </c>
      <c r="I467">
        <f t="shared" si="45"/>
        <v>0</v>
      </c>
      <c r="J467">
        <v>121.1156257</v>
      </c>
      <c r="K467">
        <f t="shared" si="46"/>
        <v>1.0426023663776858E-2</v>
      </c>
      <c r="L467">
        <v>19.788619499999999</v>
      </c>
      <c r="M467">
        <f t="shared" si="47"/>
        <v>5.7733837576567802E-3</v>
      </c>
      <c r="O467">
        <v>7</v>
      </c>
      <c r="P467">
        <v>0.14293176699999999</v>
      </c>
      <c r="Q467">
        <v>12</v>
      </c>
      <c r="R467">
        <v>0.58594690699999996</v>
      </c>
      <c r="S467">
        <v>9</v>
      </c>
      <c r="T467">
        <v>0.13631184800000001</v>
      </c>
      <c r="U467" t="str">
        <f>INDEX(ClusterAssignments!$C$2:$C$545,MATCH('Cities&amp;Data'!B467,ClusterAssignments!$A$2:$A$545,0))</f>
        <v>7</v>
      </c>
    </row>
    <row r="468" spans="1:21">
      <c r="A468" s="1" t="s">
        <v>47</v>
      </c>
      <c r="B468" s="1" t="s">
        <v>591</v>
      </c>
      <c r="C468">
        <v>363</v>
      </c>
      <c r="D468">
        <f t="shared" si="42"/>
        <v>2.5892706041631408E-2</v>
      </c>
      <c r="E468">
        <v>3000</v>
      </c>
      <c r="F468">
        <f t="shared" si="43"/>
        <v>6.7782057257807324E-2</v>
      </c>
      <c r="G468" t="e">
        <v>#N/A</v>
      </c>
      <c r="H468">
        <f t="shared" si="44"/>
        <v>0</v>
      </c>
      <c r="I468">
        <f t="shared" si="45"/>
        <v>0</v>
      </c>
      <c r="J468">
        <v>120.8646753</v>
      </c>
      <c r="K468">
        <f t="shared" si="46"/>
        <v>1.0382176680675592E-2</v>
      </c>
      <c r="L468">
        <v>21.676278499999999</v>
      </c>
      <c r="M468">
        <f t="shared" si="47"/>
        <v>6.8729128899657098E-3</v>
      </c>
      <c r="O468">
        <v>22</v>
      </c>
      <c r="P468">
        <v>0.14458812099999999</v>
      </c>
      <c r="Q468">
        <v>12</v>
      </c>
      <c r="R468">
        <v>0.116354052</v>
      </c>
      <c r="S468">
        <v>29</v>
      </c>
      <c r="T468">
        <v>9.3417412000000005E-2</v>
      </c>
      <c r="U468" t="str">
        <f>INDEX(ClusterAssignments!$C$2:$C$545,MATCH('Cities&amp;Data'!B468,ClusterAssignments!$A$2:$A$545,0))</f>
        <v>22</v>
      </c>
    </row>
    <row r="469" spans="1:21">
      <c r="A469" s="1" t="s">
        <v>39</v>
      </c>
      <c r="B469" s="1" t="s">
        <v>204</v>
      </c>
      <c r="C469">
        <v>65</v>
      </c>
      <c r="D469">
        <f t="shared" si="42"/>
        <v>6.7693349128448131E-4</v>
      </c>
      <c r="E469">
        <v>21900</v>
      </c>
      <c r="F469">
        <f t="shared" si="43"/>
        <v>0.53143782351642421</v>
      </c>
      <c r="G469" t="e">
        <v>#N/A</v>
      </c>
      <c r="H469">
        <f t="shared" si="44"/>
        <v>0</v>
      </c>
      <c r="I469">
        <f t="shared" si="45"/>
        <v>0</v>
      </c>
      <c r="J469">
        <v>120.65009360000001</v>
      </c>
      <c r="K469">
        <f t="shared" si="46"/>
        <v>1.0344684171503495E-2</v>
      </c>
      <c r="L469">
        <v>11.74442925</v>
      </c>
      <c r="M469">
        <f t="shared" si="47"/>
        <v>1.0877803061274242E-3</v>
      </c>
      <c r="O469">
        <v>15</v>
      </c>
      <c r="P469">
        <v>0.45696126199999998</v>
      </c>
      <c r="Q469">
        <v>8</v>
      </c>
      <c r="R469">
        <v>0.79688817899999997</v>
      </c>
      <c r="S469">
        <v>20</v>
      </c>
      <c r="T469">
        <v>1.3280133949999999</v>
      </c>
      <c r="U469" t="str">
        <f>INDEX(ClusterAssignments!$C$2:$C$545,MATCH('Cities&amp;Data'!B469,ClusterAssignments!$A$2:$A$545,0))</f>
        <v>15</v>
      </c>
    </row>
    <row r="470" spans="1:21">
      <c r="A470" s="1" t="s">
        <v>644</v>
      </c>
      <c r="B470" s="1" t="s">
        <v>592</v>
      </c>
      <c r="C470">
        <v>246</v>
      </c>
      <c r="D470">
        <f t="shared" si="42"/>
        <v>1.599255373159587E-2</v>
      </c>
      <c r="E470">
        <v>4700</v>
      </c>
      <c r="F470">
        <f t="shared" si="43"/>
        <v>0.10948654416995805</v>
      </c>
      <c r="G470" t="e">
        <v>#N/A</v>
      </c>
      <c r="H470">
        <f t="shared" si="44"/>
        <v>0</v>
      </c>
      <c r="I470">
        <f t="shared" si="45"/>
        <v>0</v>
      </c>
      <c r="J470">
        <v>120.5980375</v>
      </c>
      <c r="K470">
        <f t="shared" si="46"/>
        <v>1.0335588736959387E-2</v>
      </c>
      <c r="L470">
        <v>19.704052749999999</v>
      </c>
      <c r="M470">
        <f t="shared" si="47"/>
        <v>5.7241250699119669E-3</v>
      </c>
      <c r="O470">
        <v>22</v>
      </c>
      <c r="P470">
        <v>1.0765181E-2</v>
      </c>
      <c r="Q470">
        <v>12</v>
      </c>
      <c r="R470">
        <v>7.9694631000000002E-2</v>
      </c>
      <c r="S470">
        <v>29</v>
      </c>
      <c r="T470">
        <v>2.2416443000000001E-2</v>
      </c>
      <c r="U470" t="str">
        <f>INDEX(ClusterAssignments!$C$2:$C$545,MATCH('Cities&amp;Data'!B470,ClusterAssignments!$A$2:$A$545,0))</f>
        <v>22</v>
      </c>
    </row>
    <row r="471" spans="1:21">
      <c r="A471" s="1" t="s">
        <v>47</v>
      </c>
      <c r="B471" s="1" t="s">
        <v>593</v>
      </c>
      <c r="C471">
        <v>246</v>
      </c>
      <c r="D471">
        <f t="shared" si="42"/>
        <v>1.599255373159587E-2</v>
      </c>
      <c r="E471">
        <v>4300</v>
      </c>
      <c r="F471">
        <f t="shared" si="43"/>
        <v>9.9673723720040228E-2</v>
      </c>
      <c r="G471" t="e">
        <v>#N/A</v>
      </c>
      <c r="H471">
        <f t="shared" si="44"/>
        <v>0</v>
      </c>
      <c r="I471">
        <f t="shared" si="45"/>
        <v>0</v>
      </c>
      <c r="J471">
        <v>120.302514</v>
      </c>
      <c r="K471">
        <f t="shared" si="46"/>
        <v>1.0283953776781889E-2</v>
      </c>
      <c r="L471">
        <v>21.575458600000001</v>
      </c>
      <c r="M471">
        <f t="shared" si="47"/>
        <v>6.8141870198978258E-3</v>
      </c>
      <c r="O471">
        <v>22</v>
      </c>
      <c r="P471">
        <v>1.1941143E-2</v>
      </c>
      <c r="Q471">
        <v>12</v>
      </c>
      <c r="R471">
        <v>6.1684032999999999E-2</v>
      </c>
      <c r="S471">
        <v>29</v>
      </c>
      <c r="T471">
        <v>9.3415470000000004E-3</v>
      </c>
      <c r="U471" t="str">
        <f>INDEX(ClusterAssignments!$C$2:$C$545,MATCH('Cities&amp;Data'!B471,ClusterAssignments!$A$2:$A$545,0))</f>
        <v>22</v>
      </c>
    </row>
    <row r="472" spans="1:21">
      <c r="A472" s="1" t="s">
        <v>24</v>
      </c>
      <c r="B472" s="1" t="s">
        <v>517</v>
      </c>
      <c r="C472">
        <v>93</v>
      </c>
      <c r="D472">
        <f t="shared" si="42"/>
        <v>3.0462007107801658E-3</v>
      </c>
      <c r="E472">
        <v>8700</v>
      </c>
      <c r="F472">
        <f t="shared" si="43"/>
        <v>0.20761474866913623</v>
      </c>
      <c r="G472" t="e">
        <v>#N/A</v>
      </c>
      <c r="H472">
        <f t="shared" si="44"/>
        <v>0</v>
      </c>
      <c r="I472">
        <f t="shared" si="45"/>
        <v>0</v>
      </c>
      <c r="J472">
        <v>119.8473455</v>
      </c>
      <c r="K472">
        <f t="shared" si="46"/>
        <v>1.020442505107462E-2</v>
      </c>
      <c r="L472">
        <v>16.1044524</v>
      </c>
      <c r="M472">
        <f t="shared" si="47"/>
        <v>3.6274193357224657E-3</v>
      </c>
      <c r="O472">
        <v>25</v>
      </c>
      <c r="P472">
        <v>3.4754088000000002E-2</v>
      </c>
      <c r="Q472">
        <v>14</v>
      </c>
      <c r="R472">
        <v>6.8253678999999998E-2</v>
      </c>
      <c r="S472">
        <v>27</v>
      </c>
      <c r="T472">
        <v>0.140422878</v>
      </c>
      <c r="U472" t="str">
        <f>INDEX(ClusterAssignments!$C$2:$C$545,MATCH('Cities&amp;Data'!B472,ClusterAssignments!$A$2:$A$545,0))</f>
        <v>25</v>
      </c>
    </row>
    <row r="473" spans="1:21">
      <c r="A473" s="1" t="s">
        <v>24</v>
      </c>
      <c r="B473" s="1" t="s">
        <v>594</v>
      </c>
      <c r="C473">
        <v>130</v>
      </c>
      <c r="D473">
        <f t="shared" si="42"/>
        <v>6.177018107970892E-3</v>
      </c>
      <c r="E473">
        <v>6300</v>
      </c>
      <c r="F473">
        <f t="shared" si="43"/>
        <v>0.14873782596962931</v>
      </c>
      <c r="G473" t="e">
        <v>#N/A</v>
      </c>
      <c r="H473">
        <f t="shared" si="44"/>
        <v>0</v>
      </c>
      <c r="I473">
        <f t="shared" si="45"/>
        <v>0</v>
      </c>
      <c r="J473">
        <v>119.8473455</v>
      </c>
      <c r="K473">
        <f t="shared" si="46"/>
        <v>1.020442505107462E-2</v>
      </c>
      <c r="L473">
        <v>16.1044524</v>
      </c>
      <c r="M473">
        <f t="shared" si="47"/>
        <v>3.6274193357224657E-3</v>
      </c>
      <c r="O473">
        <v>22</v>
      </c>
      <c r="P473">
        <v>0.19806606800000001</v>
      </c>
      <c r="Q473">
        <v>12</v>
      </c>
      <c r="R473">
        <v>0.36155368100000002</v>
      </c>
      <c r="S473">
        <v>27</v>
      </c>
      <c r="T473">
        <v>8.2828794999999997E-2</v>
      </c>
      <c r="U473" t="str">
        <f>INDEX(ClusterAssignments!$C$2:$C$545,MATCH('Cities&amp;Data'!B473,ClusterAssignments!$A$2:$A$545,0))</f>
        <v>22</v>
      </c>
    </row>
    <row r="474" spans="1:21">
      <c r="A474" s="1" t="s">
        <v>24</v>
      </c>
      <c r="B474" s="1" t="s">
        <v>519</v>
      </c>
      <c r="C474">
        <v>119</v>
      </c>
      <c r="D474">
        <f t="shared" si="42"/>
        <v>5.2462345574547297E-3</v>
      </c>
      <c r="E474">
        <v>6800</v>
      </c>
      <c r="F474">
        <f t="shared" si="43"/>
        <v>0.16100385153202659</v>
      </c>
      <c r="G474" t="e">
        <v>#N/A</v>
      </c>
      <c r="H474">
        <f t="shared" si="44"/>
        <v>0</v>
      </c>
      <c r="I474">
        <f t="shared" si="45"/>
        <v>0</v>
      </c>
      <c r="J474">
        <v>119.8473455</v>
      </c>
      <c r="K474">
        <f t="shared" si="46"/>
        <v>1.020442505107462E-2</v>
      </c>
      <c r="L474">
        <v>16.1044524</v>
      </c>
      <c r="M474">
        <f t="shared" si="47"/>
        <v>3.6274193357224657E-3</v>
      </c>
      <c r="O474">
        <v>25</v>
      </c>
      <c r="P474">
        <v>0.183236857</v>
      </c>
      <c r="Q474">
        <v>14</v>
      </c>
      <c r="R474">
        <v>0.357869257</v>
      </c>
      <c r="S474">
        <v>27</v>
      </c>
      <c r="T474">
        <v>4.2676764999999998E-2</v>
      </c>
      <c r="U474" t="str">
        <f>INDEX(ClusterAssignments!$C$2:$C$545,MATCH('Cities&amp;Data'!B474,ClusterAssignments!$A$2:$A$545,0))</f>
        <v>25</v>
      </c>
    </row>
    <row r="475" spans="1:21">
      <c r="A475" s="1" t="s">
        <v>654</v>
      </c>
      <c r="B475" s="1" t="s">
        <v>595</v>
      </c>
      <c r="C475">
        <v>130</v>
      </c>
      <c r="D475">
        <f t="shared" si="42"/>
        <v>6.177018107970892E-3</v>
      </c>
      <c r="E475">
        <v>5900</v>
      </c>
      <c r="F475">
        <f t="shared" si="43"/>
        <v>0.13892500551971151</v>
      </c>
      <c r="G475" t="e">
        <v>#N/A</v>
      </c>
      <c r="H475">
        <f t="shared" si="44"/>
        <v>0</v>
      </c>
      <c r="I475">
        <f t="shared" si="45"/>
        <v>0</v>
      </c>
      <c r="J475">
        <v>119.39035699999999</v>
      </c>
      <c r="K475">
        <f t="shared" si="46"/>
        <v>1.0124578328228297E-2</v>
      </c>
      <c r="L475">
        <v>31.568604749999999</v>
      </c>
      <c r="M475">
        <f t="shared" si="47"/>
        <v>1.2635024001230694E-2</v>
      </c>
      <c r="N475" t="s">
        <v>650</v>
      </c>
      <c r="O475">
        <v>22</v>
      </c>
      <c r="P475">
        <v>0.12389831499999999</v>
      </c>
      <c r="Q475">
        <v>12</v>
      </c>
      <c r="R475">
        <v>0.25351898</v>
      </c>
      <c r="S475">
        <v>27</v>
      </c>
      <c r="T475">
        <v>0.130274476</v>
      </c>
      <c r="U475" t="str">
        <f>INDEX(ClusterAssignments!$C$2:$C$545,MATCH('Cities&amp;Data'!B475,ClusterAssignments!$A$2:$A$545,0))</f>
        <v>22</v>
      </c>
    </row>
    <row r="476" spans="1:21">
      <c r="A476" s="1" t="s">
        <v>39</v>
      </c>
      <c r="B476" s="1" t="s">
        <v>596</v>
      </c>
      <c r="C476">
        <v>233</v>
      </c>
      <c r="D476">
        <f t="shared" si="42"/>
        <v>1.4892536808258588E-2</v>
      </c>
      <c r="E476">
        <v>6000</v>
      </c>
      <c r="F476">
        <f t="shared" si="43"/>
        <v>0.14137821063219097</v>
      </c>
      <c r="G476" t="e">
        <v>#N/A</v>
      </c>
      <c r="H476">
        <f t="shared" si="44"/>
        <v>0</v>
      </c>
      <c r="I476">
        <f t="shared" si="45"/>
        <v>0</v>
      </c>
      <c r="J476">
        <v>119.37111729999999</v>
      </c>
      <c r="K476">
        <f t="shared" si="46"/>
        <v>1.0121216696603987E-2</v>
      </c>
      <c r="L476">
        <v>11.61993</v>
      </c>
      <c r="M476">
        <f t="shared" si="47"/>
        <v>1.015261619052263E-3</v>
      </c>
      <c r="O476">
        <v>22</v>
      </c>
      <c r="P476">
        <v>0.13553153600000001</v>
      </c>
      <c r="Q476">
        <v>12</v>
      </c>
      <c r="R476">
        <v>0.27196951200000002</v>
      </c>
      <c r="S476">
        <v>27</v>
      </c>
      <c r="T476">
        <v>0.119349265</v>
      </c>
      <c r="U476" t="str">
        <f>INDEX(ClusterAssignments!$C$2:$C$545,MATCH('Cities&amp;Data'!B476,ClusterAssignments!$A$2:$A$545,0))</f>
        <v>22</v>
      </c>
    </row>
    <row r="477" spans="1:21">
      <c r="A477" s="1" t="s">
        <v>24</v>
      </c>
      <c r="B477" s="1" t="s">
        <v>597</v>
      </c>
      <c r="C477">
        <v>210</v>
      </c>
      <c r="D477">
        <f t="shared" si="42"/>
        <v>1.2946353020815704E-2</v>
      </c>
      <c r="E477">
        <v>3800</v>
      </c>
      <c r="F477">
        <f t="shared" si="43"/>
        <v>8.740769815764296E-2</v>
      </c>
      <c r="G477" t="e">
        <v>#N/A</v>
      </c>
      <c r="H477">
        <f t="shared" si="44"/>
        <v>0</v>
      </c>
      <c r="I477">
        <f t="shared" si="45"/>
        <v>0</v>
      </c>
      <c r="J477">
        <v>119.10754710000001</v>
      </c>
      <c r="K477">
        <f t="shared" si="46"/>
        <v>1.0075164735318422E-2</v>
      </c>
      <c r="L477">
        <v>16.005042199999998</v>
      </c>
      <c r="M477">
        <f t="shared" si="47"/>
        <v>3.5695145918314035E-3</v>
      </c>
      <c r="O477">
        <v>22</v>
      </c>
      <c r="P477">
        <v>4.7748261E-2</v>
      </c>
      <c r="Q477">
        <v>12</v>
      </c>
      <c r="R477">
        <v>8.8968301999999999E-2</v>
      </c>
      <c r="S477">
        <v>29</v>
      </c>
      <c r="T477">
        <v>2.8377802000000001E-2</v>
      </c>
      <c r="U477" t="str">
        <f>INDEX(ClusterAssignments!$C$2:$C$545,MATCH('Cities&amp;Data'!B477,ClusterAssignments!$A$2:$A$545,0))</f>
        <v>22</v>
      </c>
    </row>
    <row r="478" spans="1:21">
      <c r="A478" s="1" t="s">
        <v>24</v>
      </c>
      <c r="B478" s="1" t="s">
        <v>521</v>
      </c>
      <c r="C478">
        <v>91</v>
      </c>
      <c r="D478">
        <f t="shared" si="42"/>
        <v>2.8769673379590455E-3</v>
      </c>
      <c r="E478">
        <v>8900</v>
      </c>
      <c r="F478">
        <f t="shared" si="43"/>
        <v>0.21252115889409515</v>
      </c>
      <c r="G478" t="e">
        <v>#N/A</v>
      </c>
      <c r="H478">
        <f t="shared" si="44"/>
        <v>0</v>
      </c>
      <c r="I478">
        <f t="shared" si="45"/>
        <v>0</v>
      </c>
      <c r="J478">
        <v>119.10754710000001</v>
      </c>
      <c r="K478">
        <f t="shared" si="46"/>
        <v>1.0075164735318422E-2</v>
      </c>
      <c r="L478">
        <v>16.005042199999998</v>
      </c>
      <c r="M478">
        <f t="shared" si="47"/>
        <v>3.5695145918314035E-3</v>
      </c>
      <c r="O478">
        <v>25</v>
      </c>
      <c r="P478">
        <v>4.2661068000000003E-2</v>
      </c>
      <c r="Q478">
        <v>14</v>
      </c>
      <c r="R478">
        <v>6.1424567999999999E-2</v>
      </c>
      <c r="S478">
        <v>27</v>
      </c>
      <c r="T478">
        <v>0.17420469499999999</v>
      </c>
      <c r="U478" t="str">
        <f>INDEX(ClusterAssignments!$C$2:$C$545,MATCH('Cities&amp;Data'!B478,ClusterAssignments!$A$2:$A$545,0))</f>
        <v>25</v>
      </c>
    </row>
    <row r="479" spans="1:21">
      <c r="A479" s="1" t="s">
        <v>24</v>
      </c>
      <c r="B479" s="1" t="s">
        <v>598</v>
      </c>
      <c r="C479">
        <v>155</v>
      </c>
      <c r="D479">
        <f t="shared" si="42"/>
        <v>8.2924352682348951E-3</v>
      </c>
      <c r="E479">
        <v>5200</v>
      </c>
      <c r="F479">
        <f t="shared" si="43"/>
        <v>0.12175256973235532</v>
      </c>
      <c r="G479" t="e">
        <v>#N/A</v>
      </c>
      <c r="H479">
        <f t="shared" si="44"/>
        <v>0</v>
      </c>
      <c r="I479">
        <f t="shared" si="45"/>
        <v>0</v>
      </c>
      <c r="J479">
        <v>119.10754710000001</v>
      </c>
      <c r="K479">
        <f t="shared" si="46"/>
        <v>1.0075164735318422E-2</v>
      </c>
      <c r="L479">
        <v>16.005042199999998</v>
      </c>
      <c r="M479">
        <f t="shared" si="47"/>
        <v>3.5695145918314035E-3</v>
      </c>
      <c r="O479">
        <v>22</v>
      </c>
      <c r="P479">
        <v>4.7650317999999997E-2</v>
      </c>
      <c r="Q479">
        <v>12</v>
      </c>
      <c r="R479">
        <v>0.15940077899999999</v>
      </c>
      <c r="S479">
        <v>29</v>
      </c>
      <c r="T479">
        <v>7.9078981000000007E-2</v>
      </c>
      <c r="U479" t="str">
        <f>INDEX(ClusterAssignments!$C$2:$C$545,MATCH('Cities&amp;Data'!B479,ClusterAssignments!$A$2:$A$545,0))</f>
        <v>22</v>
      </c>
    </row>
    <row r="480" spans="1:21">
      <c r="A480" s="1" t="s">
        <v>39</v>
      </c>
      <c r="B480" s="1" t="s">
        <v>324</v>
      </c>
      <c r="C480">
        <v>124</v>
      </c>
      <c r="D480">
        <f t="shared" si="42"/>
        <v>5.6693179895075307E-3</v>
      </c>
      <c r="E480">
        <v>11100</v>
      </c>
      <c r="F480">
        <f t="shared" si="43"/>
        <v>0.26649167136864316</v>
      </c>
      <c r="G480" t="e">
        <v>#N/A</v>
      </c>
      <c r="H480">
        <f t="shared" si="44"/>
        <v>0</v>
      </c>
      <c r="I480">
        <f t="shared" si="45"/>
        <v>0</v>
      </c>
      <c r="J480">
        <v>118.092141</v>
      </c>
      <c r="K480">
        <f t="shared" si="46"/>
        <v>9.8977492217044803E-3</v>
      </c>
      <c r="L480">
        <v>11.495430750000001</v>
      </c>
      <c r="M480">
        <f t="shared" si="47"/>
        <v>9.427429319771015E-4</v>
      </c>
      <c r="O480">
        <v>20</v>
      </c>
      <c r="P480">
        <v>0.34762168500000001</v>
      </c>
      <c r="Q480">
        <v>14</v>
      </c>
      <c r="R480">
        <v>0.26935111900000003</v>
      </c>
      <c r="S480">
        <v>23</v>
      </c>
      <c r="T480">
        <v>1.6478960000000001E-2</v>
      </c>
      <c r="U480" t="str">
        <f>INDEX(ClusterAssignments!$C$2:$C$545,MATCH('Cities&amp;Data'!B480,ClusterAssignments!$A$2:$A$545,0))</f>
        <v>20</v>
      </c>
    </row>
    <row r="481" spans="1:21">
      <c r="A481" s="1" t="s">
        <v>18</v>
      </c>
      <c r="B481" s="1" t="s">
        <v>523</v>
      </c>
      <c r="C481">
        <v>106</v>
      </c>
      <c r="D481">
        <f t="shared" si="42"/>
        <v>4.1462176341174476E-3</v>
      </c>
      <c r="E481">
        <v>9400</v>
      </c>
      <c r="F481">
        <f t="shared" si="43"/>
        <v>0.2247871844564924</v>
      </c>
      <c r="G481" t="e">
        <v>#N/A</v>
      </c>
      <c r="H481">
        <f t="shared" si="44"/>
        <v>0</v>
      </c>
      <c r="I481">
        <f t="shared" si="45"/>
        <v>0</v>
      </c>
      <c r="J481">
        <v>117.71651129999999</v>
      </c>
      <c r="K481">
        <f t="shared" si="46"/>
        <v>9.8321178096476194E-3</v>
      </c>
      <c r="L481">
        <v>14.446544299999999</v>
      </c>
      <c r="M481">
        <f t="shared" si="47"/>
        <v>2.6617161792514363E-3</v>
      </c>
      <c r="O481">
        <v>25</v>
      </c>
      <c r="P481">
        <v>7.9825652999999996E-2</v>
      </c>
      <c r="Q481">
        <v>14</v>
      </c>
      <c r="R481">
        <v>6.1346473999999998E-2</v>
      </c>
      <c r="S481">
        <v>23</v>
      </c>
      <c r="T481">
        <v>0.164079373</v>
      </c>
      <c r="U481" t="str">
        <f>INDEX(ClusterAssignments!$C$2:$C$545,MATCH('Cities&amp;Data'!B481,ClusterAssignments!$A$2:$A$545,0))</f>
        <v>25</v>
      </c>
    </row>
    <row r="482" spans="1:21">
      <c r="A482" s="1" t="s">
        <v>24</v>
      </c>
      <c r="B482" s="1" t="s">
        <v>599</v>
      </c>
      <c r="C482">
        <v>174</v>
      </c>
      <c r="D482">
        <f t="shared" si="42"/>
        <v>9.9001523100355395E-3</v>
      </c>
      <c r="E482">
        <v>4600</v>
      </c>
      <c r="F482">
        <f t="shared" si="43"/>
        <v>0.1070333390574786</v>
      </c>
      <c r="G482" t="e">
        <v>#N/A</v>
      </c>
      <c r="H482">
        <f t="shared" si="44"/>
        <v>0</v>
      </c>
      <c r="I482">
        <f t="shared" si="45"/>
        <v>0</v>
      </c>
      <c r="J482">
        <v>117.6279502</v>
      </c>
      <c r="K482">
        <f t="shared" si="46"/>
        <v>9.8166440863336514E-3</v>
      </c>
      <c r="L482">
        <v>15.806221799999999</v>
      </c>
      <c r="M482">
        <f t="shared" si="47"/>
        <v>3.4537051040492814E-3</v>
      </c>
      <c r="O482">
        <v>22</v>
      </c>
      <c r="P482">
        <v>2.1914330999999999E-2</v>
      </c>
      <c r="Q482">
        <v>12</v>
      </c>
      <c r="R482">
        <v>0.104887995</v>
      </c>
      <c r="S482">
        <v>29</v>
      </c>
      <c r="T482">
        <v>3.1658121999999997E-2</v>
      </c>
      <c r="U482" t="str">
        <f>INDEX(ClusterAssignments!$C$2:$C$545,MATCH('Cities&amp;Data'!B482,ClusterAssignments!$A$2:$A$545,0))</f>
        <v>22</v>
      </c>
    </row>
    <row r="483" spans="1:21">
      <c r="A483" s="1" t="s">
        <v>39</v>
      </c>
      <c r="B483" s="1" t="s">
        <v>525</v>
      </c>
      <c r="C483">
        <v>140</v>
      </c>
      <c r="D483">
        <f t="shared" si="42"/>
        <v>7.0231849720764931E-3</v>
      </c>
      <c r="E483">
        <v>9800</v>
      </c>
      <c r="F483">
        <f t="shared" si="43"/>
        <v>0.23460000490641023</v>
      </c>
      <c r="G483" t="e">
        <v>#N/A</v>
      </c>
      <c r="H483">
        <f t="shared" si="44"/>
        <v>0</v>
      </c>
      <c r="I483">
        <f t="shared" si="45"/>
        <v>0</v>
      </c>
      <c r="J483">
        <v>117.23949020000001</v>
      </c>
      <c r="K483">
        <f t="shared" si="46"/>
        <v>9.7487709167530575E-3</v>
      </c>
      <c r="L483">
        <v>11.412431249999999</v>
      </c>
      <c r="M483">
        <f t="shared" si="47"/>
        <v>8.9439714059365955E-4</v>
      </c>
      <c r="O483">
        <v>25</v>
      </c>
      <c r="P483">
        <v>0.129526485</v>
      </c>
      <c r="Q483">
        <v>14</v>
      </c>
      <c r="R483">
        <v>8.0916642999999996E-2</v>
      </c>
      <c r="S483">
        <v>23</v>
      </c>
      <c r="T483">
        <v>0.10003640699999999</v>
      </c>
      <c r="U483" t="str">
        <f>INDEX(ClusterAssignments!$C$2:$C$545,MATCH('Cities&amp;Data'!B483,ClusterAssignments!$A$2:$A$545,0))</f>
        <v>25</v>
      </c>
    </row>
    <row r="484" spans="1:21">
      <c r="A484" s="1" t="s">
        <v>24</v>
      </c>
      <c r="B484" s="1" t="s">
        <v>600</v>
      </c>
      <c r="C484">
        <v>155</v>
      </c>
      <c r="D484">
        <f t="shared" si="42"/>
        <v>8.2924352682348951E-3</v>
      </c>
      <c r="E484">
        <v>5100</v>
      </c>
      <c r="F484">
        <f t="shared" si="43"/>
        <v>0.11929936461987586</v>
      </c>
      <c r="G484" t="e">
        <v>#N/A</v>
      </c>
      <c r="H484">
        <f t="shared" si="44"/>
        <v>0</v>
      </c>
      <c r="I484">
        <f t="shared" si="45"/>
        <v>0</v>
      </c>
      <c r="J484">
        <v>116.8881518</v>
      </c>
      <c r="K484">
        <f t="shared" si="46"/>
        <v>9.6873837705774533E-3</v>
      </c>
      <c r="L484">
        <v>15.7068116</v>
      </c>
      <c r="M484">
        <f t="shared" si="47"/>
        <v>3.3958003601582201E-3</v>
      </c>
      <c r="O484">
        <v>22</v>
      </c>
      <c r="P484">
        <v>4.1914302000000001E-2</v>
      </c>
      <c r="Q484">
        <v>12</v>
      </c>
      <c r="R484">
        <v>0.150259488</v>
      </c>
      <c r="S484">
        <v>29</v>
      </c>
      <c r="T484">
        <v>6.9781367999999996E-2</v>
      </c>
      <c r="U484" t="str">
        <f>INDEX(ClusterAssignments!$C$2:$C$545,MATCH('Cities&amp;Data'!B484,ClusterAssignments!$A$2:$A$545,0))</f>
        <v>22</v>
      </c>
    </row>
    <row r="485" spans="1:21">
      <c r="A485" s="1" t="s">
        <v>47</v>
      </c>
      <c r="B485" s="1" t="s">
        <v>601</v>
      </c>
      <c r="C485">
        <v>186</v>
      </c>
      <c r="D485">
        <f t="shared" si="42"/>
        <v>1.091555254696226E-2</v>
      </c>
      <c r="E485">
        <v>5600</v>
      </c>
      <c r="F485">
        <f t="shared" si="43"/>
        <v>0.13156539018227315</v>
      </c>
      <c r="G485" t="e">
        <v>#N/A</v>
      </c>
      <c r="H485">
        <f t="shared" si="44"/>
        <v>0</v>
      </c>
      <c r="I485">
        <f t="shared" si="45"/>
        <v>0</v>
      </c>
      <c r="J485">
        <v>116.36738510000001</v>
      </c>
      <c r="K485">
        <f t="shared" si="46"/>
        <v>9.5963934844707065E-3</v>
      </c>
      <c r="L485">
        <v>20.8697193</v>
      </c>
      <c r="M485">
        <f t="shared" si="47"/>
        <v>6.4031059294226327E-3</v>
      </c>
      <c r="O485">
        <v>22</v>
      </c>
      <c r="P485">
        <v>7.6375465000000003E-2</v>
      </c>
      <c r="Q485">
        <v>12</v>
      </c>
      <c r="R485">
        <v>0.19506136099999999</v>
      </c>
      <c r="S485">
        <v>29</v>
      </c>
      <c r="T485">
        <v>0.12111332599999999</v>
      </c>
      <c r="U485" t="str">
        <f>INDEX(ClusterAssignments!$C$2:$C$545,MATCH('Cities&amp;Data'!B485,ClusterAssignments!$A$2:$A$545,0))</f>
        <v>22</v>
      </c>
    </row>
    <row r="486" spans="1:21">
      <c r="A486" s="1" t="s">
        <v>24</v>
      </c>
      <c r="B486" s="1" t="s">
        <v>602</v>
      </c>
      <c r="C486">
        <v>285</v>
      </c>
      <c r="D486">
        <f t="shared" si="42"/>
        <v>1.9292604501607719E-2</v>
      </c>
      <c r="E486">
        <v>2800</v>
      </c>
      <c r="F486">
        <f t="shared" si="43"/>
        <v>6.2875647032848411E-2</v>
      </c>
      <c r="G486" t="e">
        <v>#N/A</v>
      </c>
      <c r="H486">
        <f t="shared" si="44"/>
        <v>0</v>
      </c>
      <c r="I486">
        <f t="shared" si="45"/>
        <v>0</v>
      </c>
      <c r="J486">
        <v>116.1483533</v>
      </c>
      <c r="K486">
        <f t="shared" si="46"/>
        <v>9.5581234373488828E-3</v>
      </c>
      <c r="L486">
        <v>15.607401400000001</v>
      </c>
      <c r="M486">
        <f t="shared" si="47"/>
        <v>3.3378956162671593E-3</v>
      </c>
      <c r="O486">
        <v>22</v>
      </c>
      <c r="P486">
        <v>0.18331524199999999</v>
      </c>
      <c r="Q486">
        <v>12</v>
      </c>
      <c r="R486">
        <v>0.16873760199999999</v>
      </c>
      <c r="S486">
        <v>29</v>
      </c>
      <c r="T486">
        <v>0.12687690700000001</v>
      </c>
      <c r="U486" t="str">
        <f>INDEX(ClusterAssignments!$C$2:$C$545,MATCH('Cities&amp;Data'!B486,ClusterAssignments!$A$2:$A$545,0))</f>
        <v>22</v>
      </c>
    </row>
    <row r="487" spans="1:21">
      <c r="A487" s="1" t="s">
        <v>24</v>
      </c>
      <c r="B487" s="1" t="s">
        <v>603</v>
      </c>
      <c r="C487">
        <v>137</v>
      </c>
      <c r="D487">
        <f t="shared" si="42"/>
        <v>6.7693349128448129E-3</v>
      </c>
      <c r="E487">
        <v>5700</v>
      </c>
      <c r="F487">
        <f t="shared" si="43"/>
        <v>0.1340185952947526</v>
      </c>
      <c r="G487" t="e">
        <v>#N/A</v>
      </c>
      <c r="H487">
        <f t="shared" si="44"/>
        <v>0</v>
      </c>
      <c r="I487">
        <f t="shared" si="45"/>
        <v>0</v>
      </c>
      <c r="J487">
        <v>116.1483533</v>
      </c>
      <c r="K487">
        <f t="shared" si="46"/>
        <v>9.5581234373488828E-3</v>
      </c>
      <c r="L487">
        <v>15.607401400000001</v>
      </c>
      <c r="M487">
        <f t="shared" si="47"/>
        <v>3.3378956162671593E-3</v>
      </c>
      <c r="O487">
        <v>22</v>
      </c>
      <c r="P487">
        <v>0.10199083</v>
      </c>
      <c r="Q487">
        <v>12</v>
      </c>
      <c r="R487">
        <v>0.239831303</v>
      </c>
      <c r="S487">
        <v>29</v>
      </c>
      <c r="T487">
        <v>0.151504736</v>
      </c>
      <c r="U487" t="str">
        <f>INDEX(ClusterAssignments!$C$2:$C$545,MATCH('Cities&amp;Data'!B487,ClusterAssignments!$A$2:$A$545,0))</f>
        <v>22</v>
      </c>
    </row>
    <row r="488" spans="1:21">
      <c r="A488" s="1" t="s">
        <v>39</v>
      </c>
      <c r="B488" s="1" t="s">
        <v>527</v>
      </c>
      <c r="C488">
        <v>153</v>
      </c>
      <c r="D488">
        <f t="shared" si="42"/>
        <v>8.1232018954137761E-3</v>
      </c>
      <c r="E488">
        <v>8900</v>
      </c>
      <c r="F488">
        <f t="shared" si="43"/>
        <v>0.21252115889409515</v>
      </c>
      <c r="G488" t="e">
        <v>#N/A</v>
      </c>
      <c r="H488">
        <f t="shared" si="44"/>
        <v>0</v>
      </c>
      <c r="I488">
        <f t="shared" si="45"/>
        <v>0</v>
      </c>
      <c r="J488">
        <v>115.960514</v>
      </c>
      <c r="K488">
        <f t="shared" si="46"/>
        <v>9.5253034593259199E-3</v>
      </c>
      <c r="L488">
        <v>11.287932</v>
      </c>
      <c r="M488">
        <f t="shared" si="47"/>
        <v>8.2187845351849832E-4</v>
      </c>
      <c r="O488">
        <v>25</v>
      </c>
      <c r="P488">
        <v>4.1951369000000002E-2</v>
      </c>
      <c r="Q488">
        <v>14</v>
      </c>
      <c r="R488">
        <v>6.0407958999999997E-2</v>
      </c>
      <c r="S488">
        <v>27</v>
      </c>
      <c r="T488">
        <v>0.17156017400000001</v>
      </c>
      <c r="U488" t="str">
        <f>INDEX(ClusterAssignments!$C$2:$C$545,MATCH('Cities&amp;Data'!B488,ClusterAssignments!$A$2:$A$545,0))</f>
        <v>25</v>
      </c>
    </row>
    <row r="489" spans="1:21">
      <c r="A489" s="1" t="s">
        <v>60</v>
      </c>
      <c r="B489" s="1" t="s">
        <v>494</v>
      </c>
      <c r="C489">
        <v>1062</v>
      </c>
      <c r="D489">
        <f t="shared" si="42"/>
        <v>8.5039769842612967E-2</v>
      </c>
      <c r="E489">
        <v>3300</v>
      </c>
      <c r="F489">
        <f t="shared" si="43"/>
        <v>7.5141672595245693E-2</v>
      </c>
      <c r="G489">
        <v>270</v>
      </c>
      <c r="H489">
        <f t="shared" si="44"/>
        <v>270</v>
      </c>
      <c r="I489">
        <f t="shared" si="45"/>
        <v>0.216</v>
      </c>
      <c r="J489">
        <v>115.71163490000001</v>
      </c>
      <c r="K489">
        <f t="shared" si="46"/>
        <v>9.481818381430215E-3</v>
      </c>
      <c r="L489">
        <v>46.508616099999998</v>
      </c>
      <c r="M489">
        <f t="shared" si="47"/>
        <v>2.1337325484894351E-2</v>
      </c>
      <c r="N489" t="s">
        <v>661</v>
      </c>
      <c r="O489">
        <v>7</v>
      </c>
      <c r="P489">
        <v>0.18310210399999999</v>
      </c>
      <c r="Q489">
        <v>12</v>
      </c>
      <c r="R489">
        <v>0.36673586600000002</v>
      </c>
      <c r="S489">
        <v>9</v>
      </c>
      <c r="T489">
        <v>0.19694129499999999</v>
      </c>
      <c r="U489" t="str">
        <f>INDEX(ClusterAssignments!$C$2:$C$545,MATCH('Cities&amp;Data'!B489,ClusterAssignments!$A$2:$A$545,0))</f>
        <v>7</v>
      </c>
    </row>
    <row r="490" spans="1:21">
      <c r="A490" s="1" t="s">
        <v>24</v>
      </c>
      <c r="B490" s="1" t="s">
        <v>604</v>
      </c>
      <c r="C490">
        <v>119</v>
      </c>
      <c r="D490">
        <f t="shared" si="42"/>
        <v>5.2462345574547297E-3</v>
      </c>
      <c r="E490">
        <v>6500</v>
      </c>
      <c r="F490">
        <f t="shared" si="43"/>
        <v>0.15364423619458822</v>
      </c>
      <c r="G490" t="e">
        <v>#N/A</v>
      </c>
      <c r="H490">
        <f t="shared" si="44"/>
        <v>0</v>
      </c>
      <c r="I490">
        <f t="shared" si="45"/>
        <v>0</v>
      </c>
      <c r="J490">
        <v>115.4085549</v>
      </c>
      <c r="K490">
        <f t="shared" si="46"/>
        <v>9.428863121592683E-3</v>
      </c>
      <c r="L490">
        <v>15.507991199999999</v>
      </c>
      <c r="M490">
        <f t="shared" si="47"/>
        <v>3.2799908723760967E-3</v>
      </c>
      <c r="O490">
        <v>22</v>
      </c>
      <c r="P490">
        <v>0.243183918</v>
      </c>
      <c r="Q490">
        <v>12</v>
      </c>
      <c r="R490">
        <v>0.41913814999999999</v>
      </c>
      <c r="S490">
        <v>27</v>
      </c>
      <c r="T490">
        <v>6.6741440999999999E-2</v>
      </c>
      <c r="U490" t="str">
        <f>INDEX(ClusterAssignments!$C$2:$C$545,MATCH('Cities&amp;Data'!B490,ClusterAssignments!$A$2:$A$545,0))</f>
        <v>22</v>
      </c>
    </row>
    <row r="491" spans="1:21">
      <c r="A491" s="1" t="s">
        <v>24</v>
      </c>
      <c r="B491" s="1" t="s">
        <v>605</v>
      </c>
      <c r="C491">
        <v>181</v>
      </c>
      <c r="D491">
        <f t="shared" si="42"/>
        <v>1.0492469114909459E-2</v>
      </c>
      <c r="E491">
        <v>4300</v>
      </c>
      <c r="F491">
        <f t="shared" si="43"/>
        <v>9.9673723720040228E-2</v>
      </c>
      <c r="G491" t="e">
        <v>#N/A</v>
      </c>
      <c r="H491">
        <f t="shared" si="44"/>
        <v>0</v>
      </c>
      <c r="I491">
        <f t="shared" si="45"/>
        <v>0</v>
      </c>
      <c r="J491">
        <v>115.4085549</v>
      </c>
      <c r="K491">
        <f t="shared" si="46"/>
        <v>9.428863121592683E-3</v>
      </c>
      <c r="L491">
        <v>15.507991199999999</v>
      </c>
      <c r="M491">
        <f t="shared" si="47"/>
        <v>3.2799908723760967E-3</v>
      </c>
      <c r="O491">
        <v>22</v>
      </c>
      <c r="P491">
        <v>2.5138114E-2</v>
      </c>
      <c r="Q491">
        <v>12</v>
      </c>
      <c r="R491">
        <v>9.4789707000000001E-2</v>
      </c>
      <c r="S491">
        <v>29</v>
      </c>
      <c r="T491">
        <v>2.4081541000000001E-2</v>
      </c>
      <c r="U491" t="str">
        <f>INDEX(ClusterAssignments!$C$2:$C$545,MATCH('Cities&amp;Data'!B491,ClusterAssignments!$A$2:$A$545,0))</f>
        <v>22</v>
      </c>
    </row>
    <row r="492" spans="1:21">
      <c r="A492" s="1" t="s">
        <v>24</v>
      </c>
      <c r="B492" s="1" t="s">
        <v>497</v>
      </c>
      <c r="C492">
        <v>479</v>
      </c>
      <c r="D492">
        <f t="shared" si="42"/>
        <v>3.5708241665256386E-2</v>
      </c>
      <c r="E492">
        <v>1600</v>
      </c>
      <c r="F492">
        <f t="shared" si="43"/>
        <v>3.3437185683094964E-2</v>
      </c>
      <c r="G492" t="e">
        <v>#N/A</v>
      </c>
      <c r="H492">
        <f t="shared" si="44"/>
        <v>0</v>
      </c>
      <c r="I492">
        <f t="shared" si="45"/>
        <v>0</v>
      </c>
      <c r="J492">
        <v>115.4085549</v>
      </c>
      <c r="K492">
        <f t="shared" si="46"/>
        <v>9.428863121592683E-3</v>
      </c>
      <c r="L492">
        <v>15.507991199999999</v>
      </c>
      <c r="M492">
        <f t="shared" si="47"/>
        <v>3.2799908723760967E-3</v>
      </c>
      <c r="O492">
        <v>7</v>
      </c>
      <c r="P492">
        <v>0.20852261699999999</v>
      </c>
      <c r="Q492">
        <v>12</v>
      </c>
      <c r="R492">
        <v>0.42027875999999997</v>
      </c>
      <c r="S492">
        <v>9</v>
      </c>
      <c r="T492">
        <v>0.25040095600000001</v>
      </c>
      <c r="U492" t="str">
        <f>INDEX(ClusterAssignments!$C$2:$C$545,MATCH('Cities&amp;Data'!B492,ClusterAssignments!$A$2:$A$545,0))</f>
        <v>7</v>
      </c>
    </row>
    <row r="493" spans="1:21">
      <c r="A493" s="1" t="s">
        <v>668</v>
      </c>
      <c r="B493" s="1" t="s">
        <v>606</v>
      </c>
      <c r="C493">
        <v>225</v>
      </c>
      <c r="D493">
        <f t="shared" si="42"/>
        <v>1.4215603316974107E-2</v>
      </c>
      <c r="E493">
        <v>3800</v>
      </c>
      <c r="F493">
        <f t="shared" si="43"/>
        <v>8.740769815764296E-2</v>
      </c>
      <c r="G493" t="e">
        <v>#N/A</v>
      </c>
      <c r="H493">
        <f t="shared" si="44"/>
        <v>0</v>
      </c>
      <c r="I493">
        <f t="shared" si="45"/>
        <v>0</v>
      </c>
      <c r="J493">
        <v>115.0781947</v>
      </c>
      <c r="K493">
        <f t="shared" si="46"/>
        <v>9.3711413641986673E-3</v>
      </c>
      <c r="L493">
        <v>25.4396883</v>
      </c>
      <c r="M493">
        <f t="shared" si="47"/>
        <v>9.0650348314376197E-3</v>
      </c>
      <c r="O493">
        <v>22</v>
      </c>
      <c r="P493">
        <v>4.0989860000000003E-2</v>
      </c>
      <c r="Q493">
        <v>12</v>
      </c>
      <c r="R493">
        <v>7.0263585000000003E-2</v>
      </c>
      <c r="S493">
        <v>29</v>
      </c>
      <c r="T493">
        <v>2.0908388E-2</v>
      </c>
      <c r="U493" t="str">
        <f>INDEX(ClusterAssignments!$C$2:$C$545,MATCH('Cities&amp;Data'!B493,ClusterAssignments!$A$2:$A$545,0))</f>
        <v>22</v>
      </c>
    </row>
    <row r="494" spans="1:21">
      <c r="A494" s="1" t="s">
        <v>24</v>
      </c>
      <c r="B494" s="1" t="s">
        <v>607</v>
      </c>
      <c r="C494">
        <v>148</v>
      </c>
      <c r="D494">
        <f t="shared" si="42"/>
        <v>7.7001184633609752E-3</v>
      </c>
      <c r="E494">
        <v>5200</v>
      </c>
      <c r="F494">
        <f t="shared" si="43"/>
        <v>0.12175256973235532</v>
      </c>
      <c r="G494" t="e">
        <v>#N/A</v>
      </c>
      <c r="H494">
        <f t="shared" si="44"/>
        <v>0</v>
      </c>
      <c r="I494">
        <f t="shared" si="45"/>
        <v>0</v>
      </c>
      <c r="J494">
        <v>113.9289581</v>
      </c>
      <c r="K494">
        <f t="shared" si="46"/>
        <v>9.1703424900802851E-3</v>
      </c>
      <c r="L494">
        <v>15.3091708</v>
      </c>
      <c r="M494">
        <f t="shared" si="47"/>
        <v>3.1641813845939746E-3</v>
      </c>
      <c r="O494">
        <v>22</v>
      </c>
      <c r="P494">
        <v>5.1059279999999999E-2</v>
      </c>
      <c r="Q494">
        <v>12</v>
      </c>
      <c r="R494">
        <v>0.16621730900000001</v>
      </c>
      <c r="S494">
        <v>29</v>
      </c>
      <c r="T494">
        <v>8.2597934999999997E-2</v>
      </c>
      <c r="U494" t="str">
        <f>INDEX(ClusterAssignments!$C$2:$C$545,MATCH('Cities&amp;Data'!B494,ClusterAssignments!$A$2:$A$545,0))</f>
        <v>22</v>
      </c>
    </row>
    <row r="495" spans="1:21">
      <c r="A495" s="1" t="s">
        <v>39</v>
      </c>
      <c r="B495" s="1" t="s">
        <v>330</v>
      </c>
      <c r="C495">
        <v>104</v>
      </c>
      <c r="D495">
        <f t="shared" si="42"/>
        <v>3.9769842612963277E-3</v>
      </c>
      <c r="E495">
        <v>12900</v>
      </c>
      <c r="F495">
        <f t="shared" si="43"/>
        <v>0.31064936339327331</v>
      </c>
      <c r="G495" t="e">
        <v>#N/A</v>
      </c>
      <c r="H495">
        <f t="shared" si="44"/>
        <v>0</v>
      </c>
      <c r="I495">
        <f t="shared" si="45"/>
        <v>0</v>
      </c>
      <c r="J495">
        <v>113.8288869</v>
      </c>
      <c r="K495">
        <f t="shared" si="46"/>
        <v>9.152857679474987E-3</v>
      </c>
      <c r="L495">
        <v>11.08043325</v>
      </c>
      <c r="M495">
        <f t="shared" si="47"/>
        <v>7.01013975059896E-4</v>
      </c>
      <c r="O495">
        <v>20</v>
      </c>
      <c r="P495">
        <v>4.1912968000000002E-2</v>
      </c>
      <c r="Q495">
        <v>14</v>
      </c>
      <c r="R495">
        <v>0.84293998699999995</v>
      </c>
      <c r="S495">
        <v>23</v>
      </c>
      <c r="T495">
        <v>0.21170792299999999</v>
      </c>
      <c r="U495" t="str">
        <f>INDEX(ClusterAssignments!$C$2:$C$545,MATCH('Cities&amp;Data'!B495,ClusterAssignments!$A$2:$A$545,0))</f>
        <v>20</v>
      </c>
    </row>
    <row r="496" spans="1:21">
      <c r="A496" s="1" t="s">
        <v>39</v>
      </c>
      <c r="B496" s="1" t="s">
        <v>336</v>
      </c>
      <c r="C496">
        <v>101</v>
      </c>
      <c r="D496">
        <f t="shared" si="42"/>
        <v>3.723134202064647E-3</v>
      </c>
      <c r="E496">
        <v>13200</v>
      </c>
      <c r="F496">
        <f t="shared" si="43"/>
        <v>0.31800897873071166</v>
      </c>
      <c r="G496" t="e">
        <v>#N/A</v>
      </c>
      <c r="H496">
        <f t="shared" si="44"/>
        <v>0</v>
      </c>
      <c r="I496">
        <f t="shared" si="45"/>
        <v>0</v>
      </c>
      <c r="J496">
        <v>113.8288869</v>
      </c>
      <c r="K496">
        <f t="shared" si="46"/>
        <v>9.152857679474987E-3</v>
      </c>
      <c r="L496">
        <v>11.08043325</v>
      </c>
      <c r="M496">
        <f t="shared" si="47"/>
        <v>7.01013975059896E-4</v>
      </c>
      <c r="O496">
        <v>20</v>
      </c>
      <c r="P496">
        <v>2.5543040999999999E-2</v>
      </c>
      <c r="Q496">
        <v>14</v>
      </c>
      <c r="R496">
        <v>0.97283903800000004</v>
      </c>
      <c r="S496">
        <v>23</v>
      </c>
      <c r="T496">
        <v>0.27882344399999998</v>
      </c>
      <c r="U496" t="str">
        <f>INDEX(ClusterAssignments!$C$2:$C$545,MATCH('Cities&amp;Data'!B496,ClusterAssignments!$A$2:$A$545,0))</f>
        <v>20</v>
      </c>
    </row>
    <row r="497" spans="1:21">
      <c r="A497" s="1" t="s">
        <v>10</v>
      </c>
      <c r="B497" s="1" t="s">
        <v>500</v>
      </c>
      <c r="C497">
        <v>337</v>
      </c>
      <c r="D497">
        <f t="shared" si="42"/>
        <v>2.3692672194956844E-2</v>
      </c>
      <c r="E497">
        <v>2200</v>
      </c>
      <c r="F497">
        <f t="shared" si="43"/>
        <v>4.8156416357971688E-2</v>
      </c>
      <c r="G497" t="e">
        <v>#N/A</v>
      </c>
      <c r="H497">
        <f t="shared" si="44"/>
        <v>0</v>
      </c>
      <c r="I497">
        <f t="shared" si="45"/>
        <v>0</v>
      </c>
      <c r="J497">
        <v>113.4267856</v>
      </c>
      <c r="K497">
        <f t="shared" si="46"/>
        <v>9.0826010514477064E-3</v>
      </c>
      <c r="L497">
        <v>33.85618565</v>
      </c>
      <c r="M497">
        <f t="shared" si="47"/>
        <v>1.3967500810899963E-2</v>
      </c>
      <c r="O497">
        <v>7</v>
      </c>
      <c r="P497">
        <v>0.211899062</v>
      </c>
      <c r="Q497">
        <v>12</v>
      </c>
      <c r="R497">
        <v>0.24749252699999999</v>
      </c>
      <c r="S497">
        <v>29</v>
      </c>
      <c r="T497">
        <v>0.237114345</v>
      </c>
      <c r="U497" t="str">
        <f>INDEX(ClusterAssignments!$C$2:$C$545,MATCH('Cities&amp;Data'!B497,ClusterAssignments!$A$2:$A$545,0))</f>
        <v>7</v>
      </c>
    </row>
    <row r="498" spans="1:21">
      <c r="A498" s="1" t="s">
        <v>24</v>
      </c>
      <c r="B498" s="1" t="s">
        <v>342</v>
      </c>
      <c r="C498">
        <v>57</v>
      </c>
      <c r="D498">
        <f t="shared" si="42"/>
        <v>0</v>
      </c>
      <c r="E498">
        <v>13400</v>
      </c>
      <c r="F498">
        <f t="shared" si="43"/>
        <v>0.32291538895567057</v>
      </c>
      <c r="G498" t="e">
        <v>#N/A</v>
      </c>
      <c r="H498">
        <f t="shared" si="44"/>
        <v>0</v>
      </c>
      <c r="I498">
        <f t="shared" si="45"/>
        <v>0</v>
      </c>
      <c r="J498">
        <v>113.1891596</v>
      </c>
      <c r="K498">
        <f t="shared" si="46"/>
        <v>9.0410821568517145E-3</v>
      </c>
      <c r="L498">
        <v>15.209760599999999</v>
      </c>
      <c r="M498">
        <f t="shared" si="47"/>
        <v>3.1062766407029124E-3</v>
      </c>
      <c r="O498">
        <v>20</v>
      </c>
      <c r="P498">
        <v>2.1783166E-2</v>
      </c>
      <c r="Q498">
        <v>14</v>
      </c>
      <c r="R498">
        <v>1.068002874</v>
      </c>
      <c r="S498">
        <v>23</v>
      </c>
      <c r="T498">
        <v>0.33240248700000002</v>
      </c>
      <c r="U498" t="str">
        <f>INDEX(ClusterAssignments!$C$2:$C$545,MATCH('Cities&amp;Data'!B498,ClusterAssignments!$A$2:$A$545,0))</f>
        <v>20</v>
      </c>
    </row>
    <row r="499" spans="1:21">
      <c r="A499" s="1" t="s">
        <v>24</v>
      </c>
      <c r="B499" s="1" t="s">
        <v>529</v>
      </c>
      <c r="C499">
        <v>98</v>
      </c>
      <c r="D499">
        <f t="shared" si="42"/>
        <v>3.4692841428329668E-3</v>
      </c>
      <c r="E499">
        <v>7800</v>
      </c>
      <c r="F499">
        <f t="shared" si="43"/>
        <v>0.18553590265682113</v>
      </c>
      <c r="G499" t="e">
        <v>#N/A</v>
      </c>
      <c r="H499">
        <f t="shared" si="44"/>
        <v>0</v>
      </c>
      <c r="I499">
        <f t="shared" si="45"/>
        <v>0</v>
      </c>
      <c r="J499">
        <v>113.1891596</v>
      </c>
      <c r="K499">
        <f t="shared" si="46"/>
        <v>9.0410821568517145E-3</v>
      </c>
      <c r="L499">
        <v>15.209760599999999</v>
      </c>
      <c r="M499">
        <f t="shared" si="47"/>
        <v>3.1062766407029124E-3</v>
      </c>
      <c r="O499">
        <v>25</v>
      </c>
      <c r="P499">
        <v>6.0030304999999999E-2</v>
      </c>
      <c r="Q499">
        <v>14</v>
      </c>
      <c r="R499">
        <v>0.162027107</v>
      </c>
      <c r="S499">
        <v>27</v>
      </c>
      <c r="T499">
        <v>4.9053078E-2</v>
      </c>
      <c r="U499" t="str">
        <f>INDEX(ClusterAssignments!$C$2:$C$545,MATCH('Cities&amp;Data'!B499,ClusterAssignments!$A$2:$A$545,0))</f>
        <v>25</v>
      </c>
    </row>
    <row r="500" spans="1:21">
      <c r="A500" s="1" t="s">
        <v>24</v>
      </c>
      <c r="B500" s="1" t="s">
        <v>608</v>
      </c>
      <c r="C500">
        <v>132</v>
      </c>
      <c r="D500">
        <f t="shared" si="42"/>
        <v>6.3462514807920119E-3</v>
      </c>
      <c r="E500">
        <v>5800</v>
      </c>
      <c r="F500">
        <f t="shared" si="43"/>
        <v>0.13647180040723206</v>
      </c>
      <c r="G500" t="e">
        <v>#N/A</v>
      </c>
      <c r="H500">
        <f t="shared" si="44"/>
        <v>0</v>
      </c>
      <c r="I500">
        <f t="shared" si="45"/>
        <v>0</v>
      </c>
      <c r="J500">
        <v>113.1891596</v>
      </c>
      <c r="K500">
        <f t="shared" si="46"/>
        <v>9.0410821568517145E-3</v>
      </c>
      <c r="L500">
        <v>15.209760599999999</v>
      </c>
      <c r="M500">
        <f t="shared" si="47"/>
        <v>3.1062766407029124E-3</v>
      </c>
      <c r="O500">
        <v>22</v>
      </c>
      <c r="P500">
        <v>0.117520665</v>
      </c>
      <c r="Q500">
        <v>12</v>
      </c>
      <c r="R500">
        <v>0.26180302999999999</v>
      </c>
      <c r="S500">
        <v>27</v>
      </c>
      <c r="T500">
        <v>0.15548825199999999</v>
      </c>
      <c r="U500" t="str">
        <f>INDEX(ClusterAssignments!$C$2:$C$545,MATCH('Cities&amp;Data'!B500,ClusterAssignments!$A$2:$A$545,0))</f>
        <v>22</v>
      </c>
    </row>
    <row r="501" spans="1:21">
      <c r="A501" s="1" t="s">
        <v>39</v>
      </c>
      <c r="B501" s="1" t="s">
        <v>348</v>
      </c>
      <c r="C501">
        <v>101</v>
      </c>
      <c r="D501">
        <f t="shared" si="42"/>
        <v>3.723134202064647E-3</v>
      </c>
      <c r="E501">
        <v>13100</v>
      </c>
      <c r="F501">
        <f t="shared" si="43"/>
        <v>0.31555577361823223</v>
      </c>
      <c r="G501" t="e">
        <v>#N/A</v>
      </c>
      <c r="H501">
        <f t="shared" si="44"/>
        <v>0</v>
      </c>
      <c r="I501">
        <f t="shared" si="45"/>
        <v>0</v>
      </c>
      <c r="J501">
        <v>112.976236</v>
      </c>
      <c r="K501">
        <f t="shared" si="46"/>
        <v>9.0038793570511935E-3</v>
      </c>
      <c r="L501">
        <v>10.997433750000001</v>
      </c>
      <c r="M501">
        <f t="shared" si="47"/>
        <v>6.5266818367645514E-4</v>
      </c>
      <c r="O501">
        <v>20</v>
      </c>
      <c r="P501">
        <v>3.0329689E-2</v>
      </c>
      <c r="Q501">
        <v>14</v>
      </c>
      <c r="R501">
        <v>0.92927320400000002</v>
      </c>
      <c r="S501">
        <v>23</v>
      </c>
      <c r="T501">
        <v>0.25580752499999998</v>
      </c>
      <c r="U501" t="str">
        <f>INDEX(ClusterAssignments!$C$2:$C$545,MATCH('Cities&amp;Data'!B501,ClusterAssignments!$A$2:$A$545,0))</f>
        <v>20</v>
      </c>
    </row>
    <row r="502" spans="1:21">
      <c r="A502" s="1" t="s">
        <v>700</v>
      </c>
      <c r="B502" s="1" t="s">
        <v>503</v>
      </c>
      <c r="C502">
        <v>1217</v>
      </c>
      <c r="D502">
        <f t="shared" si="42"/>
        <v>9.8155356236249783E-2</v>
      </c>
      <c r="E502">
        <v>3600</v>
      </c>
      <c r="F502">
        <f t="shared" si="43"/>
        <v>8.2501287932684048E-2</v>
      </c>
      <c r="G502" t="e">
        <v>#N/A</v>
      </c>
      <c r="H502">
        <f t="shared" si="44"/>
        <v>0</v>
      </c>
      <c r="I502">
        <f t="shared" si="45"/>
        <v>0</v>
      </c>
      <c r="J502">
        <v>112.689528</v>
      </c>
      <c r="K502">
        <f t="shared" si="46"/>
        <v>8.953784673675521E-3</v>
      </c>
      <c r="L502">
        <v>21.455215500000001</v>
      </c>
      <c r="M502">
        <f t="shared" si="47"/>
        <v>6.7441474675162061E-3</v>
      </c>
      <c r="N502" t="s">
        <v>37</v>
      </c>
      <c r="O502">
        <v>7</v>
      </c>
      <c r="P502">
        <v>0.36240783199999999</v>
      </c>
      <c r="Q502">
        <v>12</v>
      </c>
      <c r="R502">
        <v>0.51771523900000005</v>
      </c>
      <c r="S502">
        <v>9</v>
      </c>
      <c r="T502">
        <v>0.37197053499999999</v>
      </c>
      <c r="U502" t="str">
        <f>INDEX(ClusterAssignments!$C$2:$C$545,MATCH('Cities&amp;Data'!B502,ClusterAssignments!$A$2:$A$545,0))</f>
        <v>7</v>
      </c>
    </row>
    <row r="503" spans="1:21">
      <c r="A503" s="1" t="s">
        <v>24</v>
      </c>
      <c r="B503" s="1" t="s">
        <v>609</v>
      </c>
      <c r="C503">
        <v>130</v>
      </c>
      <c r="D503">
        <f t="shared" si="42"/>
        <v>6.177018107970892E-3</v>
      </c>
      <c r="E503">
        <v>5900</v>
      </c>
      <c r="F503">
        <f t="shared" si="43"/>
        <v>0.13892500551971151</v>
      </c>
      <c r="G503" t="e">
        <v>#N/A</v>
      </c>
      <c r="H503">
        <f t="shared" si="44"/>
        <v>0</v>
      </c>
      <c r="I503">
        <f t="shared" si="45"/>
        <v>0</v>
      </c>
      <c r="J503">
        <v>112.4493612</v>
      </c>
      <c r="K503">
        <f t="shared" si="46"/>
        <v>8.9118218410955147E-3</v>
      </c>
      <c r="L503">
        <v>15.1103504</v>
      </c>
      <c r="M503">
        <f t="shared" si="47"/>
        <v>3.0483718968118511E-3</v>
      </c>
      <c r="O503">
        <v>22</v>
      </c>
      <c r="P503">
        <v>0.13261479700000001</v>
      </c>
      <c r="Q503">
        <v>12</v>
      </c>
      <c r="R503">
        <v>0.28187867</v>
      </c>
      <c r="S503">
        <v>27</v>
      </c>
      <c r="T503">
        <v>0.140064616</v>
      </c>
      <c r="U503" t="str">
        <f>INDEX(ClusterAssignments!$C$2:$C$545,MATCH('Cities&amp;Data'!B503,ClusterAssignments!$A$2:$A$545,0))</f>
        <v>22</v>
      </c>
    </row>
    <row r="504" spans="1:21">
      <c r="A504" s="1" t="s">
        <v>24</v>
      </c>
      <c r="B504" s="1" t="s">
        <v>610</v>
      </c>
      <c r="C504">
        <v>207</v>
      </c>
      <c r="D504">
        <f t="shared" si="42"/>
        <v>1.2692502961584024E-2</v>
      </c>
      <c r="E504">
        <v>3700</v>
      </c>
      <c r="F504">
        <f t="shared" si="43"/>
        <v>8.4954493045163504E-2</v>
      </c>
      <c r="G504" t="e">
        <v>#N/A</v>
      </c>
      <c r="H504">
        <f t="shared" si="44"/>
        <v>0</v>
      </c>
      <c r="I504">
        <f t="shared" si="45"/>
        <v>0</v>
      </c>
      <c r="J504">
        <v>112.4493612</v>
      </c>
      <c r="K504">
        <f t="shared" si="46"/>
        <v>8.9118218410955147E-3</v>
      </c>
      <c r="L504">
        <v>15.1103504</v>
      </c>
      <c r="M504">
        <f t="shared" si="47"/>
        <v>3.0483718968118511E-3</v>
      </c>
      <c r="O504">
        <v>22</v>
      </c>
      <c r="P504">
        <v>5.9647418000000001E-2</v>
      </c>
      <c r="Q504">
        <v>12</v>
      </c>
      <c r="R504">
        <v>9.9826531999999996E-2</v>
      </c>
      <c r="S504">
        <v>29</v>
      </c>
      <c r="T504">
        <v>3.6745760000000002E-2</v>
      </c>
      <c r="U504" t="str">
        <f>INDEX(ClusterAssignments!$C$2:$C$545,MATCH('Cities&amp;Data'!B504,ClusterAssignments!$A$2:$A$545,0))</f>
        <v>22</v>
      </c>
    </row>
    <row r="505" spans="1:21">
      <c r="A505" s="1" t="s">
        <v>24</v>
      </c>
      <c r="B505" s="1" t="s">
        <v>531</v>
      </c>
      <c r="C505">
        <v>96</v>
      </c>
      <c r="D505">
        <f t="shared" si="42"/>
        <v>3.3000507700118465E-3</v>
      </c>
      <c r="E505">
        <v>7900</v>
      </c>
      <c r="F505">
        <f t="shared" si="43"/>
        <v>0.18798910776930058</v>
      </c>
      <c r="G505" t="e">
        <v>#N/A</v>
      </c>
      <c r="H505">
        <f t="shared" si="44"/>
        <v>0</v>
      </c>
      <c r="I505">
        <f t="shared" si="45"/>
        <v>0</v>
      </c>
      <c r="J505">
        <v>112.4493612</v>
      </c>
      <c r="K505">
        <f t="shared" si="46"/>
        <v>8.9118218410955147E-3</v>
      </c>
      <c r="L505">
        <v>15.1103504</v>
      </c>
      <c r="M505">
        <f t="shared" si="47"/>
        <v>3.0483718968118511E-3</v>
      </c>
      <c r="O505">
        <v>25</v>
      </c>
      <c r="P505">
        <v>5.3867537E-2</v>
      </c>
      <c r="Q505">
        <v>14</v>
      </c>
      <c r="R505">
        <v>0.14861171300000001</v>
      </c>
      <c r="S505">
        <v>27</v>
      </c>
      <c r="T505">
        <v>5.5843470999999999E-2</v>
      </c>
      <c r="U505" t="str">
        <f>INDEX(ClusterAssignments!$C$2:$C$545,MATCH('Cities&amp;Data'!B505,ClusterAssignments!$A$2:$A$545,0))</f>
        <v>25</v>
      </c>
    </row>
    <row r="506" spans="1:21">
      <c r="A506" s="1" t="s">
        <v>47</v>
      </c>
      <c r="B506" s="1" t="s">
        <v>611</v>
      </c>
      <c r="C506">
        <v>231</v>
      </c>
      <c r="D506">
        <f t="shared" si="42"/>
        <v>1.4723303435437467E-2</v>
      </c>
      <c r="E506">
        <v>4300</v>
      </c>
      <c r="F506">
        <f t="shared" si="43"/>
        <v>9.9673723720040228E-2</v>
      </c>
      <c r="G506" t="e">
        <v>#N/A</v>
      </c>
      <c r="H506">
        <f t="shared" si="44"/>
        <v>0</v>
      </c>
      <c r="I506">
        <f t="shared" si="45"/>
        <v>0</v>
      </c>
      <c r="J506">
        <v>112.4322561</v>
      </c>
      <c r="K506">
        <f t="shared" si="46"/>
        <v>8.9088331746871516E-3</v>
      </c>
      <c r="L506">
        <v>20.163979999999999</v>
      </c>
      <c r="M506">
        <f t="shared" si="47"/>
        <v>5.9920248389474396E-3</v>
      </c>
      <c r="O506">
        <v>22</v>
      </c>
      <c r="P506">
        <v>1.5835714000000001E-2</v>
      </c>
      <c r="Q506">
        <v>12</v>
      </c>
      <c r="R506">
        <v>7.1949623000000004E-2</v>
      </c>
      <c r="S506">
        <v>29</v>
      </c>
      <c r="T506">
        <v>1.3508967E-2</v>
      </c>
      <c r="U506" t="str">
        <f>INDEX(ClusterAssignments!$C$2:$C$545,MATCH('Cities&amp;Data'!B506,ClusterAssignments!$A$2:$A$545,0))</f>
        <v>22</v>
      </c>
    </row>
    <row r="507" spans="1:21">
      <c r="A507" s="1" t="s">
        <v>644</v>
      </c>
      <c r="B507" s="1" t="s">
        <v>612</v>
      </c>
      <c r="C507">
        <v>194</v>
      </c>
      <c r="D507">
        <f t="shared" si="42"/>
        <v>1.1592486038246742E-2</v>
      </c>
      <c r="E507">
        <v>5600</v>
      </c>
      <c r="F507">
        <f t="shared" si="43"/>
        <v>0.13156539018227315</v>
      </c>
      <c r="G507" t="e">
        <v>#N/A</v>
      </c>
      <c r="H507">
        <f t="shared" si="44"/>
        <v>0</v>
      </c>
      <c r="I507">
        <f t="shared" si="45"/>
        <v>0</v>
      </c>
      <c r="J507">
        <v>112.3166272</v>
      </c>
      <c r="K507">
        <f t="shared" si="46"/>
        <v>8.8886300651311676E-3</v>
      </c>
      <c r="L507">
        <v>18.350984749999999</v>
      </c>
      <c r="M507">
        <f t="shared" si="47"/>
        <v>4.9359860659949567E-3</v>
      </c>
      <c r="O507">
        <v>22</v>
      </c>
      <c r="P507">
        <v>7.8238772999999998E-2</v>
      </c>
      <c r="Q507">
        <v>12</v>
      </c>
      <c r="R507">
        <v>0.199229291</v>
      </c>
      <c r="S507">
        <v>29</v>
      </c>
      <c r="T507">
        <v>0.122847228</v>
      </c>
      <c r="U507" t="str">
        <f>INDEX(ClusterAssignments!$C$2:$C$545,MATCH('Cities&amp;Data'!B507,ClusterAssignments!$A$2:$A$545,0))</f>
        <v>22</v>
      </c>
    </row>
    <row r="508" spans="1:21">
      <c r="A508" s="1" t="s">
        <v>39</v>
      </c>
      <c r="B508" s="1" t="s">
        <v>533</v>
      </c>
      <c r="C508">
        <v>130</v>
      </c>
      <c r="D508">
        <f t="shared" si="42"/>
        <v>6.177018107970892E-3</v>
      </c>
      <c r="E508">
        <v>10200</v>
      </c>
      <c r="F508">
        <f t="shared" si="43"/>
        <v>0.24441282535632805</v>
      </c>
      <c r="G508" t="e">
        <v>#N/A</v>
      </c>
      <c r="H508">
        <f t="shared" si="44"/>
        <v>0</v>
      </c>
      <c r="I508">
        <f t="shared" si="45"/>
        <v>0</v>
      </c>
      <c r="J508">
        <v>112.12358519999999</v>
      </c>
      <c r="K508">
        <f t="shared" si="46"/>
        <v>8.8549010520997673E-3</v>
      </c>
      <c r="L508">
        <v>10.914434249999999</v>
      </c>
      <c r="M508">
        <f t="shared" si="47"/>
        <v>6.043223922930132E-4</v>
      </c>
      <c r="O508">
        <v>25</v>
      </c>
      <c r="P508">
        <v>0.200910114</v>
      </c>
      <c r="Q508">
        <v>14</v>
      </c>
      <c r="R508">
        <v>0.12373846300000001</v>
      </c>
      <c r="S508">
        <v>23</v>
      </c>
      <c r="T508">
        <v>5.6879290999999998E-2</v>
      </c>
      <c r="U508" t="str">
        <f>INDEX(ClusterAssignments!$C$2:$C$545,MATCH('Cities&amp;Data'!B508,ClusterAssignments!$A$2:$A$545,0))</f>
        <v>25</v>
      </c>
    </row>
    <row r="509" spans="1:21">
      <c r="A509" s="1" t="s">
        <v>701</v>
      </c>
      <c r="B509" s="1" t="s">
        <v>535</v>
      </c>
      <c r="C509">
        <v>984</v>
      </c>
      <c r="D509">
        <f t="shared" si="42"/>
        <v>7.8439668302589277E-2</v>
      </c>
      <c r="E509">
        <v>7800</v>
      </c>
      <c r="F509">
        <f t="shared" si="43"/>
        <v>0.18553590265682113</v>
      </c>
      <c r="G509">
        <v>65</v>
      </c>
      <c r="H509">
        <f t="shared" si="44"/>
        <v>65</v>
      </c>
      <c r="I509">
        <f t="shared" si="45"/>
        <v>5.1999999999999998E-2</v>
      </c>
      <c r="J509">
        <v>112.1137008</v>
      </c>
      <c r="K509">
        <f t="shared" si="46"/>
        <v>8.8531740131320442E-3</v>
      </c>
      <c r="L509">
        <v>46.553386549999999</v>
      </c>
      <c r="M509">
        <f t="shared" si="47"/>
        <v>2.1363403507482955E-2</v>
      </c>
      <c r="N509" t="s">
        <v>650</v>
      </c>
      <c r="O509">
        <v>25</v>
      </c>
      <c r="P509">
        <v>0.47772692100000003</v>
      </c>
      <c r="Q509">
        <v>14</v>
      </c>
      <c r="R509">
        <v>0.532569136</v>
      </c>
      <c r="S509">
        <v>27</v>
      </c>
      <c r="T509">
        <v>0.44319117800000002</v>
      </c>
      <c r="U509" t="str">
        <f>INDEX(ClusterAssignments!$C$2:$C$545,MATCH('Cities&amp;Data'!B509,ClusterAssignments!$A$2:$A$545,0))</f>
        <v>25</v>
      </c>
    </row>
    <row r="510" spans="1:21">
      <c r="A510" s="1" t="s">
        <v>24</v>
      </c>
      <c r="B510" s="1" t="s">
        <v>613</v>
      </c>
      <c r="C510">
        <v>199</v>
      </c>
      <c r="D510">
        <f t="shared" si="42"/>
        <v>1.2015569470299543E-2</v>
      </c>
      <c r="E510">
        <v>3800</v>
      </c>
      <c r="F510">
        <f t="shared" si="43"/>
        <v>8.740769815764296E-2</v>
      </c>
      <c r="G510" t="e">
        <v>#N/A</v>
      </c>
      <c r="H510">
        <f t="shared" si="44"/>
        <v>0</v>
      </c>
      <c r="I510">
        <f t="shared" si="45"/>
        <v>0</v>
      </c>
      <c r="J510">
        <v>111.7095628</v>
      </c>
      <c r="K510">
        <f t="shared" si="46"/>
        <v>8.7825615253393167E-3</v>
      </c>
      <c r="L510">
        <v>15.0109402</v>
      </c>
      <c r="M510">
        <f t="shared" si="47"/>
        <v>2.9904671529207903E-3</v>
      </c>
      <c r="O510">
        <v>22</v>
      </c>
      <c r="P510">
        <v>5.2033600999999999E-2</v>
      </c>
      <c r="Q510">
        <v>12</v>
      </c>
      <c r="R510">
        <v>9.8307070999999996E-2</v>
      </c>
      <c r="S510">
        <v>29</v>
      </c>
      <c r="T510">
        <v>3.2841566000000003E-2</v>
      </c>
      <c r="U510" t="str">
        <f>INDEX(ClusterAssignments!$C$2:$C$545,MATCH('Cities&amp;Data'!B510,ClusterAssignments!$A$2:$A$545,0))</f>
        <v>22</v>
      </c>
    </row>
    <row r="511" spans="1:21">
      <c r="A511" s="1" t="s">
        <v>71</v>
      </c>
      <c r="B511" s="1" t="s">
        <v>506</v>
      </c>
      <c r="C511">
        <v>440</v>
      </c>
      <c r="D511">
        <f t="shared" si="42"/>
        <v>3.2408190895244542E-2</v>
      </c>
      <c r="E511">
        <v>2700</v>
      </c>
      <c r="F511">
        <f t="shared" si="43"/>
        <v>6.0422441920368962E-2</v>
      </c>
      <c r="G511">
        <v>15.8</v>
      </c>
      <c r="H511">
        <f t="shared" si="44"/>
        <v>15.8</v>
      </c>
      <c r="I511">
        <f t="shared" si="45"/>
        <v>1.264E-2</v>
      </c>
      <c r="J511">
        <v>111.69755929999999</v>
      </c>
      <c r="K511">
        <f t="shared" si="46"/>
        <v>8.7804642293730362E-3</v>
      </c>
      <c r="L511">
        <v>32.946374949999999</v>
      </c>
      <c r="M511">
        <f t="shared" si="47"/>
        <v>1.3437551614812967E-2</v>
      </c>
      <c r="O511">
        <v>7</v>
      </c>
      <c r="P511">
        <v>0.17428285900000001</v>
      </c>
      <c r="Q511">
        <v>12</v>
      </c>
      <c r="R511">
        <v>0.15000939399999999</v>
      </c>
      <c r="S511">
        <v>29</v>
      </c>
      <c r="T511">
        <v>0.15129341800000001</v>
      </c>
      <c r="U511" t="str">
        <f>INDEX(ClusterAssignments!$C$2:$C$545,MATCH('Cities&amp;Data'!B511,ClusterAssignments!$A$2:$A$545,0))</f>
        <v>7</v>
      </c>
    </row>
    <row r="512" spans="1:21">
      <c r="A512" s="1" t="s">
        <v>60</v>
      </c>
      <c r="B512" s="1" t="s">
        <v>509</v>
      </c>
      <c r="C512">
        <v>1230</v>
      </c>
      <c r="D512">
        <f t="shared" si="42"/>
        <v>9.9255373159587074E-2</v>
      </c>
      <c r="E512">
        <v>2700</v>
      </c>
      <c r="F512">
        <f t="shared" si="43"/>
        <v>6.0422441920368962E-2</v>
      </c>
      <c r="G512">
        <v>250</v>
      </c>
      <c r="H512">
        <f t="shared" si="44"/>
        <v>250</v>
      </c>
      <c r="I512">
        <f t="shared" si="45"/>
        <v>0.2</v>
      </c>
      <c r="J512">
        <v>111.4199052</v>
      </c>
      <c r="K512">
        <f t="shared" si="46"/>
        <v>8.7319514769299347E-3</v>
      </c>
      <c r="L512">
        <v>44.783617499999998</v>
      </c>
      <c r="M512">
        <f t="shared" si="47"/>
        <v>2.0332543257864939E-2</v>
      </c>
      <c r="O512">
        <v>7</v>
      </c>
      <c r="P512">
        <v>0.220864539</v>
      </c>
      <c r="Q512">
        <v>12</v>
      </c>
      <c r="R512">
        <v>0.61988101100000004</v>
      </c>
      <c r="S512">
        <v>9</v>
      </c>
      <c r="T512">
        <v>0.19814617100000001</v>
      </c>
      <c r="U512" t="str">
        <f>INDEX(ClusterAssignments!$C$2:$C$545,MATCH('Cities&amp;Data'!B512,ClusterAssignments!$A$2:$A$545,0))</f>
        <v>7</v>
      </c>
    </row>
    <row r="513" spans="1:21">
      <c r="A513" s="1" t="s">
        <v>18</v>
      </c>
      <c r="B513" s="1" t="s">
        <v>354</v>
      </c>
      <c r="C513">
        <v>62</v>
      </c>
      <c r="D513">
        <f t="shared" si="42"/>
        <v>4.230834320528008E-4</v>
      </c>
      <c r="E513">
        <v>15100</v>
      </c>
      <c r="F513">
        <f t="shared" si="43"/>
        <v>0.3646198758678213</v>
      </c>
      <c r="G513" t="e">
        <v>#N/A</v>
      </c>
      <c r="H513">
        <f t="shared" si="44"/>
        <v>0</v>
      </c>
      <c r="I513">
        <f t="shared" si="45"/>
        <v>0</v>
      </c>
      <c r="J513">
        <v>111.2095685</v>
      </c>
      <c r="K513">
        <f t="shared" si="46"/>
        <v>8.6952006698761252E-3</v>
      </c>
      <c r="L513">
        <v>13.647991599999999</v>
      </c>
      <c r="M513">
        <f t="shared" si="47"/>
        <v>2.1965728682328926E-3</v>
      </c>
      <c r="O513">
        <v>20</v>
      </c>
      <c r="P513">
        <v>0.15418401600000001</v>
      </c>
      <c r="Q513">
        <v>8</v>
      </c>
      <c r="R513">
        <v>1.044669122</v>
      </c>
      <c r="S513">
        <v>20</v>
      </c>
      <c r="T513">
        <v>0.23144619799999999</v>
      </c>
      <c r="U513" t="str">
        <f>INDEX(ClusterAssignments!$C$2:$C$545,MATCH('Cities&amp;Data'!B513,ClusterAssignments!$A$2:$A$545,0))</f>
        <v>20</v>
      </c>
    </row>
    <row r="514" spans="1:21">
      <c r="A514" s="1" t="s">
        <v>24</v>
      </c>
      <c r="B514" s="1" t="s">
        <v>614</v>
      </c>
      <c r="C514">
        <v>186</v>
      </c>
      <c r="D514">
        <f t="shared" si="42"/>
        <v>1.091555254696226E-2</v>
      </c>
      <c r="E514">
        <v>4000</v>
      </c>
      <c r="F514">
        <f t="shared" si="43"/>
        <v>9.2314108382601873E-2</v>
      </c>
      <c r="G514" t="e">
        <v>#N/A</v>
      </c>
      <c r="H514">
        <f t="shared" si="44"/>
        <v>0</v>
      </c>
      <c r="I514">
        <f t="shared" si="45"/>
        <v>0</v>
      </c>
      <c r="J514">
        <v>110.96976429999999</v>
      </c>
      <c r="K514">
        <f t="shared" si="46"/>
        <v>8.6533011921107461E-3</v>
      </c>
      <c r="L514">
        <v>14.911530000000001</v>
      </c>
      <c r="M514">
        <f t="shared" si="47"/>
        <v>2.932562409029729E-3</v>
      </c>
      <c r="O514">
        <v>22</v>
      </c>
      <c r="P514">
        <v>3.9647768E-2</v>
      </c>
      <c r="Q514">
        <v>12</v>
      </c>
      <c r="R514">
        <v>9.7252201999999996E-2</v>
      </c>
      <c r="S514">
        <v>29</v>
      </c>
      <c r="T514">
        <v>2.7816677000000001E-2</v>
      </c>
      <c r="U514" t="str">
        <f>INDEX(ClusterAssignments!$C$2:$C$545,MATCH('Cities&amp;Data'!B514,ClusterAssignments!$A$2:$A$545,0))</f>
        <v>22</v>
      </c>
    </row>
    <row r="515" spans="1:21">
      <c r="A515" s="1" t="s">
        <v>24</v>
      </c>
      <c r="B515" s="1" t="s">
        <v>615</v>
      </c>
      <c r="C515">
        <v>192</v>
      </c>
      <c r="D515">
        <f t="shared" ref="D515:D545" si="48">(C515-MIN($C$2:$C$545))/(MAX($C$2:$C$545)-MIN($C$2:$C$545))</f>
        <v>1.1423252665425623E-2</v>
      </c>
      <c r="E515">
        <v>3900</v>
      </c>
      <c r="F515">
        <f t="shared" ref="F515:F545" si="49">(E515-MIN($E$2:$E$545))/(MAX($E$2:$E$545)-MIN($E$2:$E$545))</f>
        <v>8.9860903270122416E-2</v>
      </c>
      <c r="G515" t="e">
        <v>#N/A</v>
      </c>
      <c r="H515">
        <f t="shared" ref="H515:H545" si="50">_xlfn.IFNA(G515,0)</f>
        <v>0</v>
      </c>
      <c r="I515">
        <f t="shared" ref="I515:I545" si="51">(H515-MIN($H$2:$H$545))/(MAX($H$2:$H$545)-MIN($H$2:$H$545))</f>
        <v>0</v>
      </c>
      <c r="J515">
        <v>110.96976429999999</v>
      </c>
      <c r="K515">
        <f t="shared" ref="K515:K545" si="52">(J515-MIN($J$2:$J$545))/(MAX($J$2:$J$545)-MIN($J$2:$J$545))</f>
        <v>8.6533011921107461E-3</v>
      </c>
      <c r="L515">
        <v>14.911530000000001</v>
      </c>
      <c r="M515">
        <f t="shared" ref="M515:M545" si="53">(L515-MIN($L$2:$L$545))/(MAX($L$2:$L$545)-MIN($L$2:$L$545))</f>
        <v>2.932562409029729E-3</v>
      </c>
      <c r="O515">
        <v>22</v>
      </c>
      <c r="P515">
        <v>4.5484597000000002E-2</v>
      </c>
      <c r="Q515">
        <v>12</v>
      </c>
      <c r="R515">
        <v>9.7666946000000004E-2</v>
      </c>
      <c r="S515">
        <v>29</v>
      </c>
      <c r="T515">
        <v>2.998089E-2</v>
      </c>
      <c r="U515" t="str">
        <f>INDEX(ClusterAssignments!$C$2:$C$545,MATCH('Cities&amp;Data'!B515,ClusterAssignments!$A$2:$A$545,0))</f>
        <v>22</v>
      </c>
    </row>
    <row r="516" spans="1:21">
      <c r="A516" s="1" t="s">
        <v>24</v>
      </c>
      <c r="B516" s="1" t="s">
        <v>616</v>
      </c>
      <c r="C516">
        <v>194</v>
      </c>
      <c r="D516">
        <f t="shared" si="48"/>
        <v>1.1592486038246742E-2</v>
      </c>
      <c r="E516">
        <v>3900</v>
      </c>
      <c r="F516">
        <f t="shared" si="49"/>
        <v>8.9860903270122416E-2</v>
      </c>
      <c r="G516" t="e">
        <v>#N/A</v>
      </c>
      <c r="H516">
        <f t="shared" si="50"/>
        <v>0</v>
      </c>
      <c r="I516">
        <f t="shared" si="51"/>
        <v>0</v>
      </c>
      <c r="J516">
        <v>110.96976429999999</v>
      </c>
      <c r="K516">
        <f t="shared" si="52"/>
        <v>8.6533011921107461E-3</v>
      </c>
      <c r="L516">
        <v>14.911530000000001</v>
      </c>
      <c r="M516">
        <f t="shared" si="53"/>
        <v>2.932562409029729E-3</v>
      </c>
      <c r="O516">
        <v>22</v>
      </c>
      <c r="P516">
        <v>4.5217188999999998E-2</v>
      </c>
      <c r="Q516">
        <v>12</v>
      </c>
      <c r="R516">
        <v>9.7028588999999998E-2</v>
      </c>
      <c r="S516">
        <v>29</v>
      </c>
      <c r="T516">
        <v>2.9670895999999999E-2</v>
      </c>
      <c r="U516" t="str">
        <f>INDEX(ClusterAssignments!$C$2:$C$545,MATCH('Cities&amp;Data'!B516,ClusterAssignments!$A$2:$A$545,0))</f>
        <v>22</v>
      </c>
    </row>
    <row r="517" spans="1:21">
      <c r="A517" s="1" t="s">
        <v>24</v>
      </c>
      <c r="B517" s="1" t="s">
        <v>617</v>
      </c>
      <c r="C517">
        <v>117</v>
      </c>
      <c r="D517">
        <f t="shared" si="48"/>
        <v>5.0770011846336099E-3</v>
      </c>
      <c r="E517">
        <v>6400</v>
      </c>
      <c r="F517">
        <f t="shared" si="49"/>
        <v>0.15119103108210877</v>
      </c>
      <c r="G517" t="e">
        <v>#N/A</v>
      </c>
      <c r="H517">
        <f t="shared" si="50"/>
        <v>0</v>
      </c>
      <c r="I517">
        <f t="shared" si="51"/>
        <v>0</v>
      </c>
      <c r="J517">
        <v>110.96976429999999</v>
      </c>
      <c r="K517">
        <f t="shared" si="52"/>
        <v>8.6533011921107461E-3</v>
      </c>
      <c r="L517">
        <v>14.911530000000001</v>
      </c>
      <c r="M517">
        <f t="shared" si="53"/>
        <v>2.932562409029729E-3</v>
      </c>
      <c r="O517">
        <v>22</v>
      </c>
      <c r="P517">
        <v>0.22455325200000001</v>
      </c>
      <c r="Q517">
        <v>12</v>
      </c>
      <c r="R517">
        <v>0.398377121</v>
      </c>
      <c r="S517">
        <v>27</v>
      </c>
      <c r="T517">
        <v>7.8936551999999993E-2</v>
      </c>
      <c r="U517" t="str">
        <f>INDEX(ClusterAssignments!$C$2:$C$545,MATCH('Cities&amp;Data'!B517,ClusterAssignments!$A$2:$A$545,0))</f>
        <v>22</v>
      </c>
    </row>
    <row r="518" spans="1:21">
      <c r="A518" s="1" t="s">
        <v>702</v>
      </c>
      <c r="B518" s="1" t="s">
        <v>618</v>
      </c>
      <c r="C518">
        <v>389</v>
      </c>
      <c r="D518">
        <f t="shared" si="48"/>
        <v>2.8092739888305972E-2</v>
      </c>
      <c r="E518">
        <v>5600</v>
      </c>
      <c r="F518">
        <f t="shared" si="49"/>
        <v>0.13156539018227315</v>
      </c>
      <c r="G518" t="e">
        <v>#N/A</v>
      </c>
      <c r="H518">
        <f t="shared" si="50"/>
        <v>0</v>
      </c>
      <c r="I518">
        <f t="shared" si="51"/>
        <v>0</v>
      </c>
      <c r="J518">
        <v>110.5095559</v>
      </c>
      <c r="K518">
        <f t="shared" si="52"/>
        <v>8.5728918764138538E-3</v>
      </c>
      <c r="L518">
        <v>21.554675400000001</v>
      </c>
      <c r="M518">
        <f t="shared" si="53"/>
        <v>6.8020811608085503E-3</v>
      </c>
      <c r="N518" t="s">
        <v>37</v>
      </c>
      <c r="O518">
        <v>22</v>
      </c>
      <c r="P518">
        <v>7.7685677999999994E-2</v>
      </c>
      <c r="Q518">
        <v>12</v>
      </c>
      <c r="R518">
        <v>0.159511665</v>
      </c>
      <c r="S518">
        <v>29</v>
      </c>
      <c r="T518">
        <v>0.118003554</v>
      </c>
      <c r="U518" t="str">
        <f>INDEX(ClusterAssignments!$C$2:$C$545,MATCH('Cities&amp;Data'!B518,ClusterAssignments!$A$2:$A$545,0))</f>
        <v>22</v>
      </c>
    </row>
    <row r="519" spans="1:21">
      <c r="A519" s="1" t="s">
        <v>685</v>
      </c>
      <c r="B519" s="1" t="s">
        <v>512</v>
      </c>
      <c r="C519">
        <v>389</v>
      </c>
      <c r="D519">
        <f t="shared" si="48"/>
        <v>2.8092739888305972E-2</v>
      </c>
      <c r="E519">
        <v>2100</v>
      </c>
      <c r="F519">
        <f t="shared" si="49"/>
        <v>4.5703211245492238E-2</v>
      </c>
      <c r="G519" t="e">
        <v>#N/A</v>
      </c>
      <c r="H519">
        <f t="shared" si="50"/>
        <v>0</v>
      </c>
      <c r="I519">
        <f t="shared" si="51"/>
        <v>0</v>
      </c>
      <c r="J519">
        <v>110.49714710000001</v>
      </c>
      <c r="K519">
        <f t="shared" si="52"/>
        <v>8.5707237649308415E-3</v>
      </c>
      <c r="L519">
        <v>23.940510450000001</v>
      </c>
      <c r="M519">
        <f t="shared" si="53"/>
        <v>8.1917893349855251E-3</v>
      </c>
      <c r="O519">
        <v>7</v>
      </c>
      <c r="P519">
        <v>0.209456859</v>
      </c>
      <c r="Q519">
        <v>12</v>
      </c>
      <c r="R519">
        <v>0.277238388</v>
      </c>
      <c r="S519">
        <v>29</v>
      </c>
      <c r="T519">
        <v>0.264977935</v>
      </c>
      <c r="U519" t="str">
        <f>INDEX(ClusterAssignments!$C$2:$C$545,MATCH('Cities&amp;Data'!B519,ClusterAssignments!$A$2:$A$545,0))</f>
        <v>7</v>
      </c>
    </row>
    <row r="520" spans="1:21">
      <c r="A520" s="1" t="s">
        <v>24</v>
      </c>
      <c r="B520" s="1" t="s">
        <v>619</v>
      </c>
      <c r="C520">
        <v>181</v>
      </c>
      <c r="D520">
        <f t="shared" si="48"/>
        <v>1.0492469114909459E-2</v>
      </c>
      <c r="E520">
        <v>4100</v>
      </c>
      <c r="F520">
        <f t="shared" si="49"/>
        <v>9.4767313495081329E-2</v>
      </c>
      <c r="G520" t="e">
        <v>#N/A</v>
      </c>
      <c r="H520">
        <f t="shared" si="50"/>
        <v>0</v>
      </c>
      <c r="I520">
        <f t="shared" si="51"/>
        <v>0</v>
      </c>
      <c r="J520">
        <v>110.2299659</v>
      </c>
      <c r="K520">
        <f t="shared" si="52"/>
        <v>8.5240408763545463E-3</v>
      </c>
      <c r="L520">
        <v>14.8121198</v>
      </c>
      <c r="M520">
        <f t="shared" si="53"/>
        <v>2.8746576651386669E-3</v>
      </c>
      <c r="O520">
        <v>22</v>
      </c>
      <c r="P520">
        <v>3.5139288999999997E-2</v>
      </c>
      <c r="Q520">
        <v>12</v>
      </c>
      <c r="R520">
        <v>9.8281653999999996E-2</v>
      </c>
      <c r="S520">
        <v>29</v>
      </c>
      <c r="T520">
        <v>2.6953940999999999E-2</v>
      </c>
      <c r="U520" t="str">
        <f>INDEX(ClusterAssignments!$C$2:$C$545,MATCH('Cities&amp;Data'!B520,ClusterAssignments!$A$2:$A$545,0))</f>
        <v>22</v>
      </c>
    </row>
    <row r="521" spans="1:21">
      <c r="A521" s="1" t="s">
        <v>18</v>
      </c>
      <c r="B521" s="1" t="s">
        <v>537</v>
      </c>
      <c r="C521">
        <v>101</v>
      </c>
      <c r="D521">
        <f t="shared" si="48"/>
        <v>3.723134202064647E-3</v>
      </c>
      <c r="E521">
        <v>9200</v>
      </c>
      <c r="F521">
        <f t="shared" si="49"/>
        <v>0.21988077423153349</v>
      </c>
      <c r="G521" t="e">
        <v>#N/A</v>
      </c>
      <c r="H521">
        <f t="shared" si="50"/>
        <v>0</v>
      </c>
      <c r="I521">
        <f t="shared" si="51"/>
        <v>0</v>
      </c>
      <c r="J521">
        <v>110.026488</v>
      </c>
      <c r="K521">
        <f t="shared" si="52"/>
        <v>8.4884884642333416E-3</v>
      </c>
      <c r="L521">
        <v>13.502800199999999</v>
      </c>
      <c r="M521">
        <f t="shared" si="53"/>
        <v>2.1120013571386122E-3</v>
      </c>
      <c r="O521">
        <v>25</v>
      </c>
      <c r="P521">
        <v>6.6740575999999996E-2</v>
      </c>
      <c r="Q521">
        <v>14</v>
      </c>
      <c r="R521">
        <v>6.4955657999999999E-2</v>
      </c>
      <c r="S521">
        <v>23</v>
      </c>
      <c r="T521">
        <v>0.20611747999999999</v>
      </c>
      <c r="U521" t="str">
        <f>INDEX(ClusterAssignments!$C$2:$C$545,MATCH('Cities&amp;Data'!B521,ClusterAssignments!$A$2:$A$545,0))</f>
        <v>25</v>
      </c>
    </row>
    <row r="522" spans="1:21">
      <c r="A522" s="1" t="s">
        <v>689</v>
      </c>
      <c r="B522" s="1" t="s">
        <v>620</v>
      </c>
      <c r="C522">
        <v>394</v>
      </c>
      <c r="D522">
        <f t="shared" si="48"/>
        <v>2.8515823320358773E-2</v>
      </c>
      <c r="E522">
        <v>4000</v>
      </c>
      <c r="F522">
        <f t="shared" si="49"/>
        <v>9.2314108382601873E-2</v>
      </c>
      <c r="G522">
        <v>38.5</v>
      </c>
      <c r="H522">
        <f t="shared" si="50"/>
        <v>38.5</v>
      </c>
      <c r="I522">
        <f t="shared" si="51"/>
        <v>3.0800000000000001E-2</v>
      </c>
      <c r="J522">
        <v>109.7803952</v>
      </c>
      <c r="K522">
        <f t="shared" si="52"/>
        <v>8.4454902189906832E-3</v>
      </c>
      <c r="L522">
        <v>14.748108</v>
      </c>
      <c r="M522">
        <f t="shared" si="53"/>
        <v>2.8373718847559113E-3</v>
      </c>
      <c r="O522">
        <v>22</v>
      </c>
      <c r="P522">
        <v>4.1121776999999998E-2</v>
      </c>
      <c r="Q522">
        <v>12</v>
      </c>
      <c r="R522">
        <v>6.0635828000000003E-2</v>
      </c>
      <c r="S522">
        <v>29</v>
      </c>
      <c r="T522">
        <v>2.4852881E-2</v>
      </c>
      <c r="U522" t="str">
        <f>INDEX(ClusterAssignments!$C$2:$C$545,MATCH('Cities&amp;Data'!B522,ClusterAssignments!$A$2:$A$545,0))</f>
        <v>22</v>
      </c>
    </row>
    <row r="523" spans="1:21">
      <c r="A523" s="1" t="s">
        <v>71</v>
      </c>
      <c r="B523" s="1" t="s">
        <v>621</v>
      </c>
      <c r="C523">
        <v>401</v>
      </c>
      <c r="D523">
        <f t="shared" si="48"/>
        <v>2.9108140125232697E-2</v>
      </c>
      <c r="E523">
        <v>2900</v>
      </c>
      <c r="F523">
        <f t="shared" si="49"/>
        <v>6.5328852145327868E-2</v>
      </c>
      <c r="G523" t="e">
        <v>#N/A</v>
      </c>
      <c r="H523">
        <f t="shared" si="50"/>
        <v>0</v>
      </c>
      <c r="I523">
        <f t="shared" si="51"/>
        <v>0</v>
      </c>
      <c r="J523">
        <v>109.3801826</v>
      </c>
      <c r="K523">
        <f t="shared" si="52"/>
        <v>8.3755635916208347E-3</v>
      </c>
      <c r="L523">
        <v>32.262840199999999</v>
      </c>
      <c r="M523">
        <f t="shared" si="53"/>
        <v>1.3039404295529928E-2</v>
      </c>
      <c r="O523">
        <v>22</v>
      </c>
      <c r="P523">
        <v>0.16939691700000001</v>
      </c>
      <c r="Q523">
        <v>12</v>
      </c>
      <c r="R523">
        <v>0.121345143</v>
      </c>
      <c r="S523">
        <v>29</v>
      </c>
      <c r="T523">
        <v>0.113346383</v>
      </c>
      <c r="U523" t="str">
        <f>INDEX(ClusterAssignments!$C$2:$C$545,MATCH('Cities&amp;Data'!B523,ClusterAssignments!$A$2:$A$545,0))</f>
        <v>22</v>
      </c>
    </row>
    <row r="524" spans="1:21">
      <c r="A524" s="1" t="s">
        <v>30</v>
      </c>
      <c r="B524" s="1" t="s">
        <v>622</v>
      </c>
      <c r="C524">
        <v>220</v>
      </c>
      <c r="D524">
        <f t="shared" si="48"/>
        <v>1.3792519884921306E-2</v>
      </c>
      <c r="E524">
        <v>3500</v>
      </c>
      <c r="F524">
        <f t="shared" si="49"/>
        <v>8.0048082820204591E-2</v>
      </c>
      <c r="G524" t="e">
        <v>#N/A</v>
      </c>
      <c r="H524">
        <f t="shared" si="50"/>
        <v>0</v>
      </c>
      <c r="I524">
        <f t="shared" si="51"/>
        <v>0</v>
      </c>
      <c r="J524">
        <v>108.97679479999999</v>
      </c>
      <c r="K524">
        <f t="shared" si="52"/>
        <v>8.3050821815499297E-3</v>
      </c>
      <c r="L524">
        <v>25.194691599999999</v>
      </c>
      <c r="M524">
        <f t="shared" si="53"/>
        <v>8.9223284374493235E-3</v>
      </c>
      <c r="O524">
        <v>22</v>
      </c>
      <c r="P524">
        <v>7.3117082999999999E-2</v>
      </c>
      <c r="Q524">
        <v>12</v>
      </c>
      <c r="R524">
        <v>9.2252913000000006E-2</v>
      </c>
      <c r="S524">
        <v>29</v>
      </c>
      <c r="T524">
        <v>4.2440669E-2</v>
      </c>
      <c r="U524" t="str">
        <f>INDEX(ClusterAssignments!$C$2:$C$545,MATCH('Cities&amp;Data'!B524,ClusterAssignments!$A$2:$A$545,0))</f>
        <v>22</v>
      </c>
    </row>
    <row r="525" spans="1:21">
      <c r="A525" s="1" t="s">
        <v>18</v>
      </c>
      <c r="B525" s="1" t="s">
        <v>539</v>
      </c>
      <c r="C525">
        <v>104</v>
      </c>
      <c r="D525">
        <f t="shared" si="48"/>
        <v>3.9769842612963277E-3</v>
      </c>
      <c r="E525">
        <v>8800</v>
      </c>
      <c r="F525">
        <f t="shared" si="49"/>
        <v>0.21006795378161569</v>
      </c>
      <c r="G525" t="e">
        <v>#N/A</v>
      </c>
      <c r="H525">
        <f t="shared" si="50"/>
        <v>0</v>
      </c>
      <c r="I525">
        <f t="shared" si="51"/>
        <v>0</v>
      </c>
      <c r="J525">
        <v>107.6603269</v>
      </c>
      <c r="K525">
        <f t="shared" si="52"/>
        <v>8.0750640354754055E-3</v>
      </c>
      <c r="L525">
        <v>13.2124174</v>
      </c>
      <c r="M525">
        <f t="shared" si="53"/>
        <v>1.942858334950051E-3</v>
      </c>
      <c r="O525">
        <v>25</v>
      </c>
      <c r="P525">
        <v>4.4488699E-2</v>
      </c>
      <c r="Q525">
        <v>14</v>
      </c>
      <c r="R525">
        <v>7.2985314999999995E-2</v>
      </c>
      <c r="S525">
        <v>27</v>
      </c>
      <c r="T525">
        <v>0.16234955200000001</v>
      </c>
      <c r="U525" t="str">
        <f>INDEX(ClusterAssignments!$C$2:$C$545,MATCH('Cities&amp;Data'!B525,ClusterAssignments!$A$2:$A$545,0))</f>
        <v>25</v>
      </c>
    </row>
    <row r="526" spans="1:21">
      <c r="A526" s="1" t="s">
        <v>71</v>
      </c>
      <c r="B526" s="1" t="s">
        <v>515</v>
      </c>
      <c r="C526">
        <v>531</v>
      </c>
      <c r="D526">
        <f t="shared" si="48"/>
        <v>4.0108309358605515E-2</v>
      </c>
      <c r="E526">
        <v>2200</v>
      </c>
      <c r="F526">
        <f t="shared" si="49"/>
        <v>4.8156416357971688E-2</v>
      </c>
      <c r="G526" t="e">
        <v>#N/A</v>
      </c>
      <c r="H526">
        <f t="shared" si="50"/>
        <v>0</v>
      </c>
      <c r="I526">
        <f t="shared" si="51"/>
        <v>0</v>
      </c>
      <c r="J526">
        <v>107.06280580000001</v>
      </c>
      <c r="K526">
        <f t="shared" si="52"/>
        <v>7.9706629363962625E-3</v>
      </c>
      <c r="L526">
        <v>31.57930545</v>
      </c>
      <c r="M526">
        <f t="shared" si="53"/>
        <v>1.2641256976246891E-2</v>
      </c>
      <c r="O526">
        <v>7</v>
      </c>
      <c r="P526">
        <v>0.12704549000000001</v>
      </c>
      <c r="Q526">
        <v>12</v>
      </c>
      <c r="R526">
        <v>0.25712897600000001</v>
      </c>
      <c r="S526">
        <v>9</v>
      </c>
      <c r="T526">
        <v>0.176451202</v>
      </c>
      <c r="U526" t="str">
        <f>INDEX(ClusterAssignments!$C$2:$C$545,MATCH('Cities&amp;Data'!B526,ClusterAssignments!$A$2:$A$545,0))</f>
        <v>7</v>
      </c>
    </row>
    <row r="527" spans="1:21">
      <c r="A527" s="1" t="s">
        <v>649</v>
      </c>
      <c r="B527" s="1" t="s">
        <v>541</v>
      </c>
      <c r="C527">
        <v>117</v>
      </c>
      <c r="D527">
        <f t="shared" si="48"/>
        <v>5.0770011846336099E-3</v>
      </c>
      <c r="E527">
        <v>9800</v>
      </c>
      <c r="F527">
        <f t="shared" si="49"/>
        <v>0.23460000490641023</v>
      </c>
      <c r="G527" t="e">
        <v>#N/A</v>
      </c>
      <c r="H527">
        <f t="shared" si="50"/>
        <v>0</v>
      </c>
      <c r="I527">
        <f t="shared" si="51"/>
        <v>0</v>
      </c>
      <c r="J527">
        <v>105.5334922</v>
      </c>
      <c r="K527">
        <f t="shared" si="52"/>
        <v>7.7034556014976587E-3</v>
      </c>
      <c r="L527">
        <v>20.238733750000002</v>
      </c>
      <c r="M527">
        <f t="shared" si="53"/>
        <v>6.0355676217669751E-3</v>
      </c>
      <c r="O527">
        <v>25</v>
      </c>
      <c r="P527">
        <v>0.12702744399999999</v>
      </c>
      <c r="Q527">
        <v>14</v>
      </c>
      <c r="R527">
        <v>7.7925820000000007E-2</v>
      </c>
      <c r="S527">
        <v>23</v>
      </c>
      <c r="T527">
        <v>0.100010529</v>
      </c>
      <c r="U527" t="str">
        <f>INDEX(ClusterAssignments!$C$2:$C$545,MATCH('Cities&amp;Data'!B527,ClusterAssignments!$A$2:$A$545,0))</f>
        <v>25</v>
      </c>
    </row>
    <row r="528" spans="1:21">
      <c r="A528" s="1" t="s">
        <v>71</v>
      </c>
      <c r="B528" s="1" t="s">
        <v>623</v>
      </c>
      <c r="C528">
        <v>246</v>
      </c>
      <c r="D528">
        <f t="shared" si="48"/>
        <v>1.599255373159587E-2</v>
      </c>
      <c r="E528">
        <v>4600</v>
      </c>
      <c r="F528">
        <f t="shared" si="49"/>
        <v>0.1070333390574786</v>
      </c>
      <c r="G528">
        <v>11.6</v>
      </c>
      <c r="H528">
        <f t="shared" si="50"/>
        <v>11.6</v>
      </c>
      <c r="I528">
        <f t="shared" si="51"/>
        <v>9.2800000000000001E-3</v>
      </c>
      <c r="J528">
        <v>105.20890439999999</v>
      </c>
      <c r="K528">
        <f t="shared" si="52"/>
        <v>7.6467424192055503E-3</v>
      </c>
      <c r="L528">
        <v>31.032477650000001</v>
      </c>
      <c r="M528">
        <f t="shared" si="53"/>
        <v>1.232273912082046E-2</v>
      </c>
      <c r="O528">
        <v>22</v>
      </c>
      <c r="P528">
        <v>1.1048265E-2</v>
      </c>
      <c r="Q528">
        <v>12</v>
      </c>
      <c r="R528">
        <v>6.7426577000000001E-2</v>
      </c>
      <c r="S528">
        <v>29</v>
      </c>
      <c r="T528">
        <v>1.8553527E-2</v>
      </c>
      <c r="U528" t="str">
        <f>INDEX(ClusterAssignments!$C$2:$C$545,MATCH('Cities&amp;Data'!B528,ClusterAssignments!$A$2:$A$545,0))</f>
        <v>22</v>
      </c>
    </row>
    <row r="529" spans="1:21">
      <c r="A529" s="1" t="s">
        <v>62</v>
      </c>
      <c r="B529" s="1" t="s">
        <v>359</v>
      </c>
      <c r="C529">
        <v>181</v>
      </c>
      <c r="D529">
        <f t="shared" si="48"/>
        <v>1.0492469114909459E-2</v>
      </c>
      <c r="E529">
        <v>12600</v>
      </c>
      <c r="F529">
        <f t="shared" si="49"/>
        <v>0.30328974805583497</v>
      </c>
      <c r="G529" t="e">
        <v>#N/A</v>
      </c>
      <c r="H529">
        <f t="shared" si="50"/>
        <v>0</v>
      </c>
      <c r="I529">
        <f t="shared" si="51"/>
        <v>0</v>
      </c>
      <c r="J529">
        <v>103.7718921</v>
      </c>
      <c r="K529">
        <f t="shared" si="52"/>
        <v>7.3956623092140423E-3</v>
      </c>
      <c r="L529">
        <v>10.8411119</v>
      </c>
      <c r="M529">
        <f t="shared" si="53"/>
        <v>5.6161337552973587E-4</v>
      </c>
      <c r="O529">
        <v>20</v>
      </c>
      <c r="P529">
        <v>6.9402826000000001E-2</v>
      </c>
      <c r="Q529">
        <v>14</v>
      </c>
      <c r="R529">
        <v>0.71871087600000005</v>
      </c>
      <c r="S529">
        <v>23</v>
      </c>
      <c r="T529">
        <v>0.153066551</v>
      </c>
      <c r="U529" t="str">
        <f>INDEX(ClusterAssignments!$C$2:$C$545,MATCH('Cities&amp;Data'!B529,ClusterAssignments!$A$2:$A$545,0))</f>
        <v>20</v>
      </c>
    </row>
    <row r="530" spans="1:21">
      <c r="A530" s="1" t="s">
        <v>703</v>
      </c>
      <c r="B530" s="1" t="s">
        <v>543</v>
      </c>
      <c r="C530">
        <v>308</v>
      </c>
      <c r="D530">
        <f t="shared" si="48"/>
        <v>2.1238788289050601E-2</v>
      </c>
      <c r="E530">
        <v>6800</v>
      </c>
      <c r="F530">
        <f t="shared" si="49"/>
        <v>0.16100385153202659</v>
      </c>
      <c r="G530" t="e">
        <v>#N/A</v>
      </c>
      <c r="H530">
        <f t="shared" si="50"/>
        <v>0</v>
      </c>
      <c r="I530">
        <f t="shared" si="51"/>
        <v>0</v>
      </c>
      <c r="J530">
        <v>103.18021450000001</v>
      </c>
      <c r="K530">
        <f t="shared" si="52"/>
        <v>7.2922822080920746E-3</v>
      </c>
      <c r="L530">
        <v>9.8789566999999998</v>
      </c>
      <c r="M530">
        <f t="shared" si="53"/>
        <v>1.17440206973885E-6</v>
      </c>
      <c r="N530" t="s">
        <v>661</v>
      </c>
      <c r="O530">
        <v>25</v>
      </c>
      <c r="P530">
        <v>0.19824676199999999</v>
      </c>
      <c r="Q530">
        <v>14</v>
      </c>
      <c r="R530">
        <v>0.37005444100000001</v>
      </c>
      <c r="S530">
        <v>27</v>
      </c>
      <c r="T530">
        <v>5.1825623000000001E-2</v>
      </c>
      <c r="U530" t="str">
        <f>INDEX(ClusterAssignments!$C$2:$C$545,MATCH('Cities&amp;Data'!B530,ClusterAssignments!$A$2:$A$545,0))</f>
        <v>25</v>
      </c>
    </row>
    <row r="531" spans="1:21">
      <c r="A531" s="1" t="s">
        <v>644</v>
      </c>
      <c r="B531" s="1" t="s">
        <v>545</v>
      </c>
      <c r="C531">
        <v>142</v>
      </c>
      <c r="D531">
        <f t="shared" si="48"/>
        <v>7.1924183448976138E-3</v>
      </c>
      <c r="E531">
        <v>7000</v>
      </c>
      <c r="F531">
        <f t="shared" si="49"/>
        <v>0.16591026175698551</v>
      </c>
      <c r="G531" t="e">
        <v>#N/A</v>
      </c>
      <c r="H531">
        <f t="shared" si="50"/>
        <v>0</v>
      </c>
      <c r="I531">
        <f t="shared" si="51"/>
        <v>0</v>
      </c>
      <c r="J531">
        <v>103.00004060000001</v>
      </c>
      <c r="K531">
        <f t="shared" si="52"/>
        <v>7.2608015571403754E-3</v>
      </c>
      <c r="L531">
        <v>16.828783250000001</v>
      </c>
      <c r="M531">
        <f t="shared" si="53"/>
        <v>4.0493296865883217E-3</v>
      </c>
      <c r="O531">
        <v>25</v>
      </c>
      <c r="P531">
        <v>0.15173935</v>
      </c>
      <c r="Q531">
        <v>14</v>
      </c>
      <c r="R531">
        <v>0.31279526099999999</v>
      </c>
      <c r="S531">
        <v>27</v>
      </c>
      <c r="T531">
        <v>3.5935662E-2</v>
      </c>
      <c r="U531" t="str">
        <f>INDEX(ClusterAssignments!$C$2:$C$545,MATCH('Cities&amp;Data'!B531,ClusterAssignments!$A$2:$A$545,0))</f>
        <v>25</v>
      </c>
    </row>
    <row r="532" spans="1:21">
      <c r="A532" s="1" t="s">
        <v>644</v>
      </c>
      <c r="B532" s="1" t="s">
        <v>624</v>
      </c>
      <c r="C532">
        <v>220</v>
      </c>
      <c r="D532">
        <f t="shared" si="48"/>
        <v>1.3792519884921306E-2</v>
      </c>
      <c r="E532">
        <v>4500</v>
      </c>
      <c r="F532">
        <f t="shared" si="49"/>
        <v>0.10458013394499914</v>
      </c>
      <c r="G532" t="e">
        <v>#N/A</v>
      </c>
      <c r="H532">
        <f t="shared" si="50"/>
        <v>0</v>
      </c>
      <c r="I532">
        <f t="shared" si="51"/>
        <v>0</v>
      </c>
      <c r="J532">
        <v>102.48245249999999</v>
      </c>
      <c r="K532">
        <f t="shared" si="52"/>
        <v>7.1703666477952715E-3</v>
      </c>
      <c r="L532">
        <v>16.7442165</v>
      </c>
      <c r="M532">
        <f t="shared" si="53"/>
        <v>4.0000709988435084E-3</v>
      </c>
      <c r="O532">
        <v>22</v>
      </c>
      <c r="P532">
        <v>1.9269965E-2</v>
      </c>
      <c r="Q532">
        <v>12</v>
      </c>
      <c r="R532">
        <v>9.2351028000000002E-2</v>
      </c>
      <c r="S532">
        <v>29</v>
      </c>
      <c r="T532">
        <v>2.4267523999999999E-2</v>
      </c>
      <c r="U532" t="str">
        <f>INDEX(ClusterAssignments!$C$2:$C$545,MATCH('Cities&amp;Data'!B532,ClusterAssignments!$A$2:$A$545,0))</f>
        <v>22</v>
      </c>
    </row>
    <row r="533" spans="1:21">
      <c r="A533" s="1" t="s">
        <v>71</v>
      </c>
      <c r="B533" s="1" t="s">
        <v>625</v>
      </c>
      <c r="C533">
        <v>347</v>
      </c>
      <c r="D533">
        <f t="shared" si="48"/>
        <v>2.4538839059062446E-2</v>
      </c>
      <c r="E533">
        <v>3200</v>
      </c>
      <c r="F533">
        <f t="shared" si="49"/>
        <v>7.2688467482766236E-2</v>
      </c>
      <c r="G533" t="e">
        <v>#N/A</v>
      </c>
      <c r="H533">
        <f t="shared" si="50"/>
        <v>0</v>
      </c>
      <c r="I533">
        <f t="shared" si="51"/>
        <v>0</v>
      </c>
      <c r="J533">
        <v>101.96457700000001</v>
      </c>
      <c r="K533">
        <f t="shared" si="52"/>
        <v>7.0798815228579936E-3</v>
      </c>
      <c r="L533">
        <v>30.075529</v>
      </c>
      <c r="M533">
        <f t="shared" si="53"/>
        <v>1.1765332873824206E-2</v>
      </c>
      <c r="O533">
        <v>22</v>
      </c>
      <c r="P533">
        <v>0.114391642</v>
      </c>
      <c r="Q533">
        <v>12</v>
      </c>
      <c r="R533">
        <v>9.3593422999999995E-2</v>
      </c>
      <c r="S533">
        <v>29</v>
      </c>
      <c r="T533">
        <v>7.0112694000000003E-2</v>
      </c>
      <c r="U533" t="str">
        <f>INDEX(ClusterAssignments!$C$2:$C$545,MATCH('Cities&amp;Data'!B533,ClusterAssignments!$A$2:$A$545,0))</f>
        <v>22</v>
      </c>
    </row>
    <row r="534" spans="1:21">
      <c r="A534" s="1" t="s">
        <v>39</v>
      </c>
      <c r="B534" s="1" t="s">
        <v>366</v>
      </c>
      <c r="C534">
        <v>83</v>
      </c>
      <c r="D534">
        <f t="shared" si="48"/>
        <v>2.2000338466745643E-3</v>
      </c>
      <c r="E534">
        <v>14400</v>
      </c>
      <c r="F534">
        <f t="shared" si="49"/>
        <v>0.34744744008046513</v>
      </c>
      <c r="G534" t="e">
        <v>#N/A</v>
      </c>
      <c r="H534">
        <f t="shared" si="50"/>
        <v>0</v>
      </c>
      <c r="I534">
        <f t="shared" si="51"/>
        <v>0</v>
      </c>
      <c r="J534">
        <v>101.8917751</v>
      </c>
      <c r="K534">
        <f t="shared" si="52"/>
        <v>7.0671613053208222E-3</v>
      </c>
      <c r="L534">
        <v>9.9184402499999997</v>
      </c>
      <c r="M534">
        <f t="shared" si="53"/>
        <v>2.4172895691720447E-5</v>
      </c>
      <c r="O534">
        <v>20</v>
      </c>
      <c r="P534">
        <v>6.5617827000000004E-2</v>
      </c>
      <c r="Q534">
        <v>8</v>
      </c>
      <c r="R534">
        <v>1.3811912589999999</v>
      </c>
      <c r="S534">
        <v>20</v>
      </c>
      <c r="T534">
        <v>0.41409107899999997</v>
      </c>
      <c r="U534" t="str">
        <f>INDEX(ClusterAssignments!$C$2:$C$545,MATCH('Cities&amp;Data'!B534,ClusterAssignments!$A$2:$A$545,0))</f>
        <v>20</v>
      </c>
    </row>
    <row r="535" spans="1:21">
      <c r="A535" s="1" t="s">
        <v>71</v>
      </c>
      <c r="B535" s="1" t="s">
        <v>626</v>
      </c>
      <c r="C535">
        <v>376</v>
      </c>
      <c r="D535">
        <f t="shared" si="48"/>
        <v>2.6992722964968692E-2</v>
      </c>
      <c r="E535">
        <v>2900</v>
      </c>
      <c r="F535">
        <f t="shared" si="49"/>
        <v>6.5328852145327868E-2</v>
      </c>
      <c r="G535" t="e">
        <v>#N/A</v>
      </c>
      <c r="H535">
        <f t="shared" si="50"/>
        <v>0</v>
      </c>
      <c r="I535">
        <f t="shared" si="51"/>
        <v>0</v>
      </c>
      <c r="J535">
        <v>101.5011016</v>
      </c>
      <c r="K535">
        <f t="shared" si="52"/>
        <v>6.9989013848241301E-3</v>
      </c>
      <c r="L535">
        <v>29.938822049999999</v>
      </c>
      <c r="M535">
        <f t="shared" si="53"/>
        <v>1.1685703409967597E-2</v>
      </c>
      <c r="O535">
        <v>22</v>
      </c>
      <c r="P535">
        <v>0.167479925</v>
      </c>
      <c r="Q535">
        <v>12</v>
      </c>
      <c r="R535">
        <v>0.12864461999999999</v>
      </c>
      <c r="S535">
        <v>29</v>
      </c>
      <c r="T535">
        <v>0.11194810400000001</v>
      </c>
      <c r="U535" t="str">
        <f>INDEX(ClusterAssignments!$C$2:$C$545,MATCH('Cities&amp;Data'!B535,ClusterAssignments!$A$2:$A$545,0))</f>
        <v>22</v>
      </c>
    </row>
    <row r="536" spans="1:21">
      <c r="A536" s="1" t="s">
        <v>39</v>
      </c>
      <c r="B536" s="1" t="s">
        <v>627</v>
      </c>
      <c r="C536">
        <v>259</v>
      </c>
      <c r="D536">
        <f t="shared" si="48"/>
        <v>1.7092570654933154E-2</v>
      </c>
      <c r="E536">
        <v>4600</v>
      </c>
      <c r="F536">
        <f t="shared" si="49"/>
        <v>0.1070333390574786</v>
      </c>
      <c r="G536" t="e">
        <v>#N/A</v>
      </c>
      <c r="H536">
        <f t="shared" si="50"/>
        <v>0</v>
      </c>
      <c r="I536">
        <f t="shared" si="51"/>
        <v>0</v>
      </c>
      <c r="J536">
        <v>101.46544969999999</v>
      </c>
      <c r="K536">
        <f t="shared" si="52"/>
        <v>6.9926721528451082E-3</v>
      </c>
      <c r="L536">
        <v>9.8769404999999999</v>
      </c>
      <c r="M536">
        <f t="shared" si="53"/>
        <v>0</v>
      </c>
      <c r="O536">
        <v>22</v>
      </c>
      <c r="P536">
        <v>2.6124719000000001E-2</v>
      </c>
      <c r="Q536">
        <v>12</v>
      </c>
      <c r="R536">
        <v>0.10398584</v>
      </c>
      <c r="S536">
        <v>29</v>
      </c>
      <c r="T536">
        <v>3.4072743000000003E-2</v>
      </c>
      <c r="U536" t="str">
        <f>INDEX(ClusterAssignments!$C$2:$C$545,MATCH('Cities&amp;Data'!B536,ClusterAssignments!$A$2:$A$545,0))</f>
        <v>22</v>
      </c>
    </row>
    <row r="537" spans="1:21">
      <c r="A537" s="1" t="s">
        <v>47</v>
      </c>
      <c r="B537" s="1" t="s">
        <v>628</v>
      </c>
      <c r="C537">
        <v>259</v>
      </c>
      <c r="D537">
        <f t="shared" si="48"/>
        <v>1.7092570654933154E-2</v>
      </c>
      <c r="E537">
        <v>3500</v>
      </c>
      <c r="F537">
        <f t="shared" si="49"/>
        <v>8.0048082820204591E-2</v>
      </c>
      <c r="G537" t="e">
        <v>#N/A</v>
      </c>
      <c r="H537">
        <f t="shared" si="50"/>
        <v>0</v>
      </c>
      <c r="I537">
        <f t="shared" si="51"/>
        <v>0</v>
      </c>
      <c r="J537">
        <v>100.6268692</v>
      </c>
      <c r="K537">
        <f t="shared" si="52"/>
        <v>6.8461522628088627E-3</v>
      </c>
      <c r="L537">
        <v>18.046762099999999</v>
      </c>
      <c r="M537">
        <f t="shared" si="53"/>
        <v>4.7587815675218621E-3</v>
      </c>
      <c r="O537">
        <v>22</v>
      </c>
      <c r="P537">
        <v>7.7177003999999993E-2</v>
      </c>
      <c r="Q537">
        <v>12</v>
      </c>
      <c r="R537">
        <v>9.9007077999999998E-2</v>
      </c>
      <c r="S537">
        <v>29</v>
      </c>
      <c r="T537">
        <v>4.5825369999999997E-2</v>
      </c>
      <c r="U537" t="str">
        <f>INDEX(ClusterAssignments!$C$2:$C$545,MATCH('Cities&amp;Data'!B537,ClusterAssignments!$A$2:$A$545,0))</f>
        <v>22</v>
      </c>
    </row>
    <row r="538" spans="1:21">
      <c r="A538" s="1" t="s">
        <v>69</v>
      </c>
      <c r="B538" s="1" t="s">
        <v>629</v>
      </c>
      <c r="C538">
        <v>259</v>
      </c>
      <c r="D538">
        <f t="shared" si="48"/>
        <v>1.7092570654933154E-2</v>
      </c>
      <c r="E538">
        <v>3400</v>
      </c>
      <c r="F538">
        <f t="shared" si="49"/>
        <v>7.7594877707725149E-2</v>
      </c>
      <c r="G538" t="e">
        <v>#N/A</v>
      </c>
      <c r="H538">
        <f t="shared" si="50"/>
        <v>0</v>
      </c>
      <c r="I538">
        <f t="shared" si="51"/>
        <v>0</v>
      </c>
      <c r="J538">
        <v>100.4395672</v>
      </c>
      <c r="K538">
        <f t="shared" si="52"/>
        <v>6.8134261638314007E-3</v>
      </c>
      <c r="L538">
        <v>34.9782978</v>
      </c>
      <c r="M538">
        <f t="shared" si="53"/>
        <v>1.4621111976180771E-2</v>
      </c>
      <c r="O538">
        <v>22</v>
      </c>
      <c r="P538">
        <v>8.7155488000000003E-2</v>
      </c>
      <c r="Q538">
        <v>12</v>
      </c>
      <c r="R538">
        <v>8.6386373000000002E-2</v>
      </c>
      <c r="S538">
        <v>29</v>
      </c>
      <c r="T538">
        <v>5.1643598999999998E-2</v>
      </c>
      <c r="U538" t="str">
        <f>INDEX(ClusterAssignments!$C$2:$C$545,MATCH('Cities&amp;Data'!B538,ClusterAssignments!$A$2:$A$545,0))</f>
        <v>22</v>
      </c>
    </row>
    <row r="539" spans="1:21">
      <c r="A539" s="1" t="s">
        <v>384</v>
      </c>
      <c r="B539" s="1" t="s">
        <v>384</v>
      </c>
      <c r="C539">
        <v>2500</v>
      </c>
      <c r="D539">
        <f t="shared" si="48"/>
        <v>0.20671856490099846</v>
      </c>
      <c r="E539">
        <v>237</v>
      </c>
      <c r="F539">
        <f t="shared" si="49"/>
        <v>0</v>
      </c>
      <c r="G539" t="e">
        <v>#N/A</v>
      </c>
      <c r="H539">
        <f t="shared" si="50"/>
        <v>0</v>
      </c>
      <c r="I539">
        <f t="shared" si="51"/>
        <v>0</v>
      </c>
      <c r="J539">
        <v>236.17899109999999</v>
      </c>
      <c r="K539">
        <f t="shared" si="52"/>
        <v>3.0530320920401015E-2</v>
      </c>
      <c r="L539">
        <v>66.270446640000003</v>
      </c>
      <c r="M539">
        <f t="shared" si="53"/>
        <v>3.2848254305450561E-2</v>
      </c>
      <c r="N539" t="s">
        <v>41</v>
      </c>
      <c r="O539">
        <v>27</v>
      </c>
      <c r="P539">
        <v>0.93606274899999997</v>
      </c>
      <c r="Q539">
        <v>9</v>
      </c>
      <c r="R539">
        <v>1.096740265</v>
      </c>
      <c r="S539">
        <v>25</v>
      </c>
      <c r="T539">
        <v>0.43797083599999997</v>
      </c>
      <c r="U539" t="str">
        <f>INDEX(ClusterAssignments!$C$2:$C$545,MATCH('Cities&amp;Data'!B539,ClusterAssignments!$A$2:$A$545,0))</f>
        <v>27</v>
      </c>
    </row>
    <row r="540" spans="1:21">
      <c r="A540" s="1" t="s">
        <v>704</v>
      </c>
      <c r="B540" s="1" t="s">
        <v>630</v>
      </c>
      <c r="C540">
        <v>186</v>
      </c>
      <c r="D540">
        <f t="shared" si="48"/>
        <v>1.091555254696226E-2</v>
      </c>
      <c r="E540">
        <v>3800</v>
      </c>
      <c r="F540">
        <f t="shared" si="49"/>
        <v>8.740769815764296E-2</v>
      </c>
      <c r="G540" t="e">
        <v>#N/A</v>
      </c>
      <c r="H540">
        <f t="shared" si="50"/>
        <v>0</v>
      </c>
      <c r="I540">
        <f t="shared" si="51"/>
        <v>0</v>
      </c>
      <c r="J540">
        <v>123.8275427</v>
      </c>
      <c r="K540">
        <f t="shared" si="52"/>
        <v>1.0899859843639649E-2</v>
      </c>
      <c r="L540">
        <v>18.780006</v>
      </c>
      <c r="M540">
        <f t="shared" si="53"/>
        <v>5.1858836178062711E-3</v>
      </c>
      <c r="N540" t="s">
        <v>646</v>
      </c>
      <c r="O540">
        <v>22</v>
      </c>
      <c r="P540">
        <v>4.7053446999999998E-2</v>
      </c>
      <c r="Q540">
        <v>12</v>
      </c>
      <c r="R540">
        <v>8.8483753999999998E-2</v>
      </c>
      <c r="S540">
        <v>29</v>
      </c>
      <c r="T540">
        <v>2.8152110000000001E-2</v>
      </c>
      <c r="U540" t="str">
        <f>INDEX(ClusterAssignments!$C$2:$C$545,MATCH('Cities&amp;Data'!B540,ClusterAssignments!$A$2:$A$545,0))</f>
        <v>22</v>
      </c>
    </row>
    <row r="541" spans="1:21">
      <c r="A541" s="1" t="s">
        <v>51</v>
      </c>
      <c r="B541" s="1" t="s">
        <v>631</v>
      </c>
      <c r="C541">
        <v>120</v>
      </c>
      <c r="D541">
        <f t="shared" si="48"/>
        <v>5.3308512438652901E-3</v>
      </c>
      <c r="E541">
        <v>4000</v>
      </c>
      <c r="F541">
        <f t="shared" si="49"/>
        <v>9.2314108382601873E-2</v>
      </c>
      <c r="G541" t="e">
        <v>#N/A</v>
      </c>
      <c r="H541">
        <f t="shared" si="50"/>
        <v>0</v>
      </c>
      <c r="I541">
        <f t="shared" si="51"/>
        <v>0</v>
      </c>
      <c r="J541">
        <v>92.590859589999994</v>
      </c>
      <c r="K541">
        <f t="shared" si="52"/>
        <v>5.4420709082013729E-3</v>
      </c>
      <c r="L541">
        <v>24.13256475</v>
      </c>
      <c r="M541">
        <f t="shared" si="53"/>
        <v>8.3036576850610399E-3</v>
      </c>
      <c r="N541" t="s">
        <v>64</v>
      </c>
      <c r="O541">
        <v>22</v>
      </c>
      <c r="P541">
        <v>5.0957585E-2</v>
      </c>
      <c r="Q541">
        <v>12</v>
      </c>
      <c r="R541">
        <v>0.11562660199999999</v>
      </c>
      <c r="S541">
        <v>29</v>
      </c>
      <c r="T541">
        <v>3.9969905999999999E-2</v>
      </c>
      <c r="U541" t="str">
        <f>INDEX(ClusterAssignments!$C$2:$C$545,MATCH('Cities&amp;Data'!B541,ClusterAssignments!$A$2:$A$545,0))</f>
        <v>22</v>
      </c>
    </row>
    <row r="542" spans="1:21">
      <c r="A542" s="1" t="s">
        <v>688</v>
      </c>
      <c r="B542" s="1" t="s">
        <v>632</v>
      </c>
      <c r="C542">
        <v>181</v>
      </c>
      <c r="D542">
        <f t="shared" si="48"/>
        <v>1.0492469114909459E-2</v>
      </c>
      <c r="E542">
        <v>3400</v>
      </c>
      <c r="F542">
        <f t="shared" si="49"/>
        <v>7.7594877707725149E-2</v>
      </c>
      <c r="G542" t="e">
        <v>#N/A</v>
      </c>
      <c r="H542">
        <f t="shared" si="50"/>
        <v>0</v>
      </c>
      <c r="I542">
        <f t="shared" si="51"/>
        <v>0</v>
      </c>
      <c r="J542">
        <v>155.4644989</v>
      </c>
      <c r="K542">
        <f t="shared" si="52"/>
        <v>1.6427585975484552E-2</v>
      </c>
      <c r="L542">
        <v>40.774579000000003</v>
      </c>
      <c r="M542">
        <f t="shared" si="53"/>
        <v>1.799734679319728E-2</v>
      </c>
      <c r="N542" t="s">
        <v>64</v>
      </c>
      <c r="O542">
        <v>22</v>
      </c>
      <c r="P542">
        <v>8.9323662999999998E-2</v>
      </c>
      <c r="Q542">
        <v>12</v>
      </c>
      <c r="R542">
        <v>8.2340329000000004E-2</v>
      </c>
      <c r="S542">
        <v>29</v>
      </c>
      <c r="T542">
        <v>5.5945518E-2</v>
      </c>
      <c r="U542" t="str">
        <f>INDEX(ClusterAssignments!$C$2:$C$545,MATCH('Cities&amp;Data'!B542,ClusterAssignments!$A$2:$A$545,0))</f>
        <v>22</v>
      </c>
    </row>
    <row r="543" spans="1:21">
      <c r="A543" s="1" t="s">
        <v>705</v>
      </c>
      <c r="B543" s="1" t="s">
        <v>547</v>
      </c>
      <c r="C543">
        <v>295</v>
      </c>
      <c r="D543">
        <f t="shared" si="48"/>
        <v>2.0138771365713317E-2</v>
      </c>
      <c r="E543">
        <v>9800</v>
      </c>
      <c r="F543">
        <f t="shared" si="49"/>
        <v>0.23460000490641023</v>
      </c>
      <c r="G543">
        <v>66.5</v>
      </c>
      <c r="H543">
        <f t="shared" si="50"/>
        <v>66.5</v>
      </c>
      <c r="I543">
        <f t="shared" si="51"/>
        <v>5.3199999999999997E-2</v>
      </c>
      <c r="J543">
        <v>274</v>
      </c>
      <c r="K543">
        <f t="shared" si="52"/>
        <v>3.7138547638155515E-2</v>
      </c>
      <c r="L543">
        <v>16.732199999999999</v>
      </c>
      <c r="M543">
        <f t="shared" si="53"/>
        <v>3.9930715927969755E-3</v>
      </c>
      <c r="N543" t="s">
        <v>646</v>
      </c>
      <c r="O543">
        <v>25</v>
      </c>
      <c r="P543">
        <v>0.122460524</v>
      </c>
      <c r="Q543">
        <v>14</v>
      </c>
      <c r="R543">
        <v>4.1567715999999998E-2</v>
      </c>
      <c r="S543">
        <v>23</v>
      </c>
      <c r="T543">
        <v>0.11910506899999999</v>
      </c>
      <c r="U543" t="str">
        <f>INDEX(ClusterAssignments!$C$2:$C$545,MATCH('Cities&amp;Data'!B543,ClusterAssignments!$A$2:$A$545,0))</f>
        <v>25</v>
      </c>
    </row>
    <row r="544" spans="1:21">
      <c r="A544" s="1" t="s">
        <v>706</v>
      </c>
      <c r="B544" s="1" t="s">
        <v>549</v>
      </c>
      <c r="C544">
        <v>207</v>
      </c>
      <c r="D544">
        <f t="shared" si="48"/>
        <v>1.2692502961584024E-2</v>
      </c>
      <c r="E544">
        <v>7400</v>
      </c>
      <c r="F544">
        <f t="shared" si="49"/>
        <v>0.17572308220690333</v>
      </c>
      <c r="G544" t="e">
        <v>#N/A</v>
      </c>
      <c r="H544">
        <f t="shared" si="50"/>
        <v>0</v>
      </c>
      <c r="I544">
        <f t="shared" si="51"/>
        <v>0</v>
      </c>
      <c r="J544">
        <v>61.444135809999999</v>
      </c>
      <c r="K544">
        <f t="shared" si="52"/>
        <v>0</v>
      </c>
      <c r="L544">
        <v>14.7346956</v>
      </c>
      <c r="M544">
        <f t="shared" si="53"/>
        <v>2.8295593907968963E-3</v>
      </c>
      <c r="N544" t="s">
        <v>64</v>
      </c>
      <c r="O544">
        <v>25</v>
      </c>
      <c r="P544">
        <v>0.11696090000000001</v>
      </c>
      <c r="Q544">
        <v>14</v>
      </c>
      <c r="R544">
        <v>0.25259368599999998</v>
      </c>
      <c r="S544">
        <v>27</v>
      </c>
      <c r="T544">
        <v>4.9822548000000001E-2</v>
      </c>
      <c r="U544" t="str">
        <f>INDEX(ClusterAssignments!$C$2:$C$545,MATCH('Cities&amp;Data'!B544,ClusterAssignments!$A$2:$A$545,0))</f>
        <v>25</v>
      </c>
    </row>
    <row r="545" spans="1:21">
      <c r="A545" s="1" t="s">
        <v>707</v>
      </c>
      <c r="B545" s="1" t="s">
        <v>551</v>
      </c>
      <c r="C545">
        <v>829</v>
      </c>
      <c r="D545">
        <f t="shared" si="48"/>
        <v>6.5324081908952447E-2</v>
      </c>
      <c r="E545">
        <v>7200</v>
      </c>
      <c r="F545">
        <f t="shared" si="49"/>
        <v>0.17081667198194442</v>
      </c>
      <c r="G545">
        <v>160</v>
      </c>
      <c r="H545">
        <f t="shared" si="50"/>
        <v>160</v>
      </c>
      <c r="I545">
        <f t="shared" si="51"/>
        <v>0.128</v>
      </c>
      <c r="J545">
        <v>98.261124910000007</v>
      </c>
      <c r="K545">
        <f t="shared" si="52"/>
        <v>6.4328006606374803E-3</v>
      </c>
      <c r="L545">
        <v>21.545670300000001</v>
      </c>
      <c r="M545">
        <f t="shared" si="53"/>
        <v>6.7968358438369181E-3</v>
      </c>
      <c r="N545" t="s">
        <v>646</v>
      </c>
      <c r="O545">
        <v>25</v>
      </c>
      <c r="P545">
        <v>0.383407267</v>
      </c>
      <c r="Q545">
        <v>14</v>
      </c>
      <c r="R545">
        <v>0.50067857000000004</v>
      </c>
      <c r="S545">
        <v>27</v>
      </c>
      <c r="T545">
        <v>0.27450338400000002</v>
      </c>
      <c r="U545" t="str">
        <f>INDEX(ClusterAssignments!$C$2:$C$545,MATCH('Cities&amp;Data'!B545,ClusterAssignments!$A$2:$A$545,0))</f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56B3-9399-4B46-9233-E553F1BDB6A4}">
  <dimension ref="A1:E11"/>
  <sheetViews>
    <sheetView workbookViewId="0">
      <selection activeCell="C3" sqref="C3"/>
    </sheetView>
  </sheetViews>
  <sheetFormatPr defaultRowHeight="15"/>
  <cols>
    <col min="1" max="5" width="15.7109375" customWidth="1"/>
  </cols>
  <sheetData>
    <row r="1" spans="1:5">
      <c r="A1" s="19"/>
      <c r="B1" s="19"/>
      <c r="C1" s="19"/>
      <c r="D1" s="19"/>
      <c r="E1" s="19"/>
    </row>
    <row r="2" spans="1:5" ht="15.75">
      <c r="A2" s="18" t="s">
        <v>79</v>
      </c>
      <c r="B2" s="18" t="s">
        <v>80</v>
      </c>
      <c r="C2" s="18" t="s">
        <v>81</v>
      </c>
      <c r="D2" s="18" t="s">
        <v>88</v>
      </c>
      <c r="E2" s="18" t="s">
        <v>89</v>
      </c>
    </row>
    <row r="3" spans="1:5">
      <c r="A3" s="16" t="s">
        <v>708</v>
      </c>
      <c r="B3" s="16" t="s">
        <v>19</v>
      </c>
      <c r="C3" s="16" t="s">
        <v>709</v>
      </c>
      <c r="D3" t="s">
        <v>113</v>
      </c>
      <c r="E3" t="s">
        <v>114</v>
      </c>
    </row>
    <row r="4" spans="1:5">
      <c r="A4" s="15" t="s">
        <v>710</v>
      </c>
      <c r="B4" s="15" t="s">
        <v>711</v>
      </c>
      <c r="C4" s="15" t="s">
        <v>712</v>
      </c>
      <c r="D4" s="16" t="s">
        <v>45</v>
      </c>
      <c r="E4" s="14" t="s">
        <v>129</v>
      </c>
    </row>
    <row r="5" spans="1:5">
      <c r="D5" t="s">
        <v>713</v>
      </c>
      <c r="E5" s="16" t="s">
        <v>48</v>
      </c>
    </row>
    <row r="6" spans="1:5">
      <c r="D6" t="s">
        <v>714</v>
      </c>
      <c r="E6" t="s">
        <v>157</v>
      </c>
    </row>
    <row r="7" spans="1:5">
      <c r="A7" s="16"/>
      <c r="B7" t="s">
        <v>715</v>
      </c>
      <c r="D7" t="s">
        <v>170</v>
      </c>
      <c r="E7" s="15" t="s">
        <v>716</v>
      </c>
    </row>
    <row r="8" spans="1:5">
      <c r="A8" s="15"/>
      <c r="B8" t="s">
        <v>717</v>
      </c>
      <c r="D8" t="s">
        <v>184</v>
      </c>
      <c r="E8" s="15" t="s">
        <v>718</v>
      </c>
    </row>
    <row r="9" spans="1:5">
      <c r="D9" t="s">
        <v>195</v>
      </c>
      <c r="E9" s="15" t="s">
        <v>719</v>
      </c>
    </row>
    <row r="10" spans="1:5">
      <c r="D10" t="s">
        <v>720</v>
      </c>
      <c r="E10" s="15" t="s">
        <v>721</v>
      </c>
    </row>
    <row r="11" spans="1:5">
      <c r="D11" s="15" t="s">
        <v>722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45"/>
  <sheetViews>
    <sheetView showGridLines="0" topLeftCell="A2" workbookViewId="0">
      <selection activeCell="D11" sqref="D11"/>
    </sheetView>
  </sheetViews>
  <sheetFormatPr defaultColWidth="9.140625" defaultRowHeight="15"/>
  <cols>
    <col min="1" max="1" width="35" bestFit="1" customWidth="1"/>
    <col min="2" max="2" width="9.7109375" hidden="1" customWidth="1"/>
    <col min="3" max="3" width="15.140625" bestFit="1" customWidth="1"/>
  </cols>
  <sheetData>
    <row r="1" spans="1:3">
      <c r="A1" s="11" t="s">
        <v>723</v>
      </c>
      <c r="B1" s="11" t="s">
        <v>724</v>
      </c>
      <c r="C1" t="s">
        <v>9</v>
      </c>
    </row>
    <row r="2" spans="1:3">
      <c r="A2" s="11" t="s">
        <v>11</v>
      </c>
      <c r="B2" s="11" t="s">
        <v>79</v>
      </c>
      <c r="C2" t="str">
        <f>RIGHT(B2,1)</f>
        <v>1</v>
      </c>
    </row>
    <row r="3" spans="1:3">
      <c r="A3" s="11" t="s">
        <v>15</v>
      </c>
      <c r="B3" s="11" t="s">
        <v>80</v>
      </c>
      <c r="C3" t="str">
        <f t="shared" ref="C3:C66" si="0">RIGHT(B3,1)</f>
        <v>2</v>
      </c>
    </row>
    <row r="4" spans="1:3">
      <c r="A4" s="11" t="s">
        <v>19</v>
      </c>
      <c r="B4" s="11" t="s">
        <v>81</v>
      </c>
      <c r="C4" t="str">
        <f t="shared" si="0"/>
        <v>3</v>
      </c>
    </row>
    <row r="5" spans="1:3">
      <c r="A5" s="11" t="s">
        <v>21</v>
      </c>
      <c r="B5" s="11" t="s">
        <v>82</v>
      </c>
      <c r="C5" t="str">
        <f t="shared" si="0"/>
        <v>4</v>
      </c>
    </row>
    <row r="6" spans="1:3">
      <c r="A6" s="11" t="s">
        <v>23</v>
      </c>
      <c r="B6" s="11" t="s">
        <v>83</v>
      </c>
      <c r="C6" t="str">
        <f t="shared" si="0"/>
        <v>5</v>
      </c>
    </row>
    <row r="7" spans="1:3">
      <c r="A7" s="11" t="s">
        <v>109</v>
      </c>
      <c r="B7" s="11" t="s">
        <v>84</v>
      </c>
      <c r="C7" t="str">
        <f t="shared" si="0"/>
        <v>6</v>
      </c>
    </row>
    <row r="8" spans="1:3">
      <c r="A8" s="11" t="s">
        <v>124</v>
      </c>
      <c r="B8" s="11" t="s">
        <v>84</v>
      </c>
      <c r="C8" t="str">
        <f t="shared" si="0"/>
        <v>6</v>
      </c>
    </row>
    <row r="9" spans="1:3">
      <c r="A9" s="11" t="s">
        <v>25</v>
      </c>
      <c r="B9" s="11" t="s">
        <v>84</v>
      </c>
      <c r="C9" t="str">
        <f t="shared" si="0"/>
        <v>6</v>
      </c>
    </row>
    <row r="10" spans="1:3">
      <c r="A10" s="11" t="s">
        <v>110</v>
      </c>
      <c r="B10" s="11" t="s">
        <v>85</v>
      </c>
      <c r="C10" t="str">
        <f t="shared" si="0"/>
        <v>7</v>
      </c>
    </row>
    <row r="11" spans="1:3">
      <c r="A11" s="11" t="s">
        <v>125</v>
      </c>
      <c r="B11" s="11" t="s">
        <v>85</v>
      </c>
      <c r="C11" t="str">
        <f t="shared" si="0"/>
        <v>7</v>
      </c>
    </row>
    <row r="12" spans="1:3">
      <c r="A12" s="11" t="s">
        <v>138</v>
      </c>
      <c r="B12" s="11" t="s">
        <v>85</v>
      </c>
      <c r="C12" t="str">
        <f t="shared" si="0"/>
        <v>7</v>
      </c>
    </row>
    <row r="13" spans="1:3">
      <c r="A13" s="11" t="s">
        <v>152</v>
      </c>
      <c r="B13" s="11" t="s">
        <v>85</v>
      </c>
      <c r="C13" t="str">
        <f t="shared" si="0"/>
        <v>7</v>
      </c>
    </row>
    <row r="14" spans="1:3">
      <c r="A14" s="11" t="s">
        <v>166</v>
      </c>
      <c r="B14" s="11" t="s">
        <v>85</v>
      </c>
      <c r="C14" t="str">
        <f t="shared" si="0"/>
        <v>7</v>
      </c>
    </row>
    <row r="15" spans="1:3">
      <c r="A15" s="11" t="s">
        <v>180</v>
      </c>
      <c r="B15" s="11" t="s">
        <v>85</v>
      </c>
      <c r="C15" t="str">
        <f t="shared" si="0"/>
        <v>7</v>
      </c>
    </row>
    <row r="16" spans="1:3">
      <c r="A16" s="11" t="s">
        <v>192</v>
      </c>
      <c r="B16" s="11" t="s">
        <v>85</v>
      </c>
      <c r="C16" t="str">
        <f t="shared" si="0"/>
        <v>7</v>
      </c>
    </row>
    <row r="17" spans="1:3">
      <c r="A17" s="11" t="s">
        <v>202</v>
      </c>
      <c r="B17" s="11" t="s">
        <v>85</v>
      </c>
      <c r="C17" t="str">
        <f t="shared" si="0"/>
        <v>7</v>
      </c>
    </row>
    <row r="18" spans="1:3">
      <c r="A18" s="11" t="s">
        <v>211</v>
      </c>
      <c r="B18" s="11" t="s">
        <v>85</v>
      </c>
      <c r="C18" t="str">
        <f t="shared" si="0"/>
        <v>7</v>
      </c>
    </row>
    <row r="19" spans="1:3">
      <c r="A19" s="11" t="s">
        <v>220</v>
      </c>
      <c r="B19" s="11" t="s">
        <v>85</v>
      </c>
      <c r="C19" t="str">
        <f t="shared" si="0"/>
        <v>7</v>
      </c>
    </row>
    <row r="20" spans="1:3">
      <c r="A20" s="11" t="s">
        <v>228</v>
      </c>
      <c r="B20" s="11" t="s">
        <v>85</v>
      </c>
      <c r="C20" t="str">
        <f t="shared" si="0"/>
        <v>7</v>
      </c>
    </row>
    <row r="21" spans="1:3">
      <c r="A21" s="11" t="s">
        <v>237</v>
      </c>
      <c r="B21" s="11" t="s">
        <v>85</v>
      </c>
      <c r="C21" t="str">
        <f t="shared" si="0"/>
        <v>7</v>
      </c>
    </row>
    <row r="22" spans="1:3">
      <c r="A22" s="11" t="s">
        <v>246</v>
      </c>
      <c r="B22" s="11" t="s">
        <v>85</v>
      </c>
      <c r="C22" t="str">
        <f t="shared" si="0"/>
        <v>7</v>
      </c>
    </row>
    <row r="23" spans="1:3">
      <c r="A23" s="11" t="s">
        <v>254</v>
      </c>
      <c r="B23" s="11" t="s">
        <v>85</v>
      </c>
      <c r="C23" t="str">
        <f t="shared" si="0"/>
        <v>7</v>
      </c>
    </row>
    <row r="24" spans="1:3">
      <c r="A24" s="11" t="s">
        <v>262</v>
      </c>
      <c r="B24" s="11" t="s">
        <v>85</v>
      </c>
      <c r="C24" t="str">
        <f t="shared" si="0"/>
        <v>7</v>
      </c>
    </row>
    <row r="25" spans="1:3">
      <c r="A25" s="11" t="s">
        <v>269</v>
      </c>
      <c r="B25" s="11" t="s">
        <v>85</v>
      </c>
      <c r="C25" t="str">
        <f t="shared" si="0"/>
        <v>7</v>
      </c>
    </row>
    <row r="26" spans="1:3">
      <c r="A26" s="11" t="s">
        <v>276</v>
      </c>
      <c r="B26" s="11" t="s">
        <v>85</v>
      </c>
      <c r="C26" t="str">
        <f t="shared" si="0"/>
        <v>7</v>
      </c>
    </row>
    <row r="27" spans="1:3">
      <c r="A27" s="11" t="s">
        <v>283</v>
      </c>
      <c r="B27" s="11" t="s">
        <v>85</v>
      </c>
      <c r="C27" t="str">
        <f t="shared" si="0"/>
        <v>7</v>
      </c>
    </row>
    <row r="28" spans="1:3">
      <c r="A28" s="11" t="s">
        <v>290</v>
      </c>
      <c r="B28" s="11" t="s">
        <v>85</v>
      </c>
      <c r="C28" t="str">
        <f t="shared" si="0"/>
        <v>7</v>
      </c>
    </row>
    <row r="29" spans="1:3">
      <c r="A29" s="11" t="s">
        <v>297</v>
      </c>
      <c r="B29" s="11" t="s">
        <v>85</v>
      </c>
      <c r="C29" t="str">
        <f t="shared" si="0"/>
        <v>7</v>
      </c>
    </row>
    <row r="30" spans="1:3">
      <c r="A30" s="11" t="s">
        <v>303</v>
      </c>
      <c r="B30" s="11" t="s">
        <v>85</v>
      </c>
      <c r="C30" t="str">
        <f t="shared" si="0"/>
        <v>7</v>
      </c>
    </row>
    <row r="31" spans="1:3">
      <c r="A31" s="11" t="s">
        <v>309</v>
      </c>
      <c r="B31" s="11" t="s">
        <v>85</v>
      </c>
      <c r="C31" t="str">
        <f t="shared" si="0"/>
        <v>7</v>
      </c>
    </row>
    <row r="32" spans="1:3">
      <c r="A32" s="11" t="s">
        <v>316</v>
      </c>
      <c r="B32" s="11" t="s">
        <v>85</v>
      </c>
      <c r="C32" t="str">
        <f t="shared" si="0"/>
        <v>7</v>
      </c>
    </row>
    <row r="33" spans="1:3">
      <c r="A33" s="11" t="s">
        <v>322</v>
      </c>
      <c r="B33" s="11" t="s">
        <v>85</v>
      </c>
      <c r="C33" t="str">
        <f t="shared" si="0"/>
        <v>7</v>
      </c>
    </row>
    <row r="34" spans="1:3">
      <c r="A34" s="11" t="s">
        <v>328</v>
      </c>
      <c r="B34" s="11" t="s">
        <v>85</v>
      </c>
      <c r="C34" t="str">
        <f t="shared" si="0"/>
        <v>7</v>
      </c>
    </row>
    <row r="35" spans="1:3">
      <c r="A35" s="11" t="s">
        <v>334</v>
      </c>
      <c r="B35" s="11" t="s">
        <v>85</v>
      </c>
      <c r="C35" t="str">
        <f t="shared" si="0"/>
        <v>7</v>
      </c>
    </row>
    <row r="36" spans="1:3">
      <c r="A36" s="11" t="s">
        <v>340</v>
      </c>
      <c r="B36" s="11" t="s">
        <v>85</v>
      </c>
      <c r="C36" t="str">
        <f t="shared" si="0"/>
        <v>7</v>
      </c>
    </row>
    <row r="37" spans="1:3">
      <c r="A37" s="11" t="s">
        <v>346</v>
      </c>
      <c r="B37" s="11" t="s">
        <v>85</v>
      </c>
      <c r="C37" t="str">
        <f t="shared" si="0"/>
        <v>7</v>
      </c>
    </row>
    <row r="38" spans="1:3">
      <c r="A38" s="11" t="s">
        <v>352</v>
      </c>
      <c r="B38" s="11" t="s">
        <v>85</v>
      </c>
      <c r="C38" t="str">
        <f t="shared" si="0"/>
        <v>7</v>
      </c>
    </row>
    <row r="39" spans="1:3">
      <c r="A39" s="11" t="s">
        <v>27</v>
      </c>
      <c r="B39" s="11" t="s">
        <v>85</v>
      </c>
      <c r="C39" t="str">
        <f t="shared" si="0"/>
        <v>7</v>
      </c>
    </row>
    <row r="40" spans="1:3">
      <c r="A40" s="11" t="s">
        <v>364</v>
      </c>
      <c r="B40" s="11" t="s">
        <v>85</v>
      </c>
      <c r="C40" t="str">
        <f t="shared" si="0"/>
        <v>7</v>
      </c>
    </row>
    <row r="41" spans="1:3">
      <c r="A41" s="11" t="s">
        <v>370</v>
      </c>
      <c r="B41" s="11" t="s">
        <v>85</v>
      </c>
      <c r="C41" t="str">
        <f t="shared" si="0"/>
        <v>7</v>
      </c>
    </row>
    <row r="42" spans="1:3">
      <c r="A42" s="11" t="s">
        <v>375</v>
      </c>
      <c r="B42" s="11" t="s">
        <v>85</v>
      </c>
      <c r="C42" t="str">
        <f t="shared" si="0"/>
        <v>7</v>
      </c>
    </row>
    <row r="43" spans="1:3">
      <c r="A43" s="11" t="s">
        <v>380</v>
      </c>
      <c r="B43" s="11" t="s">
        <v>85</v>
      </c>
      <c r="C43" t="str">
        <f t="shared" si="0"/>
        <v>7</v>
      </c>
    </row>
    <row r="44" spans="1:3">
      <c r="A44" s="11" t="s">
        <v>385</v>
      </c>
      <c r="B44" s="11" t="s">
        <v>85</v>
      </c>
      <c r="C44" t="str">
        <f t="shared" si="0"/>
        <v>7</v>
      </c>
    </row>
    <row r="45" spans="1:3">
      <c r="A45" s="11" t="s">
        <v>389</v>
      </c>
      <c r="B45" s="11" t="s">
        <v>85</v>
      </c>
      <c r="C45" t="str">
        <f t="shared" si="0"/>
        <v>7</v>
      </c>
    </row>
    <row r="46" spans="1:3">
      <c r="A46" s="11" t="s">
        <v>392</v>
      </c>
      <c r="B46" s="11" t="s">
        <v>85</v>
      </c>
      <c r="C46" t="str">
        <f t="shared" si="0"/>
        <v>7</v>
      </c>
    </row>
    <row r="47" spans="1:3">
      <c r="A47" s="11" t="s">
        <v>396</v>
      </c>
      <c r="B47" s="11" t="s">
        <v>85</v>
      </c>
      <c r="C47" t="str">
        <f t="shared" si="0"/>
        <v>7</v>
      </c>
    </row>
    <row r="48" spans="1:3">
      <c r="A48" s="11" t="s">
        <v>400</v>
      </c>
      <c r="B48" s="11" t="s">
        <v>85</v>
      </c>
      <c r="C48" t="str">
        <f t="shared" si="0"/>
        <v>7</v>
      </c>
    </row>
    <row r="49" spans="1:3">
      <c r="A49" s="11" t="s">
        <v>404</v>
      </c>
      <c r="B49" s="11" t="s">
        <v>85</v>
      </c>
      <c r="C49" t="str">
        <f t="shared" si="0"/>
        <v>7</v>
      </c>
    </row>
    <row r="50" spans="1:3">
      <c r="A50" s="11" t="s">
        <v>408</v>
      </c>
      <c r="B50" s="11" t="s">
        <v>85</v>
      </c>
      <c r="C50" t="str">
        <f t="shared" si="0"/>
        <v>7</v>
      </c>
    </row>
    <row r="51" spans="1:3">
      <c r="A51" s="11" t="s">
        <v>412</v>
      </c>
      <c r="B51" s="11" t="s">
        <v>85</v>
      </c>
      <c r="C51" t="str">
        <f t="shared" si="0"/>
        <v>7</v>
      </c>
    </row>
    <row r="52" spans="1:3">
      <c r="A52" s="11" t="s">
        <v>416</v>
      </c>
      <c r="B52" s="11" t="s">
        <v>85</v>
      </c>
      <c r="C52" t="str">
        <f t="shared" si="0"/>
        <v>7</v>
      </c>
    </row>
    <row r="53" spans="1:3">
      <c r="A53" s="11" t="s">
        <v>419</v>
      </c>
      <c r="B53" s="11" t="s">
        <v>85</v>
      </c>
      <c r="C53" t="str">
        <f t="shared" si="0"/>
        <v>7</v>
      </c>
    </row>
    <row r="54" spans="1:3">
      <c r="A54" s="11" t="s">
        <v>423</v>
      </c>
      <c r="B54" s="11" t="s">
        <v>85</v>
      </c>
      <c r="C54" t="str">
        <f t="shared" si="0"/>
        <v>7</v>
      </c>
    </row>
    <row r="55" spans="1:3">
      <c r="A55" s="11" t="s">
        <v>427</v>
      </c>
      <c r="B55" s="11" t="s">
        <v>85</v>
      </c>
      <c r="C55" t="str">
        <f t="shared" si="0"/>
        <v>7</v>
      </c>
    </row>
    <row r="56" spans="1:3">
      <c r="A56" s="11" t="s">
        <v>431</v>
      </c>
      <c r="B56" s="11" t="s">
        <v>85</v>
      </c>
      <c r="C56" t="str">
        <f t="shared" si="0"/>
        <v>7</v>
      </c>
    </row>
    <row r="57" spans="1:3">
      <c r="A57" s="11" t="s">
        <v>434</v>
      </c>
      <c r="B57" s="11" t="s">
        <v>85</v>
      </c>
      <c r="C57" t="str">
        <f t="shared" si="0"/>
        <v>7</v>
      </c>
    </row>
    <row r="58" spans="1:3">
      <c r="A58" s="11" t="s">
        <v>437</v>
      </c>
      <c r="B58" s="11" t="s">
        <v>85</v>
      </c>
      <c r="C58" t="str">
        <f t="shared" si="0"/>
        <v>7</v>
      </c>
    </row>
    <row r="59" spans="1:3">
      <c r="A59" s="11" t="s">
        <v>440</v>
      </c>
      <c r="B59" s="11" t="s">
        <v>85</v>
      </c>
      <c r="C59" t="str">
        <f t="shared" si="0"/>
        <v>7</v>
      </c>
    </row>
    <row r="60" spans="1:3">
      <c r="A60" s="11" t="s">
        <v>443</v>
      </c>
      <c r="B60" s="11" t="s">
        <v>85</v>
      </c>
      <c r="C60" t="str">
        <f t="shared" si="0"/>
        <v>7</v>
      </c>
    </row>
    <row r="61" spans="1:3">
      <c r="A61" s="11" t="s">
        <v>446</v>
      </c>
      <c r="B61" s="11" t="s">
        <v>85</v>
      </c>
      <c r="C61" t="str">
        <f t="shared" si="0"/>
        <v>7</v>
      </c>
    </row>
    <row r="62" spans="1:3">
      <c r="A62" s="11" t="s">
        <v>449</v>
      </c>
      <c r="B62" s="11" t="s">
        <v>85</v>
      </c>
      <c r="C62" t="str">
        <f t="shared" si="0"/>
        <v>7</v>
      </c>
    </row>
    <row r="63" spans="1:3">
      <c r="A63" s="11" t="s">
        <v>452</v>
      </c>
      <c r="B63" s="11" t="s">
        <v>85</v>
      </c>
      <c r="C63" t="str">
        <f t="shared" si="0"/>
        <v>7</v>
      </c>
    </row>
    <row r="64" spans="1:3">
      <c r="A64" s="11" t="s">
        <v>455</v>
      </c>
      <c r="B64" s="11" t="s">
        <v>85</v>
      </c>
      <c r="C64" t="str">
        <f t="shared" si="0"/>
        <v>7</v>
      </c>
    </row>
    <row r="65" spans="1:3">
      <c r="A65" s="11" t="s">
        <v>458</v>
      </c>
      <c r="B65" s="11" t="s">
        <v>85</v>
      </c>
      <c r="C65" t="str">
        <f t="shared" si="0"/>
        <v>7</v>
      </c>
    </row>
    <row r="66" spans="1:3">
      <c r="A66" s="11" t="s">
        <v>461</v>
      </c>
      <c r="B66" s="11" t="s">
        <v>85</v>
      </c>
      <c r="C66" t="str">
        <f t="shared" si="0"/>
        <v>7</v>
      </c>
    </row>
    <row r="67" spans="1:3">
      <c r="A67" s="11" t="s">
        <v>464</v>
      </c>
      <c r="B67" s="11" t="s">
        <v>85</v>
      </c>
      <c r="C67" t="str">
        <f t="shared" ref="C67:C130" si="1">RIGHT(B67,1)</f>
        <v>7</v>
      </c>
    </row>
    <row r="68" spans="1:3">
      <c r="A68" s="11" t="s">
        <v>467</v>
      </c>
      <c r="B68" s="11" t="s">
        <v>85</v>
      </c>
      <c r="C68" t="str">
        <f t="shared" si="1"/>
        <v>7</v>
      </c>
    </row>
    <row r="69" spans="1:3">
      <c r="A69" s="11" t="s">
        <v>470</v>
      </c>
      <c r="B69" s="11" t="s">
        <v>85</v>
      </c>
      <c r="C69" t="str">
        <f t="shared" si="1"/>
        <v>7</v>
      </c>
    </row>
    <row r="70" spans="1:3">
      <c r="A70" s="11" t="s">
        <v>473</v>
      </c>
      <c r="B70" s="11" t="s">
        <v>85</v>
      </c>
      <c r="C70" t="str">
        <f t="shared" si="1"/>
        <v>7</v>
      </c>
    </row>
    <row r="71" spans="1:3">
      <c r="A71" s="11" t="s">
        <v>476</v>
      </c>
      <c r="B71" s="11" t="s">
        <v>85</v>
      </c>
      <c r="C71" t="str">
        <f t="shared" si="1"/>
        <v>7</v>
      </c>
    </row>
    <row r="72" spans="1:3">
      <c r="A72" s="11" t="s">
        <v>479</v>
      </c>
      <c r="B72" s="11" t="s">
        <v>85</v>
      </c>
      <c r="C72" t="str">
        <f t="shared" si="1"/>
        <v>7</v>
      </c>
    </row>
    <row r="73" spans="1:3">
      <c r="A73" s="11" t="s">
        <v>482</v>
      </c>
      <c r="B73" s="11" t="s">
        <v>85</v>
      </c>
      <c r="C73" t="str">
        <f t="shared" si="1"/>
        <v>7</v>
      </c>
    </row>
    <row r="74" spans="1:3">
      <c r="A74" s="11" t="s">
        <v>485</v>
      </c>
      <c r="B74" s="11" t="s">
        <v>85</v>
      </c>
      <c r="C74" t="str">
        <f t="shared" si="1"/>
        <v>7</v>
      </c>
    </row>
    <row r="75" spans="1:3">
      <c r="A75" s="11" t="s">
        <v>488</v>
      </c>
      <c r="B75" s="11" t="s">
        <v>85</v>
      </c>
      <c r="C75" t="str">
        <f t="shared" si="1"/>
        <v>7</v>
      </c>
    </row>
    <row r="76" spans="1:3">
      <c r="A76" s="11" t="s">
        <v>491</v>
      </c>
      <c r="B76" s="11" t="s">
        <v>85</v>
      </c>
      <c r="C76" t="str">
        <f t="shared" si="1"/>
        <v>7</v>
      </c>
    </row>
    <row r="77" spans="1:3">
      <c r="A77" s="11" t="s">
        <v>494</v>
      </c>
      <c r="B77" s="11" t="s">
        <v>85</v>
      </c>
      <c r="C77" t="str">
        <f t="shared" si="1"/>
        <v>7</v>
      </c>
    </row>
    <row r="78" spans="1:3">
      <c r="A78" s="11" t="s">
        <v>497</v>
      </c>
      <c r="B78" s="11" t="s">
        <v>85</v>
      </c>
      <c r="C78" t="str">
        <f t="shared" si="1"/>
        <v>7</v>
      </c>
    </row>
    <row r="79" spans="1:3">
      <c r="A79" s="11" t="s">
        <v>500</v>
      </c>
      <c r="B79" s="11" t="s">
        <v>85</v>
      </c>
      <c r="C79" t="str">
        <f t="shared" si="1"/>
        <v>7</v>
      </c>
    </row>
    <row r="80" spans="1:3">
      <c r="A80" s="11" t="s">
        <v>503</v>
      </c>
      <c r="B80" s="11" t="s">
        <v>85</v>
      </c>
      <c r="C80" t="str">
        <f t="shared" si="1"/>
        <v>7</v>
      </c>
    </row>
    <row r="81" spans="1:3">
      <c r="A81" s="11" t="s">
        <v>506</v>
      </c>
      <c r="B81" s="11" t="s">
        <v>85</v>
      </c>
      <c r="C81" t="str">
        <f t="shared" si="1"/>
        <v>7</v>
      </c>
    </row>
    <row r="82" spans="1:3">
      <c r="A82" s="11" t="s">
        <v>509</v>
      </c>
      <c r="B82" s="11" t="s">
        <v>85</v>
      </c>
      <c r="C82" t="str">
        <f t="shared" si="1"/>
        <v>7</v>
      </c>
    </row>
    <row r="83" spans="1:3">
      <c r="A83" s="11" t="s">
        <v>512</v>
      </c>
      <c r="B83" s="11" t="s">
        <v>85</v>
      </c>
      <c r="C83" t="str">
        <f t="shared" si="1"/>
        <v>7</v>
      </c>
    </row>
    <row r="84" spans="1:3">
      <c r="A84" s="11" t="s">
        <v>515</v>
      </c>
      <c r="B84" s="11" t="s">
        <v>85</v>
      </c>
      <c r="C84" t="str">
        <f t="shared" si="1"/>
        <v>7</v>
      </c>
    </row>
    <row r="85" spans="1:3">
      <c r="A85" s="11" t="s">
        <v>111</v>
      </c>
      <c r="B85" s="11" t="s">
        <v>86</v>
      </c>
      <c r="C85" t="str">
        <f t="shared" si="1"/>
        <v>8</v>
      </c>
    </row>
    <row r="86" spans="1:3">
      <c r="A86" s="11" t="s">
        <v>126</v>
      </c>
      <c r="B86" s="11" t="s">
        <v>86</v>
      </c>
      <c r="C86" t="str">
        <f t="shared" si="1"/>
        <v>8</v>
      </c>
    </row>
    <row r="87" spans="1:3">
      <c r="A87" s="11" t="s">
        <v>139</v>
      </c>
      <c r="B87" s="11" t="s">
        <v>86</v>
      </c>
      <c r="C87" t="str">
        <f t="shared" si="1"/>
        <v>8</v>
      </c>
    </row>
    <row r="88" spans="1:3">
      <c r="A88" s="11" t="s">
        <v>153</v>
      </c>
      <c r="B88" s="11" t="s">
        <v>86</v>
      </c>
      <c r="C88" t="str">
        <f t="shared" si="1"/>
        <v>8</v>
      </c>
    </row>
    <row r="89" spans="1:3">
      <c r="A89" s="11" t="s">
        <v>167</v>
      </c>
      <c r="B89" s="11" t="s">
        <v>86</v>
      </c>
      <c r="C89" t="str">
        <f t="shared" si="1"/>
        <v>8</v>
      </c>
    </row>
    <row r="90" spans="1:3">
      <c r="A90" s="11" t="s">
        <v>181</v>
      </c>
      <c r="B90" s="11" t="s">
        <v>86</v>
      </c>
      <c r="C90" t="str">
        <f t="shared" si="1"/>
        <v>8</v>
      </c>
    </row>
    <row r="91" spans="1:3">
      <c r="A91" s="11" t="s">
        <v>193</v>
      </c>
      <c r="B91" s="11" t="s">
        <v>86</v>
      </c>
      <c r="C91" t="str">
        <f t="shared" si="1"/>
        <v>8</v>
      </c>
    </row>
    <row r="92" spans="1:3">
      <c r="A92" s="11" t="s">
        <v>203</v>
      </c>
      <c r="B92" s="11" t="s">
        <v>86</v>
      </c>
      <c r="C92" t="str">
        <f t="shared" si="1"/>
        <v>8</v>
      </c>
    </row>
    <row r="93" spans="1:3">
      <c r="A93" s="11" t="s">
        <v>212</v>
      </c>
      <c r="B93" s="11" t="s">
        <v>86</v>
      </c>
      <c r="C93" t="str">
        <f t="shared" si="1"/>
        <v>8</v>
      </c>
    </row>
    <row r="94" spans="1:3">
      <c r="A94" s="11" t="s">
        <v>221</v>
      </c>
      <c r="B94" s="11" t="s">
        <v>86</v>
      </c>
      <c r="C94" t="str">
        <f t="shared" si="1"/>
        <v>8</v>
      </c>
    </row>
    <row r="95" spans="1:3">
      <c r="A95" s="11" t="s">
        <v>229</v>
      </c>
      <c r="B95" s="11" t="s">
        <v>86</v>
      </c>
      <c r="C95" t="str">
        <f t="shared" si="1"/>
        <v>8</v>
      </c>
    </row>
    <row r="96" spans="1:3">
      <c r="A96" s="11" t="s">
        <v>238</v>
      </c>
      <c r="B96" s="11" t="s">
        <v>86</v>
      </c>
      <c r="C96" t="str">
        <f t="shared" si="1"/>
        <v>8</v>
      </c>
    </row>
    <row r="97" spans="1:3">
      <c r="A97" s="11" t="s">
        <v>247</v>
      </c>
      <c r="B97" s="11" t="s">
        <v>86</v>
      </c>
      <c r="C97" t="str">
        <f t="shared" si="1"/>
        <v>8</v>
      </c>
    </row>
    <row r="98" spans="1:3">
      <c r="A98" s="11" t="s">
        <v>255</v>
      </c>
      <c r="B98" s="11" t="s">
        <v>86</v>
      </c>
      <c r="C98" t="str">
        <f t="shared" si="1"/>
        <v>8</v>
      </c>
    </row>
    <row r="99" spans="1:3">
      <c r="A99" s="11" t="s">
        <v>263</v>
      </c>
      <c r="B99" s="11" t="s">
        <v>86</v>
      </c>
      <c r="C99" t="str">
        <f t="shared" si="1"/>
        <v>8</v>
      </c>
    </row>
    <row r="100" spans="1:3">
      <c r="A100" s="11" t="s">
        <v>270</v>
      </c>
      <c r="B100" s="11" t="s">
        <v>86</v>
      </c>
      <c r="C100" t="str">
        <f t="shared" si="1"/>
        <v>8</v>
      </c>
    </row>
    <row r="101" spans="1:3">
      <c r="A101" s="11" t="s">
        <v>277</v>
      </c>
      <c r="B101" s="11" t="s">
        <v>86</v>
      </c>
      <c r="C101" t="str">
        <f t="shared" si="1"/>
        <v>8</v>
      </c>
    </row>
    <row r="102" spans="1:3">
      <c r="A102" s="11" t="s">
        <v>284</v>
      </c>
      <c r="B102" s="11" t="s">
        <v>86</v>
      </c>
      <c r="C102" t="str">
        <f t="shared" si="1"/>
        <v>8</v>
      </c>
    </row>
    <row r="103" spans="1:3">
      <c r="A103" s="11" t="s">
        <v>291</v>
      </c>
      <c r="B103" s="11" t="s">
        <v>86</v>
      </c>
      <c r="C103" t="str">
        <f t="shared" si="1"/>
        <v>8</v>
      </c>
    </row>
    <row r="104" spans="1:3">
      <c r="A104" s="11" t="s">
        <v>298</v>
      </c>
      <c r="B104" s="11" t="s">
        <v>86</v>
      </c>
      <c r="C104" t="str">
        <f t="shared" si="1"/>
        <v>8</v>
      </c>
    </row>
    <row r="105" spans="1:3">
      <c r="A105" s="11" t="s">
        <v>304</v>
      </c>
      <c r="B105" s="11" t="s">
        <v>86</v>
      </c>
      <c r="C105" t="str">
        <f t="shared" si="1"/>
        <v>8</v>
      </c>
    </row>
    <row r="106" spans="1:3">
      <c r="A106" s="11" t="s">
        <v>310</v>
      </c>
      <c r="B106" s="11" t="s">
        <v>86</v>
      </c>
      <c r="C106" t="str">
        <f t="shared" si="1"/>
        <v>8</v>
      </c>
    </row>
    <row r="107" spans="1:3">
      <c r="A107" s="11" t="s">
        <v>317</v>
      </c>
      <c r="B107" s="11" t="s">
        <v>86</v>
      </c>
      <c r="C107" t="str">
        <f t="shared" si="1"/>
        <v>8</v>
      </c>
    </row>
    <row r="108" spans="1:3">
      <c r="A108" s="11" t="s">
        <v>323</v>
      </c>
      <c r="B108" s="11" t="s">
        <v>86</v>
      </c>
      <c r="C108" t="str">
        <f t="shared" si="1"/>
        <v>8</v>
      </c>
    </row>
    <row r="109" spans="1:3">
      <c r="A109" s="11" t="s">
        <v>329</v>
      </c>
      <c r="B109" s="11" t="s">
        <v>86</v>
      </c>
      <c r="C109" t="str">
        <f t="shared" si="1"/>
        <v>8</v>
      </c>
    </row>
    <row r="110" spans="1:3">
      <c r="A110" s="11" t="s">
        <v>335</v>
      </c>
      <c r="B110" s="11" t="s">
        <v>86</v>
      </c>
      <c r="C110" t="str">
        <f t="shared" si="1"/>
        <v>8</v>
      </c>
    </row>
    <row r="111" spans="1:3">
      <c r="A111" s="11" t="s">
        <v>341</v>
      </c>
      <c r="B111" s="11" t="s">
        <v>86</v>
      </c>
      <c r="C111" t="str">
        <f t="shared" si="1"/>
        <v>8</v>
      </c>
    </row>
    <row r="112" spans="1:3">
      <c r="A112" s="11" t="s">
        <v>347</v>
      </c>
      <c r="B112" s="11" t="s">
        <v>86</v>
      </c>
      <c r="C112" t="str">
        <f t="shared" si="1"/>
        <v>8</v>
      </c>
    </row>
    <row r="113" spans="1:3">
      <c r="A113" s="11" t="s">
        <v>353</v>
      </c>
      <c r="B113" s="11" t="s">
        <v>86</v>
      </c>
      <c r="C113" t="str">
        <f t="shared" si="1"/>
        <v>8</v>
      </c>
    </row>
    <row r="114" spans="1:3">
      <c r="A114" s="11" t="s">
        <v>358</v>
      </c>
      <c r="B114" s="11" t="s">
        <v>86</v>
      </c>
      <c r="C114" t="str">
        <f t="shared" si="1"/>
        <v>8</v>
      </c>
    </row>
    <row r="115" spans="1:3">
      <c r="A115" s="11" t="s">
        <v>365</v>
      </c>
      <c r="B115" s="11" t="s">
        <v>86</v>
      </c>
      <c r="C115" t="str">
        <f t="shared" si="1"/>
        <v>8</v>
      </c>
    </row>
    <row r="116" spans="1:3">
      <c r="A116" s="11" t="s">
        <v>371</v>
      </c>
      <c r="B116" s="11" t="s">
        <v>86</v>
      </c>
      <c r="C116" t="str">
        <f t="shared" si="1"/>
        <v>8</v>
      </c>
    </row>
    <row r="117" spans="1:3">
      <c r="A117" s="11" t="s">
        <v>376</v>
      </c>
      <c r="B117" s="11" t="s">
        <v>86</v>
      </c>
      <c r="C117" t="str">
        <f t="shared" si="1"/>
        <v>8</v>
      </c>
    </row>
    <row r="118" spans="1:3">
      <c r="A118" s="11" t="s">
        <v>381</v>
      </c>
      <c r="B118" s="11" t="s">
        <v>86</v>
      </c>
      <c r="C118" t="str">
        <f t="shared" si="1"/>
        <v>8</v>
      </c>
    </row>
    <row r="119" spans="1:3">
      <c r="A119" s="11" t="s">
        <v>386</v>
      </c>
      <c r="B119" s="11" t="s">
        <v>86</v>
      </c>
      <c r="C119" t="str">
        <f t="shared" si="1"/>
        <v>8</v>
      </c>
    </row>
    <row r="120" spans="1:3">
      <c r="A120" s="11" t="s">
        <v>390</v>
      </c>
      <c r="B120" s="11" t="s">
        <v>86</v>
      </c>
      <c r="C120" t="str">
        <f t="shared" si="1"/>
        <v>8</v>
      </c>
    </row>
    <row r="121" spans="1:3">
      <c r="A121" s="11" t="s">
        <v>393</v>
      </c>
      <c r="B121" s="11" t="s">
        <v>86</v>
      </c>
      <c r="C121" t="str">
        <f t="shared" si="1"/>
        <v>8</v>
      </c>
    </row>
    <row r="122" spans="1:3">
      <c r="A122" s="11" t="s">
        <v>397</v>
      </c>
      <c r="B122" s="11" t="s">
        <v>86</v>
      </c>
      <c r="C122" t="str">
        <f t="shared" si="1"/>
        <v>8</v>
      </c>
    </row>
    <row r="123" spans="1:3">
      <c r="A123" s="11" t="s">
        <v>401</v>
      </c>
      <c r="B123" s="11" t="s">
        <v>86</v>
      </c>
      <c r="C123" t="str">
        <f t="shared" si="1"/>
        <v>8</v>
      </c>
    </row>
    <row r="124" spans="1:3">
      <c r="A124" s="11" t="s">
        <v>405</v>
      </c>
      <c r="B124" s="11" t="s">
        <v>86</v>
      </c>
      <c r="C124" t="str">
        <f t="shared" si="1"/>
        <v>8</v>
      </c>
    </row>
    <row r="125" spans="1:3">
      <c r="A125" s="11" t="s">
        <v>409</v>
      </c>
      <c r="B125" s="11" t="s">
        <v>86</v>
      </c>
      <c r="C125" t="str">
        <f t="shared" si="1"/>
        <v>8</v>
      </c>
    </row>
    <row r="126" spans="1:3">
      <c r="A126" s="11" t="s">
        <v>413</v>
      </c>
      <c r="B126" s="11" t="s">
        <v>86</v>
      </c>
      <c r="C126" t="str">
        <f t="shared" si="1"/>
        <v>8</v>
      </c>
    </row>
    <row r="127" spans="1:3">
      <c r="A127" s="11" t="s">
        <v>31</v>
      </c>
      <c r="B127" s="11" t="s">
        <v>86</v>
      </c>
      <c r="C127" t="str">
        <f t="shared" si="1"/>
        <v>8</v>
      </c>
    </row>
    <row r="128" spans="1:3">
      <c r="A128" s="11" t="s">
        <v>420</v>
      </c>
      <c r="B128" s="11" t="s">
        <v>86</v>
      </c>
      <c r="C128" t="str">
        <f t="shared" si="1"/>
        <v>8</v>
      </c>
    </row>
    <row r="129" spans="1:3">
      <c r="A129" s="11" t="s">
        <v>424</v>
      </c>
      <c r="B129" s="11" t="s">
        <v>86</v>
      </c>
      <c r="C129" t="str">
        <f t="shared" si="1"/>
        <v>8</v>
      </c>
    </row>
    <row r="130" spans="1:3">
      <c r="A130" s="11" t="s">
        <v>428</v>
      </c>
      <c r="B130" s="11" t="s">
        <v>86</v>
      </c>
      <c r="C130" t="str">
        <f t="shared" si="1"/>
        <v>8</v>
      </c>
    </row>
    <row r="131" spans="1:3">
      <c r="A131" s="11" t="s">
        <v>112</v>
      </c>
      <c r="B131" s="11" t="s">
        <v>87</v>
      </c>
      <c r="C131" t="str">
        <f t="shared" ref="C131:C144" si="2">RIGHT(B131,1)</f>
        <v>9</v>
      </c>
    </row>
    <row r="132" spans="1:3">
      <c r="A132" s="11" t="s">
        <v>127</v>
      </c>
      <c r="B132" s="11" t="s">
        <v>87</v>
      </c>
      <c r="C132" t="str">
        <f t="shared" si="2"/>
        <v>9</v>
      </c>
    </row>
    <row r="133" spans="1:3">
      <c r="A133" s="11" t="s">
        <v>140</v>
      </c>
      <c r="B133" s="11" t="s">
        <v>87</v>
      </c>
      <c r="C133" t="str">
        <f t="shared" si="2"/>
        <v>9</v>
      </c>
    </row>
    <row r="134" spans="1:3">
      <c r="A134" s="11" t="s">
        <v>154</v>
      </c>
      <c r="B134" s="11" t="s">
        <v>87</v>
      </c>
      <c r="C134" t="str">
        <f t="shared" si="2"/>
        <v>9</v>
      </c>
    </row>
    <row r="135" spans="1:3">
      <c r="A135" s="11" t="s">
        <v>168</v>
      </c>
      <c r="B135" s="11" t="s">
        <v>87</v>
      </c>
      <c r="C135" t="str">
        <f t="shared" si="2"/>
        <v>9</v>
      </c>
    </row>
    <row r="136" spans="1:3">
      <c r="A136" s="11" t="s">
        <v>182</v>
      </c>
      <c r="B136" s="11" t="s">
        <v>87</v>
      </c>
      <c r="C136" t="str">
        <f t="shared" si="2"/>
        <v>9</v>
      </c>
    </row>
    <row r="137" spans="1:3">
      <c r="A137" s="11" t="s">
        <v>194</v>
      </c>
      <c r="B137" s="11" t="s">
        <v>87</v>
      </c>
      <c r="C137" t="str">
        <f t="shared" si="2"/>
        <v>9</v>
      </c>
    </row>
    <row r="138" spans="1:3">
      <c r="A138" s="11" t="s">
        <v>34</v>
      </c>
      <c r="B138" s="11" t="s">
        <v>87</v>
      </c>
      <c r="C138" t="str">
        <f t="shared" si="2"/>
        <v>9</v>
      </c>
    </row>
    <row r="139" spans="1:3">
      <c r="A139" s="11" t="s">
        <v>213</v>
      </c>
      <c r="B139" s="11" t="s">
        <v>87</v>
      </c>
      <c r="C139" t="str">
        <f t="shared" si="2"/>
        <v>9</v>
      </c>
    </row>
    <row r="140" spans="1:3">
      <c r="A140" s="11" t="s">
        <v>222</v>
      </c>
      <c r="B140" s="11" t="s">
        <v>87</v>
      </c>
      <c r="C140" t="str">
        <f t="shared" si="2"/>
        <v>9</v>
      </c>
    </row>
    <row r="141" spans="1:3">
      <c r="A141" s="11" t="s">
        <v>230</v>
      </c>
      <c r="B141" s="11" t="s">
        <v>87</v>
      </c>
      <c r="C141" t="str">
        <f t="shared" si="2"/>
        <v>9</v>
      </c>
    </row>
    <row r="142" spans="1:3">
      <c r="A142" s="11" t="s">
        <v>239</v>
      </c>
      <c r="B142" s="11" t="s">
        <v>87</v>
      </c>
      <c r="C142" t="str">
        <f t="shared" si="2"/>
        <v>9</v>
      </c>
    </row>
    <row r="143" spans="1:3">
      <c r="A143" s="11" t="s">
        <v>248</v>
      </c>
      <c r="B143" s="11" t="s">
        <v>87</v>
      </c>
      <c r="C143" t="str">
        <f t="shared" si="2"/>
        <v>9</v>
      </c>
    </row>
    <row r="144" spans="1:3">
      <c r="A144" s="11" t="s">
        <v>256</v>
      </c>
      <c r="B144" s="11" t="s">
        <v>87</v>
      </c>
      <c r="C144" t="str">
        <f t="shared" si="2"/>
        <v>9</v>
      </c>
    </row>
    <row r="145" spans="1:3">
      <c r="A145" s="11" t="s">
        <v>35</v>
      </c>
      <c r="B145" s="11" t="s">
        <v>88</v>
      </c>
      <c r="C145" t="str">
        <f>RIGHT(B145,2)</f>
        <v>10</v>
      </c>
    </row>
    <row r="146" spans="1:3">
      <c r="A146" s="11" t="s">
        <v>36</v>
      </c>
      <c r="B146" s="11" t="s">
        <v>89</v>
      </c>
      <c r="C146" t="str">
        <f t="shared" ref="C146:C209" si="3">RIGHT(B146,2)</f>
        <v>11</v>
      </c>
    </row>
    <row r="147" spans="1:3">
      <c r="A147" s="11" t="s">
        <v>38</v>
      </c>
      <c r="B147" s="11" t="s">
        <v>90</v>
      </c>
      <c r="C147" t="str">
        <f t="shared" si="3"/>
        <v>12</v>
      </c>
    </row>
    <row r="148" spans="1:3">
      <c r="A148" s="11" t="s">
        <v>40</v>
      </c>
      <c r="B148" s="11" t="s">
        <v>91</v>
      </c>
      <c r="C148" t="str">
        <f t="shared" si="3"/>
        <v>13</v>
      </c>
    </row>
    <row r="149" spans="1:3">
      <c r="A149" s="11" t="s">
        <v>43</v>
      </c>
      <c r="B149" s="11" t="s">
        <v>92</v>
      </c>
      <c r="C149" t="str">
        <f t="shared" si="3"/>
        <v>14</v>
      </c>
    </row>
    <row r="150" spans="1:3">
      <c r="A150" s="11" t="s">
        <v>128</v>
      </c>
      <c r="B150" s="11" t="s">
        <v>92</v>
      </c>
      <c r="C150" t="str">
        <f t="shared" si="3"/>
        <v>14</v>
      </c>
    </row>
    <row r="151" spans="1:3">
      <c r="A151" s="11" t="s">
        <v>141</v>
      </c>
      <c r="B151" s="11" t="s">
        <v>92</v>
      </c>
      <c r="C151" t="str">
        <f t="shared" si="3"/>
        <v>14</v>
      </c>
    </row>
    <row r="152" spans="1:3">
      <c r="A152" s="11" t="s">
        <v>155</v>
      </c>
      <c r="B152" s="11" t="s">
        <v>92</v>
      </c>
      <c r="C152" t="str">
        <f t="shared" si="3"/>
        <v>14</v>
      </c>
    </row>
    <row r="153" spans="1:3">
      <c r="A153" s="11" t="s">
        <v>169</v>
      </c>
      <c r="B153" s="11" t="s">
        <v>92</v>
      </c>
      <c r="C153" t="str">
        <f t="shared" si="3"/>
        <v>14</v>
      </c>
    </row>
    <row r="154" spans="1:3">
      <c r="A154" s="11" t="s">
        <v>183</v>
      </c>
      <c r="B154" s="11" t="s">
        <v>92</v>
      </c>
      <c r="C154" t="str">
        <f t="shared" si="3"/>
        <v>14</v>
      </c>
    </row>
    <row r="155" spans="1:3">
      <c r="A155" s="11" t="s">
        <v>113</v>
      </c>
      <c r="B155" s="11" t="s">
        <v>93</v>
      </c>
      <c r="C155" t="str">
        <f t="shared" si="3"/>
        <v>15</v>
      </c>
    </row>
    <row r="156" spans="1:3">
      <c r="A156" s="11" t="s">
        <v>45</v>
      </c>
      <c r="B156" s="11" t="s">
        <v>93</v>
      </c>
      <c r="C156" t="str">
        <f t="shared" si="3"/>
        <v>15</v>
      </c>
    </row>
    <row r="157" spans="1:3">
      <c r="A157" s="11" t="s">
        <v>142</v>
      </c>
      <c r="B157" s="11" t="s">
        <v>93</v>
      </c>
      <c r="C157" t="str">
        <f t="shared" si="3"/>
        <v>15</v>
      </c>
    </row>
    <row r="158" spans="1:3">
      <c r="A158" s="11" t="s">
        <v>156</v>
      </c>
      <c r="B158" s="11" t="s">
        <v>93</v>
      </c>
      <c r="C158" t="str">
        <f t="shared" si="3"/>
        <v>15</v>
      </c>
    </row>
    <row r="159" spans="1:3">
      <c r="A159" s="11" t="s">
        <v>170</v>
      </c>
      <c r="B159" s="11" t="s">
        <v>93</v>
      </c>
      <c r="C159" t="str">
        <f t="shared" si="3"/>
        <v>15</v>
      </c>
    </row>
    <row r="160" spans="1:3">
      <c r="A160" s="11" t="s">
        <v>184</v>
      </c>
      <c r="B160" s="11" t="s">
        <v>93</v>
      </c>
      <c r="C160" t="str">
        <f t="shared" si="3"/>
        <v>15</v>
      </c>
    </row>
    <row r="161" spans="1:3">
      <c r="A161" s="11" t="s">
        <v>195</v>
      </c>
      <c r="B161" s="11" t="s">
        <v>93</v>
      </c>
      <c r="C161" t="str">
        <f t="shared" si="3"/>
        <v>15</v>
      </c>
    </row>
    <row r="162" spans="1:3">
      <c r="A162" s="11" t="s">
        <v>204</v>
      </c>
      <c r="B162" s="11" t="s">
        <v>93</v>
      </c>
      <c r="C162" t="str">
        <f t="shared" si="3"/>
        <v>15</v>
      </c>
    </row>
    <row r="163" spans="1:3">
      <c r="A163" s="11" t="s">
        <v>114</v>
      </c>
      <c r="B163" s="11" t="s">
        <v>94</v>
      </c>
      <c r="C163" t="str">
        <f t="shared" si="3"/>
        <v>16</v>
      </c>
    </row>
    <row r="164" spans="1:3">
      <c r="A164" s="11" t="s">
        <v>129</v>
      </c>
      <c r="B164" s="11" t="s">
        <v>94</v>
      </c>
      <c r="C164" t="str">
        <f t="shared" si="3"/>
        <v>16</v>
      </c>
    </row>
    <row r="165" spans="1:3">
      <c r="A165" s="11" t="s">
        <v>48</v>
      </c>
      <c r="B165" s="11" t="s">
        <v>94</v>
      </c>
      <c r="C165" t="str">
        <f t="shared" si="3"/>
        <v>16</v>
      </c>
    </row>
    <row r="166" spans="1:3">
      <c r="A166" s="11" t="s">
        <v>157</v>
      </c>
      <c r="B166" s="11" t="s">
        <v>94</v>
      </c>
      <c r="C166" t="str">
        <f t="shared" si="3"/>
        <v>16</v>
      </c>
    </row>
    <row r="167" spans="1:3">
      <c r="A167" s="11" t="s">
        <v>115</v>
      </c>
      <c r="B167" s="11" t="s">
        <v>95</v>
      </c>
      <c r="C167" t="str">
        <f t="shared" si="3"/>
        <v>17</v>
      </c>
    </row>
    <row r="168" spans="1:3">
      <c r="A168" s="11" t="s">
        <v>130</v>
      </c>
      <c r="B168" s="11" t="s">
        <v>95</v>
      </c>
      <c r="C168" t="str">
        <f t="shared" si="3"/>
        <v>17</v>
      </c>
    </row>
    <row r="169" spans="1:3">
      <c r="A169" s="11" t="s">
        <v>143</v>
      </c>
      <c r="B169" s="11" t="s">
        <v>95</v>
      </c>
      <c r="C169" t="str">
        <f t="shared" si="3"/>
        <v>17</v>
      </c>
    </row>
    <row r="170" spans="1:3">
      <c r="A170" s="11" t="s">
        <v>158</v>
      </c>
      <c r="B170" s="11" t="s">
        <v>95</v>
      </c>
      <c r="C170" t="str">
        <f t="shared" si="3"/>
        <v>17</v>
      </c>
    </row>
    <row r="171" spans="1:3">
      <c r="A171" s="11" t="s">
        <v>50</v>
      </c>
      <c r="B171" s="11" t="s">
        <v>95</v>
      </c>
      <c r="C171" t="str">
        <f t="shared" si="3"/>
        <v>17</v>
      </c>
    </row>
    <row r="172" spans="1:3">
      <c r="A172" s="11" t="s">
        <v>185</v>
      </c>
      <c r="B172" s="11" t="s">
        <v>95</v>
      </c>
      <c r="C172" t="str">
        <f t="shared" si="3"/>
        <v>17</v>
      </c>
    </row>
    <row r="173" spans="1:3">
      <c r="A173" s="11" t="s">
        <v>196</v>
      </c>
      <c r="B173" s="11" t="s">
        <v>95</v>
      </c>
      <c r="C173" t="str">
        <f t="shared" si="3"/>
        <v>17</v>
      </c>
    </row>
    <row r="174" spans="1:3">
      <c r="A174" s="11" t="s">
        <v>205</v>
      </c>
      <c r="B174" s="11" t="s">
        <v>95</v>
      </c>
      <c r="C174" t="str">
        <f t="shared" si="3"/>
        <v>17</v>
      </c>
    </row>
    <row r="175" spans="1:3">
      <c r="A175" s="11" t="s">
        <v>214</v>
      </c>
      <c r="B175" s="11" t="s">
        <v>95</v>
      </c>
      <c r="C175" t="str">
        <f t="shared" si="3"/>
        <v>17</v>
      </c>
    </row>
    <row r="176" spans="1:3">
      <c r="A176" s="11" t="s">
        <v>223</v>
      </c>
      <c r="B176" s="11" t="s">
        <v>95</v>
      </c>
      <c r="C176" t="str">
        <f t="shared" si="3"/>
        <v>17</v>
      </c>
    </row>
    <row r="177" spans="1:3">
      <c r="A177" s="11" t="s">
        <v>231</v>
      </c>
      <c r="B177" s="11" t="s">
        <v>95</v>
      </c>
      <c r="C177" t="str">
        <f t="shared" si="3"/>
        <v>17</v>
      </c>
    </row>
    <row r="178" spans="1:3">
      <c r="A178" s="11" t="s">
        <v>240</v>
      </c>
      <c r="B178" s="11" t="s">
        <v>95</v>
      </c>
      <c r="C178" t="str">
        <f t="shared" si="3"/>
        <v>17</v>
      </c>
    </row>
    <row r="179" spans="1:3">
      <c r="A179" s="11" t="s">
        <v>116</v>
      </c>
      <c r="B179" s="11" t="s">
        <v>96</v>
      </c>
      <c r="C179" t="str">
        <f t="shared" si="3"/>
        <v>18</v>
      </c>
    </row>
    <row r="180" spans="1:3">
      <c r="A180" s="11" t="s">
        <v>52</v>
      </c>
      <c r="B180" s="11" t="s">
        <v>96</v>
      </c>
      <c r="C180" t="str">
        <f t="shared" si="3"/>
        <v>18</v>
      </c>
    </row>
    <row r="181" spans="1:3">
      <c r="A181" s="11" t="s">
        <v>144</v>
      </c>
      <c r="B181" s="11" t="s">
        <v>96</v>
      </c>
      <c r="C181" t="str">
        <f t="shared" si="3"/>
        <v>18</v>
      </c>
    </row>
    <row r="182" spans="1:3">
      <c r="A182" s="11" t="s">
        <v>159</v>
      </c>
      <c r="B182" s="11" t="s">
        <v>96</v>
      </c>
      <c r="C182" t="str">
        <f t="shared" si="3"/>
        <v>18</v>
      </c>
    </row>
    <row r="183" spans="1:3">
      <c r="A183" s="11" t="s">
        <v>171</v>
      </c>
      <c r="B183" s="11" t="s">
        <v>96</v>
      </c>
      <c r="C183" t="str">
        <f t="shared" si="3"/>
        <v>18</v>
      </c>
    </row>
    <row r="184" spans="1:3">
      <c r="A184" s="11" t="s">
        <v>53</v>
      </c>
      <c r="B184" s="11" t="s">
        <v>97</v>
      </c>
      <c r="C184" t="str">
        <f t="shared" si="3"/>
        <v>19</v>
      </c>
    </row>
    <row r="185" spans="1:3">
      <c r="A185" s="11" t="s">
        <v>117</v>
      </c>
      <c r="B185" s="11" t="s">
        <v>98</v>
      </c>
      <c r="C185" t="str">
        <f t="shared" si="3"/>
        <v>20</v>
      </c>
    </row>
    <row r="186" spans="1:3">
      <c r="A186" s="11" t="s">
        <v>131</v>
      </c>
      <c r="B186" s="11" t="s">
        <v>98</v>
      </c>
      <c r="C186" t="str">
        <f t="shared" si="3"/>
        <v>20</v>
      </c>
    </row>
    <row r="187" spans="1:3">
      <c r="A187" s="11" t="s">
        <v>145</v>
      </c>
      <c r="B187" s="11" t="s">
        <v>98</v>
      </c>
      <c r="C187" t="str">
        <f t="shared" si="3"/>
        <v>20</v>
      </c>
    </row>
    <row r="188" spans="1:3">
      <c r="A188" s="11" t="s">
        <v>160</v>
      </c>
      <c r="B188" s="11" t="s">
        <v>98</v>
      </c>
      <c r="C188" t="str">
        <f t="shared" si="3"/>
        <v>20</v>
      </c>
    </row>
    <row r="189" spans="1:3">
      <c r="A189" s="11" t="s">
        <v>172</v>
      </c>
      <c r="B189" s="11" t="s">
        <v>98</v>
      </c>
      <c r="C189" t="str">
        <f t="shared" si="3"/>
        <v>20</v>
      </c>
    </row>
    <row r="190" spans="1:3">
      <c r="A190" s="11" t="s">
        <v>186</v>
      </c>
      <c r="B190" s="11" t="s">
        <v>98</v>
      </c>
      <c r="C190" t="str">
        <f t="shared" si="3"/>
        <v>20</v>
      </c>
    </row>
    <row r="191" spans="1:3">
      <c r="A191" s="11" t="s">
        <v>197</v>
      </c>
      <c r="B191" s="11" t="s">
        <v>98</v>
      </c>
      <c r="C191" t="str">
        <f t="shared" si="3"/>
        <v>20</v>
      </c>
    </row>
    <row r="192" spans="1:3">
      <c r="A192" s="11" t="s">
        <v>206</v>
      </c>
      <c r="B192" s="11" t="s">
        <v>98</v>
      </c>
      <c r="C192" t="str">
        <f t="shared" si="3"/>
        <v>20</v>
      </c>
    </row>
    <row r="193" spans="1:3">
      <c r="A193" s="11" t="s">
        <v>215</v>
      </c>
      <c r="B193" s="11" t="s">
        <v>98</v>
      </c>
      <c r="C193" t="str">
        <f t="shared" si="3"/>
        <v>20</v>
      </c>
    </row>
    <row r="194" spans="1:3">
      <c r="A194" s="11" t="s">
        <v>55</v>
      </c>
      <c r="B194" s="11" t="s">
        <v>98</v>
      </c>
      <c r="C194" t="str">
        <f t="shared" si="3"/>
        <v>20</v>
      </c>
    </row>
    <row r="195" spans="1:3">
      <c r="A195" s="11" t="s">
        <v>232</v>
      </c>
      <c r="B195" s="11" t="s">
        <v>98</v>
      </c>
      <c r="C195" t="str">
        <f t="shared" si="3"/>
        <v>20</v>
      </c>
    </row>
    <row r="196" spans="1:3">
      <c r="A196" s="11" t="s">
        <v>241</v>
      </c>
      <c r="B196" s="11" t="s">
        <v>98</v>
      </c>
      <c r="C196" t="str">
        <f t="shared" si="3"/>
        <v>20</v>
      </c>
    </row>
    <row r="197" spans="1:3">
      <c r="A197" s="11" t="s">
        <v>249</v>
      </c>
      <c r="B197" s="11" t="s">
        <v>98</v>
      </c>
      <c r="C197" t="str">
        <f t="shared" si="3"/>
        <v>20</v>
      </c>
    </row>
    <row r="198" spans="1:3">
      <c r="A198" s="11" t="s">
        <v>257</v>
      </c>
      <c r="B198" s="11" t="s">
        <v>98</v>
      </c>
      <c r="C198" t="str">
        <f t="shared" si="3"/>
        <v>20</v>
      </c>
    </row>
    <row r="199" spans="1:3">
      <c r="A199" s="11" t="s">
        <v>264</v>
      </c>
      <c r="B199" s="11" t="s">
        <v>98</v>
      </c>
      <c r="C199" t="str">
        <f t="shared" si="3"/>
        <v>20</v>
      </c>
    </row>
    <row r="200" spans="1:3">
      <c r="A200" s="11" t="s">
        <v>271</v>
      </c>
      <c r="B200" s="11" t="s">
        <v>98</v>
      </c>
      <c r="C200" t="str">
        <f t="shared" si="3"/>
        <v>20</v>
      </c>
    </row>
    <row r="201" spans="1:3">
      <c r="A201" s="11" t="s">
        <v>278</v>
      </c>
      <c r="B201" s="11" t="s">
        <v>98</v>
      </c>
      <c r="C201" t="str">
        <f t="shared" si="3"/>
        <v>20</v>
      </c>
    </row>
    <row r="202" spans="1:3">
      <c r="A202" s="11" t="s">
        <v>285</v>
      </c>
      <c r="B202" s="11" t="s">
        <v>98</v>
      </c>
      <c r="C202" t="str">
        <f t="shared" si="3"/>
        <v>20</v>
      </c>
    </row>
    <row r="203" spans="1:3">
      <c r="A203" s="11" t="s">
        <v>292</v>
      </c>
      <c r="B203" s="11" t="s">
        <v>98</v>
      </c>
      <c r="C203" t="str">
        <f t="shared" si="3"/>
        <v>20</v>
      </c>
    </row>
    <row r="204" spans="1:3">
      <c r="A204" s="11" t="s">
        <v>299</v>
      </c>
      <c r="B204" s="11" t="s">
        <v>98</v>
      </c>
      <c r="C204" t="str">
        <f t="shared" si="3"/>
        <v>20</v>
      </c>
    </row>
    <row r="205" spans="1:3">
      <c r="A205" s="11" t="s">
        <v>305</v>
      </c>
      <c r="B205" s="11" t="s">
        <v>98</v>
      </c>
      <c r="C205" t="str">
        <f t="shared" si="3"/>
        <v>20</v>
      </c>
    </row>
    <row r="206" spans="1:3">
      <c r="A206" s="11" t="s">
        <v>311</v>
      </c>
      <c r="B206" s="11" t="s">
        <v>98</v>
      </c>
      <c r="C206" t="str">
        <f t="shared" si="3"/>
        <v>20</v>
      </c>
    </row>
    <row r="207" spans="1:3">
      <c r="A207" s="11" t="s">
        <v>318</v>
      </c>
      <c r="B207" s="11" t="s">
        <v>98</v>
      </c>
      <c r="C207" t="str">
        <f t="shared" si="3"/>
        <v>20</v>
      </c>
    </row>
    <row r="208" spans="1:3">
      <c r="A208" s="11" t="s">
        <v>324</v>
      </c>
      <c r="B208" s="11" t="s">
        <v>98</v>
      </c>
      <c r="C208" t="str">
        <f t="shared" si="3"/>
        <v>20</v>
      </c>
    </row>
    <row r="209" spans="1:3">
      <c r="A209" s="11" t="s">
        <v>330</v>
      </c>
      <c r="B209" s="11" t="s">
        <v>98</v>
      </c>
      <c r="C209" t="str">
        <f t="shared" si="3"/>
        <v>20</v>
      </c>
    </row>
    <row r="210" spans="1:3">
      <c r="A210" s="11" t="s">
        <v>336</v>
      </c>
      <c r="B210" s="11" t="s">
        <v>98</v>
      </c>
      <c r="C210" t="str">
        <f t="shared" ref="C210:C273" si="4">RIGHT(B210,2)</f>
        <v>20</v>
      </c>
    </row>
    <row r="211" spans="1:3">
      <c r="A211" s="11" t="s">
        <v>342</v>
      </c>
      <c r="B211" s="11" t="s">
        <v>98</v>
      </c>
      <c r="C211" t="str">
        <f t="shared" si="4"/>
        <v>20</v>
      </c>
    </row>
    <row r="212" spans="1:3">
      <c r="A212" s="11" t="s">
        <v>348</v>
      </c>
      <c r="B212" s="11" t="s">
        <v>98</v>
      </c>
      <c r="C212" t="str">
        <f t="shared" si="4"/>
        <v>20</v>
      </c>
    </row>
    <row r="213" spans="1:3">
      <c r="A213" s="11" t="s">
        <v>354</v>
      </c>
      <c r="B213" s="11" t="s">
        <v>98</v>
      </c>
      <c r="C213" t="str">
        <f t="shared" si="4"/>
        <v>20</v>
      </c>
    </row>
    <row r="214" spans="1:3">
      <c r="A214" s="11" t="s">
        <v>359</v>
      </c>
      <c r="B214" s="11" t="s">
        <v>98</v>
      </c>
      <c r="C214" t="str">
        <f t="shared" si="4"/>
        <v>20</v>
      </c>
    </row>
    <row r="215" spans="1:3">
      <c r="A215" s="11" t="s">
        <v>366</v>
      </c>
      <c r="B215" s="11" t="s">
        <v>98</v>
      </c>
      <c r="C215" t="str">
        <f t="shared" si="4"/>
        <v>20</v>
      </c>
    </row>
    <row r="216" spans="1:3">
      <c r="A216" s="11" t="s">
        <v>118</v>
      </c>
      <c r="B216" s="11" t="s">
        <v>99</v>
      </c>
      <c r="C216" t="str">
        <f t="shared" si="4"/>
        <v>21</v>
      </c>
    </row>
    <row r="217" spans="1:3">
      <c r="A217" s="11" t="s">
        <v>132</v>
      </c>
      <c r="B217" s="11" t="s">
        <v>99</v>
      </c>
      <c r="C217" t="str">
        <f t="shared" si="4"/>
        <v>21</v>
      </c>
    </row>
    <row r="218" spans="1:3">
      <c r="A218" s="11" t="s">
        <v>146</v>
      </c>
      <c r="B218" s="11" t="s">
        <v>99</v>
      </c>
      <c r="C218" t="str">
        <f t="shared" si="4"/>
        <v>21</v>
      </c>
    </row>
    <row r="219" spans="1:3">
      <c r="A219" s="11" t="s">
        <v>161</v>
      </c>
      <c r="B219" s="11" t="s">
        <v>99</v>
      </c>
      <c r="C219" t="str">
        <f t="shared" si="4"/>
        <v>21</v>
      </c>
    </row>
    <row r="220" spans="1:3">
      <c r="A220" s="11" t="s">
        <v>173</v>
      </c>
      <c r="B220" s="11" t="s">
        <v>99</v>
      </c>
      <c r="C220" t="str">
        <f t="shared" si="4"/>
        <v>21</v>
      </c>
    </row>
    <row r="221" spans="1:3">
      <c r="A221" s="11" t="s">
        <v>187</v>
      </c>
      <c r="B221" s="11" t="s">
        <v>99</v>
      </c>
      <c r="C221" t="str">
        <f t="shared" si="4"/>
        <v>21</v>
      </c>
    </row>
    <row r="222" spans="1:3">
      <c r="A222" s="11" t="s">
        <v>198</v>
      </c>
      <c r="B222" s="11" t="s">
        <v>99</v>
      </c>
      <c r="C222" t="str">
        <f t="shared" si="4"/>
        <v>21</v>
      </c>
    </row>
    <row r="223" spans="1:3">
      <c r="A223" s="11" t="s">
        <v>207</v>
      </c>
      <c r="B223" s="11" t="s">
        <v>99</v>
      </c>
      <c r="C223" t="str">
        <f t="shared" si="4"/>
        <v>21</v>
      </c>
    </row>
    <row r="224" spans="1:3">
      <c r="A224" s="11" t="s">
        <v>216</v>
      </c>
      <c r="B224" s="11" t="s">
        <v>99</v>
      </c>
      <c r="C224" t="str">
        <f t="shared" si="4"/>
        <v>21</v>
      </c>
    </row>
    <row r="225" spans="1:3">
      <c r="A225" s="11" t="s">
        <v>224</v>
      </c>
      <c r="B225" s="11" t="s">
        <v>99</v>
      </c>
      <c r="C225" t="str">
        <f t="shared" si="4"/>
        <v>21</v>
      </c>
    </row>
    <row r="226" spans="1:3">
      <c r="A226" s="11" t="s">
        <v>233</v>
      </c>
      <c r="B226" s="11" t="s">
        <v>99</v>
      </c>
      <c r="C226" t="str">
        <f t="shared" si="4"/>
        <v>21</v>
      </c>
    </row>
    <row r="227" spans="1:3">
      <c r="A227" s="11" t="s">
        <v>242</v>
      </c>
      <c r="B227" s="11" t="s">
        <v>99</v>
      </c>
      <c r="C227" t="str">
        <f t="shared" si="4"/>
        <v>21</v>
      </c>
    </row>
    <row r="228" spans="1:3">
      <c r="A228" s="11" t="s">
        <v>250</v>
      </c>
      <c r="B228" s="11" t="s">
        <v>99</v>
      </c>
      <c r="C228" t="str">
        <f t="shared" si="4"/>
        <v>21</v>
      </c>
    </row>
    <row r="229" spans="1:3">
      <c r="A229" s="11" t="s">
        <v>258</v>
      </c>
      <c r="B229" s="11" t="s">
        <v>99</v>
      </c>
      <c r="C229" t="str">
        <f t="shared" si="4"/>
        <v>21</v>
      </c>
    </row>
    <row r="230" spans="1:3">
      <c r="A230" s="11" t="s">
        <v>265</v>
      </c>
      <c r="B230" s="11" t="s">
        <v>99</v>
      </c>
      <c r="C230" t="str">
        <f t="shared" si="4"/>
        <v>21</v>
      </c>
    </row>
    <row r="231" spans="1:3">
      <c r="A231" s="11" t="s">
        <v>272</v>
      </c>
      <c r="B231" s="11" t="s">
        <v>99</v>
      </c>
      <c r="C231" t="str">
        <f t="shared" si="4"/>
        <v>21</v>
      </c>
    </row>
    <row r="232" spans="1:3">
      <c r="A232" s="11" t="s">
        <v>279</v>
      </c>
      <c r="B232" s="11" t="s">
        <v>99</v>
      </c>
      <c r="C232" t="str">
        <f t="shared" si="4"/>
        <v>21</v>
      </c>
    </row>
    <row r="233" spans="1:3">
      <c r="A233" s="11" t="s">
        <v>286</v>
      </c>
      <c r="B233" s="11" t="s">
        <v>99</v>
      </c>
      <c r="C233" t="str">
        <f t="shared" si="4"/>
        <v>21</v>
      </c>
    </row>
    <row r="234" spans="1:3">
      <c r="A234" s="11" t="s">
        <v>293</v>
      </c>
      <c r="B234" s="11" t="s">
        <v>99</v>
      </c>
      <c r="C234" t="str">
        <f t="shared" si="4"/>
        <v>21</v>
      </c>
    </row>
    <row r="235" spans="1:3">
      <c r="A235" s="11" t="s">
        <v>300</v>
      </c>
      <c r="B235" s="11" t="s">
        <v>99</v>
      </c>
      <c r="C235" t="str">
        <f t="shared" si="4"/>
        <v>21</v>
      </c>
    </row>
    <row r="236" spans="1:3">
      <c r="A236" s="11" t="s">
        <v>59</v>
      </c>
      <c r="B236" s="11" t="s">
        <v>99</v>
      </c>
      <c r="C236" t="str">
        <f t="shared" si="4"/>
        <v>21</v>
      </c>
    </row>
    <row r="237" spans="1:3">
      <c r="A237" s="11" t="s">
        <v>312</v>
      </c>
      <c r="B237" s="11" t="s">
        <v>99</v>
      </c>
      <c r="C237" t="str">
        <f t="shared" si="4"/>
        <v>21</v>
      </c>
    </row>
    <row r="238" spans="1:3">
      <c r="A238" s="11" t="s">
        <v>119</v>
      </c>
      <c r="B238" s="11" t="s">
        <v>100</v>
      </c>
      <c r="C238" t="str">
        <f t="shared" si="4"/>
        <v>22</v>
      </c>
    </row>
    <row r="239" spans="1:3">
      <c r="A239" s="11" t="s">
        <v>133</v>
      </c>
      <c r="B239" s="11" t="s">
        <v>100</v>
      </c>
      <c r="C239" t="str">
        <f t="shared" si="4"/>
        <v>22</v>
      </c>
    </row>
    <row r="240" spans="1:3">
      <c r="A240" s="11" t="s">
        <v>147</v>
      </c>
      <c r="B240" s="11" t="s">
        <v>100</v>
      </c>
      <c r="C240" t="str">
        <f t="shared" si="4"/>
        <v>22</v>
      </c>
    </row>
    <row r="241" spans="1:3">
      <c r="A241" s="11" t="s">
        <v>162</v>
      </c>
      <c r="B241" s="11" t="s">
        <v>100</v>
      </c>
      <c r="C241" t="str">
        <f t="shared" si="4"/>
        <v>22</v>
      </c>
    </row>
    <row r="242" spans="1:3">
      <c r="A242" s="11" t="s">
        <v>174</v>
      </c>
      <c r="B242" s="11" t="s">
        <v>100</v>
      </c>
      <c r="C242" t="str">
        <f t="shared" si="4"/>
        <v>22</v>
      </c>
    </row>
    <row r="243" spans="1:3">
      <c r="A243" s="11" t="s">
        <v>188</v>
      </c>
      <c r="B243" s="11" t="s">
        <v>100</v>
      </c>
      <c r="C243" t="str">
        <f t="shared" si="4"/>
        <v>22</v>
      </c>
    </row>
    <row r="244" spans="1:3">
      <c r="A244" s="11" t="s">
        <v>199</v>
      </c>
      <c r="B244" s="11" t="s">
        <v>100</v>
      </c>
      <c r="C244" t="str">
        <f t="shared" si="4"/>
        <v>22</v>
      </c>
    </row>
    <row r="245" spans="1:3">
      <c r="A245" s="11" t="s">
        <v>208</v>
      </c>
      <c r="B245" s="11" t="s">
        <v>100</v>
      </c>
      <c r="C245" t="str">
        <f t="shared" si="4"/>
        <v>22</v>
      </c>
    </row>
    <row r="246" spans="1:3">
      <c r="A246" s="11" t="s">
        <v>217</v>
      </c>
      <c r="B246" s="11" t="s">
        <v>100</v>
      </c>
      <c r="C246" t="str">
        <f t="shared" si="4"/>
        <v>22</v>
      </c>
    </row>
    <row r="247" spans="1:3">
      <c r="A247" s="11" t="s">
        <v>225</v>
      </c>
      <c r="B247" s="11" t="s">
        <v>100</v>
      </c>
      <c r="C247" t="str">
        <f t="shared" si="4"/>
        <v>22</v>
      </c>
    </row>
    <row r="248" spans="1:3">
      <c r="A248" s="11" t="s">
        <v>234</v>
      </c>
      <c r="B248" s="11" t="s">
        <v>100</v>
      </c>
      <c r="C248" t="str">
        <f t="shared" si="4"/>
        <v>22</v>
      </c>
    </row>
    <row r="249" spans="1:3">
      <c r="A249" s="11" t="s">
        <v>243</v>
      </c>
      <c r="B249" s="11" t="s">
        <v>100</v>
      </c>
      <c r="C249" t="str">
        <f t="shared" si="4"/>
        <v>22</v>
      </c>
    </row>
    <row r="250" spans="1:3">
      <c r="A250" s="11" t="s">
        <v>251</v>
      </c>
      <c r="B250" s="11" t="s">
        <v>100</v>
      </c>
      <c r="C250" t="str">
        <f t="shared" si="4"/>
        <v>22</v>
      </c>
    </row>
    <row r="251" spans="1:3">
      <c r="A251" s="11" t="s">
        <v>259</v>
      </c>
      <c r="B251" s="11" t="s">
        <v>100</v>
      </c>
      <c r="C251" t="str">
        <f t="shared" si="4"/>
        <v>22</v>
      </c>
    </row>
    <row r="252" spans="1:3">
      <c r="A252" s="11" t="s">
        <v>266</v>
      </c>
      <c r="B252" s="11" t="s">
        <v>100</v>
      </c>
      <c r="C252" t="str">
        <f t="shared" si="4"/>
        <v>22</v>
      </c>
    </row>
    <row r="253" spans="1:3">
      <c r="A253" s="11" t="s">
        <v>273</v>
      </c>
      <c r="B253" s="11" t="s">
        <v>100</v>
      </c>
      <c r="C253" t="str">
        <f t="shared" si="4"/>
        <v>22</v>
      </c>
    </row>
    <row r="254" spans="1:3">
      <c r="A254" s="11" t="s">
        <v>280</v>
      </c>
      <c r="B254" s="11" t="s">
        <v>100</v>
      </c>
      <c r="C254" t="str">
        <f t="shared" si="4"/>
        <v>22</v>
      </c>
    </row>
    <row r="255" spans="1:3">
      <c r="A255" s="11" t="s">
        <v>287</v>
      </c>
      <c r="B255" s="11" t="s">
        <v>100</v>
      </c>
      <c r="C255" t="str">
        <f t="shared" si="4"/>
        <v>22</v>
      </c>
    </row>
    <row r="256" spans="1:3">
      <c r="A256" s="11" t="s">
        <v>294</v>
      </c>
      <c r="B256" s="11" t="s">
        <v>100</v>
      </c>
      <c r="C256" t="str">
        <f t="shared" si="4"/>
        <v>22</v>
      </c>
    </row>
    <row r="257" spans="1:3">
      <c r="A257" s="11" t="s">
        <v>301</v>
      </c>
      <c r="B257" s="11" t="s">
        <v>100</v>
      </c>
      <c r="C257" t="str">
        <f t="shared" si="4"/>
        <v>22</v>
      </c>
    </row>
    <row r="258" spans="1:3">
      <c r="A258" s="11" t="s">
        <v>306</v>
      </c>
      <c r="B258" s="11" t="s">
        <v>100</v>
      </c>
      <c r="C258" t="str">
        <f t="shared" si="4"/>
        <v>22</v>
      </c>
    </row>
    <row r="259" spans="1:3">
      <c r="A259" s="11" t="s">
        <v>313</v>
      </c>
      <c r="B259" s="11" t="s">
        <v>100</v>
      </c>
      <c r="C259" t="str">
        <f t="shared" si="4"/>
        <v>22</v>
      </c>
    </row>
    <row r="260" spans="1:3">
      <c r="A260" s="11" t="s">
        <v>319</v>
      </c>
      <c r="B260" s="11" t="s">
        <v>100</v>
      </c>
      <c r="C260" t="str">
        <f t="shared" si="4"/>
        <v>22</v>
      </c>
    </row>
    <row r="261" spans="1:3">
      <c r="A261" s="11" t="s">
        <v>325</v>
      </c>
      <c r="B261" s="11" t="s">
        <v>100</v>
      </c>
      <c r="C261" t="str">
        <f t="shared" si="4"/>
        <v>22</v>
      </c>
    </row>
    <row r="262" spans="1:3">
      <c r="A262" s="11" t="s">
        <v>331</v>
      </c>
      <c r="B262" s="11" t="s">
        <v>100</v>
      </c>
      <c r="C262" t="str">
        <f t="shared" si="4"/>
        <v>22</v>
      </c>
    </row>
    <row r="263" spans="1:3">
      <c r="A263" s="11" t="s">
        <v>337</v>
      </c>
      <c r="B263" s="11" t="s">
        <v>100</v>
      </c>
      <c r="C263" t="str">
        <f t="shared" si="4"/>
        <v>22</v>
      </c>
    </row>
    <row r="264" spans="1:3">
      <c r="A264" s="11" t="s">
        <v>343</v>
      </c>
      <c r="B264" s="11" t="s">
        <v>100</v>
      </c>
      <c r="C264" t="str">
        <f t="shared" si="4"/>
        <v>22</v>
      </c>
    </row>
    <row r="265" spans="1:3">
      <c r="A265" s="11" t="s">
        <v>349</v>
      </c>
      <c r="B265" s="11" t="s">
        <v>100</v>
      </c>
      <c r="C265" t="str">
        <f t="shared" si="4"/>
        <v>22</v>
      </c>
    </row>
    <row r="266" spans="1:3">
      <c r="A266" s="11" t="s">
        <v>355</v>
      </c>
      <c r="B266" s="11" t="s">
        <v>100</v>
      </c>
      <c r="C266" t="str">
        <f t="shared" si="4"/>
        <v>22</v>
      </c>
    </row>
    <row r="267" spans="1:3">
      <c r="A267" s="11" t="s">
        <v>360</v>
      </c>
      <c r="B267" s="11" t="s">
        <v>100</v>
      </c>
      <c r="C267" t="str">
        <f t="shared" si="4"/>
        <v>22</v>
      </c>
    </row>
    <row r="268" spans="1:3">
      <c r="A268" s="11" t="s">
        <v>367</v>
      </c>
      <c r="B268" s="11" t="s">
        <v>100</v>
      </c>
      <c r="C268" t="str">
        <f t="shared" si="4"/>
        <v>22</v>
      </c>
    </row>
    <row r="269" spans="1:3">
      <c r="A269" s="11" t="s">
        <v>372</v>
      </c>
      <c r="B269" s="11" t="s">
        <v>100</v>
      </c>
      <c r="C269" t="str">
        <f t="shared" si="4"/>
        <v>22</v>
      </c>
    </row>
    <row r="270" spans="1:3">
      <c r="A270" s="11" t="s">
        <v>377</v>
      </c>
      <c r="B270" s="11" t="s">
        <v>100</v>
      </c>
      <c r="C270" t="str">
        <f t="shared" si="4"/>
        <v>22</v>
      </c>
    </row>
    <row r="271" spans="1:3">
      <c r="A271" s="11" t="s">
        <v>382</v>
      </c>
      <c r="B271" s="11" t="s">
        <v>100</v>
      </c>
      <c r="C271" t="str">
        <f t="shared" si="4"/>
        <v>22</v>
      </c>
    </row>
    <row r="272" spans="1:3">
      <c r="A272" s="11" t="s">
        <v>387</v>
      </c>
      <c r="B272" s="11" t="s">
        <v>100</v>
      </c>
      <c r="C272" t="str">
        <f t="shared" si="4"/>
        <v>22</v>
      </c>
    </row>
    <row r="273" spans="1:3">
      <c r="A273" s="11" t="s">
        <v>391</v>
      </c>
      <c r="B273" s="11" t="s">
        <v>100</v>
      </c>
      <c r="C273" t="str">
        <f t="shared" si="4"/>
        <v>22</v>
      </c>
    </row>
    <row r="274" spans="1:3">
      <c r="A274" s="11" t="s">
        <v>394</v>
      </c>
      <c r="B274" s="11" t="s">
        <v>100</v>
      </c>
      <c r="C274" t="str">
        <f t="shared" ref="C274:C337" si="5">RIGHT(B274,2)</f>
        <v>22</v>
      </c>
    </row>
    <row r="275" spans="1:3">
      <c r="A275" s="11" t="s">
        <v>398</v>
      </c>
      <c r="B275" s="11" t="s">
        <v>100</v>
      </c>
      <c r="C275" t="str">
        <f t="shared" si="5"/>
        <v>22</v>
      </c>
    </row>
    <row r="276" spans="1:3">
      <c r="A276" s="11" t="s">
        <v>402</v>
      </c>
      <c r="B276" s="11" t="s">
        <v>100</v>
      </c>
      <c r="C276" t="str">
        <f t="shared" si="5"/>
        <v>22</v>
      </c>
    </row>
    <row r="277" spans="1:3">
      <c r="A277" s="11" t="s">
        <v>406</v>
      </c>
      <c r="B277" s="11" t="s">
        <v>100</v>
      </c>
      <c r="C277" t="str">
        <f t="shared" si="5"/>
        <v>22</v>
      </c>
    </row>
    <row r="278" spans="1:3">
      <c r="A278" s="11" t="s">
        <v>410</v>
      </c>
      <c r="B278" s="11" t="s">
        <v>100</v>
      </c>
      <c r="C278" t="str">
        <f t="shared" si="5"/>
        <v>22</v>
      </c>
    </row>
    <row r="279" spans="1:3">
      <c r="A279" s="11" t="s">
        <v>414</v>
      </c>
      <c r="B279" s="11" t="s">
        <v>100</v>
      </c>
      <c r="C279" t="str">
        <f t="shared" si="5"/>
        <v>22</v>
      </c>
    </row>
    <row r="280" spans="1:3">
      <c r="A280" s="11" t="s">
        <v>417</v>
      </c>
      <c r="B280" s="11" t="s">
        <v>100</v>
      </c>
      <c r="C280" t="str">
        <f t="shared" si="5"/>
        <v>22</v>
      </c>
    </row>
    <row r="281" spans="1:3">
      <c r="A281" s="11" t="s">
        <v>421</v>
      </c>
      <c r="B281" s="11" t="s">
        <v>100</v>
      </c>
      <c r="C281" t="str">
        <f t="shared" si="5"/>
        <v>22</v>
      </c>
    </row>
    <row r="282" spans="1:3">
      <c r="A282" s="11" t="s">
        <v>425</v>
      </c>
      <c r="B282" s="11" t="s">
        <v>100</v>
      </c>
      <c r="C282" t="str">
        <f t="shared" si="5"/>
        <v>22</v>
      </c>
    </row>
    <row r="283" spans="1:3">
      <c r="A283" s="11" t="s">
        <v>429</v>
      </c>
      <c r="B283" s="11" t="s">
        <v>100</v>
      </c>
      <c r="C283" t="str">
        <f t="shared" si="5"/>
        <v>22</v>
      </c>
    </row>
    <row r="284" spans="1:3">
      <c r="A284" s="11" t="s">
        <v>432</v>
      </c>
      <c r="B284" s="11" t="s">
        <v>100</v>
      </c>
      <c r="C284" t="str">
        <f t="shared" si="5"/>
        <v>22</v>
      </c>
    </row>
    <row r="285" spans="1:3">
      <c r="A285" s="11" t="s">
        <v>435</v>
      </c>
      <c r="B285" s="11" t="s">
        <v>100</v>
      </c>
      <c r="C285" t="str">
        <f t="shared" si="5"/>
        <v>22</v>
      </c>
    </row>
    <row r="286" spans="1:3">
      <c r="A286" s="11" t="s">
        <v>438</v>
      </c>
      <c r="B286" s="11" t="s">
        <v>100</v>
      </c>
      <c r="C286" t="str">
        <f t="shared" si="5"/>
        <v>22</v>
      </c>
    </row>
    <row r="287" spans="1:3">
      <c r="A287" s="11" t="s">
        <v>441</v>
      </c>
      <c r="B287" s="11" t="s">
        <v>100</v>
      </c>
      <c r="C287" t="str">
        <f t="shared" si="5"/>
        <v>22</v>
      </c>
    </row>
    <row r="288" spans="1:3">
      <c r="A288" s="11" t="s">
        <v>444</v>
      </c>
      <c r="B288" s="11" t="s">
        <v>100</v>
      </c>
      <c r="C288" t="str">
        <f t="shared" si="5"/>
        <v>22</v>
      </c>
    </row>
    <row r="289" spans="1:3">
      <c r="A289" s="11" t="s">
        <v>447</v>
      </c>
      <c r="B289" s="11" t="s">
        <v>100</v>
      </c>
      <c r="C289" t="str">
        <f t="shared" si="5"/>
        <v>22</v>
      </c>
    </row>
    <row r="290" spans="1:3">
      <c r="A290" s="11" t="s">
        <v>450</v>
      </c>
      <c r="B290" s="11" t="s">
        <v>100</v>
      </c>
      <c r="C290" t="str">
        <f t="shared" si="5"/>
        <v>22</v>
      </c>
    </row>
    <row r="291" spans="1:3">
      <c r="A291" s="11" t="s">
        <v>453</v>
      </c>
      <c r="B291" s="11" t="s">
        <v>100</v>
      </c>
      <c r="C291" t="str">
        <f t="shared" si="5"/>
        <v>22</v>
      </c>
    </row>
    <row r="292" spans="1:3">
      <c r="A292" s="11" t="s">
        <v>456</v>
      </c>
      <c r="B292" s="11" t="s">
        <v>100</v>
      </c>
      <c r="C292" t="str">
        <f t="shared" si="5"/>
        <v>22</v>
      </c>
    </row>
    <row r="293" spans="1:3">
      <c r="A293" s="11" t="s">
        <v>459</v>
      </c>
      <c r="B293" s="11" t="s">
        <v>100</v>
      </c>
      <c r="C293" t="str">
        <f t="shared" si="5"/>
        <v>22</v>
      </c>
    </row>
    <row r="294" spans="1:3">
      <c r="A294" s="11" t="s">
        <v>462</v>
      </c>
      <c r="B294" s="11" t="s">
        <v>100</v>
      </c>
      <c r="C294" t="str">
        <f t="shared" si="5"/>
        <v>22</v>
      </c>
    </row>
    <row r="295" spans="1:3">
      <c r="A295" s="11" t="s">
        <v>465</v>
      </c>
      <c r="B295" s="11" t="s">
        <v>100</v>
      </c>
      <c r="C295" t="str">
        <f t="shared" si="5"/>
        <v>22</v>
      </c>
    </row>
    <row r="296" spans="1:3">
      <c r="A296" s="11" t="s">
        <v>468</v>
      </c>
      <c r="B296" s="11" t="s">
        <v>100</v>
      </c>
      <c r="C296" t="str">
        <f t="shared" si="5"/>
        <v>22</v>
      </c>
    </row>
    <row r="297" spans="1:3">
      <c r="A297" s="11" t="s">
        <v>471</v>
      </c>
      <c r="B297" s="11" t="s">
        <v>100</v>
      </c>
      <c r="C297" t="str">
        <f t="shared" si="5"/>
        <v>22</v>
      </c>
    </row>
    <row r="298" spans="1:3">
      <c r="A298" s="11" t="s">
        <v>474</v>
      </c>
      <c r="B298" s="11" t="s">
        <v>100</v>
      </c>
      <c r="C298" t="str">
        <f t="shared" si="5"/>
        <v>22</v>
      </c>
    </row>
    <row r="299" spans="1:3">
      <c r="A299" s="11" t="s">
        <v>477</v>
      </c>
      <c r="B299" s="11" t="s">
        <v>100</v>
      </c>
      <c r="C299" t="str">
        <f t="shared" si="5"/>
        <v>22</v>
      </c>
    </row>
    <row r="300" spans="1:3">
      <c r="A300" s="11" t="s">
        <v>480</v>
      </c>
      <c r="B300" s="11" t="s">
        <v>100</v>
      </c>
      <c r="C300" t="str">
        <f t="shared" si="5"/>
        <v>22</v>
      </c>
    </row>
    <row r="301" spans="1:3">
      <c r="A301" s="11" t="s">
        <v>483</v>
      </c>
      <c r="B301" s="11" t="s">
        <v>100</v>
      </c>
      <c r="C301" t="str">
        <f t="shared" si="5"/>
        <v>22</v>
      </c>
    </row>
    <row r="302" spans="1:3">
      <c r="A302" s="11" t="s">
        <v>486</v>
      </c>
      <c r="B302" s="11" t="s">
        <v>100</v>
      </c>
      <c r="C302" t="str">
        <f t="shared" si="5"/>
        <v>22</v>
      </c>
    </row>
    <row r="303" spans="1:3">
      <c r="A303" s="11" t="s">
        <v>489</v>
      </c>
      <c r="B303" s="11" t="s">
        <v>100</v>
      </c>
      <c r="C303" t="str">
        <f t="shared" si="5"/>
        <v>22</v>
      </c>
    </row>
    <row r="304" spans="1:3">
      <c r="A304" s="11" t="s">
        <v>492</v>
      </c>
      <c r="B304" s="11" t="s">
        <v>100</v>
      </c>
      <c r="C304" t="str">
        <f t="shared" si="5"/>
        <v>22</v>
      </c>
    </row>
    <row r="305" spans="1:3">
      <c r="A305" s="11" t="s">
        <v>495</v>
      </c>
      <c r="B305" s="11" t="s">
        <v>100</v>
      </c>
      <c r="C305" t="str">
        <f t="shared" si="5"/>
        <v>22</v>
      </c>
    </row>
    <row r="306" spans="1:3">
      <c r="A306" s="11" t="s">
        <v>498</v>
      </c>
      <c r="B306" s="11" t="s">
        <v>100</v>
      </c>
      <c r="C306" t="str">
        <f t="shared" si="5"/>
        <v>22</v>
      </c>
    </row>
    <row r="307" spans="1:3">
      <c r="A307" s="11" t="s">
        <v>501</v>
      </c>
      <c r="B307" s="11" t="s">
        <v>100</v>
      </c>
      <c r="C307" t="str">
        <f t="shared" si="5"/>
        <v>22</v>
      </c>
    </row>
    <row r="308" spans="1:3">
      <c r="A308" s="11" t="s">
        <v>504</v>
      </c>
      <c r="B308" s="11" t="s">
        <v>100</v>
      </c>
      <c r="C308" t="str">
        <f t="shared" si="5"/>
        <v>22</v>
      </c>
    </row>
    <row r="309" spans="1:3">
      <c r="A309" s="11" t="s">
        <v>507</v>
      </c>
      <c r="B309" s="11" t="s">
        <v>100</v>
      </c>
      <c r="C309" t="str">
        <f t="shared" si="5"/>
        <v>22</v>
      </c>
    </row>
    <row r="310" spans="1:3">
      <c r="A310" s="11" t="s">
        <v>510</v>
      </c>
      <c r="B310" s="11" t="s">
        <v>100</v>
      </c>
      <c r="C310" t="str">
        <f t="shared" si="5"/>
        <v>22</v>
      </c>
    </row>
    <row r="311" spans="1:3">
      <c r="A311" s="11" t="s">
        <v>513</v>
      </c>
      <c r="B311" s="11" t="s">
        <v>100</v>
      </c>
      <c r="C311" t="str">
        <f t="shared" si="5"/>
        <v>22</v>
      </c>
    </row>
    <row r="312" spans="1:3">
      <c r="A312" s="11" t="s">
        <v>516</v>
      </c>
      <c r="B312" s="11" t="s">
        <v>100</v>
      </c>
      <c r="C312" t="str">
        <f t="shared" si="5"/>
        <v>22</v>
      </c>
    </row>
    <row r="313" spans="1:3">
      <c r="A313" s="11" t="s">
        <v>518</v>
      </c>
      <c r="B313" s="11" t="s">
        <v>100</v>
      </c>
      <c r="C313" t="str">
        <f t="shared" si="5"/>
        <v>22</v>
      </c>
    </row>
    <row r="314" spans="1:3">
      <c r="A314" s="11" t="s">
        <v>520</v>
      </c>
      <c r="B314" s="11" t="s">
        <v>100</v>
      </c>
      <c r="C314" t="str">
        <f t="shared" si="5"/>
        <v>22</v>
      </c>
    </row>
    <row r="315" spans="1:3">
      <c r="A315" s="11" t="s">
        <v>522</v>
      </c>
      <c r="B315" s="11" t="s">
        <v>100</v>
      </c>
      <c r="C315" t="str">
        <f t="shared" si="5"/>
        <v>22</v>
      </c>
    </row>
    <row r="316" spans="1:3">
      <c r="A316" s="11" t="s">
        <v>524</v>
      </c>
      <c r="B316" s="11" t="s">
        <v>100</v>
      </c>
      <c r="C316" t="str">
        <f t="shared" si="5"/>
        <v>22</v>
      </c>
    </row>
    <row r="317" spans="1:3">
      <c r="A317" s="11" t="s">
        <v>526</v>
      </c>
      <c r="B317" s="11" t="s">
        <v>100</v>
      </c>
      <c r="C317" t="str">
        <f t="shared" si="5"/>
        <v>22</v>
      </c>
    </row>
    <row r="318" spans="1:3">
      <c r="A318" s="11" t="s">
        <v>528</v>
      </c>
      <c r="B318" s="11" t="s">
        <v>100</v>
      </c>
      <c r="C318" t="str">
        <f t="shared" si="5"/>
        <v>22</v>
      </c>
    </row>
    <row r="319" spans="1:3">
      <c r="A319" s="11" t="s">
        <v>530</v>
      </c>
      <c r="B319" s="11" t="s">
        <v>100</v>
      </c>
      <c r="C319" t="str">
        <f t="shared" si="5"/>
        <v>22</v>
      </c>
    </row>
    <row r="320" spans="1:3">
      <c r="A320" s="11" t="s">
        <v>532</v>
      </c>
      <c r="B320" s="11" t="s">
        <v>100</v>
      </c>
      <c r="C320" t="str">
        <f t="shared" si="5"/>
        <v>22</v>
      </c>
    </row>
    <row r="321" spans="1:3">
      <c r="A321" s="11" t="s">
        <v>534</v>
      </c>
      <c r="B321" s="11" t="s">
        <v>100</v>
      </c>
      <c r="C321" t="str">
        <f t="shared" si="5"/>
        <v>22</v>
      </c>
    </row>
    <row r="322" spans="1:3">
      <c r="A322" s="11" t="s">
        <v>536</v>
      </c>
      <c r="B322" s="11" t="s">
        <v>100</v>
      </c>
      <c r="C322" t="str">
        <f t="shared" si="5"/>
        <v>22</v>
      </c>
    </row>
    <row r="323" spans="1:3">
      <c r="A323" s="11" t="s">
        <v>538</v>
      </c>
      <c r="B323" s="11" t="s">
        <v>100</v>
      </c>
      <c r="C323" t="str">
        <f t="shared" si="5"/>
        <v>22</v>
      </c>
    </row>
    <row r="324" spans="1:3">
      <c r="A324" s="11" t="s">
        <v>540</v>
      </c>
      <c r="B324" s="11" t="s">
        <v>100</v>
      </c>
      <c r="C324" t="str">
        <f t="shared" si="5"/>
        <v>22</v>
      </c>
    </row>
    <row r="325" spans="1:3">
      <c r="A325" s="11" t="s">
        <v>542</v>
      </c>
      <c r="B325" s="11" t="s">
        <v>100</v>
      </c>
      <c r="C325" t="str">
        <f t="shared" si="5"/>
        <v>22</v>
      </c>
    </row>
    <row r="326" spans="1:3">
      <c r="A326" s="11" t="s">
        <v>544</v>
      </c>
      <c r="B326" s="11" t="s">
        <v>100</v>
      </c>
      <c r="C326" t="str">
        <f t="shared" si="5"/>
        <v>22</v>
      </c>
    </row>
    <row r="327" spans="1:3">
      <c r="A327" s="11" t="s">
        <v>546</v>
      </c>
      <c r="B327" s="11" t="s">
        <v>100</v>
      </c>
      <c r="C327" t="str">
        <f t="shared" si="5"/>
        <v>22</v>
      </c>
    </row>
    <row r="328" spans="1:3">
      <c r="A328" s="11" t="s">
        <v>548</v>
      </c>
      <c r="B328" s="11" t="s">
        <v>100</v>
      </c>
      <c r="C328" t="str">
        <f t="shared" si="5"/>
        <v>22</v>
      </c>
    </row>
    <row r="329" spans="1:3">
      <c r="A329" s="11" t="s">
        <v>550</v>
      </c>
      <c r="B329" s="11" t="s">
        <v>100</v>
      </c>
      <c r="C329" t="str">
        <f t="shared" si="5"/>
        <v>22</v>
      </c>
    </row>
    <row r="330" spans="1:3">
      <c r="A330" s="11" t="s">
        <v>552</v>
      </c>
      <c r="B330" s="11" t="s">
        <v>100</v>
      </c>
      <c r="C330" t="str">
        <f t="shared" si="5"/>
        <v>22</v>
      </c>
    </row>
    <row r="331" spans="1:3">
      <c r="A331" s="11" t="s">
        <v>553</v>
      </c>
      <c r="B331" s="11" t="s">
        <v>100</v>
      </c>
      <c r="C331" t="str">
        <f t="shared" si="5"/>
        <v>22</v>
      </c>
    </row>
    <row r="332" spans="1:3">
      <c r="A332" s="11" t="s">
        <v>554</v>
      </c>
      <c r="B332" s="11" t="s">
        <v>100</v>
      </c>
      <c r="C332" t="str">
        <f t="shared" si="5"/>
        <v>22</v>
      </c>
    </row>
    <row r="333" spans="1:3">
      <c r="A333" s="11" t="s">
        <v>555</v>
      </c>
      <c r="B333" s="11" t="s">
        <v>100</v>
      </c>
      <c r="C333" t="str">
        <f t="shared" si="5"/>
        <v>22</v>
      </c>
    </row>
    <row r="334" spans="1:3">
      <c r="A334" s="11" t="s">
        <v>556</v>
      </c>
      <c r="B334" s="11" t="s">
        <v>100</v>
      </c>
      <c r="C334" t="str">
        <f t="shared" si="5"/>
        <v>22</v>
      </c>
    </row>
    <row r="335" spans="1:3">
      <c r="A335" s="11" t="s">
        <v>61</v>
      </c>
      <c r="B335" s="11" t="s">
        <v>100</v>
      </c>
      <c r="C335" t="str">
        <f t="shared" si="5"/>
        <v>22</v>
      </c>
    </row>
    <row r="336" spans="1:3">
      <c r="A336" s="11" t="s">
        <v>557</v>
      </c>
      <c r="B336" s="11" t="s">
        <v>100</v>
      </c>
      <c r="C336" t="str">
        <f t="shared" si="5"/>
        <v>22</v>
      </c>
    </row>
    <row r="337" spans="1:3">
      <c r="A337" s="11" t="s">
        <v>558</v>
      </c>
      <c r="B337" s="11" t="s">
        <v>100</v>
      </c>
      <c r="C337" t="str">
        <f t="shared" si="5"/>
        <v>22</v>
      </c>
    </row>
    <row r="338" spans="1:3">
      <c r="A338" s="11" t="s">
        <v>559</v>
      </c>
      <c r="B338" s="11" t="s">
        <v>100</v>
      </c>
      <c r="C338" t="str">
        <f t="shared" ref="C338:C401" si="6">RIGHT(B338,2)</f>
        <v>22</v>
      </c>
    </row>
    <row r="339" spans="1:3">
      <c r="A339" s="11" t="s">
        <v>560</v>
      </c>
      <c r="B339" s="11" t="s">
        <v>100</v>
      </c>
      <c r="C339" t="str">
        <f t="shared" si="6"/>
        <v>22</v>
      </c>
    </row>
    <row r="340" spans="1:3">
      <c r="A340" s="11" t="s">
        <v>561</v>
      </c>
      <c r="B340" s="11" t="s">
        <v>100</v>
      </c>
      <c r="C340" t="str">
        <f t="shared" si="6"/>
        <v>22</v>
      </c>
    </row>
    <row r="341" spans="1:3">
      <c r="A341" s="11" t="s">
        <v>562</v>
      </c>
      <c r="B341" s="11" t="s">
        <v>100</v>
      </c>
      <c r="C341" t="str">
        <f t="shared" si="6"/>
        <v>22</v>
      </c>
    </row>
    <row r="342" spans="1:3">
      <c r="A342" s="11" t="s">
        <v>563</v>
      </c>
      <c r="B342" s="11" t="s">
        <v>100</v>
      </c>
      <c r="C342" t="str">
        <f t="shared" si="6"/>
        <v>22</v>
      </c>
    </row>
    <row r="343" spans="1:3">
      <c r="A343" s="11" t="s">
        <v>564</v>
      </c>
      <c r="B343" s="11" t="s">
        <v>100</v>
      </c>
      <c r="C343" t="str">
        <f t="shared" si="6"/>
        <v>22</v>
      </c>
    </row>
    <row r="344" spans="1:3">
      <c r="A344" s="11" t="s">
        <v>565</v>
      </c>
      <c r="B344" s="11" t="s">
        <v>100</v>
      </c>
      <c r="C344" t="str">
        <f t="shared" si="6"/>
        <v>22</v>
      </c>
    </row>
    <row r="345" spans="1:3">
      <c r="A345" s="11" t="s">
        <v>566</v>
      </c>
      <c r="B345" s="11" t="s">
        <v>100</v>
      </c>
      <c r="C345" t="str">
        <f t="shared" si="6"/>
        <v>22</v>
      </c>
    </row>
    <row r="346" spans="1:3">
      <c r="A346" s="11" t="s">
        <v>567</v>
      </c>
      <c r="B346" s="11" t="s">
        <v>100</v>
      </c>
      <c r="C346" t="str">
        <f t="shared" si="6"/>
        <v>22</v>
      </c>
    </row>
    <row r="347" spans="1:3">
      <c r="A347" s="11" t="s">
        <v>568</v>
      </c>
      <c r="B347" s="11" t="s">
        <v>100</v>
      </c>
      <c r="C347" t="str">
        <f t="shared" si="6"/>
        <v>22</v>
      </c>
    </row>
    <row r="348" spans="1:3">
      <c r="A348" s="11" t="s">
        <v>569</v>
      </c>
      <c r="B348" s="11" t="s">
        <v>100</v>
      </c>
      <c r="C348" t="str">
        <f t="shared" si="6"/>
        <v>22</v>
      </c>
    </row>
    <row r="349" spans="1:3">
      <c r="A349" s="11" t="s">
        <v>570</v>
      </c>
      <c r="B349" s="11" t="s">
        <v>100</v>
      </c>
      <c r="C349" t="str">
        <f t="shared" si="6"/>
        <v>22</v>
      </c>
    </row>
    <row r="350" spans="1:3">
      <c r="A350" s="11" t="s">
        <v>571</v>
      </c>
      <c r="B350" s="11" t="s">
        <v>100</v>
      </c>
      <c r="C350" t="str">
        <f t="shared" si="6"/>
        <v>22</v>
      </c>
    </row>
    <row r="351" spans="1:3">
      <c r="A351" s="11" t="s">
        <v>572</v>
      </c>
      <c r="B351" s="11" t="s">
        <v>100</v>
      </c>
      <c r="C351" t="str">
        <f t="shared" si="6"/>
        <v>22</v>
      </c>
    </row>
    <row r="352" spans="1:3">
      <c r="A352" s="11" t="s">
        <v>573</v>
      </c>
      <c r="B352" s="11" t="s">
        <v>100</v>
      </c>
      <c r="C352" t="str">
        <f t="shared" si="6"/>
        <v>22</v>
      </c>
    </row>
    <row r="353" spans="1:3">
      <c r="A353" s="11" t="s">
        <v>574</v>
      </c>
      <c r="B353" s="11" t="s">
        <v>100</v>
      </c>
      <c r="C353" t="str">
        <f t="shared" si="6"/>
        <v>22</v>
      </c>
    </row>
    <row r="354" spans="1:3">
      <c r="A354" s="11" t="s">
        <v>575</v>
      </c>
      <c r="B354" s="11" t="s">
        <v>100</v>
      </c>
      <c r="C354" t="str">
        <f t="shared" si="6"/>
        <v>22</v>
      </c>
    </row>
    <row r="355" spans="1:3">
      <c r="A355" s="11" t="s">
        <v>576</v>
      </c>
      <c r="B355" s="11" t="s">
        <v>100</v>
      </c>
      <c r="C355" t="str">
        <f t="shared" si="6"/>
        <v>22</v>
      </c>
    </row>
    <row r="356" spans="1:3">
      <c r="A356" s="11" t="s">
        <v>577</v>
      </c>
      <c r="B356" s="11" t="s">
        <v>100</v>
      </c>
      <c r="C356" t="str">
        <f t="shared" si="6"/>
        <v>22</v>
      </c>
    </row>
    <row r="357" spans="1:3">
      <c r="A357" s="11" t="s">
        <v>578</v>
      </c>
      <c r="B357" s="11" t="s">
        <v>100</v>
      </c>
      <c r="C357" t="str">
        <f t="shared" si="6"/>
        <v>22</v>
      </c>
    </row>
    <row r="358" spans="1:3">
      <c r="A358" s="11" t="s">
        <v>579</v>
      </c>
      <c r="B358" s="11" t="s">
        <v>100</v>
      </c>
      <c r="C358" t="str">
        <f t="shared" si="6"/>
        <v>22</v>
      </c>
    </row>
    <row r="359" spans="1:3">
      <c r="A359" s="11" t="s">
        <v>580</v>
      </c>
      <c r="B359" s="11" t="s">
        <v>100</v>
      </c>
      <c r="C359" t="str">
        <f t="shared" si="6"/>
        <v>22</v>
      </c>
    </row>
    <row r="360" spans="1:3">
      <c r="A360" s="11" t="s">
        <v>581</v>
      </c>
      <c r="B360" s="11" t="s">
        <v>100</v>
      </c>
      <c r="C360" t="str">
        <f t="shared" si="6"/>
        <v>22</v>
      </c>
    </row>
    <row r="361" spans="1:3">
      <c r="A361" s="11" t="s">
        <v>582</v>
      </c>
      <c r="B361" s="11" t="s">
        <v>100</v>
      </c>
      <c r="C361" t="str">
        <f t="shared" si="6"/>
        <v>22</v>
      </c>
    </row>
    <row r="362" spans="1:3">
      <c r="A362" s="11" t="s">
        <v>583</v>
      </c>
      <c r="B362" s="11" t="s">
        <v>100</v>
      </c>
      <c r="C362" t="str">
        <f t="shared" si="6"/>
        <v>22</v>
      </c>
    </row>
    <row r="363" spans="1:3">
      <c r="A363" s="11" t="s">
        <v>584</v>
      </c>
      <c r="B363" s="11" t="s">
        <v>100</v>
      </c>
      <c r="C363" t="str">
        <f t="shared" si="6"/>
        <v>22</v>
      </c>
    </row>
    <row r="364" spans="1:3">
      <c r="A364" s="11" t="s">
        <v>585</v>
      </c>
      <c r="B364" s="11" t="s">
        <v>100</v>
      </c>
      <c r="C364" t="str">
        <f t="shared" si="6"/>
        <v>22</v>
      </c>
    </row>
    <row r="365" spans="1:3">
      <c r="A365" s="11" t="s">
        <v>586</v>
      </c>
      <c r="B365" s="11" t="s">
        <v>100</v>
      </c>
      <c r="C365" t="str">
        <f t="shared" si="6"/>
        <v>22</v>
      </c>
    </row>
    <row r="366" spans="1:3">
      <c r="A366" s="11" t="s">
        <v>587</v>
      </c>
      <c r="B366" s="11" t="s">
        <v>100</v>
      </c>
      <c r="C366" t="str">
        <f t="shared" si="6"/>
        <v>22</v>
      </c>
    </row>
    <row r="367" spans="1:3">
      <c r="A367" s="11" t="s">
        <v>588</v>
      </c>
      <c r="B367" s="11" t="s">
        <v>100</v>
      </c>
      <c r="C367" t="str">
        <f t="shared" si="6"/>
        <v>22</v>
      </c>
    </row>
    <row r="368" spans="1:3">
      <c r="A368" s="11" t="s">
        <v>589</v>
      </c>
      <c r="B368" s="11" t="s">
        <v>100</v>
      </c>
      <c r="C368" t="str">
        <f t="shared" si="6"/>
        <v>22</v>
      </c>
    </row>
    <row r="369" spans="1:3">
      <c r="A369" s="11" t="s">
        <v>590</v>
      </c>
      <c r="B369" s="11" t="s">
        <v>100</v>
      </c>
      <c r="C369" t="str">
        <f t="shared" si="6"/>
        <v>22</v>
      </c>
    </row>
    <row r="370" spans="1:3">
      <c r="A370" s="11" t="s">
        <v>591</v>
      </c>
      <c r="B370" s="11" t="s">
        <v>100</v>
      </c>
      <c r="C370" t="str">
        <f t="shared" si="6"/>
        <v>22</v>
      </c>
    </row>
    <row r="371" spans="1:3">
      <c r="A371" s="11" t="s">
        <v>592</v>
      </c>
      <c r="B371" s="11" t="s">
        <v>100</v>
      </c>
      <c r="C371" t="str">
        <f t="shared" si="6"/>
        <v>22</v>
      </c>
    </row>
    <row r="372" spans="1:3">
      <c r="A372" s="11" t="s">
        <v>593</v>
      </c>
      <c r="B372" s="11" t="s">
        <v>100</v>
      </c>
      <c r="C372" t="str">
        <f t="shared" si="6"/>
        <v>22</v>
      </c>
    </row>
    <row r="373" spans="1:3">
      <c r="A373" s="11" t="s">
        <v>594</v>
      </c>
      <c r="B373" s="11" t="s">
        <v>100</v>
      </c>
      <c r="C373" t="str">
        <f t="shared" si="6"/>
        <v>22</v>
      </c>
    </row>
    <row r="374" spans="1:3">
      <c r="A374" s="11" t="s">
        <v>595</v>
      </c>
      <c r="B374" s="11" t="s">
        <v>100</v>
      </c>
      <c r="C374" t="str">
        <f t="shared" si="6"/>
        <v>22</v>
      </c>
    </row>
    <row r="375" spans="1:3">
      <c r="A375" s="11" t="s">
        <v>596</v>
      </c>
      <c r="B375" s="11" t="s">
        <v>100</v>
      </c>
      <c r="C375" t="str">
        <f t="shared" si="6"/>
        <v>22</v>
      </c>
    </row>
    <row r="376" spans="1:3">
      <c r="A376" s="11" t="s">
        <v>597</v>
      </c>
      <c r="B376" s="11" t="s">
        <v>100</v>
      </c>
      <c r="C376" t="str">
        <f t="shared" si="6"/>
        <v>22</v>
      </c>
    </row>
    <row r="377" spans="1:3">
      <c r="A377" s="11" t="s">
        <v>598</v>
      </c>
      <c r="B377" s="11" t="s">
        <v>100</v>
      </c>
      <c r="C377" t="str">
        <f t="shared" si="6"/>
        <v>22</v>
      </c>
    </row>
    <row r="378" spans="1:3">
      <c r="A378" s="11" t="s">
        <v>599</v>
      </c>
      <c r="B378" s="11" t="s">
        <v>100</v>
      </c>
      <c r="C378" t="str">
        <f t="shared" si="6"/>
        <v>22</v>
      </c>
    </row>
    <row r="379" spans="1:3">
      <c r="A379" s="11" t="s">
        <v>600</v>
      </c>
      <c r="B379" s="11" t="s">
        <v>100</v>
      </c>
      <c r="C379" t="str">
        <f t="shared" si="6"/>
        <v>22</v>
      </c>
    </row>
    <row r="380" spans="1:3">
      <c r="A380" s="11" t="s">
        <v>601</v>
      </c>
      <c r="B380" s="11" t="s">
        <v>100</v>
      </c>
      <c r="C380" t="str">
        <f t="shared" si="6"/>
        <v>22</v>
      </c>
    </row>
    <row r="381" spans="1:3">
      <c r="A381" s="11" t="s">
        <v>602</v>
      </c>
      <c r="B381" s="11" t="s">
        <v>100</v>
      </c>
      <c r="C381" t="str">
        <f t="shared" si="6"/>
        <v>22</v>
      </c>
    </row>
    <row r="382" spans="1:3">
      <c r="A382" s="11" t="s">
        <v>603</v>
      </c>
      <c r="B382" s="11" t="s">
        <v>100</v>
      </c>
      <c r="C382" t="str">
        <f t="shared" si="6"/>
        <v>22</v>
      </c>
    </row>
    <row r="383" spans="1:3">
      <c r="A383" s="11" t="s">
        <v>604</v>
      </c>
      <c r="B383" s="11" t="s">
        <v>100</v>
      </c>
      <c r="C383" t="str">
        <f t="shared" si="6"/>
        <v>22</v>
      </c>
    </row>
    <row r="384" spans="1:3">
      <c r="A384" s="11" t="s">
        <v>605</v>
      </c>
      <c r="B384" s="11" t="s">
        <v>100</v>
      </c>
      <c r="C384" t="str">
        <f t="shared" si="6"/>
        <v>22</v>
      </c>
    </row>
    <row r="385" spans="1:3">
      <c r="A385" s="11" t="s">
        <v>606</v>
      </c>
      <c r="B385" s="11" t="s">
        <v>100</v>
      </c>
      <c r="C385" t="str">
        <f t="shared" si="6"/>
        <v>22</v>
      </c>
    </row>
    <row r="386" spans="1:3">
      <c r="A386" s="11" t="s">
        <v>607</v>
      </c>
      <c r="B386" s="11" t="s">
        <v>100</v>
      </c>
      <c r="C386" t="str">
        <f t="shared" si="6"/>
        <v>22</v>
      </c>
    </row>
    <row r="387" spans="1:3">
      <c r="A387" s="11" t="s">
        <v>608</v>
      </c>
      <c r="B387" s="11" t="s">
        <v>100</v>
      </c>
      <c r="C387" t="str">
        <f t="shared" si="6"/>
        <v>22</v>
      </c>
    </row>
    <row r="388" spans="1:3">
      <c r="A388" s="11" t="s">
        <v>609</v>
      </c>
      <c r="B388" s="11" t="s">
        <v>100</v>
      </c>
      <c r="C388" t="str">
        <f t="shared" si="6"/>
        <v>22</v>
      </c>
    </row>
    <row r="389" spans="1:3">
      <c r="A389" s="11" t="s">
        <v>610</v>
      </c>
      <c r="B389" s="11" t="s">
        <v>100</v>
      </c>
      <c r="C389" t="str">
        <f t="shared" si="6"/>
        <v>22</v>
      </c>
    </row>
    <row r="390" spans="1:3">
      <c r="A390" s="11" t="s">
        <v>611</v>
      </c>
      <c r="B390" s="11" t="s">
        <v>100</v>
      </c>
      <c r="C390" t="str">
        <f t="shared" si="6"/>
        <v>22</v>
      </c>
    </row>
    <row r="391" spans="1:3">
      <c r="A391" s="11" t="s">
        <v>612</v>
      </c>
      <c r="B391" s="11" t="s">
        <v>100</v>
      </c>
      <c r="C391" t="str">
        <f t="shared" si="6"/>
        <v>22</v>
      </c>
    </row>
    <row r="392" spans="1:3">
      <c r="A392" s="11" t="s">
        <v>613</v>
      </c>
      <c r="B392" s="11" t="s">
        <v>100</v>
      </c>
      <c r="C392" t="str">
        <f t="shared" si="6"/>
        <v>22</v>
      </c>
    </row>
    <row r="393" spans="1:3">
      <c r="A393" s="11" t="s">
        <v>614</v>
      </c>
      <c r="B393" s="11" t="s">
        <v>100</v>
      </c>
      <c r="C393" t="str">
        <f t="shared" si="6"/>
        <v>22</v>
      </c>
    </row>
    <row r="394" spans="1:3">
      <c r="A394" s="11" t="s">
        <v>615</v>
      </c>
      <c r="B394" s="11" t="s">
        <v>100</v>
      </c>
      <c r="C394" t="str">
        <f t="shared" si="6"/>
        <v>22</v>
      </c>
    </row>
    <row r="395" spans="1:3">
      <c r="A395" s="11" t="s">
        <v>616</v>
      </c>
      <c r="B395" s="11" t="s">
        <v>100</v>
      </c>
      <c r="C395" t="str">
        <f t="shared" si="6"/>
        <v>22</v>
      </c>
    </row>
    <row r="396" spans="1:3">
      <c r="A396" s="11" t="s">
        <v>617</v>
      </c>
      <c r="B396" s="11" t="s">
        <v>100</v>
      </c>
      <c r="C396" t="str">
        <f t="shared" si="6"/>
        <v>22</v>
      </c>
    </row>
    <row r="397" spans="1:3">
      <c r="A397" s="11" t="s">
        <v>618</v>
      </c>
      <c r="B397" s="11" t="s">
        <v>100</v>
      </c>
      <c r="C397" t="str">
        <f t="shared" si="6"/>
        <v>22</v>
      </c>
    </row>
    <row r="398" spans="1:3">
      <c r="A398" s="11" t="s">
        <v>619</v>
      </c>
      <c r="B398" s="11" t="s">
        <v>100</v>
      </c>
      <c r="C398" t="str">
        <f t="shared" si="6"/>
        <v>22</v>
      </c>
    </row>
    <row r="399" spans="1:3">
      <c r="A399" s="11" t="s">
        <v>620</v>
      </c>
      <c r="B399" s="11" t="s">
        <v>100</v>
      </c>
      <c r="C399" t="str">
        <f t="shared" si="6"/>
        <v>22</v>
      </c>
    </row>
    <row r="400" spans="1:3">
      <c r="A400" s="11" t="s">
        <v>621</v>
      </c>
      <c r="B400" s="11" t="s">
        <v>100</v>
      </c>
      <c r="C400" t="str">
        <f t="shared" si="6"/>
        <v>22</v>
      </c>
    </row>
    <row r="401" spans="1:3">
      <c r="A401" s="11" t="s">
        <v>622</v>
      </c>
      <c r="B401" s="11" t="s">
        <v>100</v>
      </c>
      <c r="C401" t="str">
        <f t="shared" si="6"/>
        <v>22</v>
      </c>
    </row>
    <row r="402" spans="1:3">
      <c r="A402" s="11" t="s">
        <v>623</v>
      </c>
      <c r="B402" s="11" t="s">
        <v>100</v>
      </c>
      <c r="C402" t="str">
        <f t="shared" ref="C402:C465" si="7">RIGHT(B402,2)</f>
        <v>22</v>
      </c>
    </row>
    <row r="403" spans="1:3">
      <c r="A403" s="11" t="s">
        <v>624</v>
      </c>
      <c r="B403" s="11" t="s">
        <v>100</v>
      </c>
      <c r="C403" t="str">
        <f t="shared" si="7"/>
        <v>22</v>
      </c>
    </row>
    <row r="404" spans="1:3">
      <c r="A404" s="11" t="s">
        <v>625</v>
      </c>
      <c r="B404" s="11" t="s">
        <v>100</v>
      </c>
      <c r="C404" t="str">
        <f t="shared" si="7"/>
        <v>22</v>
      </c>
    </row>
    <row r="405" spans="1:3">
      <c r="A405" s="11" t="s">
        <v>626</v>
      </c>
      <c r="B405" s="11" t="s">
        <v>100</v>
      </c>
      <c r="C405" t="str">
        <f t="shared" si="7"/>
        <v>22</v>
      </c>
    </row>
    <row r="406" spans="1:3">
      <c r="A406" s="11" t="s">
        <v>627</v>
      </c>
      <c r="B406" s="11" t="s">
        <v>100</v>
      </c>
      <c r="C406" t="str">
        <f t="shared" si="7"/>
        <v>22</v>
      </c>
    </row>
    <row r="407" spans="1:3">
      <c r="A407" s="11" t="s">
        <v>628</v>
      </c>
      <c r="B407" s="11" t="s">
        <v>100</v>
      </c>
      <c r="C407" t="str">
        <f t="shared" si="7"/>
        <v>22</v>
      </c>
    </row>
    <row r="408" spans="1:3">
      <c r="A408" s="11" t="s">
        <v>629</v>
      </c>
      <c r="B408" s="11" t="s">
        <v>100</v>
      </c>
      <c r="C408" t="str">
        <f t="shared" si="7"/>
        <v>22</v>
      </c>
    </row>
    <row r="409" spans="1:3">
      <c r="A409" s="11" t="s">
        <v>630</v>
      </c>
      <c r="B409" s="11" t="s">
        <v>100</v>
      </c>
      <c r="C409" t="str">
        <f t="shared" si="7"/>
        <v>22</v>
      </c>
    </row>
    <row r="410" spans="1:3">
      <c r="A410" s="11" t="s">
        <v>631</v>
      </c>
      <c r="B410" s="11" t="s">
        <v>100</v>
      </c>
      <c r="C410" t="str">
        <f t="shared" si="7"/>
        <v>22</v>
      </c>
    </row>
    <row r="411" spans="1:3">
      <c r="A411" s="11" t="s">
        <v>632</v>
      </c>
      <c r="B411" s="11" t="s">
        <v>100</v>
      </c>
      <c r="C411" t="str">
        <f t="shared" si="7"/>
        <v>22</v>
      </c>
    </row>
    <row r="412" spans="1:3">
      <c r="A412" s="11" t="s">
        <v>63</v>
      </c>
      <c r="B412" s="11" t="s">
        <v>101</v>
      </c>
      <c r="C412" t="str">
        <f t="shared" si="7"/>
        <v>23</v>
      </c>
    </row>
    <row r="413" spans="1:3">
      <c r="A413" s="11" t="s">
        <v>65</v>
      </c>
      <c r="B413" s="11" t="s">
        <v>102</v>
      </c>
      <c r="C413" t="str">
        <f t="shared" si="7"/>
        <v>24</v>
      </c>
    </row>
    <row r="414" spans="1:3">
      <c r="A414" s="11" t="s">
        <v>120</v>
      </c>
      <c r="B414" s="11" t="s">
        <v>103</v>
      </c>
      <c r="C414" t="str">
        <f t="shared" si="7"/>
        <v>25</v>
      </c>
    </row>
    <row r="415" spans="1:3">
      <c r="A415" s="11" t="s">
        <v>134</v>
      </c>
      <c r="B415" s="11" t="s">
        <v>103</v>
      </c>
      <c r="C415" t="str">
        <f t="shared" si="7"/>
        <v>25</v>
      </c>
    </row>
    <row r="416" spans="1:3">
      <c r="A416" s="11" t="s">
        <v>148</v>
      </c>
      <c r="B416" s="11" t="s">
        <v>103</v>
      </c>
      <c r="C416" t="str">
        <f t="shared" si="7"/>
        <v>25</v>
      </c>
    </row>
    <row r="417" spans="1:3">
      <c r="A417" s="11" t="s">
        <v>163</v>
      </c>
      <c r="B417" s="11" t="s">
        <v>103</v>
      </c>
      <c r="C417" t="str">
        <f t="shared" si="7"/>
        <v>25</v>
      </c>
    </row>
    <row r="418" spans="1:3">
      <c r="A418" s="11" t="s">
        <v>175</v>
      </c>
      <c r="B418" s="11" t="s">
        <v>103</v>
      </c>
      <c r="C418" t="str">
        <f t="shared" si="7"/>
        <v>25</v>
      </c>
    </row>
    <row r="419" spans="1:3">
      <c r="A419" s="11" t="s">
        <v>189</v>
      </c>
      <c r="B419" s="11" t="s">
        <v>103</v>
      </c>
      <c r="C419" t="str">
        <f t="shared" si="7"/>
        <v>25</v>
      </c>
    </row>
    <row r="420" spans="1:3">
      <c r="A420" s="11" t="s">
        <v>200</v>
      </c>
      <c r="B420" s="11" t="s">
        <v>103</v>
      </c>
      <c r="C420" t="str">
        <f t="shared" si="7"/>
        <v>25</v>
      </c>
    </row>
    <row r="421" spans="1:3">
      <c r="A421" s="11" t="s">
        <v>209</v>
      </c>
      <c r="B421" s="11" t="s">
        <v>103</v>
      </c>
      <c r="C421" t="str">
        <f t="shared" si="7"/>
        <v>25</v>
      </c>
    </row>
    <row r="422" spans="1:3">
      <c r="A422" s="11" t="s">
        <v>218</v>
      </c>
      <c r="B422" s="11" t="s">
        <v>103</v>
      </c>
      <c r="C422" t="str">
        <f t="shared" si="7"/>
        <v>25</v>
      </c>
    </row>
    <row r="423" spans="1:3">
      <c r="A423" s="11" t="s">
        <v>226</v>
      </c>
      <c r="B423" s="11" t="s">
        <v>103</v>
      </c>
      <c r="C423" t="str">
        <f t="shared" si="7"/>
        <v>25</v>
      </c>
    </row>
    <row r="424" spans="1:3">
      <c r="A424" s="11" t="s">
        <v>235</v>
      </c>
      <c r="B424" s="11" t="s">
        <v>103</v>
      </c>
      <c r="C424" t="str">
        <f t="shared" si="7"/>
        <v>25</v>
      </c>
    </row>
    <row r="425" spans="1:3">
      <c r="A425" s="11" t="s">
        <v>244</v>
      </c>
      <c r="B425" s="11" t="s">
        <v>103</v>
      </c>
      <c r="C425" t="str">
        <f t="shared" si="7"/>
        <v>25</v>
      </c>
    </row>
    <row r="426" spans="1:3">
      <c r="A426" s="11" t="s">
        <v>252</v>
      </c>
      <c r="B426" s="11" t="s">
        <v>103</v>
      </c>
      <c r="C426" t="str">
        <f t="shared" si="7"/>
        <v>25</v>
      </c>
    </row>
    <row r="427" spans="1:3">
      <c r="A427" s="11" t="s">
        <v>260</v>
      </c>
      <c r="B427" s="11" t="s">
        <v>103</v>
      </c>
      <c r="C427" t="str">
        <f t="shared" si="7"/>
        <v>25</v>
      </c>
    </row>
    <row r="428" spans="1:3">
      <c r="A428" s="11" t="s">
        <v>267</v>
      </c>
      <c r="B428" s="11" t="s">
        <v>103</v>
      </c>
      <c r="C428" t="str">
        <f t="shared" si="7"/>
        <v>25</v>
      </c>
    </row>
    <row r="429" spans="1:3">
      <c r="A429" s="11" t="s">
        <v>274</v>
      </c>
      <c r="B429" s="11" t="s">
        <v>103</v>
      </c>
      <c r="C429" t="str">
        <f t="shared" si="7"/>
        <v>25</v>
      </c>
    </row>
    <row r="430" spans="1:3">
      <c r="A430" s="11" t="s">
        <v>281</v>
      </c>
      <c r="B430" s="11" t="s">
        <v>103</v>
      </c>
      <c r="C430" t="str">
        <f t="shared" si="7"/>
        <v>25</v>
      </c>
    </row>
    <row r="431" spans="1:3">
      <c r="A431" s="11" t="s">
        <v>288</v>
      </c>
      <c r="B431" s="11" t="s">
        <v>103</v>
      </c>
      <c r="C431" t="str">
        <f t="shared" si="7"/>
        <v>25</v>
      </c>
    </row>
    <row r="432" spans="1:3">
      <c r="A432" s="11" t="s">
        <v>295</v>
      </c>
      <c r="B432" s="11" t="s">
        <v>103</v>
      </c>
      <c r="C432" t="str">
        <f t="shared" si="7"/>
        <v>25</v>
      </c>
    </row>
    <row r="433" spans="1:3">
      <c r="A433" s="11" t="s">
        <v>302</v>
      </c>
      <c r="B433" s="11" t="s">
        <v>103</v>
      </c>
      <c r="C433" t="str">
        <f t="shared" si="7"/>
        <v>25</v>
      </c>
    </row>
    <row r="434" spans="1:3">
      <c r="A434" s="11" t="s">
        <v>307</v>
      </c>
      <c r="B434" s="11" t="s">
        <v>103</v>
      </c>
      <c r="C434" t="str">
        <f t="shared" si="7"/>
        <v>25</v>
      </c>
    </row>
    <row r="435" spans="1:3">
      <c r="A435" s="11" t="s">
        <v>314</v>
      </c>
      <c r="B435" s="11" t="s">
        <v>103</v>
      </c>
      <c r="C435" t="str">
        <f t="shared" si="7"/>
        <v>25</v>
      </c>
    </row>
    <row r="436" spans="1:3">
      <c r="A436" s="11" t="s">
        <v>320</v>
      </c>
      <c r="B436" s="11" t="s">
        <v>103</v>
      </c>
      <c r="C436" t="str">
        <f t="shared" si="7"/>
        <v>25</v>
      </c>
    </row>
    <row r="437" spans="1:3">
      <c r="A437" s="11" t="s">
        <v>326</v>
      </c>
      <c r="B437" s="11" t="s">
        <v>103</v>
      </c>
      <c r="C437" t="str">
        <f t="shared" si="7"/>
        <v>25</v>
      </c>
    </row>
    <row r="438" spans="1:3">
      <c r="A438" s="11" t="s">
        <v>332</v>
      </c>
      <c r="B438" s="11" t="s">
        <v>103</v>
      </c>
      <c r="C438" t="str">
        <f t="shared" si="7"/>
        <v>25</v>
      </c>
    </row>
    <row r="439" spans="1:3">
      <c r="A439" s="11" t="s">
        <v>338</v>
      </c>
      <c r="B439" s="11" t="s">
        <v>103</v>
      </c>
      <c r="C439" t="str">
        <f t="shared" si="7"/>
        <v>25</v>
      </c>
    </row>
    <row r="440" spans="1:3">
      <c r="A440" s="11" t="s">
        <v>344</v>
      </c>
      <c r="B440" s="11" t="s">
        <v>103</v>
      </c>
      <c r="C440" t="str">
        <f t="shared" si="7"/>
        <v>25</v>
      </c>
    </row>
    <row r="441" spans="1:3">
      <c r="A441" s="11" t="s">
        <v>350</v>
      </c>
      <c r="B441" s="11" t="s">
        <v>103</v>
      </c>
      <c r="C441" t="str">
        <f t="shared" si="7"/>
        <v>25</v>
      </c>
    </row>
    <row r="442" spans="1:3">
      <c r="A442" s="11" t="s">
        <v>356</v>
      </c>
      <c r="B442" s="11" t="s">
        <v>103</v>
      </c>
      <c r="C442" t="str">
        <f t="shared" si="7"/>
        <v>25</v>
      </c>
    </row>
    <row r="443" spans="1:3">
      <c r="A443" s="11" t="s">
        <v>361</v>
      </c>
      <c r="B443" s="11" t="s">
        <v>103</v>
      </c>
      <c r="C443" t="str">
        <f t="shared" si="7"/>
        <v>25</v>
      </c>
    </row>
    <row r="444" spans="1:3">
      <c r="A444" s="11" t="s">
        <v>368</v>
      </c>
      <c r="B444" s="11" t="s">
        <v>103</v>
      </c>
      <c r="C444" t="str">
        <f t="shared" si="7"/>
        <v>25</v>
      </c>
    </row>
    <row r="445" spans="1:3">
      <c r="A445" s="11" t="s">
        <v>373</v>
      </c>
      <c r="B445" s="11" t="s">
        <v>103</v>
      </c>
      <c r="C445" t="str">
        <f t="shared" si="7"/>
        <v>25</v>
      </c>
    </row>
    <row r="446" spans="1:3">
      <c r="A446" s="11" t="s">
        <v>378</v>
      </c>
      <c r="B446" s="11" t="s">
        <v>103</v>
      </c>
      <c r="C446" t="str">
        <f t="shared" si="7"/>
        <v>25</v>
      </c>
    </row>
    <row r="447" spans="1:3">
      <c r="A447" s="11" t="s">
        <v>383</v>
      </c>
      <c r="B447" s="11" t="s">
        <v>103</v>
      </c>
      <c r="C447" t="str">
        <f t="shared" si="7"/>
        <v>25</v>
      </c>
    </row>
    <row r="448" spans="1:3">
      <c r="A448" s="11" t="s">
        <v>388</v>
      </c>
      <c r="B448" s="11" t="s">
        <v>103</v>
      </c>
      <c r="C448" t="str">
        <f t="shared" si="7"/>
        <v>25</v>
      </c>
    </row>
    <row r="449" spans="1:3">
      <c r="A449" s="11" t="s">
        <v>67</v>
      </c>
      <c r="B449" s="11" t="s">
        <v>103</v>
      </c>
      <c r="C449" t="str">
        <f t="shared" si="7"/>
        <v>25</v>
      </c>
    </row>
    <row r="450" spans="1:3">
      <c r="A450" s="11" t="s">
        <v>395</v>
      </c>
      <c r="B450" s="11" t="s">
        <v>103</v>
      </c>
      <c r="C450" t="str">
        <f t="shared" si="7"/>
        <v>25</v>
      </c>
    </row>
    <row r="451" spans="1:3">
      <c r="A451" s="11" t="s">
        <v>399</v>
      </c>
      <c r="B451" s="11" t="s">
        <v>103</v>
      </c>
      <c r="C451" t="str">
        <f t="shared" si="7"/>
        <v>25</v>
      </c>
    </row>
    <row r="452" spans="1:3">
      <c r="A452" s="11" t="s">
        <v>403</v>
      </c>
      <c r="B452" s="11" t="s">
        <v>103</v>
      </c>
      <c r="C452" t="str">
        <f t="shared" si="7"/>
        <v>25</v>
      </c>
    </row>
    <row r="453" spans="1:3">
      <c r="A453" s="11" t="s">
        <v>407</v>
      </c>
      <c r="B453" s="11" t="s">
        <v>103</v>
      </c>
      <c r="C453" t="str">
        <f t="shared" si="7"/>
        <v>25</v>
      </c>
    </row>
    <row r="454" spans="1:3">
      <c r="A454" s="11" t="s">
        <v>411</v>
      </c>
      <c r="B454" s="11" t="s">
        <v>103</v>
      </c>
      <c r="C454" t="str">
        <f t="shared" si="7"/>
        <v>25</v>
      </c>
    </row>
    <row r="455" spans="1:3">
      <c r="A455" s="11" t="s">
        <v>415</v>
      </c>
      <c r="B455" s="11" t="s">
        <v>103</v>
      </c>
      <c r="C455" t="str">
        <f t="shared" si="7"/>
        <v>25</v>
      </c>
    </row>
    <row r="456" spans="1:3">
      <c r="A456" s="11" t="s">
        <v>418</v>
      </c>
      <c r="B456" s="11" t="s">
        <v>103</v>
      </c>
      <c r="C456" t="str">
        <f t="shared" si="7"/>
        <v>25</v>
      </c>
    </row>
    <row r="457" spans="1:3">
      <c r="A457" s="11" t="s">
        <v>422</v>
      </c>
      <c r="B457" s="11" t="s">
        <v>103</v>
      </c>
      <c r="C457" t="str">
        <f t="shared" si="7"/>
        <v>25</v>
      </c>
    </row>
    <row r="458" spans="1:3">
      <c r="A458" s="11" t="s">
        <v>426</v>
      </c>
      <c r="B458" s="11" t="s">
        <v>103</v>
      </c>
      <c r="C458" t="str">
        <f t="shared" si="7"/>
        <v>25</v>
      </c>
    </row>
    <row r="459" spans="1:3">
      <c r="A459" s="11" t="s">
        <v>430</v>
      </c>
      <c r="B459" s="11" t="s">
        <v>103</v>
      </c>
      <c r="C459" t="str">
        <f t="shared" si="7"/>
        <v>25</v>
      </c>
    </row>
    <row r="460" spans="1:3">
      <c r="A460" s="11" t="s">
        <v>433</v>
      </c>
      <c r="B460" s="11" t="s">
        <v>103</v>
      </c>
      <c r="C460" t="str">
        <f t="shared" si="7"/>
        <v>25</v>
      </c>
    </row>
    <row r="461" spans="1:3">
      <c r="A461" s="11" t="s">
        <v>436</v>
      </c>
      <c r="B461" s="11" t="s">
        <v>103</v>
      </c>
      <c r="C461" t="str">
        <f t="shared" si="7"/>
        <v>25</v>
      </c>
    </row>
    <row r="462" spans="1:3">
      <c r="A462" s="11" t="s">
        <v>439</v>
      </c>
      <c r="B462" s="11" t="s">
        <v>103</v>
      </c>
      <c r="C462" t="str">
        <f t="shared" si="7"/>
        <v>25</v>
      </c>
    </row>
    <row r="463" spans="1:3">
      <c r="A463" s="11" t="s">
        <v>442</v>
      </c>
      <c r="B463" s="11" t="s">
        <v>103</v>
      </c>
      <c r="C463" t="str">
        <f t="shared" si="7"/>
        <v>25</v>
      </c>
    </row>
    <row r="464" spans="1:3">
      <c r="A464" s="11" t="s">
        <v>445</v>
      </c>
      <c r="B464" s="11" t="s">
        <v>103</v>
      </c>
      <c r="C464" t="str">
        <f t="shared" si="7"/>
        <v>25</v>
      </c>
    </row>
    <row r="465" spans="1:3">
      <c r="A465" s="11" t="s">
        <v>448</v>
      </c>
      <c r="B465" s="11" t="s">
        <v>103</v>
      </c>
      <c r="C465" t="str">
        <f t="shared" si="7"/>
        <v>25</v>
      </c>
    </row>
    <row r="466" spans="1:3">
      <c r="A466" s="11" t="s">
        <v>451</v>
      </c>
      <c r="B466" s="11" t="s">
        <v>103</v>
      </c>
      <c r="C466" t="str">
        <f t="shared" ref="C466:C529" si="8">RIGHT(B466,2)</f>
        <v>25</v>
      </c>
    </row>
    <row r="467" spans="1:3">
      <c r="A467" s="11" t="s">
        <v>454</v>
      </c>
      <c r="B467" s="11" t="s">
        <v>103</v>
      </c>
      <c r="C467" t="str">
        <f t="shared" si="8"/>
        <v>25</v>
      </c>
    </row>
    <row r="468" spans="1:3">
      <c r="A468" s="11" t="s">
        <v>457</v>
      </c>
      <c r="B468" s="11" t="s">
        <v>103</v>
      </c>
      <c r="C468" t="str">
        <f t="shared" si="8"/>
        <v>25</v>
      </c>
    </row>
    <row r="469" spans="1:3">
      <c r="A469" s="11" t="s">
        <v>460</v>
      </c>
      <c r="B469" s="11" t="s">
        <v>103</v>
      </c>
      <c r="C469" t="str">
        <f t="shared" si="8"/>
        <v>25</v>
      </c>
    </row>
    <row r="470" spans="1:3">
      <c r="A470" s="11" t="s">
        <v>463</v>
      </c>
      <c r="B470" s="11" t="s">
        <v>103</v>
      </c>
      <c r="C470" t="str">
        <f t="shared" si="8"/>
        <v>25</v>
      </c>
    </row>
    <row r="471" spans="1:3">
      <c r="A471" s="11" t="s">
        <v>466</v>
      </c>
      <c r="B471" s="11" t="s">
        <v>103</v>
      </c>
      <c r="C471" t="str">
        <f t="shared" si="8"/>
        <v>25</v>
      </c>
    </row>
    <row r="472" spans="1:3">
      <c r="A472" s="11" t="s">
        <v>469</v>
      </c>
      <c r="B472" s="11" t="s">
        <v>103</v>
      </c>
      <c r="C472" t="str">
        <f t="shared" si="8"/>
        <v>25</v>
      </c>
    </row>
    <row r="473" spans="1:3">
      <c r="A473" s="11" t="s">
        <v>472</v>
      </c>
      <c r="B473" s="11" t="s">
        <v>103</v>
      </c>
      <c r="C473" t="str">
        <f t="shared" si="8"/>
        <v>25</v>
      </c>
    </row>
    <row r="474" spans="1:3">
      <c r="A474" s="11" t="s">
        <v>475</v>
      </c>
      <c r="B474" s="11" t="s">
        <v>103</v>
      </c>
      <c r="C474" t="str">
        <f t="shared" si="8"/>
        <v>25</v>
      </c>
    </row>
    <row r="475" spans="1:3">
      <c r="A475" s="11" t="s">
        <v>478</v>
      </c>
      <c r="B475" s="11" t="s">
        <v>103</v>
      </c>
      <c r="C475" t="str">
        <f t="shared" si="8"/>
        <v>25</v>
      </c>
    </row>
    <row r="476" spans="1:3">
      <c r="A476" s="11" t="s">
        <v>481</v>
      </c>
      <c r="B476" s="11" t="s">
        <v>103</v>
      </c>
      <c r="C476" t="str">
        <f t="shared" si="8"/>
        <v>25</v>
      </c>
    </row>
    <row r="477" spans="1:3">
      <c r="A477" s="11" t="s">
        <v>484</v>
      </c>
      <c r="B477" s="11" t="s">
        <v>103</v>
      </c>
      <c r="C477" t="str">
        <f t="shared" si="8"/>
        <v>25</v>
      </c>
    </row>
    <row r="478" spans="1:3">
      <c r="A478" s="11" t="s">
        <v>487</v>
      </c>
      <c r="B478" s="11" t="s">
        <v>103</v>
      </c>
      <c r="C478" t="str">
        <f t="shared" si="8"/>
        <v>25</v>
      </c>
    </row>
    <row r="479" spans="1:3">
      <c r="A479" s="11" t="s">
        <v>490</v>
      </c>
      <c r="B479" s="11" t="s">
        <v>103</v>
      </c>
      <c r="C479" t="str">
        <f t="shared" si="8"/>
        <v>25</v>
      </c>
    </row>
    <row r="480" spans="1:3">
      <c r="A480" s="11" t="s">
        <v>493</v>
      </c>
      <c r="B480" s="11" t="s">
        <v>103</v>
      </c>
      <c r="C480" t="str">
        <f t="shared" si="8"/>
        <v>25</v>
      </c>
    </row>
    <row r="481" spans="1:3">
      <c r="A481" s="11" t="s">
        <v>496</v>
      </c>
      <c r="B481" s="11" t="s">
        <v>103</v>
      </c>
      <c r="C481" t="str">
        <f t="shared" si="8"/>
        <v>25</v>
      </c>
    </row>
    <row r="482" spans="1:3">
      <c r="A482" s="11" t="s">
        <v>499</v>
      </c>
      <c r="B482" s="11" t="s">
        <v>103</v>
      </c>
      <c r="C482" t="str">
        <f t="shared" si="8"/>
        <v>25</v>
      </c>
    </row>
    <row r="483" spans="1:3">
      <c r="A483" s="11" t="s">
        <v>502</v>
      </c>
      <c r="B483" s="11" t="s">
        <v>103</v>
      </c>
      <c r="C483" t="str">
        <f t="shared" si="8"/>
        <v>25</v>
      </c>
    </row>
    <row r="484" spans="1:3">
      <c r="A484" s="11" t="s">
        <v>505</v>
      </c>
      <c r="B484" s="11" t="s">
        <v>103</v>
      </c>
      <c r="C484" t="str">
        <f t="shared" si="8"/>
        <v>25</v>
      </c>
    </row>
    <row r="485" spans="1:3">
      <c r="A485" s="11" t="s">
        <v>508</v>
      </c>
      <c r="B485" s="11" t="s">
        <v>103</v>
      </c>
      <c r="C485" t="str">
        <f t="shared" si="8"/>
        <v>25</v>
      </c>
    </row>
    <row r="486" spans="1:3">
      <c r="A486" s="11" t="s">
        <v>511</v>
      </c>
      <c r="B486" s="11" t="s">
        <v>103</v>
      </c>
      <c r="C486" t="str">
        <f t="shared" si="8"/>
        <v>25</v>
      </c>
    </row>
    <row r="487" spans="1:3">
      <c r="A487" s="11" t="s">
        <v>514</v>
      </c>
      <c r="B487" s="11" t="s">
        <v>103</v>
      </c>
      <c r="C487" t="str">
        <f t="shared" si="8"/>
        <v>25</v>
      </c>
    </row>
    <row r="488" spans="1:3">
      <c r="A488" s="11" t="s">
        <v>517</v>
      </c>
      <c r="B488" s="11" t="s">
        <v>103</v>
      </c>
      <c r="C488" t="str">
        <f t="shared" si="8"/>
        <v>25</v>
      </c>
    </row>
    <row r="489" spans="1:3">
      <c r="A489" s="11" t="s">
        <v>519</v>
      </c>
      <c r="B489" s="11" t="s">
        <v>103</v>
      </c>
      <c r="C489" t="str">
        <f t="shared" si="8"/>
        <v>25</v>
      </c>
    </row>
    <row r="490" spans="1:3">
      <c r="A490" s="11" t="s">
        <v>521</v>
      </c>
      <c r="B490" s="11" t="s">
        <v>103</v>
      </c>
      <c r="C490" t="str">
        <f t="shared" si="8"/>
        <v>25</v>
      </c>
    </row>
    <row r="491" spans="1:3">
      <c r="A491" s="11" t="s">
        <v>523</v>
      </c>
      <c r="B491" s="11" t="s">
        <v>103</v>
      </c>
      <c r="C491" t="str">
        <f t="shared" si="8"/>
        <v>25</v>
      </c>
    </row>
    <row r="492" spans="1:3">
      <c r="A492" s="11" t="s">
        <v>525</v>
      </c>
      <c r="B492" s="11" t="s">
        <v>103</v>
      </c>
      <c r="C492" t="str">
        <f t="shared" si="8"/>
        <v>25</v>
      </c>
    </row>
    <row r="493" spans="1:3">
      <c r="A493" s="11" t="s">
        <v>527</v>
      </c>
      <c r="B493" s="11" t="s">
        <v>103</v>
      </c>
      <c r="C493" t="str">
        <f t="shared" si="8"/>
        <v>25</v>
      </c>
    </row>
    <row r="494" spans="1:3">
      <c r="A494" s="11" t="s">
        <v>529</v>
      </c>
      <c r="B494" s="11" t="s">
        <v>103</v>
      </c>
      <c r="C494" t="str">
        <f t="shared" si="8"/>
        <v>25</v>
      </c>
    </row>
    <row r="495" spans="1:3">
      <c r="A495" s="11" t="s">
        <v>531</v>
      </c>
      <c r="B495" s="11" t="s">
        <v>103</v>
      </c>
      <c r="C495" t="str">
        <f t="shared" si="8"/>
        <v>25</v>
      </c>
    </row>
    <row r="496" spans="1:3">
      <c r="A496" s="11" t="s">
        <v>533</v>
      </c>
      <c r="B496" s="11" t="s">
        <v>103</v>
      </c>
      <c r="C496" t="str">
        <f t="shared" si="8"/>
        <v>25</v>
      </c>
    </row>
    <row r="497" spans="1:3">
      <c r="A497" s="11" t="s">
        <v>535</v>
      </c>
      <c r="B497" s="11" t="s">
        <v>103</v>
      </c>
      <c r="C497" t="str">
        <f t="shared" si="8"/>
        <v>25</v>
      </c>
    </row>
    <row r="498" spans="1:3">
      <c r="A498" s="11" t="s">
        <v>537</v>
      </c>
      <c r="B498" s="11" t="s">
        <v>103</v>
      </c>
      <c r="C498" t="str">
        <f t="shared" si="8"/>
        <v>25</v>
      </c>
    </row>
    <row r="499" spans="1:3">
      <c r="A499" s="11" t="s">
        <v>539</v>
      </c>
      <c r="B499" s="11" t="s">
        <v>103</v>
      </c>
      <c r="C499" t="str">
        <f t="shared" si="8"/>
        <v>25</v>
      </c>
    </row>
    <row r="500" spans="1:3">
      <c r="A500" s="11" t="s">
        <v>541</v>
      </c>
      <c r="B500" s="11" t="s">
        <v>103</v>
      </c>
      <c r="C500" t="str">
        <f t="shared" si="8"/>
        <v>25</v>
      </c>
    </row>
    <row r="501" spans="1:3">
      <c r="A501" s="11" t="s">
        <v>543</v>
      </c>
      <c r="B501" s="11" t="s">
        <v>103</v>
      </c>
      <c r="C501" t="str">
        <f t="shared" si="8"/>
        <v>25</v>
      </c>
    </row>
    <row r="502" spans="1:3">
      <c r="A502" s="11" t="s">
        <v>545</v>
      </c>
      <c r="B502" s="11" t="s">
        <v>103</v>
      </c>
      <c r="C502" t="str">
        <f t="shared" si="8"/>
        <v>25</v>
      </c>
    </row>
    <row r="503" spans="1:3">
      <c r="A503" s="11" t="s">
        <v>547</v>
      </c>
      <c r="B503" s="11" t="s">
        <v>103</v>
      </c>
      <c r="C503" t="str">
        <f t="shared" si="8"/>
        <v>25</v>
      </c>
    </row>
    <row r="504" spans="1:3">
      <c r="A504" s="11" t="s">
        <v>549</v>
      </c>
      <c r="B504" s="11" t="s">
        <v>103</v>
      </c>
      <c r="C504" t="str">
        <f t="shared" si="8"/>
        <v>25</v>
      </c>
    </row>
    <row r="505" spans="1:3">
      <c r="A505" s="11" t="s">
        <v>551</v>
      </c>
      <c r="B505" s="11" t="s">
        <v>103</v>
      </c>
      <c r="C505" t="str">
        <f t="shared" si="8"/>
        <v>25</v>
      </c>
    </row>
    <row r="506" spans="1:3">
      <c r="A506" s="11" t="s">
        <v>68</v>
      </c>
      <c r="B506" s="11" t="s">
        <v>104</v>
      </c>
      <c r="C506" t="str">
        <f t="shared" si="8"/>
        <v>26</v>
      </c>
    </row>
    <row r="507" spans="1:3">
      <c r="A507" s="11" t="s">
        <v>121</v>
      </c>
      <c r="B507" s="11" t="s">
        <v>105</v>
      </c>
      <c r="C507" t="str">
        <f t="shared" si="8"/>
        <v>27</v>
      </c>
    </row>
    <row r="508" spans="1:3">
      <c r="A508" s="11" t="s">
        <v>135</v>
      </c>
      <c r="B508" s="11" t="s">
        <v>105</v>
      </c>
      <c r="C508" t="str">
        <f t="shared" si="8"/>
        <v>27</v>
      </c>
    </row>
    <row r="509" spans="1:3">
      <c r="A509" s="11" t="s">
        <v>149</v>
      </c>
      <c r="B509" s="11" t="s">
        <v>105</v>
      </c>
      <c r="C509" t="str">
        <f t="shared" si="8"/>
        <v>27</v>
      </c>
    </row>
    <row r="510" spans="1:3">
      <c r="A510" s="11" t="s">
        <v>164</v>
      </c>
      <c r="B510" s="11" t="s">
        <v>105</v>
      </c>
      <c r="C510" t="str">
        <f t="shared" si="8"/>
        <v>27</v>
      </c>
    </row>
    <row r="511" spans="1:3">
      <c r="A511" s="11" t="s">
        <v>176</v>
      </c>
      <c r="B511" s="11" t="s">
        <v>105</v>
      </c>
      <c r="C511" t="str">
        <f t="shared" si="8"/>
        <v>27</v>
      </c>
    </row>
    <row r="512" spans="1:3">
      <c r="A512" s="11" t="s">
        <v>190</v>
      </c>
      <c r="B512" s="11" t="s">
        <v>105</v>
      </c>
      <c r="C512" t="str">
        <f t="shared" si="8"/>
        <v>27</v>
      </c>
    </row>
    <row r="513" spans="1:3">
      <c r="A513" s="11" t="s">
        <v>201</v>
      </c>
      <c r="B513" s="11" t="s">
        <v>105</v>
      </c>
      <c r="C513" t="str">
        <f t="shared" si="8"/>
        <v>27</v>
      </c>
    </row>
    <row r="514" spans="1:3">
      <c r="A514" s="11" t="s">
        <v>210</v>
      </c>
      <c r="B514" s="11" t="s">
        <v>105</v>
      </c>
      <c r="C514" t="str">
        <f t="shared" si="8"/>
        <v>27</v>
      </c>
    </row>
    <row r="515" spans="1:3">
      <c r="A515" s="11" t="s">
        <v>219</v>
      </c>
      <c r="B515" s="11" t="s">
        <v>105</v>
      </c>
      <c r="C515" t="str">
        <f t="shared" si="8"/>
        <v>27</v>
      </c>
    </row>
    <row r="516" spans="1:3">
      <c r="A516" s="11" t="s">
        <v>227</v>
      </c>
      <c r="B516" s="11" t="s">
        <v>105</v>
      </c>
      <c r="C516" t="str">
        <f t="shared" si="8"/>
        <v>27</v>
      </c>
    </row>
    <row r="517" spans="1:3">
      <c r="A517" s="11" t="s">
        <v>236</v>
      </c>
      <c r="B517" s="11" t="s">
        <v>105</v>
      </c>
      <c r="C517" t="str">
        <f t="shared" si="8"/>
        <v>27</v>
      </c>
    </row>
    <row r="518" spans="1:3">
      <c r="A518" s="11" t="s">
        <v>245</v>
      </c>
      <c r="B518" s="11" t="s">
        <v>105</v>
      </c>
      <c r="C518" t="str">
        <f t="shared" si="8"/>
        <v>27</v>
      </c>
    </row>
    <row r="519" spans="1:3">
      <c r="A519" s="11" t="s">
        <v>253</v>
      </c>
      <c r="B519" s="11" t="s">
        <v>105</v>
      </c>
      <c r="C519" t="str">
        <f t="shared" si="8"/>
        <v>27</v>
      </c>
    </row>
    <row r="520" spans="1:3">
      <c r="A520" s="11" t="s">
        <v>261</v>
      </c>
      <c r="B520" s="11" t="s">
        <v>105</v>
      </c>
      <c r="C520" t="str">
        <f t="shared" si="8"/>
        <v>27</v>
      </c>
    </row>
    <row r="521" spans="1:3">
      <c r="A521" s="11" t="s">
        <v>268</v>
      </c>
      <c r="B521" s="11" t="s">
        <v>105</v>
      </c>
      <c r="C521" t="str">
        <f t="shared" si="8"/>
        <v>27</v>
      </c>
    </row>
    <row r="522" spans="1:3">
      <c r="A522" s="11" t="s">
        <v>275</v>
      </c>
      <c r="B522" s="11" t="s">
        <v>105</v>
      </c>
      <c r="C522" t="str">
        <f t="shared" si="8"/>
        <v>27</v>
      </c>
    </row>
    <row r="523" spans="1:3">
      <c r="A523" s="11" t="s">
        <v>282</v>
      </c>
      <c r="B523" s="11" t="s">
        <v>105</v>
      </c>
      <c r="C523" t="str">
        <f t="shared" si="8"/>
        <v>27</v>
      </c>
    </row>
    <row r="524" spans="1:3">
      <c r="A524" s="11" t="s">
        <v>289</v>
      </c>
      <c r="B524" s="11" t="s">
        <v>105</v>
      </c>
      <c r="C524" t="str">
        <f t="shared" si="8"/>
        <v>27</v>
      </c>
    </row>
    <row r="525" spans="1:3">
      <c r="A525" s="11" t="s">
        <v>296</v>
      </c>
      <c r="B525" s="11" t="s">
        <v>105</v>
      </c>
      <c r="C525" t="str">
        <f t="shared" si="8"/>
        <v>27</v>
      </c>
    </row>
    <row r="526" spans="1:3">
      <c r="A526" s="11" t="s">
        <v>70</v>
      </c>
      <c r="B526" s="11" t="s">
        <v>105</v>
      </c>
      <c r="C526" t="str">
        <f t="shared" si="8"/>
        <v>27</v>
      </c>
    </row>
    <row r="527" spans="1:3">
      <c r="A527" s="11" t="s">
        <v>308</v>
      </c>
      <c r="B527" s="11" t="s">
        <v>105</v>
      </c>
      <c r="C527" t="str">
        <f t="shared" si="8"/>
        <v>27</v>
      </c>
    </row>
    <row r="528" spans="1:3">
      <c r="A528" s="11" t="s">
        <v>315</v>
      </c>
      <c r="B528" s="11" t="s">
        <v>105</v>
      </c>
      <c r="C528" t="str">
        <f t="shared" si="8"/>
        <v>27</v>
      </c>
    </row>
    <row r="529" spans="1:3">
      <c r="A529" s="11" t="s">
        <v>321</v>
      </c>
      <c r="B529" s="11" t="s">
        <v>105</v>
      </c>
      <c r="C529" t="str">
        <f t="shared" si="8"/>
        <v>27</v>
      </c>
    </row>
    <row r="530" spans="1:3">
      <c r="A530" s="11" t="s">
        <v>327</v>
      </c>
      <c r="B530" s="11" t="s">
        <v>105</v>
      </c>
      <c r="C530" t="str">
        <f t="shared" ref="C530:C545" si="9">RIGHT(B530,2)</f>
        <v>27</v>
      </c>
    </row>
    <row r="531" spans="1:3">
      <c r="A531" s="11" t="s">
        <v>333</v>
      </c>
      <c r="B531" s="11" t="s">
        <v>105</v>
      </c>
      <c r="C531" t="str">
        <f t="shared" si="9"/>
        <v>27</v>
      </c>
    </row>
    <row r="532" spans="1:3">
      <c r="A532" s="11" t="s">
        <v>339</v>
      </c>
      <c r="B532" s="11" t="s">
        <v>105</v>
      </c>
      <c r="C532" t="str">
        <f t="shared" si="9"/>
        <v>27</v>
      </c>
    </row>
    <row r="533" spans="1:3">
      <c r="A533" s="11" t="s">
        <v>345</v>
      </c>
      <c r="B533" s="11" t="s">
        <v>105</v>
      </c>
      <c r="C533" t="str">
        <f t="shared" si="9"/>
        <v>27</v>
      </c>
    </row>
    <row r="534" spans="1:3">
      <c r="A534" s="11" t="s">
        <v>351</v>
      </c>
      <c r="B534" s="11" t="s">
        <v>105</v>
      </c>
      <c r="C534" t="str">
        <f t="shared" si="9"/>
        <v>27</v>
      </c>
    </row>
    <row r="535" spans="1:3">
      <c r="A535" s="11" t="s">
        <v>357</v>
      </c>
      <c r="B535" s="11" t="s">
        <v>105</v>
      </c>
      <c r="C535" t="str">
        <f t="shared" si="9"/>
        <v>27</v>
      </c>
    </row>
    <row r="536" spans="1:3">
      <c r="A536" s="11" t="s">
        <v>362</v>
      </c>
      <c r="B536" s="11" t="s">
        <v>105</v>
      </c>
      <c r="C536" t="str">
        <f t="shared" si="9"/>
        <v>27</v>
      </c>
    </row>
    <row r="537" spans="1:3">
      <c r="A537" s="11" t="s">
        <v>369</v>
      </c>
      <c r="B537" s="11" t="s">
        <v>105</v>
      </c>
      <c r="C537" t="str">
        <f t="shared" si="9"/>
        <v>27</v>
      </c>
    </row>
    <row r="538" spans="1:3">
      <c r="A538" s="11" t="s">
        <v>374</v>
      </c>
      <c r="B538" s="11" t="s">
        <v>105</v>
      </c>
      <c r="C538" t="str">
        <f t="shared" si="9"/>
        <v>27</v>
      </c>
    </row>
    <row r="539" spans="1:3">
      <c r="A539" s="11" t="s">
        <v>379</v>
      </c>
      <c r="B539" s="11" t="s">
        <v>105</v>
      </c>
      <c r="C539" t="str">
        <f t="shared" si="9"/>
        <v>27</v>
      </c>
    </row>
    <row r="540" spans="1:3">
      <c r="A540" s="11" t="s">
        <v>384</v>
      </c>
      <c r="B540" s="11" t="s">
        <v>105</v>
      </c>
      <c r="C540" t="str">
        <f t="shared" si="9"/>
        <v>27</v>
      </c>
    </row>
    <row r="541" spans="1:3">
      <c r="A541" s="11" t="s">
        <v>122</v>
      </c>
      <c r="B541" s="11" t="s">
        <v>106</v>
      </c>
      <c r="C541" t="str">
        <f t="shared" si="9"/>
        <v>28</v>
      </c>
    </row>
    <row r="542" spans="1:3">
      <c r="A542" s="11" t="s">
        <v>136</v>
      </c>
      <c r="B542" s="11" t="s">
        <v>106</v>
      </c>
      <c r="C542" t="str">
        <f t="shared" si="9"/>
        <v>28</v>
      </c>
    </row>
    <row r="543" spans="1:3">
      <c r="A543" s="11" t="s">
        <v>150</v>
      </c>
      <c r="B543" s="11" t="s">
        <v>106</v>
      </c>
      <c r="C543" t="str">
        <f t="shared" si="9"/>
        <v>28</v>
      </c>
    </row>
    <row r="544" spans="1:3">
      <c r="A544" s="11" t="s">
        <v>72</v>
      </c>
      <c r="B544" s="11" t="s">
        <v>106</v>
      </c>
      <c r="C544" t="str">
        <f t="shared" si="9"/>
        <v>28</v>
      </c>
    </row>
    <row r="545" spans="1:3">
      <c r="A545" s="11" t="s">
        <v>177</v>
      </c>
      <c r="B545" s="11" t="s">
        <v>106</v>
      </c>
      <c r="C545" t="str">
        <f t="shared" si="9"/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showGridLines="0" workbookViewId="0">
      <selection activeCell="B2" sqref="B2"/>
    </sheetView>
  </sheetViews>
  <sheetFormatPr defaultRowHeight="15"/>
  <cols>
    <col min="1" max="1" width="7.28515625" style="12" bestFit="1" customWidth="1"/>
    <col min="2" max="2" width="19.5703125" style="12" bestFit="1" customWidth="1"/>
    <col min="3" max="3" width="19.140625" style="12" bestFit="1" customWidth="1"/>
    <col min="4" max="5" width="19" style="12" bestFit="1" customWidth="1"/>
    <col min="6" max="16384" width="9.140625" style="12"/>
  </cols>
  <sheetData>
    <row r="1" spans="1:5">
      <c r="A1" s="12" t="s">
        <v>724</v>
      </c>
      <c r="B1" s="12" t="s">
        <v>725</v>
      </c>
      <c r="C1" s="12" t="s">
        <v>726</v>
      </c>
      <c r="D1" s="12" t="s">
        <v>727</v>
      </c>
      <c r="E1" s="12" t="s">
        <v>728</v>
      </c>
    </row>
    <row r="2" spans="1:5">
      <c r="A2" s="12">
        <v>1</v>
      </c>
      <c r="B2" s="12">
        <f>AVERAGEIF('Cities&amp;Data'!$U$2:$U$542,A2,'Cities&amp;Data'!$D$2:$D$545)</f>
        <v>0.69097986122863431</v>
      </c>
      <c r="C2" s="12">
        <f>AVERAGEIF('Cities&amp;Data'!$U$2:$U$542,A2,'Cities&amp;Data'!$F$2:$F$545)</f>
        <v>0.10948654416995805</v>
      </c>
      <c r="D2" s="12">
        <f>AVERAGEIFS('Cities&amp;Data'!$K$2:$K$545,'Cities&amp;Data'!$U$2:$U$545,Cluster_Means!A2,'Cities&amp;Data'!$K$2:$K$545,"&lt;&gt;0")</f>
        <v>1</v>
      </c>
      <c r="E2" s="12">
        <f>AVERAGEIFS('Cities&amp;Data'!$M$2:$M$545,'Cities&amp;Data'!$U$2:$U$545,Cluster_Means!A2,'Cities&amp;Data'!$M$2:$M$545,"&lt;&gt;0")</f>
        <v>1</v>
      </c>
    </row>
    <row r="3" spans="1:5">
      <c r="A3" s="12">
        <v>2</v>
      </c>
      <c r="B3" s="12">
        <f>AVERAGEIF('Cities&amp;Data'!$U$2:$U$542,A3,'Cities&amp;Data'!$D$2:$D$545)</f>
        <v>1</v>
      </c>
      <c r="C3" s="12">
        <f>AVERAGEIF('Cities&amp;Data'!$U$2:$U$542,A3,'Cities&amp;Data'!$F$2:$F$545)</f>
        <v>3.589039079557442E-2</v>
      </c>
      <c r="D3" s="12">
        <f>AVERAGEIFS('Cities&amp;Data'!$K$2:$K$545,'Cities&amp;Data'!$U$2:$U$545,Cluster_Means!A3,'Cities&amp;Data'!$K$2:$K$545,"&lt;&gt;0")</f>
        <v>0.94023184050929742</v>
      </c>
      <c r="E3" s="12">
        <f>AVERAGEIFS('Cities&amp;Data'!$M$2:$M$545,'Cities&amp;Data'!$U$2:$U$545,Cluster_Means!A3,'Cities&amp;Data'!$M$2:$M$545,"&lt;&gt;0")</f>
        <v>0.79070944077007177</v>
      </c>
    </row>
    <row r="4" spans="1:5">
      <c r="A4" s="12">
        <v>3</v>
      </c>
      <c r="B4" s="12">
        <f>AVERAGEIF('Cities&amp;Data'!$U$2:$U$542,A4,'Cities&amp;Data'!$D$2:$D$545)</f>
        <v>0.28008123201895413</v>
      </c>
      <c r="C4" s="12">
        <f>AVERAGEIF('Cities&amp;Data'!$U$2:$U$542,A4,'Cities&amp;Data'!$F$2:$F$545)</f>
        <v>0.24441282535632805</v>
      </c>
      <c r="D4" s="12">
        <f>AVERAGEIFS('Cities&amp;Data'!$K$2:$K$545,'Cities&amp;Data'!$U$2:$U$545,Cluster_Means!A4,'Cities&amp;Data'!$K$2:$K$545,"&lt;&gt;0")</f>
        <v>0.69963075716019352</v>
      </c>
      <c r="E4" s="12">
        <f>AVERAGEIFS('Cities&amp;Data'!$M$2:$M$545,'Cities&amp;Data'!$U$2:$U$545,Cluster_Means!A4,'Cities&amp;Data'!$M$2:$M$545,"&lt;&gt;0")</f>
        <v>0.28487684870086599</v>
      </c>
    </row>
    <row r="5" spans="1:5">
      <c r="A5" s="12">
        <v>4</v>
      </c>
      <c r="B5" s="12">
        <f>AVERAGEIF('Cities&amp;Data'!$U$2:$U$542,A5,'Cities&amp;Data'!$D$2:$D$545)</f>
        <v>0.52817735657471654</v>
      </c>
      <c r="C5" s="12">
        <f>AVERAGEIF('Cities&amp;Data'!$U$2:$U$542,A5,'Cities&amp;Data'!$F$2:$F$545)</f>
        <v>5.0609621470451144E-2</v>
      </c>
      <c r="D5" s="12">
        <f>AVERAGEIFS('Cities&amp;Data'!$K$2:$K$545,'Cities&amp;Data'!$U$2:$U$545,Cluster_Means!A5,'Cities&amp;Data'!$K$2:$K$545,"&lt;&gt;0")</f>
        <v>0.68695679527720055</v>
      </c>
      <c r="E5" s="12">
        <f>AVERAGEIFS('Cities&amp;Data'!$M$2:$M$545,'Cities&amp;Data'!$U$2:$U$545,Cluster_Means!A5,'Cities&amp;Data'!$M$2:$M$545,"&lt;&gt;0")</f>
        <v>0.57858433673625542</v>
      </c>
    </row>
    <row r="6" spans="1:5">
      <c r="A6" s="12">
        <v>5</v>
      </c>
      <c r="B6" s="12">
        <f>AVERAGEIF('Cities&amp;Data'!$U$2:$U$542,A6,'Cities&amp;Data'!$D$2:$D$545)</f>
        <v>0.22744965307158571</v>
      </c>
      <c r="C6" s="12">
        <f>AVERAGEIF('Cities&amp;Data'!$U$2:$U$542,A6,'Cities&amp;Data'!$F$2:$F$545)</f>
        <v>0.21252115889409515</v>
      </c>
      <c r="D6" s="12">
        <f>AVERAGEIFS('Cities&amp;Data'!$K$2:$K$545,'Cities&amp;Data'!$U$2:$U$545,Cluster_Means!A6,'Cities&amp;Data'!$K$2:$K$545,"&lt;&gt;0")</f>
        <v>0.67636929229754539</v>
      </c>
      <c r="E6" s="12">
        <f>AVERAGEIFS('Cities&amp;Data'!$M$2:$M$545,'Cities&amp;Data'!$U$2:$U$545,Cluster_Means!A6,'Cities&amp;Data'!$M$2:$M$545,"&lt;&gt;0")</f>
        <v>0.67013132081871973</v>
      </c>
    </row>
    <row r="7" spans="1:5">
      <c r="A7" s="12">
        <v>6</v>
      </c>
      <c r="B7" s="12">
        <f>AVERAGEIF('Cities&amp;Data'!$U$2:$U$542,A7,'Cities&amp;Data'!$D$2:$D$545)</f>
        <v>0.33488463925086026</v>
      </c>
      <c r="C7" s="12">
        <f>AVERAGEIF('Cities&amp;Data'!$U$2:$U$542,A7,'Cities&amp;Data'!$F$2:$F$545)</f>
        <v>0.12011709965736901</v>
      </c>
      <c r="D7" s="12">
        <f>AVERAGEIFS('Cities&amp;Data'!$K$2:$K$545,'Cities&amp;Data'!$U$2:$U$545,Cluster_Means!A7,'Cities&amp;Data'!$K$2:$K$545,"&lt;&gt;0")</f>
        <v>0.52082577904254834</v>
      </c>
      <c r="E7" s="12">
        <f>AVERAGEIFS('Cities&amp;Data'!$M$2:$M$545,'Cities&amp;Data'!$U$2:$U$545,Cluster_Means!A7,'Cities&amp;Data'!$M$2:$M$545,"&lt;&gt;0")</f>
        <v>0.23237045928671221</v>
      </c>
    </row>
    <row r="8" spans="1:5">
      <c r="A8" s="12">
        <v>7</v>
      </c>
      <c r="B8" s="12">
        <f>AVERAGEIF('Cities&amp;Data'!$U$2:$U$542,A8,'Cities&amp;Data'!$D$2:$D$545)</f>
        <v>6.0822474191910662E-2</v>
      </c>
      <c r="C8" s="12">
        <f>AVERAGEIF('Cities&amp;Data'!$U$2:$U$542,A8,'Cities&amp;Data'!$F$2:$F$545)</f>
        <v>4.7175134312979927E-2</v>
      </c>
      <c r="D8" s="12">
        <f>AVERAGEIFS('Cities&amp;Data'!$K$2:$K$545,'Cities&amp;Data'!$U$2:$U$545,Cluster_Means!A8,'Cities&amp;Data'!$K$2:$K$545,"&lt;&gt;0")</f>
        <v>3.3795027200537703E-2</v>
      </c>
      <c r="E8" s="12">
        <f>AVERAGEIFS('Cities&amp;Data'!$M$2:$M$545,'Cities&amp;Data'!$U$2:$U$545,Cluster_Means!A8,'Cities&amp;Data'!$M$2:$M$545,"&lt;&gt;0")</f>
        <v>2.7819518128352202E-2</v>
      </c>
    </row>
    <row r="9" spans="1:5">
      <c r="A9" s="12">
        <v>8</v>
      </c>
      <c r="B9" s="12">
        <f>AVERAGEIF('Cities&amp;Data'!$U$2:$U$542,A9,'Cities&amp;Data'!$D$2:$D$545)</f>
        <v>5.3025230488495799E-2</v>
      </c>
      <c r="C9" s="12">
        <f>AVERAGEIF('Cities&amp;Data'!$U$2:$U$542,A9,'Cities&amp;Data'!$F$2:$F$545)</f>
        <v>0.12447242757445215</v>
      </c>
      <c r="D9" s="12">
        <f>AVERAGEIFS('Cities&amp;Data'!$K$2:$K$545,'Cities&amp;Data'!$U$2:$U$545,Cluster_Means!A9,'Cities&amp;Data'!$K$2:$K$545,"&lt;&gt;0")</f>
        <v>7.2161338525716823E-2</v>
      </c>
      <c r="E9" s="12">
        <f>AVERAGEIFS('Cities&amp;Data'!$M$2:$M$545,'Cities&amp;Data'!$U$2:$U$545,Cluster_Means!A9,'Cities&amp;Data'!$M$2:$M$545,"&lt;&gt;0")</f>
        <v>4.1356978806946332E-2</v>
      </c>
    </row>
    <row r="10" spans="1:5">
      <c r="A10" s="12">
        <v>9</v>
      </c>
      <c r="B10" s="12">
        <f>AVERAGEIF('Cities&amp;Data'!$U$2:$U$542,A10,'Cities&amp;Data'!$D$2:$D$545)</f>
        <v>6.9772501994536176E-2</v>
      </c>
      <c r="C10" s="12">
        <f>AVERAGEIF('Cities&amp;Data'!$U$2:$U$542,A10,'Cities&amp;Data'!$F$2:$F$545)</f>
        <v>0.25369995899642883</v>
      </c>
      <c r="D10" s="12">
        <f>AVERAGEIFS('Cities&amp;Data'!$K$2:$K$545,'Cities&amp;Data'!$U$2:$U$545,Cluster_Means!A10,'Cities&amp;Data'!$K$2:$K$545,"&lt;&gt;0")</f>
        <v>0.11523353482681505</v>
      </c>
      <c r="E10" s="12">
        <f>AVERAGEIFS('Cities&amp;Data'!$M$2:$M$545,'Cities&amp;Data'!$U$2:$U$545,Cluster_Means!A10,'Cities&amp;Data'!$M$2:$M$545,"&lt;&gt;0")</f>
        <v>5.5645941262101248E-2</v>
      </c>
    </row>
    <row r="11" spans="1:5">
      <c r="A11" s="12">
        <v>10</v>
      </c>
      <c r="B11" s="12">
        <f>AVERAGEIF('Cities&amp;Data'!$U$2:$U$542,A11,'Cities&amp;Data'!$D$2:$D$545)</f>
        <v>3.9008292435268238E-2</v>
      </c>
      <c r="C11" s="12">
        <f>AVERAGEIF('Cities&amp;Data'!$U$2:$U$542,A11,'Cities&amp;Data'!$F$2:$F$545)</f>
        <v>0.26158526114368424</v>
      </c>
      <c r="D11" s="12">
        <f>AVERAGEIFS('Cities&amp;Data'!$K$2:$K$545,'Cities&amp;Data'!$U$2:$U$545,Cluster_Means!A11,'Cities&amp;Data'!$K$2:$K$545,"&lt;&gt;0")</f>
        <v>0.47133079453196453</v>
      </c>
      <c r="E11" s="12">
        <f>AVERAGEIFS('Cities&amp;Data'!$M$2:$M$545,'Cities&amp;Data'!$U$2:$U$545,Cluster_Means!A11,'Cities&amp;Data'!$M$2:$M$545,"&lt;&gt;0")</f>
        <v>0.32530460284078289</v>
      </c>
    </row>
    <row r="12" spans="1:5">
      <c r="A12" s="12">
        <v>11</v>
      </c>
      <c r="B12" s="12">
        <f>AVERAGEIF('Cities&amp;Data'!$U$2:$U$542,A12,'Cities&amp;Data'!$D$2:$D$545)</f>
        <v>0.24936537485192081</v>
      </c>
      <c r="C12" s="12">
        <f>AVERAGEIF('Cities&amp;Data'!$U$2:$U$542,A12,'Cities&amp;Data'!$F$2:$F$545)</f>
        <v>0.1340185952947526</v>
      </c>
      <c r="D12" s="12">
        <f>AVERAGEIFS('Cities&amp;Data'!$K$2:$K$545,'Cities&amp;Data'!$U$2:$U$545,Cluster_Means!A12,'Cities&amp;Data'!$K$2:$K$545,"&lt;&gt;0")</f>
        <v>0.43944262116093541</v>
      </c>
      <c r="E12" s="12">
        <f>AVERAGEIFS('Cities&amp;Data'!$M$2:$M$545,'Cities&amp;Data'!$U$2:$U$545,Cluster_Means!A12,'Cities&amp;Data'!$M$2:$M$545,"&lt;&gt;0")</f>
        <v>0.44220598625825797</v>
      </c>
    </row>
    <row r="13" spans="1:5">
      <c r="A13" s="12">
        <v>12</v>
      </c>
      <c r="B13" s="12">
        <f>AVERAGEIF('Cities&amp;Data'!$U$2:$U$542,A13,'Cities&amp;Data'!$D$2:$D$545)</f>
        <v>0.57530885090539852</v>
      </c>
      <c r="C13" s="12">
        <f>AVERAGEIF('Cities&amp;Data'!$U$2:$U$542,A13,'Cities&amp;Data'!$F$2:$F$545)</f>
        <v>2.6077570345656602E-2</v>
      </c>
      <c r="D13" s="12">
        <f>AVERAGEIFS('Cities&amp;Data'!$K$2:$K$545,'Cities&amp;Data'!$U$2:$U$545,Cluster_Means!A13,'Cities&amp;Data'!$K$2:$K$545,"&lt;&gt;0")</f>
        <v>0.40837683923609591</v>
      </c>
      <c r="E13" s="12">
        <f>AVERAGEIFS('Cities&amp;Data'!$M$2:$M$545,'Cities&amp;Data'!$U$2:$U$545,Cluster_Means!A13,'Cities&amp;Data'!$M$2:$M$545,"&lt;&gt;0")</f>
        <v>0.34526564501404494</v>
      </c>
    </row>
    <row r="14" spans="1:5">
      <c r="A14" s="12">
        <v>13</v>
      </c>
      <c r="B14" s="12">
        <f>AVERAGEIF('Cities&amp;Data'!$U$2:$U$542,A14,'Cities&amp;Data'!$D$2:$D$545)</f>
        <v>0.18471822643425284</v>
      </c>
      <c r="C14" s="12">
        <f>AVERAGEIF('Cities&amp;Data'!$U$2:$U$542,A14,'Cities&amp;Data'!$F$2:$F$545)</f>
        <v>0.30328974805583497</v>
      </c>
      <c r="D14" s="12">
        <f>AVERAGEIFS('Cities&amp;Data'!$K$2:$K$545,'Cities&amp;Data'!$U$2:$U$545,Cluster_Means!A14,'Cities&amp;Data'!$K$2:$K$545,"&lt;&gt;0")</f>
        <v>0.40826575444868679</v>
      </c>
      <c r="E14" s="12">
        <f>AVERAGEIFS('Cities&amp;Data'!$M$2:$M$545,'Cities&amp;Data'!$U$2:$U$545,Cluster_Means!A14,'Cities&amp;Data'!$M$2:$M$545,"&lt;&gt;0")</f>
        <v>0.13021938912042272</v>
      </c>
    </row>
    <row r="15" spans="1:5">
      <c r="A15" s="12">
        <v>14</v>
      </c>
      <c r="B15" s="12">
        <f>AVERAGEIF('Cities&amp;Data'!$U$2:$U$542,A15,'Cities&amp;Data'!$D$2:$D$545)</f>
        <v>0.1595447622271112</v>
      </c>
      <c r="C15" s="12">
        <f>AVERAGEIF('Cities&amp;Data'!$U$2:$U$542,A15,'Cities&amp;Data'!$F$2:$F$545)</f>
        <v>0.11112201424494435</v>
      </c>
      <c r="D15" s="12">
        <f>AVERAGEIFS('Cities&amp;Data'!$K$2:$K$545,'Cities&amp;Data'!$U$2:$U$545,Cluster_Means!A15,'Cities&amp;Data'!$K$2:$K$545,"&lt;&gt;0")</f>
        <v>0.3191401052541451</v>
      </c>
      <c r="E15" s="12">
        <f>AVERAGEIFS('Cities&amp;Data'!$M$2:$M$545,'Cities&amp;Data'!$U$2:$U$545,Cluster_Means!A15,'Cities&amp;Data'!$M$2:$M$545,"&lt;&gt;0")</f>
        <v>0.15529808360938815</v>
      </c>
    </row>
    <row r="16" spans="1:5">
      <c r="A16" s="12">
        <v>15</v>
      </c>
      <c r="B16" s="12">
        <f>AVERAGEIF('Cities&amp;Data'!$U$2:$U$542,A16,'Cities&amp;Data'!$D$2:$D$545)</f>
        <v>1.6849297681502791E-2</v>
      </c>
      <c r="C16" s="12">
        <f>AVERAGEIF('Cities&amp;Data'!$U$2:$U$542,A16,'Cities&amp;Data'!$F$2:$F$545)</f>
        <v>0.53327772735078383</v>
      </c>
      <c r="D16" s="12">
        <f>AVERAGEIFS('Cities&amp;Data'!$K$2:$K$545,'Cities&amp;Data'!$U$2:$U$545,Cluster_Means!A16,'Cities&amp;Data'!$K$2:$K$545,"&lt;&gt;0")</f>
        <v>7.2632952188933883E-2</v>
      </c>
      <c r="E16" s="12">
        <f>AVERAGEIFS('Cities&amp;Data'!$M$2:$M$545,'Cities&amp;Data'!$U$2:$U$545,Cluster_Means!A16,'Cities&amp;Data'!$M$2:$M$545,"&lt;&gt;0")</f>
        <v>3.1050895743622683E-2</v>
      </c>
    </row>
    <row r="17" spans="1:5">
      <c r="A17" s="12">
        <v>16</v>
      </c>
      <c r="B17" s="12">
        <f>AVERAGEIF('Cities&amp;Data'!$U$2:$U$542,A17,'Cities&amp;Data'!$D$2:$D$545)</f>
        <v>0.20282619732611273</v>
      </c>
      <c r="C17" s="12">
        <f>AVERAGEIF('Cities&amp;Data'!$U$2:$U$542,A17,'Cities&amp;Data'!$F$2:$F$545)</f>
        <v>0.18430930010058141</v>
      </c>
      <c r="D17" s="12">
        <f>AVERAGEIFS('Cities&amp;Data'!$K$2:$K$545,'Cities&amp;Data'!$U$2:$U$545,Cluster_Means!A17,'Cities&amp;Data'!$K$2:$K$545,"&lt;&gt;0")</f>
        <v>0.41042044597194272</v>
      </c>
      <c r="E17" s="12">
        <f>AVERAGEIFS('Cities&amp;Data'!$M$2:$M$545,'Cities&amp;Data'!$U$2:$U$545,Cluster_Means!A17,'Cities&amp;Data'!$M$2:$M$545,"&lt;&gt;0")</f>
        <v>0.21135656244941914</v>
      </c>
    </row>
    <row r="18" spans="1:5">
      <c r="A18" s="12">
        <v>17</v>
      </c>
      <c r="B18" s="12">
        <f>AVERAGEIF('Cities&amp;Data'!$U$2:$U$542,A18,'Cities&amp;Data'!$D$2:$D$545)</f>
        <v>0.24396400970271337</v>
      </c>
      <c r="C18" s="12">
        <f>AVERAGEIF('Cities&amp;Data'!$U$2:$U$542,A18,'Cities&amp;Data'!$F$2:$F$545)</f>
        <v>3.5685957036201137E-2</v>
      </c>
      <c r="D18" s="12">
        <f>AVERAGEIFS('Cities&amp;Data'!$K$2:$K$545,'Cities&amp;Data'!$U$2:$U$545,Cluster_Means!A18,'Cities&amp;Data'!$K$2:$K$545,"&lt;&gt;0")</f>
        <v>0.15418946796105082</v>
      </c>
      <c r="E18" s="12">
        <f>AVERAGEIFS('Cities&amp;Data'!$M$2:$M$545,'Cities&amp;Data'!$U$2:$U$545,Cluster_Means!A18,'Cities&amp;Data'!$M$2:$M$545,"&lt;&gt;0")</f>
        <v>0.13958502716151608</v>
      </c>
    </row>
    <row r="19" spans="1:5">
      <c r="A19" s="12">
        <v>18</v>
      </c>
      <c r="B19" s="12">
        <f>AVERAGEIF('Cities&amp;Data'!$U$2:$U$542,A19,'Cities&amp;Data'!$D$2:$D$545)</f>
        <v>0.23821289558300895</v>
      </c>
      <c r="C19" s="12">
        <f>AVERAGEIF('Cities&amp;Data'!$U$2:$U$542,A19,'Cities&amp;Data'!$F$2:$F$545)</f>
        <v>7.2197826460270356E-2</v>
      </c>
      <c r="D19" s="12">
        <f>AVERAGEIFS('Cities&amp;Data'!$K$2:$K$545,'Cities&amp;Data'!$U$2:$U$545,Cluster_Means!A19,'Cities&amp;Data'!$K$2:$K$545,"&lt;&gt;0")</f>
        <v>0.2934572891028665</v>
      </c>
      <c r="E19" s="12">
        <f>AVERAGEIFS('Cities&amp;Data'!$M$2:$M$545,'Cities&amp;Data'!$U$2:$U$545,Cluster_Means!A19,'Cities&amp;Data'!$M$2:$M$545,"&lt;&gt;0")</f>
        <v>0.25803711441681915</v>
      </c>
    </row>
    <row r="20" spans="1:5">
      <c r="A20" s="12">
        <v>19</v>
      </c>
      <c r="B20" s="12">
        <f>AVERAGEIF('Cities&amp;Data'!$U$2:$U$542,A20,'Cities&amp;Data'!$D$2:$D$545)</f>
        <v>6.9724149602301569E-2</v>
      </c>
      <c r="C20" s="12">
        <f>AVERAGEIF('Cities&amp;Data'!$U$2:$U$542,A20,'Cities&amp;Data'!$F$2:$F$545)</f>
        <v>0.65409807914039697</v>
      </c>
      <c r="D20" s="12">
        <f>AVERAGEIFS('Cities&amp;Data'!$K$2:$K$545,'Cities&amp;Data'!$U$2:$U$545,Cluster_Means!A20,'Cities&amp;Data'!$K$2:$K$545,"&lt;&gt;0")</f>
        <v>0.34152347075531142</v>
      </c>
      <c r="E20" s="12">
        <f>AVERAGEIFS('Cities&amp;Data'!$M$2:$M$545,'Cities&amp;Data'!$U$2:$U$545,Cluster_Means!A20,'Cities&amp;Data'!$M$2:$M$545,"&lt;&gt;0")</f>
        <v>0.10856047458064109</v>
      </c>
    </row>
    <row r="21" spans="1:5">
      <c r="A21" s="12">
        <v>20</v>
      </c>
      <c r="B21" s="12">
        <f>AVERAGEIF('Cities&amp;Data'!$U$2:$U$542,A21,'Cities&amp;Data'!$D$2:$D$545)</f>
        <v>9.2204892482216846E-3</v>
      </c>
      <c r="C21" s="12">
        <f>AVERAGEIF('Cities&amp;Data'!$U$2:$U$542,A21,'Cities&amp;Data'!$F$2:$F$545)</f>
        <v>0.32663476444878453</v>
      </c>
      <c r="D21" s="12">
        <f>AVERAGEIFS('Cities&amp;Data'!$K$2:$K$545,'Cities&amp;Data'!$U$2:$U$545,Cluster_Means!A21,'Cities&amp;Data'!$K$2:$K$545,"&lt;&gt;0")</f>
        <v>1.9679575593925594E-2</v>
      </c>
      <c r="E21" s="12">
        <f>AVERAGEIFS('Cities&amp;Data'!$M$2:$M$545,'Cities&amp;Data'!$U$2:$U$545,Cluster_Means!A21,'Cities&amp;Data'!$M$2:$M$545,"&lt;&gt;0")</f>
        <v>7.8372353486448644E-3</v>
      </c>
    </row>
    <row r="22" spans="1:5">
      <c r="A22" s="12">
        <v>21</v>
      </c>
      <c r="B22" s="12">
        <f>AVERAGEIF('Cities&amp;Data'!$U$2:$U$542,A22,'Cities&amp;Data'!$D$2:$D$545)</f>
        <v>0.10775165771781105</v>
      </c>
      <c r="C22" s="12">
        <f>AVERAGEIF('Cities&amp;Data'!$U$2:$U$542,A22,'Cities&amp;Data'!$F$2:$F$545)</f>
        <v>0.12543237740107449</v>
      </c>
      <c r="D22" s="12">
        <f>AVERAGEIFS('Cities&amp;Data'!$K$2:$K$545,'Cities&amp;Data'!$U$2:$U$545,Cluster_Means!A22,'Cities&amp;Data'!$K$2:$K$545,"&lt;&gt;0")</f>
        <v>0.17470302587020214</v>
      </c>
      <c r="E22" s="12">
        <f>AVERAGEIFS('Cities&amp;Data'!$M$2:$M$545,'Cities&amp;Data'!$U$2:$U$545,Cluster_Means!A22,'Cities&amp;Data'!$M$2:$M$545,"&lt;&gt;0")</f>
        <v>0.10125967008478859</v>
      </c>
    </row>
    <row r="23" spans="1:5">
      <c r="A23" s="12">
        <v>22</v>
      </c>
      <c r="B23" s="12">
        <f>AVERAGEIF('Cities&amp;Data'!$U$2:$U$542,A23,'Cities&amp;Data'!$D$2:$D$545)</f>
        <v>1.9444817276587621E-2</v>
      </c>
      <c r="C23" s="12">
        <f>AVERAGEIF('Cities&amp;Data'!$U$2:$U$542,A23,'Cities&amp;Data'!$F$2:$F$545)</f>
        <v>0.10589132978097954</v>
      </c>
      <c r="D23" s="12">
        <f>AVERAGEIFS('Cities&amp;Data'!$K$2:$K$545,'Cities&amp;Data'!$U$2:$U$545,Cluster_Means!A23,'Cities&amp;Data'!$K$2:$K$545,"&lt;&gt;0")</f>
        <v>1.8449049107669951E-2</v>
      </c>
      <c r="E23" s="12">
        <f>AVERAGEIFS('Cities&amp;Data'!$M$2:$M$545,'Cities&amp;Data'!$U$2:$U$545,Cluster_Means!A23,'Cities&amp;Data'!$M$2:$M$545,"&lt;&gt;0")</f>
        <v>1.0612320049240103E-2</v>
      </c>
    </row>
    <row r="24" spans="1:5">
      <c r="A24" s="12">
        <v>23</v>
      </c>
      <c r="B24" s="12">
        <f>AVERAGEIF('Cities&amp;Data'!$U$2:$U$542,A24,'Cities&amp;Data'!$D$2:$D$545)</f>
        <v>3.3508207818581826E-2</v>
      </c>
      <c r="C24" s="12">
        <f>AVERAGEIF('Cities&amp;Data'!$U$2:$U$542,A24,'Cities&amp;Data'!$F$2:$F$545)</f>
        <v>1</v>
      </c>
      <c r="D24" s="12">
        <f>AVERAGEIFS('Cities&amp;Data'!$K$2:$K$545,'Cities&amp;Data'!$U$2:$U$545,Cluster_Means!A24,'Cities&amp;Data'!$K$2:$K$545,"&lt;&gt;0")</f>
        <v>0.13649287956925629</v>
      </c>
      <c r="E24" s="12">
        <f>AVERAGEIFS('Cities&amp;Data'!$M$2:$M$545,'Cities&amp;Data'!$U$2:$U$545,Cluster_Means!A24,'Cities&amp;Data'!$M$2:$M$545,"&lt;&gt;0")</f>
        <v>4.5523274240309712E-2</v>
      </c>
    </row>
    <row r="25" spans="1:5">
      <c r="A25" s="12">
        <v>24</v>
      </c>
      <c r="B25" s="12">
        <f>AVERAGEIF('Cities&amp;Data'!$U$2:$U$542,A25,'Cities&amp;Data'!$D$2:$D$545)</f>
        <v>0.77271958030123544</v>
      </c>
      <c r="C25" s="12">
        <f>AVERAGEIF('Cities&amp;Data'!$U$2:$U$542,A25,'Cities&amp;Data'!$F$2:$F$545)</f>
        <v>1.3811544783259329E-2</v>
      </c>
      <c r="D25" s="12">
        <f>AVERAGEIFS('Cities&amp;Data'!$K$2:$K$545,'Cities&amp;Data'!$U$2:$U$545,Cluster_Means!A25,'Cities&amp;Data'!$K$2:$K$545,"&lt;&gt;0")</f>
        <v>0.31144999313700578</v>
      </c>
      <c r="E25" s="12">
        <f>AVERAGEIFS('Cities&amp;Data'!$M$2:$M$545,'Cities&amp;Data'!$U$2:$U$545,Cluster_Means!A25,'Cities&amp;Data'!$M$2:$M$545,"&lt;&gt;0")</f>
        <v>0.26408663544613536</v>
      </c>
    </row>
    <row r="26" spans="1:5">
      <c r="A26" s="12">
        <v>25</v>
      </c>
      <c r="B26" s="12">
        <f>AVERAGEIF('Cities&amp;Data'!$U$2:$U$542,A26,'Cities&amp;Data'!$D$2:$D$545)</f>
        <v>1.2805642126559937E-2</v>
      </c>
      <c r="C26" s="12">
        <f>AVERAGEIF('Cities&amp;Data'!$U$2:$U$542,A26,'Cities&amp;Data'!$F$2:$F$545)</f>
        <v>0.20240513331791579</v>
      </c>
      <c r="D26" s="12">
        <f>AVERAGEIFS('Cities&amp;Data'!$K$2:$K$545,'Cities&amp;Data'!$U$2:$U$545,Cluster_Means!A26,'Cities&amp;Data'!$K$2:$K$545,"&lt;&gt;0")</f>
        <v>2.3791992268561799E-2</v>
      </c>
      <c r="E26" s="12">
        <f>AVERAGEIFS('Cities&amp;Data'!$M$2:$M$545,'Cities&amp;Data'!$U$2:$U$545,Cluster_Means!A26,'Cities&amp;Data'!$M$2:$M$545,"&lt;&gt;0")</f>
        <v>1.0846057492505657E-2</v>
      </c>
    </row>
    <row r="27" spans="1:5">
      <c r="A27" s="12">
        <v>26</v>
      </c>
      <c r="B27" s="12">
        <f>AVERAGEIF('Cities&amp;Data'!$U$2:$U$542,A27,'Cities&amp;Data'!$D$2:$D$545)</f>
        <v>0.612540192926045</v>
      </c>
      <c r="C27" s="12">
        <f>AVERAGEIF('Cities&amp;Data'!$U$2:$U$542,A27,'Cities&amp;Data'!$F$2:$F$545)</f>
        <v>8.9051345583004201E-3</v>
      </c>
      <c r="D27" s="12">
        <f>AVERAGEIFS('Cities&amp;Data'!$K$2:$K$545,'Cities&amp;Data'!$U$2:$U$545,Cluster_Means!A27,'Cities&amp;Data'!$K$2:$K$545,"&lt;&gt;0")</f>
        <v>0.24140961487076837</v>
      </c>
      <c r="E27" s="12">
        <f>AVERAGEIFS('Cities&amp;Data'!$M$2:$M$545,'Cities&amp;Data'!$U$2:$U$545,Cluster_Means!A27,'Cities&amp;Data'!$M$2:$M$545,"&lt;&gt;0")</f>
        <v>0.20542581270249083</v>
      </c>
    </row>
    <row r="28" spans="1:5">
      <c r="A28" s="12">
        <v>27</v>
      </c>
      <c r="B28" s="12">
        <f>AVERAGEIF('Cities&amp;Data'!$U$2:$U$542,A28,'Cities&amp;Data'!$D$2:$D$545)</f>
        <v>0.1394308781221068</v>
      </c>
      <c r="C28" s="12">
        <f>AVERAGEIF('Cities&amp;Data'!$U$2:$U$542,A28,'Cities&amp;Data'!$F$2:$F$545)</f>
        <v>3.63500059887066E-2</v>
      </c>
      <c r="D28" s="12">
        <f>AVERAGEIFS('Cities&amp;Data'!$K$2:$K$545,'Cities&amp;Data'!$U$2:$U$545,Cluster_Means!A28,'Cities&amp;Data'!$K$2:$K$545,"&lt;&gt;0")</f>
        <v>7.9869208472124129E-2</v>
      </c>
      <c r="E28" s="12">
        <f>AVERAGEIFS('Cities&amp;Data'!$M$2:$M$545,'Cities&amp;Data'!$U$2:$U$545,Cluster_Means!A28,'Cities&amp;Data'!$M$2:$M$545,"&lt;&gt;0")</f>
        <v>6.8355955541530733E-2</v>
      </c>
    </row>
    <row r="29" spans="1:5">
      <c r="A29" s="12">
        <v>28</v>
      </c>
      <c r="B29" s="12">
        <f>AVERAGEIF('Cities&amp;Data'!$U$2:$U$542,A29,'Cities&amp;Data'!$D$2:$D$545)</f>
        <v>0.44076831951260792</v>
      </c>
      <c r="C29" s="12">
        <f>AVERAGEIF('Cities&amp;Data'!$U$2:$U$542,A29,'Cities&amp;Data'!$F$2:$F$545)</f>
        <v>3.049333954811962E-2</v>
      </c>
      <c r="D29" s="12">
        <f>AVERAGEIFS('Cities&amp;Data'!$K$2:$K$545,'Cities&amp;Data'!$U$2:$U$545,Cluster_Means!A29,'Cities&amp;Data'!$K$2:$K$545,"&lt;&gt;0")</f>
        <v>0.27930946188407435</v>
      </c>
      <c r="E29" s="12">
        <f>AVERAGEIFS('Cities&amp;Data'!$M$2:$M$545,'Cities&amp;Data'!$U$2:$U$545,Cluster_Means!A29,'Cities&amp;Data'!$M$2:$M$545,"&lt;&gt;0")</f>
        <v>0.24498614283756046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8"/>
  <sheetViews>
    <sheetView showGridLines="0" workbookViewId="0">
      <selection activeCell="E15" sqref="E15"/>
    </sheetView>
  </sheetViews>
  <sheetFormatPr defaultColWidth="10.42578125" defaultRowHeight="15"/>
  <cols>
    <col min="2" max="2" width="29.85546875" bestFit="1" customWidth="1"/>
    <col min="3" max="3" width="12" bestFit="1" customWidth="1"/>
    <col min="4" max="4" width="20.7109375" bestFit="1" customWidth="1"/>
    <col min="5" max="5" width="18.140625" bestFit="1" customWidth="1"/>
    <col min="6" max="6" width="20.28515625" bestFit="1" customWidth="1"/>
    <col min="7" max="7" width="10.42578125" hidden="1" customWidth="1"/>
    <col min="8" max="8" width="13.28515625" hidden="1" customWidth="1"/>
    <col min="9" max="9" width="15.140625" hidden="1" customWidth="1"/>
    <col min="10" max="10" width="16.85546875" bestFit="1" customWidth="1"/>
    <col min="11" max="11" width="14.28515625" bestFit="1" customWidth="1"/>
    <col min="12" max="12" width="16.85546875" bestFit="1" customWidth="1"/>
    <col min="13" max="13" width="14.28515625" bestFit="1" customWidth="1"/>
    <col min="15" max="15" width="11.140625" customWidth="1"/>
    <col min="16" max="16" width="8.28515625" hidden="1" customWidth="1"/>
    <col min="17" max="17" width="12.7109375" hidden="1" customWidth="1"/>
    <col min="18" max="18" width="10.42578125" hidden="1" customWidth="1"/>
    <col min="19" max="19" width="10.140625" hidden="1" customWidth="1"/>
    <col min="20" max="20" width="13.5703125" hidden="1" customWidth="1"/>
    <col min="21" max="21" width="0" hidden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633</v>
      </c>
      <c r="E1" s="1" t="s">
        <v>3</v>
      </c>
      <c r="F1" s="1" t="s">
        <v>634</v>
      </c>
      <c r="G1" s="1" t="s">
        <v>4</v>
      </c>
      <c r="H1" s="1" t="s">
        <v>635</v>
      </c>
      <c r="I1" s="1" t="s">
        <v>636</v>
      </c>
      <c r="J1" s="1" t="s">
        <v>5</v>
      </c>
      <c r="K1" s="1" t="s">
        <v>729</v>
      </c>
      <c r="L1" s="1" t="s">
        <v>6</v>
      </c>
      <c r="M1" s="1" t="s">
        <v>730</v>
      </c>
      <c r="N1" s="1" t="s">
        <v>7</v>
      </c>
      <c r="O1" s="1" t="s">
        <v>106</v>
      </c>
      <c r="P1" s="1" t="s">
        <v>639</v>
      </c>
      <c r="Q1" s="1" t="s">
        <v>92</v>
      </c>
      <c r="R1" s="1" t="s">
        <v>640</v>
      </c>
      <c r="S1" s="1" t="s">
        <v>641</v>
      </c>
      <c r="T1" s="1" t="s">
        <v>642</v>
      </c>
      <c r="U1" s="1" t="s">
        <v>724</v>
      </c>
      <c r="V1" s="1">
        <v>2</v>
      </c>
      <c r="W1" s="1">
        <v>3</v>
      </c>
      <c r="X1" s="1">
        <v>4</v>
      </c>
      <c r="Y1" s="1">
        <v>7</v>
      </c>
      <c r="Z1" s="1">
        <v>8</v>
      </c>
      <c r="AA1" s="1">
        <v>9</v>
      </c>
      <c r="AB1" s="1">
        <v>10</v>
      </c>
      <c r="AC1" s="1">
        <v>12</v>
      </c>
      <c r="AD1" s="1">
        <v>14</v>
      </c>
      <c r="AE1" s="1">
        <v>15</v>
      </c>
      <c r="AF1" s="1">
        <v>16</v>
      </c>
      <c r="AG1" s="1">
        <v>17</v>
      </c>
      <c r="AH1" s="1">
        <v>18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</row>
    <row r="2" spans="1:43">
      <c r="A2" s="1" t="s">
        <v>10</v>
      </c>
      <c r="B2" s="13" t="s">
        <v>11</v>
      </c>
      <c r="C2">
        <v>8223</v>
      </c>
      <c r="D2">
        <v>0.69097986122863397</v>
      </c>
      <c r="E2">
        <v>4700</v>
      </c>
      <c r="F2">
        <v>0.10948654416995805</v>
      </c>
      <c r="G2">
        <v>304.5</v>
      </c>
      <c r="H2">
        <v>304.5</v>
      </c>
      <c r="I2">
        <v>0.24360000000000001</v>
      </c>
      <c r="J2">
        <v>5784.7660669999996</v>
      </c>
      <c r="K2">
        <v>1</v>
      </c>
      <c r="L2">
        <v>1726.6654679999999</v>
      </c>
      <c r="M2">
        <v>1</v>
      </c>
      <c r="N2" t="s">
        <v>12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f>(RogueCities!$D2-INDEX(Cluster_Means!$B$2:$B$29,MATCH(RogueCities!V$1,Cluster_Means!$A$2:$A$29,0)))^2+(RogueCities!$F2-INDEX(Cluster_Means!$C$2:$C$29,MATCH(RogueCities!V$1,Cluster_Means!$A$2:$A$29,0)))^2+(RogueCities!$K2-INDEX(Cluster_Means!$D$2:$D$29,MATCH(RogueCities!V$1,Cluster_Means!$A$2:$A$29,0)))^2+(RogueCities!$M2-INDEX(Cluster_Means!$E$2:$E$29,MATCH(RogueCities!V$1,Cluster_Means!$A$2:$A$29,0)))^2</f>
        <v>0.14828461102946228</v>
      </c>
      <c r="W2">
        <f>(RogueCities!$D2-INDEX(Cluster_Means!$B$2:$B$29,MATCH(RogueCities!W$1,Cluster_Means!$A$2:$A$29,0)))^2+(RogueCities!$F2-INDEX(Cluster_Means!$C$2:$C$29,MATCH(RogueCities!W$1,Cluster_Means!$A$2:$A$29,0)))^2+(RogueCities!$K2-INDEX(Cluster_Means!$D$2:$D$29,MATCH(RogueCities!W$1,Cluster_Means!$A$2:$A$29,0)))^2+(RogueCities!$M2-INDEX(Cluster_Means!$E$2:$E$29,MATCH(RogueCities!W$1,Cluster_Means!$A$2:$A$29,0)))^2</f>
        <v>0.7886655884093402</v>
      </c>
      <c r="X2">
        <f>(RogueCities!$D2-INDEX(Cluster_Means!$B$2:$B$29,MATCH(RogueCities!X$1,Cluster_Means!$A$2:$A$29,0)))^2+(RogueCities!$F2-INDEX(Cluster_Means!$C$2:$C$29,MATCH(RogueCities!X$1,Cluster_Means!$A$2:$A$29,0)))^2+(RogueCities!$K2-INDEX(Cluster_Means!$D$2:$D$29,MATCH(RogueCities!X$1,Cluster_Means!$A$2:$A$29,0)))^2+(RogueCities!$M2-INDEX(Cluster_Means!$E$2:$E$29,MATCH(RogueCities!X$1,Cluster_Means!$A$2:$A$29,0)))^2</f>
        <v>0.30555835681529481</v>
      </c>
      <c r="Y2">
        <f>(RogueCities!$D2-INDEX(Cluster_Means!$B$2:$B$29,MATCH(RogueCities!Y$1,Cluster_Means!$A$2:$A$29,0)))^2+(RogueCities!$F2-INDEX(Cluster_Means!$C$2:$C$29,MATCH(RogueCities!Y$1,Cluster_Means!$A$2:$A$29,0)))^2+(RogueCities!$K2-INDEX(Cluster_Means!$D$2:$D$29,MATCH(RogueCities!Y$1,Cluster_Means!$A$2:$A$29,0)))^2+(RogueCities!$M2-INDEX(Cluster_Means!$E$2:$E$29,MATCH(RogueCities!Y$1,Cluster_Means!$A$2:$A$29,0)))^2</f>
        <v>2.2796679830299142</v>
      </c>
      <c r="Z2">
        <f>(RogueCities!$D2-INDEX(Cluster_Means!$B$2:$B$29,MATCH(RogueCities!Z$1,Cluster_Means!$A$2:$A$29,0)))^2+(RogueCities!$F2-INDEX(Cluster_Means!$C$2:$C$29,MATCH(RogueCities!Z$1,Cluster_Means!$A$2:$A$29,0)))^2+(RogueCities!$K2-INDEX(Cluster_Means!$D$2:$D$29,MATCH(RogueCities!Z$1,Cluster_Means!$A$2:$A$29,0)))^2+(RogueCities!$M2-INDEX(Cluster_Means!$E$2:$E$29,MATCH(RogueCities!Z$1,Cluster_Means!$A$2:$A$29,0)))^2</f>
        <v>2.1870917113927342</v>
      </c>
      <c r="AA2">
        <f>(RogueCities!$D2-INDEX(Cluster_Means!$B$2:$B$29,MATCH(RogueCities!AA$1,Cluster_Means!$A$2:$A$29,0)))^2+(RogueCities!$F2-INDEX(Cluster_Means!$C$2:$C$29,MATCH(RogueCities!AA$1,Cluster_Means!$A$2:$A$29,0)))^2+(RogueCities!$K2-INDEX(Cluster_Means!$D$2:$D$29,MATCH(RogueCities!AA$1,Cluster_Means!$A$2:$A$29,0)))^2+(RogueCities!$M2-INDEX(Cluster_Means!$E$2:$E$29,MATCH(RogueCities!AA$1,Cluster_Means!$A$2:$A$29,0)))^2</f>
        <v>2.0813123783323086</v>
      </c>
      <c r="AB2">
        <f>(RogueCities!$D2-INDEX(Cluster_Means!$B$2:$B$29,MATCH(RogueCities!AB$1,Cluster_Means!$A$2:$A$29,0)))^2+(RogueCities!$F2-INDEX(Cluster_Means!$C$2:$C$29,MATCH(RogueCities!AB$1,Cluster_Means!$A$2:$A$29,0)))^2+(RogueCities!$K2-INDEX(Cluster_Means!$D$2:$D$29,MATCH(RogueCities!AB$1,Cluster_Means!$A$2:$A$29,0)))^2+(RogueCities!$M2-INDEX(Cluster_Means!$E$2:$E$29,MATCH(RogueCities!AB$1,Cluster_Means!$A$2:$A$29,0)))^2</f>
        <v>1.1829059539779738</v>
      </c>
      <c r="AC2">
        <f>(RogueCities!$D2-INDEX(Cluster_Means!$B$2:$B$29,MATCH(RogueCities!AC$1,Cluster_Means!$A$2:$A$29,0)))^2+(RogueCities!$F2-INDEX(Cluster_Means!$C$2:$C$29,MATCH(RogueCities!AC$1,Cluster_Means!$A$2:$A$29,0)))^2+(RogueCities!$K2-INDEX(Cluster_Means!$D$2:$D$29,MATCH(RogueCities!AC$1,Cluster_Means!$A$2:$A$29,0)))^2+(RogueCities!$M2-INDEX(Cluster_Means!$E$2:$E$29,MATCH(RogueCities!AC$1,Cluster_Means!$A$2:$A$29,0)))^2</f>
        <v>0.79903187949476784</v>
      </c>
      <c r="AD2">
        <f>(RogueCities!$D2-INDEX(Cluster_Means!$B$2:$B$29,MATCH(RogueCities!AD$1,Cluster_Means!$A$2:$A$29,0)))^2+(RogueCities!$F2-INDEX(Cluster_Means!$C$2:$C$29,MATCH(RogueCities!AD$1,Cluster_Means!$A$2:$A$29,0)))^2+(RogueCities!$K2-INDEX(Cluster_Means!$D$2:$D$29,MATCH(RogueCities!AD$1,Cluster_Means!$A$2:$A$29,0)))^2+(RogueCities!$M2-INDEX(Cluster_Means!$E$2:$E$29,MATCH(RogueCities!AD$1,Cluster_Means!$A$2:$A$29,0)))^2</f>
        <v>1.4595174630404331</v>
      </c>
      <c r="AE2">
        <f>(RogueCities!$D2-INDEX(Cluster_Means!$B$2:$B$29,MATCH(RogueCities!AE$1,Cluster_Means!$A$2:$A$29,0)))^2+(RogueCities!$F2-INDEX(Cluster_Means!$C$2:$C$29,MATCH(RogueCities!AE$1,Cluster_Means!$A$2:$A$29,0)))^2+(RogueCities!$K2-INDEX(Cluster_Means!$D$2:$D$29,MATCH(RogueCities!AE$1,Cluster_Means!$A$2:$A$29,0)))^2+(RogueCities!$M2-INDEX(Cluster_Means!$E$2:$E$29,MATCH(RogueCities!AE$1,Cluster_Means!$A$2:$A$29,0)))^2</f>
        <v>2.4329229916552251</v>
      </c>
      <c r="AF2">
        <f>(RogueCities!$D2-INDEX(Cluster_Means!$B$2:$B$29,MATCH(RogueCities!AF$1,Cluster_Means!$A$2:$A$29,0)))^2+(RogueCities!$F2-INDEX(Cluster_Means!$C$2:$C$29,MATCH(RogueCities!AF$1,Cluster_Means!$A$2:$A$29,0)))^2+(RogueCities!$K2-INDEX(Cluster_Means!$D$2:$D$29,MATCH(RogueCities!AF$1,Cluster_Means!$A$2:$A$29,0)))^2+(RogueCities!$M2-INDEX(Cluster_Means!$E$2:$E$29,MATCH(RogueCities!AF$1,Cluster_Means!$A$2:$A$29,0)))^2</f>
        <v>1.213454966506029</v>
      </c>
      <c r="AG2">
        <f>(RogueCities!$D2-INDEX(Cluster_Means!$B$2:$B$29,MATCH(RogueCities!AG$1,Cluster_Means!$A$2:$A$29,0)))^2+(RogueCities!$F2-INDEX(Cluster_Means!$C$2:$C$29,MATCH(RogueCities!AG$1,Cluster_Means!$A$2:$A$29,0)))^2+(RogueCities!$K2-INDEX(Cluster_Means!$D$2:$D$29,MATCH(RogueCities!AG$1,Cluster_Means!$A$2:$A$29,0)))^2+(RogueCities!$M2-INDEX(Cluster_Means!$E$2:$E$29,MATCH(RogueCities!AG$1,Cluster_Means!$A$2:$A$29,0)))^2</f>
        <v>1.6609790797693904</v>
      </c>
      <c r="AH2">
        <f>(RogueCities!$D2-INDEX(Cluster_Means!$B$2:$B$29,MATCH(RogueCities!AH$1,Cluster_Means!$A$2:$A$29,0)))^2+(RogueCities!$F2-INDEX(Cluster_Means!$C$2:$C$29,MATCH(RogueCities!AH$1,Cluster_Means!$A$2:$A$29,0)))^2+(RogueCities!$K2-INDEX(Cluster_Means!$D$2:$D$29,MATCH(RogueCities!AH$1,Cluster_Means!$A$2:$A$29,0)))^2+(RogueCities!$M2-INDEX(Cluster_Means!$E$2:$E$29,MATCH(RogueCities!AH$1,Cluster_Means!$A$2:$A$29,0)))^2</f>
        <v>1.25609989955317</v>
      </c>
      <c r="AI2">
        <f>(RogueCities!$D2-INDEX(Cluster_Means!$B$2:$B$29,MATCH(RogueCities!AI$1,Cluster_Means!$A$2:$A$29,0)))^2+(RogueCities!$F2-INDEX(Cluster_Means!$C$2:$C$29,MATCH(RogueCities!AI$1,Cluster_Means!$A$2:$A$29,0)))^2+(RogueCities!$K2-INDEX(Cluster_Means!$D$2:$D$29,MATCH(RogueCities!AI$1,Cluster_Means!$A$2:$A$29,0)))^2+(RogueCities!$M2-INDEX(Cluster_Means!$E$2:$E$29,MATCH(RogueCities!AI$1,Cluster_Means!$A$2:$A$29,0)))^2</f>
        <v>2.4573642769217141</v>
      </c>
      <c r="AJ2">
        <f>(RogueCities!$D2-INDEX(Cluster_Means!$B$2:$B$29,MATCH(RogueCities!AJ$1,Cluster_Means!$A$2:$A$29,0)))^2+(RogueCities!$F2-INDEX(Cluster_Means!$C$2:$C$29,MATCH(RogueCities!AJ$1,Cluster_Means!$A$2:$A$29,0)))^2+(RogueCities!$K2-INDEX(Cluster_Means!$D$2:$D$29,MATCH(RogueCities!AJ$1,Cluster_Means!$A$2:$A$29,0)))^2+(RogueCities!$M2-INDEX(Cluster_Means!$E$2:$E$29,MATCH(RogueCities!AJ$1,Cluster_Means!$A$2:$A$29,0)))^2</f>
        <v>1.8292586830917998</v>
      </c>
      <c r="AK2">
        <f>(RogueCities!$D2-INDEX(Cluster_Means!$B$2:$B$29,MATCH(RogueCities!AK$1,Cluster_Means!$A$2:$A$29,0)))^2+(RogueCities!$F2-INDEX(Cluster_Means!$C$2:$C$29,MATCH(RogueCities!AK$1,Cluster_Means!$A$2:$A$29,0)))^2+(RogueCities!$K2-INDEX(Cluster_Means!$D$2:$D$29,MATCH(RogueCities!AK$1,Cluster_Means!$A$2:$A$29,0)))^2+(RogueCities!$M2-INDEX(Cluster_Means!$E$2:$E$29,MATCH(RogueCities!AK$1,Cluster_Means!$A$2:$A$29,0)))^2</f>
        <v>2.3933024912581642</v>
      </c>
      <c r="AL2">
        <f>(RogueCities!$D2-INDEX(Cluster_Means!$B$2:$B$29,MATCH(RogueCities!AL$1,Cluster_Means!$A$2:$A$29,0)))^2+(RogueCities!$F2-INDEX(Cluster_Means!$C$2:$C$29,MATCH(RogueCities!AL$1,Cluster_Means!$A$2:$A$29,0)))^2+(RogueCities!$K2-INDEX(Cluster_Means!$D$2:$D$29,MATCH(RogueCities!AL$1,Cluster_Means!$A$2:$A$29,0)))^2+(RogueCities!$M2-INDEX(Cluster_Means!$E$2:$E$29,MATCH(RogueCities!AL$1,Cluster_Means!$A$2:$A$29,0)))^2</f>
        <v>2.8819535571036461</v>
      </c>
      <c r="AM2">
        <f>(RogueCities!$D2-INDEX(Cluster_Means!$B$2:$B$29,MATCH(RogueCities!AM$1,Cluster_Means!$A$2:$A$29,0)))^2+(RogueCities!$F2-INDEX(Cluster_Means!$C$2:$C$29,MATCH(RogueCities!AM$1,Cluster_Means!$A$2:$A$29,0)))^2+(RogueCities!$K2-INDEX(Cluster_Means!$D$2:$D$29,MATCH(RogueCities!AM$1,Cluster_Means!$A$2:$A$29,0)))^2+(RogueCities!$M2-INDEX(Cluster_Means!$E$2:$E$29,MATCH(RogueCities!AM$1,Cluster_Means!$A$2:$A$29,0)))^2</f>
        <v>1.0315046792617313</v>
      </c>
      <c r="AN2">
        <f>(RogueCities!$D2-INDEX(Cluster_Means!$B$2:$B$29,MATCH(RogueCities!AN$1,Cluster_Means!$A$2:$A$29,0)))^2+(RogueCities!$F2-INDEX(Cluster_Means!$C$2:$C$29,MATCH(RogueCities!AN$1,Cluster_Means!$A$2:$A$29,0)))^2+(RogueCities!$K2-INDEX(Cluster_Means!$D$2:$D$29,MATCH(RogueCities!AN$1,Cluster_Means!$A$2:$A$29,0)))^2+(RogueCities!$M2-INDEX(Cluster_Means!$E$2:$E$29,MATCH(RogueCities!AN$1,Cluster_Means!$A$2:$A$29,0)))^2</f>
        <v>2.3999617320010578</v>
      </c>
      <c r="AO2">
        <f>(RogueCities!$D2-INDEX(Cluster_Means!$B$2:$B$29,MATCH(RogueCities!AO$1,Cluster_Means!$A$2:$A$29,0)))^2+(RogueCities!$F2-INDEX(Cluster_Means!$C$2:$C$29,MATCH(RogueCities!AO$1,Cluster_Means!$A$2:$A$29,0)))^2+(RogueCities!$K2-INDEX(Cluster_Means!$D$2:$D$29,MATCH(RogueCities!AO$1,Cluster_Means!$A$2:$A$29,0)))^2+(RogueCities!$M2-INDEX(Cluster_Means!$E$2:$E$29,MATCH(RogueCities!AO$1,Cluster_Means!$A$2:$A$29,0)))^2</f>
        <v>1.2230769130529013</v>
      </c>
      <c r="AP2">
        <f>(RogueCities!$D2-INDEX(Cluster_Means!$B$2:$B$29,MATCH(RogueCities!AP$1,Cluster_Means!$A$2:$A$29,0)))^2+(RogueCities!$F2-INDEX(Cluster_Means!$C$2:$C$29,MATCH(RogueCities!AP$1,Cluster_Means!$A$2:$A$29,0)))^2+(RogueCities!$K2-INDEX(Cluster_Means!$D$2:$D$29,MATCH(RogueCities!AP$1,Cluster_Means!$A$2:$A$29,0)))^2+(RogueCities!$M2-INDEX(Cluster_Means!$E$2:$E$29,MATCH(RogueCities!AP$1,Cluster_Means!$A$2:$A$29,0)))^2</f>
        <v>2.0241565330756317</v>
      </c>
      <c r="AQ2">
        <f>(RogueCities!$D2-INDEX(Cluster_Means!$B$2:$B$29,MATCH(RogueCities!AQ$1,Cluster_Means!$A$2:$A$29,0)))^2+(RogueCities!$F2-INDEX(Cluster_Means!$C$2:$C$29,MATCH(RogueCities!AQ$1,Cluster_Means!$A$2:$A$29,0)))^2+(RogueCities!$K2-INDEX(Cluster_Means!$D$2:$D$29,MATCH(RogueCities!AQ$1,Cluster_Means!$A$2:$A$29,0)))^2+(RogueCities!$M2-INDEX(Cluster_Means!$E$2:$E$29,MATCH(RogueCities!AQ$1,Cluster_Means!$A$2:$A$29,0)))^2</f>
        <v>1.1582865182214652</v>
      </c>
    </row>
    <row r="3" spans="1:43">
      <c r="A3" s="1" t="s">
        <v>22</v>
      </c>
      <c r="B3" s="13" t="s">
        <v>23</v>
      </c>
      <c r="C3">
        <v>2745</v>
      </c>
      <c r="D3">
        <v>0.22744965307158571</v>
      </c>
      <c r="E3">
        <v>8900</v>
      </c>
      <c r="F3">
        <v>0.21252115889409515</v>
      </c>
      <c r="G3">
        <v>326.5</v>
      </c>
      <c r="H3">
        <v>326.5</v>
      </c>
      <c r="I3">
        <v>0.26119999999999999</v>
      </c>
      <c r="J3">
        <v>3932.5233400000002</v>
      </c>
      <c r="K3">
        <v>0.67636929229754539</v>
      </c>
      <c r="L3">
        <v>1160.350704</v>
      </c>
      <c r="M3">
        <v>0.67013132081871973</v>
      </c>
      <c r="N3" t="s">
        <v>20</v>
      </c>
      <c r="O3">
        <v>5</v>
      </c>
      <c r="P3">
        <v>0</v>
      </c>
      <c r="Q3">
        <v>5</v>
      </c>
      <c r="R3">
        <v>0</v>
      </c>
      <c r="S3">
        <v>5</v>
      </c>
      <c r="T3">
        <v>0</v>
      </c>
      <c r="U3" t="s">
        <v>731</v>
      </c>
      <c r="V3">
        <f>(RogueCities!$D3-INDEX(Cluster_Means!$B$2:$B$29,MATCH(RogueCities!V$1,Cluster_Means!$A$2:$A$29,0)))^2+(RogueCities!$F3-INDEX(Cluster_Means!$C$2:$C$29,MATCH(RogueCities!V$1,Cluster_Means!$A$2:$A$29,0)))^2+(RogueCities!$K3-INDEX(Cluster_Means!$D$2:$D$29,MATCH(RogueCities!V$1,Cluster_Means!$A$2:$A$29,0)))^2+(RogueCities!$M3-INDEX(Cluster_Means!$E$2:$E$29,MATCH(RogueCities!V$1,Cluster_Means!$A$2:$A$29,0)))^2</f>
        <v>0.7121949941380884</v>
      </c>
      <c r="W3">
        <f>(RogueCities!$D3-INDEX(Cluster_Means!$B$2:$B$29,MATCH(RogueCities!W$1,Cluster_Means!$A$2:$A$29,0)))^2+(RogueCities!$F3-INDEX(Cluster_Means!$C$2:$C$29,MATCH(RogueCities!W$1,Cluster_Means!$A$2:$A$29,0)))^2+(RogueCities!$K3-INDEX(Cluster_Means!$D$2:$D$29,MATCH(RogueCities!W$1,Cluster_Means!$A$2:$A$29,0)))^2+(RogueCities!$M3-INDEX(Cluster_Means!$E$2:$E$29,MATCH(RogueCities!W$1,Cluster_Means!$A$2:$A$29,0)))^2</f>
        <v>0.15274926552659376</v>
      </c>
      <c r="X3">
        <f>(RogueCities!$D3-INDEX(Cluster_Means!$B$2:$B$29,MATCH(RogueCities!X$1,Cluster_Means!$A$2:$A$29,0)))^2+(RogueCities!$F3-INDEX(Cluster_Means!$C$2:$C$29,MATCH(RogueCities!X$1,Cluster_Means!$A$2:$A$29,0)))^2+(RogueCities!$K3-INDEX(Cluster_Means!$D$2:$D$29,MATCH(RogueCities!X$1,Cluster_Means!$A$2:$A$29,0)))^2+(RogueCities!$M3-INDEX(Cluster_Means!$E$2:$E$29,MATCH(RogueCities!X$1,Cluster_Means!$A$2:$A$29,0)))^2</f>
        <v>0.12514544311909423</v>
      </c>
      <c r="Y3">
        <f>(RogueCities!$D3-INDEX(Cluster_Means!$B$2:$B$29,MATCH(RogueCities!Y$1,Cluster_Means!$A$2:$A$29,0)))^2+(RogueCities!$F3-INDEX(Cluster_Means!$C$2:$C$29,MATCH(RogueCities!Y$1,Cluster_Means!$A$2:$A$29,0)))^2+(RogueCities!$K3-INDEX(Cluster_Means!$D$2:$D$29,MATCH(RogueCities!Y$1,Cluster_Means!$A$2:$A$29,0)))^2+(RogueCities!$M3-INDEX(Cluster_Means!$E$2:$E$29,MATCH(RogueCities!Y$1,Cluster_Means!$A$2:$A$29,0)))^2</f>
        <v>0.88057006262648718</v>
      </c>
      <c r="Z3">
        <f>(RogueCities!$D3-INDEX(Cluster_Means!$B$2:$B$29,MATCH(RogueCities!Z$1,Cluster_Means!$A$2:$A$29,0)))^2+(RogueCities!$F3-INDEX(Cluster_Means!$C$2:$C$29,MATCH(RogueCities!Z$1,Cluster_Means!$A$2:$A$29,0)))^2+(RogueCities!$K3-INDEX(Cluster_Means!$D$2:$D$29,MATCH(RogueCities!Z$1,Cluster_Means!$A$2:$A$29,0)))^2+(RogueCities!$M3-INDEX(Cluster_Means!$E$2:$E$29,MATCH(RogueCities!Z$1,Cluster_Means!$A$2:$A$29,0)))^2</f>
        <v>0.79860088285392172</v>
      </c>
      <c r="AA3">
        <f>(RogueCities!$D3-INDEX(Cluster_Means!$B$2:$B$29,MATCH(RogueCities!AA$1,Cluster_Means!$A$2:$A$29,0)))^2+(RogueCities!$F3-INDEX(Cluster_Means!$C$2:$C$29,MATCH(RogueCities!AA$1,Cluster_Means!$A$2:$A$29,0)))^2+(RogueCities!$K3-INDEX(Cluster_Means!$D$2:$D$29,MATCH(RogueCities!AA$1,Cluster_Means!$A$2:$A$29,0)))^2+(RogueCities!$M3-INDEX(Cluster_Means!$E$2:$E$29,MATCH(RogueCities!AA$1,Cluster_Means!$A$2:$A$29,0)))^2</f>
        <v>0.71902339755073452</v>
      </c>
      <c r="AB3">
        <f>(RogueCities!$D3-INDEX(Cluster_Means!$B$2:$B$29,MATCH(RogueCities!AB$1,Cluster_Means!$A$2:$A$29,0)))^2+(RogueCities!$F3-INDEX(Cluster_Means!$C$2:$C$29,MATCH(RogueCities!AB$1,Cluster_Means!$A$2:$A$29,0)))^2+(RogueCities!$K3-INDEX(Cluster_Means!$D$2:$D$29,MATCH(RogueCities!AB$1,Cluster_Means!$A$2:$A$29,0)))^2+(RogueCities!$M3-INDEX(Cluster_Means!$E$2:$E$29,MATCH(RogueCities!AB$1,Cluster_Means!$A$2:$A$29,0)))^2</f>
        <v>0.19886368352542649</v>
      </c>
      <c r="AC3">
        <f>(RogueCities!$D3-INDEX(Cluster_Means!$B$2:$B$29,MATCH(RogueCities!AC$1,Cluster_Means!$A$2:$A$29,0)))^2+(RogueCities!$F3-INDEX(Cluster_Means!$C$2:$C$29,MATCH(RogueCities!AC$1,Cluster_Means!$A$2:$A$29,0)))^2+(RogueCities!$K3-INDEX(Cluster_Means!$D$2:$D$29,MATCH(RogueCities!AC$1,Cluster_Means!$A$2:$A$29,0)))^2+(RogueCities!$M3-INDEX(Cluster_Means!$E$2:$E$29,MATCH(RogueCities!AC$1,Cluster_Means!$A$2:$A$29,0)))^2</f>
        <v>0.33312489544232443</v>
      </c>
      <c r="AD3">
        <f>(RogueCities!$D3-INDEX(Cluster_Means!$B$2:$B$29,MATCH(RogueCities!AD$1,Cluster_Means!$A$2:$A$29,0)))^2+(RogueCities!$F3-INDEX(Cluster_Means!$C$2:$C$29,MATCH(RogueCities!AD$1,Cluster_Means!$A$2:$A$29,0)))^2+(RogueCities!$K3-INDEX(Cluster_Means!$D$2:$D$29,MATCH(RogueCities!AD$1,Cluster_Means!$A$2:$A$29,0)))^2+(RogueCities!$M3-INDEX(Cluster_Means!$E$2:$E$29,MATCH(RogueCities!AD$1,Cluster_Means!$A$2:$A$29,0)))^2</f>
        <v>0.40755881494730795</v>
      </c>
      <c r="AE3">
        <f>(RogueCities!$D3-INDEX(Cluster_Means!$B$2:$B$29,MATCH(RogueCities!AE$1,Cluster_Means!$A$2:$A$29,0)))^2+(RogueCities!$F3-INDEX(Cluster_Means!$C$2:$C$29,MATCH(RogueCities!AE$1,Cluster_Means!$A$2:$A$29,0)))^2+(RogueCities!$K3-INDEX(Cluster_Means!$D$2:$D$29,MATCH(RogueCities!AE$1,Cluster_Means!$A$2:$A$29,0)))^2+(RogueCities!$M3-INDEX(Cluster_Means!$E$2:$E$29,MATCH(RogueCities!AE$1,Cluster_Means!$A$2:$A$29,0)))^2</f>
        <v>0.92015864398044755</v>
      </c>
      <c r="AF3">
        <f>(RogueCities!$D3-INDEX(Cluster_Means!$B$2:$B$29,MATCH(RogueCities!AF$1,Cluster_Means!$A$2:$A$29,0)))^2+(RogueCities!$F3-INDEX(Cluster_Means!$C$2:$C$29,MATCH(RogueCities!AF$1,Cluster_Means!$A$2:$A$29,0)))^2+(RogueCities!$K3-INDEX(Cluster_Means!$D$2:$D$29,MATCH(RogueCities!AF$1,Cluster_Means!$A$2:$A$29,0)))^2+(RogueCities!$M3-INDEX(Cluster_Means!$E$2:$E$29,MATCH(RogueCities!AF$1,Cluster_Means!$A$2:$A$29,0)))^2</f>
        <v>0.28260529132816359</v>
      </c>
      <c r="AG3">
        <f>(RogueCities!$D3-INDEX(Cluster_Means!$B$2:$B$29,MATCH(RogueCities!AG$1,Cluster_Means!$A$2:$A$29,0)))^2+(RogueCities!$F3-INDEX(Cluster_Means!$C$2:$C$29,MATCH(RogueCities!AG$1,Cluster_Means!$A$2:$A$29,0)))^2+(RogueCities!$K3-INDEX(Cluster_Means!$D$2:$D$29,MATCH(RogueCities!AG$1,Cluster_Means!$A$2:$A$29,0)))^2+(RogueCities!$M3-INDEX(Cluster_Means!$E$2:$E$29,MATCH(RogueCities!AG$1,Cluster_Means!$A$2:$A$29,0)))^2</f>
        <v>0.5856945512485503</v>
      </c>
      <c r="AH3">
        <f>(RogueCities!$D3-INDEX(Cluster_Means!$B$2:$B$29,MATCH(RogueCities!AH$1,Cluster_Means!$A$2:$A$29,0)))^2+(RogueCities!$F3-INDEX(Cluster_Means!$C$2:$C$29,MATCH(RogueCities!AH$1,Cluster_Means!$A$2:$A$29,0)))^2+(RogueCities!$K3-INDEX(Cluster_Means!$D$2:$D$29,MATCH(RogueCities!AH$1,Cluster_Means!$A$2:$A$29,0)))^2+(RogueCities!$M3-INDEX(Cluster_Means!$E$2:$E$29,MATCH(RogueCities!AH$1,Cluster_Means!$A$2:$A$29,0)))^2</f>
        <v>0.33624972215526744</v>
      </c>
      <c r="AI3">
        <f>(RogueCities!$D3-INDEX(Cluster_Means!$B$2:$B$29,MATCH(RogueCities!AI$1,Cluster_Means!$A$2:$A$29,0)))^2+(RogueCities!$F3-INDEX(Cluster_Means!$C$2:$C$29,MATCH(RogueCities!AI$1,Cluster_Means!$A$2:$A$29,0)))^2+(RogueCities!$K3-INDEX(Cluster_Means!$D$2:$D$29,MATCH(RogueCities!AI$1,Cluster_Means!$A$2:$A$29,0)))^2+(RogueCities!$M3-INDEX(Cluster_Means!$E$2:$E$29,MATCH(RogueCities!AI$1,Cluster_Means!$A$2:$A$29,0)))^2</f>
        <v>0.93052072258865914</v>
      </c>
      <c r="AJ3">
        <f>(RogueCities!$D3-INDEX(Cluster_Means!$B$2:$B$29,MATCH(RogueCities!AJ$1,Cluster_Means!$A$2:$A$29,0)))^2+(RogueCities!$F3-INDEX(Cluster_Means!$C$2:$C$29,MATCH(RogueCities!AJ$1,Cluster_Means!$A$2:$A$29,0)))^2+(RogueCities!$K3-INDEX(Cluster_Means!$D$2:$D$29,MATCH(RogueCities!AJ$1,Cluster_Means!$A$2:$A$29,0)))^2+(RogueCities!$M3-INDEX(Cluster_Means!$E$2:$E$29,MATCH(RogueCities!AJ$1,Cluster_Means!$A$2:$A$29,0)))^2</f>
        <v>0.59719606383354917</v>
      </c>
      <c r="AK3">
        <f>(RogueCities!$D3-INDEX(Cluster_Means!$B$2:$B$29,MATCH(RogueCities!AK$1,Cluster_Means!$A$2:$A$29,0)))^2+(RogueCities!$F3-INDEX(Cluster_Means!$C$2:$C$29,MATCH(RogueCities!AK$1,Cluster_Means!$A$2:$A$29,0)))^2+(RogueCities!$K3-INDEX(Cluster_Means!$D$2:$D$29,MATCH(RogueCities!AK$1,Cluster_Means!$A$2:$A$29,0)))^2+(RogueCities!$M3-INDEX(Cluster_Means!$E$2:$E$29,MATCH(RogueCities!AK$1,Cluster_Means!$A$2:$A$29,0)))^2</f>
        <v>0.92246029094579407</v>
      </c>
      <c r="AL3">
        <f>(RogueCities!$D3-INDEX(Cluster_Means!$B$2:$B$29,MATCH(RogueCities!AL$1,Cluster_Means!$A$2:$A$29,0)))^2+(RogueCities!$F3-INDEX(Cluster_Means!$C$2:$C$29,MATCH(RogueCities!AL$1,Cluster_Means!$A$2:$A$29,0)))^2+(RogueCities!$K3-INDEX(Cluster_Means!$D$2:$D$29,MATCH(RogueCities!AL$1,Cluster_Means!$A$2:$A$29,0)))^2+(RogueCities!$M3-INDEX(Cluster_Means!$E$2:$E$29,MATCH(RogueCities!AL$1,Cluster_Means!$A$2:$A$29,0)))^2</f>
        <v>1.3393379622471859</v>
      </c>
      <c r="AM3">
        <f>(RogueCities!$D3-INDEX(Cluster_Means!$B$2:$B$29,MATCH(RogueCities!AM$1,Cluster_Means!$A$2:$A$29,0)))^2+(RogueCities!$F3-INDEX(Cluster_Means!$C$2:$C$29,MATCH(RogueCities!AM$1,Cluster_Means!$A$2:$A$29,0)))^2+(RogueCities!$K3-INDEX(Cluster_Means!$D$2:$D$29,MATCH(RogueCities!AM$1,Cluster_Means!$A$2:$A$29,0)))^2+(RogueCities!$M3-INDEX(Cluster_Means!$E$2:$E$29,MATCH(RogueCities!AM$1,Cluster_Means!$A$2:$A$29,0)))^2</f>
        <v>0.63484318570024523</v>
      </c>
      <c r="AN3">
        <f>(RogueCities!$D3-INDEX(Cluster_Means!$B$2:$B$29,MATCH(RogueCities!AN$1,Cluster_Means!$A$2:$A$29,0)))^2+(RogueCities!$F3-INDEX(Cluster_Means!$C$2:$C$29,MATCH(RogueCities!AN$1,Cluster_Means!$A$2:$A$29,0)))^2+(RogueCities!$K3-INDEX(Cluster_Means!$D$2:$D$29,MATCH(RogueCities!AN$1,Cluster_Means!$A$2:$A$29,0)))^2+(RogueCities!$M3-INDEX(Cluster_Means!$E$2:$E$29,MATCH(RogueCities!AN$1,Cluster_Means!$A$2:$A$29,0)))^2</f>
        <v>0.90668857636025979</v>
      </c>
      <c r="AO3">
        <f>(RogueCities!$D3-INDEX(Cluster_Means!$B$2:$B$29,MATCH(RogueCities!AO$1,Cluster_Means!$A$2:$A$29,0)))^2+(RogueCities!$F3-INDEX(Cluster_Means!$C$2:$C$29,MATCH(RogueCities!AO$1,Cluster_Means!$A$2:$A$29,0)))^2+(RogueCities!$K3-INDEX(Cluster_Means!$D$2:$D$29,MATCH(RogueCities!AO$1,Cluster_Means!$A$2:$A$29,0)))^2+(RogueCities!$M3-INDEX(Cluster_Means!$E$2:$E$29,MATCH(RogueCities!AO$1,Cluster_Means!$A$2:$A$29,0)))^2</f>
        <v>0.5948953395124823</v>
      </c>
      <c r="AP3">
        <f>(RogueCities!$D3-INDEX(Cluster_Means!$B$2:$B$29,MATCH(RogueCities!AP$1,Cluster_Means!$A$2:$A$29,0)))^2+(RogueCities!$F3-INDEX(Cluster_Means!$C$2:$C$29,MATCH(RogueCities!AP$1,Cluster_Means!$A$2:$A$29,0)))^2+(RogueCities!$K3-INDEX(Cluster_Means!$D$2:$D$29,MATCH(RogueCities!AP$1,Cluster_Means!$A$2:$A$29,0)))^2+(RogueCities!$M3-INDEX(Cluster_Means!$E$2:$E$29,MATCH(RogueCities!AP$1,Cluster_Means!$A$2:$A$29,0)))^2</f>
        <v>0.75672952011784966</v>
      </c>
      <c r="AQ3">
        <f>(RogueCities!$D3-INDEX(Cluster_Means!$B$2:$B$29,MATCH(RogueCities!AQ$1,Cluster_Means!$A$2:$A$29,0)))^2+(RogueCities!$F3-INDEX(Cluster_Means!$C$2:$C$29,MATCH(RogueCities!AQ$1,Cluster_Means!$A$2:$A$29,0)))^2+(RogueCities!$K3-INDEX(Cluster_Means!$D$2:$D$29,MATCH(RogueCities!AQ$1,Cluster_Means!$A$2:$A$29,0)))^2+(RogueCities!$M3-INDEX(Cluster_Means!$E$2:$E$29,MATCH(RogueCities!AQ$1,Cluster_Means!$A$2:$A$29,0)))^2</f>
        <v>0.41704391175663313</v>
      </c>
    </row>
    <row r="4" spans="1:43">
      <c r="A4" s="1" t="s">
        <v>24</v>
      </c>
      <c r="B4" s="13" t="s">
        <v>25</v>
      </c>
      <c r="C4">
        <v>4144</v>
      </c>
      <c r="D4">
        <v>0.34582839735995941</v>
      </c>
      <c r="E4">
        <v>4700</v>
      </c>
      <c r="F4">
        <v>0.10948654416995805</v>
      </c>
      <c r="G4">
        <v>690.5</v>
      </c>
      <c r="H4">
        <v>690.5</v>
      </c>
      <c r="I4">
        <v>0.5524</v>
      </c>
      <c r="J4">
        <v>2874.8566949999999</v>
      </c>
      <c r="K4">
        <v>0.49156985977984857</v>
      </c>
      <c r="L4">
        <v>386.3080372</v>
      </c>
      <c r="M4">
        <v>0.21926468558603532</v>
      </c>
      <c r="N4" t="s">
        <v>12</v>
      </c>
      <c r="O4">
        <v>6</v>
      </c>
      <c r="P4">
        <v>0.11376427</v>
      </c>
      <c r="Q4">
        <v>3</v>
      </c>
      <c r="R4">
        <v>1.054008829</v>
      </c>
      <c r="S4">
        <v>6</v>
      </c>
      <c r="T4">
        <v>0.11376427</v>
      </c>
      <c r="U4" t="s">
        <v>732</v>
      </c>
      <c r="V4">
        <f>(RogueCities!$D4-INDEX(Cluster_Means!$B$2:$B$29,MATCH(RogueCities!V$1,Cluster_Means!$A$2:$A$29,0)))^2+(RogueCities!$F4-INDEX(Cluster_Means!$C$2:$C$29,MATCH(RogueCities!V$1,Cluster_Means!$A$2:$A$29,0)))^2+(RogueCities!$K4-INDEX(Cluster_Means!$D$2:$D$29,MATCH(RogueCities!V$1,Cluster_Means!$A$2:$A$29,0)))^2+(RogueCities!$M4-INDEX(Cluster_Means!$E$2:$E$29,MATCH(RogueCities!V$1,Cluster_Means!$A$2:$A$29,0)))^2</f>
        <v>0.96120356067156065</v>
      </c>
      <c r="W4">
        <f>(RogueCities!$D4-INDEX(Cluster_Means!$B$2:$B$29,MATCH(RogueCities!W$1,Cluster_Means!$A$2:$A$29,0)))^2+(RogueCities!$F4-INDEX(Cluster_Means!$C$2:$C$29,MATCH(RogueCities!W$1,Cluster_Means!$A$2:$A$29,0)))^2+(RogueCities!$K4-INDEX(Cluster_Means!$D$2:$D$29,MATCH(RogueCities!W$1,Cluster_Means!$A$2:$A$29,0)))^2+(RogueCities!$M4-INDEX(Cluster_Means!$E$2:$E$29,MATCH(RogueCities!W$1,Cluster_Means!$A$2:$A$29,0)))^2</f>
        <v>7.0122084072482452E-2</v>
      </c>
      <c r="X4">
        <f>(RogueCities!$D4-INDEX(Cluster_Means!$B$2:$B$29,MATCH(RogueCities!X$1,Cluster_Means!$A$2:$A$29,0)))^2+(RogueCities!$F4-INDEX(Cluster_Means!$C$2:$C$29,MATCH(RogueCities!X$1,Cluster_Means!$A$2:$A$29,0)))^2+(RogueCities!$K4-INDEX(Cluster_Means!$D$2:$D$29,MATCH(RogueCities!X$1,Cluster_Means!$A$2:$A$29,0)))^2+(RogueCities!$M4-INDEX(Cluster_Means!$E$2:$E$29,MATCH(RogueCities!X$1,Cluster_Means!$A$2:$A$29,0)))^2</f>
        <v>0.20400430121903115</v>
      </c>
      <c r="Y4">
        <f>(RogueCities!$D4-INDEX(Cluster_Means!$B$2:$B$29,MATCH(RogueCities!Y$1,Cluster_Means!$A$2:$A$29,0)))^2+(RogueCities!$F4-INDEX(Cluster_Means!$C$2:$C$29,MATCH(RogueCities!Y$1,Cluster_Means!$A$2:$A$29,0)))^2+(RogueCities!$K4-INDEX(Cluster_Means!$D$2:$D$29,MATCH(RogueCities!Y$1,Cluster_Means!$A$2:$A$29,0)))^2+(RogueCities!$M4-INDEX(Cluster_Means!$E$2:$E$29,MATCH(RogueCities!Y$1,Cluster_Means!$A$2:$A$29,0)))^2</f>
        <v>0.33132013752515244</v>
      </c>
      <c r="Z4">
        <f>(RogueCities!$D4-INDEX(Cluster_Means!$B$2:$B$29,MATCH(RogueCities!Z$1,Cluster_Means!$A$2:$A$29,0)))^2+(RogueCities!$F4-INDEX(Cluster_Means!$C$2:$C$29,MATCH(RogueCities!Z$1,Cluster_Means!$A$2:$A$29,0)))^2+(RogueCities!$K4-INDEX(Cluster_Means!$D$2:$D$29,MATCH(RogueCities!Z$1,Cluster_Means!$A$2:$A$29,0)))^2+(RogueCities!$M4-INDEX(Cluster_Means!$E$2:$E$29,MATCH(RogueCities!Z$1,Cluster_Means!$A$2:$A$29,0)))^2</f>
        <v>0.29351293106334303</v>
      </c>
      <c r="AA4">
        <f>(RogueCities!$D4-INDEX(Cluster_Means!$B$2:$B$29,MATCH(RogueCities!AA$1,Cluster_Means!$A$2:$A$29,0)))^2+(RogueCities!$F4-INDEX(Cluster_Means!$C$2:$C$29,MATCH(RogueCities!AA$1,Cluster_Means!$A$2:$A$29,0)))^2+(RogueCities!$K4-INDEX(Cluster_Means!$D$2:$D$29,MATCH(RogueCities!AA$1,Cluster_Means!$A$2:$A$29,0)))^2+(RogueCities!$M4-INDEX(Cluster_Means!$E$2:$E$29,MATCH(RogueCities!AA$1,Cluster_Means!$A$2:$A$29,0)))^2</f>
        <v>0.26540448935521344</v>
      </c>
      <c r="AB4">
        <f>(RogueCities!$D4-INDEX(Cluster_Means!$B$2:$B$29,MATCH(RogueCities!AB$1,Cluster_Means!$A$2:$A$29,0)))^2+(RogueCities!$F4-INDEX(Cluster_Means!$C$2:$C$29,MATCH(RogueCities!AB$1,Cluster_Means!$A$2:$A$29,0)))^2+(RogueCities!$K4-INDEX(Cluster_Means!$D$2:$D$29,MATCH(RogueCities!AB$1,Cluster_Means!$A$2:$A$29,0)))^2+(RogueCities!$M4-INDEX(Cluster_Means!$E$2:$E$29,MATCH(RogueCities!AB$1,Cluster_Means!$A$2:$A$29,0)))^2</f>
        <v>0.12892668030455395</v>
      </c>
      <c r="AC4">
        <f>(RogueCities!$D4-INDEX(Cluster_Means!$B$2:$B$29,MATCH(RogueCities!AC$1,Cluster_Means!$A$2:$A$29,0)))^2+(RogueCities!$F4-INDEX(Cluster_Means!$C$2:$C$29,MATCH(RogueCities!AC$1,Cluster_Means!$A$2:$A$29,0)))^2+(RogueCities!$K4-INDEX(Cluster_Means!$D$2:$D$29,MATCH(RogueCities!AC$1,Cluster_Means!$A$2:$A$29,0)))^2+(RogueCities!$M4-INDEX(Cluster_Means!$E$2:$E$29,MATCH(RogueCities!AC$1,Cluster_Means!$A$2:$A$29,0)))^2</f>
        <v>8.2415655917815633E-2</v>
      </c>
      <c r="AD4">
        <f>(RogueCities!$D4-INDEX(Cluster_Means!$B$2:$B$29,MATCH(RogueCities!AD$1,Cluster_Means!$A$2:$A$29,0)))^2+(RogueCities!$F4-INDEX(Cluster_Means!$C$2:$C$29,MATCH(RogueCities!AD$1,Cluster_Means!$A$2:$A$29,0)))^2+(RogueCities!$K4-INDEX(Cluster_Means!$D$2:$D$29,MATCH(RogueCities!AD$1,Cluster_Means!$A$2:$A$29,0)))^2+(RogueCities!$M4-INDEX(Cluster_Means!$E$2:$E$29,MATCH(RogueCities!AD$1,Cluster_Means!$A$2:$A$29,0)))^2</f>
        <v>6.8528013894907452E-2</v>
      </c>
      <c r="AE4">
        <f>(RogueCities!$D4-INDEX(Cluster_Means!$B$2:$B$29,MATCH(RogueCities!AE$1,Cluster_Means!$A$2:$A$29,0)))^2+(RogueCities!$F4-INDEX(Cluster_Means!$C$2:$C$29,MATCH(RogueCities!AE$1,Cluster_Means!$A$2:$A$29,0)))^2+(RogueCities!$K4-INDEX(Cluster_Means!$D$2:$D$29,MATCH(RogueCities!AE$1,Cluster_Means!$A$2:$A$29,0)))^2+(RogueCities!$M4-INDEX(Cluster_Means!$E$2:$E$29,MATCH(RogueCities!AE$1,Cluster_Means!$A$2:$A$29,0)))^2</f>
        <v>0.49875877819573455</v>
      </c>
      <c r="AF4">
        <f>(RogueCities!$D4-INDEX(Cluster_Means!$B$2:$B$29,MATCH(RogueCities!AF$1,Cluster_Means!$A$2:$A$29,0)))^2+(RogueCities!$F4-INDEX(Cluster_Means!$C$2:$C$29,MATCH(RogueCities!AF$1,Cluster_Means!$A$2:$A$29,0)))^2+(RogueCities!$K4-INDEX(Cluster_Means!$D$2:$D$29,MATCH(RogueCities!AF$1,Cluster_Means!$A$2:$A$29,0)))^2+(RogueCities!$M4-INDEX(Cluster_Means!$E$2:$E$29,MATCH(RogueCities!AF$1,Cluster_Means!$A$2:$A$29,0)))^2</f>
        <v>3.2695839792484555E-2</v>
      </c>
      <c r="AG4">
        <f>(RogueCities!$D4-INDEX(Cluster_Means!$B$2:$B$29,MATCH(RogueCities!AG$1,Cluster_Means!$A$2:$A$29,0)))^2+(RogueCities!$F4-INDEX(Cluster_Means!$C$2:$C$29,MATCH(RogueCities!AG$1,Cluster_Means!$A$2:$A$29,0)))^2+(RogueCities!$K4-INDEX(Cluster_Means!$D$2:$D$29,MATCH(RogueCities!AG$1,Cluster_Means!$A$2:$A$29,0)))^2+(RogueCities!$M4-INDEX(Cluster_Means!$E$2:$E$29,MATCH(RogueCities!AG$1,Cluster_Means!$A$2:$A$29,0)))^2</f>
        <v>0.13599725688452649</v>
      </c>
      <c r="AH4">
        <f>(RogueCities!$D4-INDEX(Cluster_Means!$B$2:$B$29,MATCH(RogueCities!AH$1,Cluster_Means!$A$2:$A$29,0)))^2+(RogueCities!$F4-INDEX(Cluster_Means!$C$2:$C$29,MATCH(RogueCities!AH$1,Cluster_Means!$A$2:$A$29,0)))^2+(RogueCities!$K4-INDEX(Cluster_Means!$D$2:$D$29,MATCH(RogueCities!AH$1,Cluster_Means!$A$2:$A$29,0)))^2+(RogueCities!$M4-INDEX(Cluster_Means!$E$2:$E$29,MATCH(RogueCities!AH$1,Cluster_Means!$A$2:$A$29,0)))^2</f>
        <v>5.3723436588818015E-2</v>
      </c>
      <c r="AI4">
        <f>(RogueCities!$D4-INDEX(Cluster_Means!$B$2:$B$29,MATCH(RogueCities!AI$1,Cluster_Means!$A$2:$A$29,0)))^2+(RogueCities!$F4-INDEX(Cluster_Means!$C$2:$C$29,MATCH(RogueCities!AI$1,Cluster_Means!$A$2:$A$29,0)))^2+(RogueCities!$K4-INDEX(Cluster_Means!$D$2:$D$29,MATCH(RogueCities!AI$1,Cluster_Means!$A$2:$A$29,0)))^2+(RogueCities!$M4-INDEX(Cluster_Means!$E$2:$E$29,MATCH(RogueCities!AI$1,Cluster_Means!$A$2:$A$29,0)))^2</f>
        <v>0.42784024039657714</v>
      </c>
      <c r="AJ4">
        <f>(RogueCities!$D4-INDEX(Cluster_Means!$B$2:$B$29,MATCH(RogueCities!AJ$1,Cluster_Means!$A$2:$A$29,0)))^2+(RogueCities!$F4-INDEX(Cluster_Means!$C$2:$C$29,MATCH(RogueCities!AJ$1,Cluster_Means!$A$2:$A$29,0)))^2+(RogueCities!$K4-INDEX(Cluster_Means!$D$2:$D$29,MATCH(RogueCities!AJ$1,Cluster_Means!$A$2:$A$29,0)))^2+(RogueCities!$M4-INDEX(Cluster_Means!$E$2:$E$29,MATCH(RogueCities!AJ$1,Cluster_Means!$A$2:$A$29,0)))^2</f>
        <v>0.17126457767144282</v>
      </c>
      <c r="AK4">
        <f>(RogueCities!$D4-INDEX(Cluster_Means!$B$2:$B$29,MATCH(RogueCities!AK$1,Cluster_Means!$A$2:$A$29,0)))^2+(RogueCities!$F4-INDEX(Cluster_Means!$C$2:$C$29,MATCH(RogueCities!AK$1,Cluster_Means!$A$2:$A$29,0)))^2+(RogueCities!$K4-INDEX(Cluster_Means!$D$2:$D$29,MATCH(RogueCities!AK$1,Cluster_Means!$A$2:$A$29,0)))^2+(RogueCities!$M4-INDEX(Cluster_Means!$E$2:$E$29,MATCH(RogueCities!AK$1,Cluster_Means!$A$2:$A$29,0)))^2</f>
        <v>0.37391827804974131</v>
      </c>
      <c r="AL4">
        <f>(RogueCities!$D4-INDEX(Cluster_Means!$B$2:$B$29,MATCH(RogueCities!AL$1,Cluster_Means!$A$2:$A$29,0)))^2+(RogueCities!$F4-INDEX(Cluster_Means!$C$2:$C$29,MATCH(RogueCities!AL$1,Cluster_Means!$A$2:$A$29,0)))^2+(RogueCities!$K4-INDEX(Cluster_Means!$D$2:$D$29,MATCH(RogueCities!AL$1,Cluster_Means!$A$2:$A$29,0)))^2+(RogueCities!$M4-INDEX(Cluster_Means!$E$2:$E$29,MATCH(RogueCities!AL$1,Cluster_Means!$A$2:$A$29,0)))^2</f>
        <v>1.0468238557014042</v>
      </c>
      <c r="AM4">
        <f>(RogueCities!$D4-INDEX(Cluster_Means!$B$2:$B$29,MATCH(RogueCities!AM$1,Cluster_Means!$A$2:$A$29,0)))^2+(RogueCities!$F4-INDEX(Cluster_Means!$C$2:$C$29,MATCH(RogueCities!AM$1,Cluster_Means!$A$2:$A$29,0)))^2+(RogueCities!$K4-INDEX(Cluster_Means!$D$2:$D$29,MATCH(RogueCities!AM$1,Cluster_Means!$A$2:$A$29,0)))^2+(RogueCities!$M4-INDEX(Cluster_Means!$E$2:$E$29,MATCH(RogueCities!AM$1,Cluster_Means!$A$2:$A$29,0)))^2</f>
        <v>0.22584196112934363</v>
      </c>
      <c r="AN4">
        <f>(RogueCities!$D4-INDEX(Cluster_Means!$B$2:$B$29,MATCH(RogueCities!AN$1,Cluster_Means!$A$2:$A$29,0)))^2+(RogueCities!$F4-INDEX(Cluster_Means!$C$2:$C$29,MATCH(RogueCities!AN$1,Cluster_Means!$A$2:$A$29,0)))^2+(RogueCities!$K4-INDEX(Cluster_Means!$D$2:$D$29,MATCH(RogueCities!AN$1,Cluster_Means!$A$2:$A$29,0)))^2+(RogueCities!$M4-INDEX(Cluster_Means!$E$2:$E$29,MATCH(RogueCities!AN$1,Cluster_Means!$A$2:$A$29,0)))^2</f>
        <v>0.38179247758228763</v>
      </c>
      <c r="AO4">
        <f>(RogueCities!$D4-INDEX(Cluster_Means!$B$2:$B$29,MATCH(RogueCities!AO$1,Cluster_Means!$A$2:$A$29,0)))^2+(RogueCities!$F4-INDEX(Cluster_Means!$C$2:$C$29,MATCH(RogueCities!AO$1,Cluster_Means!$A$2:$A$29,0)))^2+(RogueCities!$K4-INDEX(Cluster_Means!$D$2:$D$29,MATCH(RogueCities!AO$1,Cluster_Means!$A$2:$A$29,0)))^2+(RogueCities!$M4-INDEX(Cluster_Means!$E$2:$E$29,MATCH(RogueCities!AO$1,Cluster_Means!$A$2:$A$29,0)))^2</f>
        <v>0.14402346438921138</v>
      </c>
      <c r="AP4">
        <f>(RogueCities!$D4-INDEX(Cluster_Means!$B$2:$B$29,MATCH(RogueCities!AP$1,Cluster_Means!$A$2:$A$29,0)))^2+(RogueCities!$F4-INDEX(Cluster_Means!$C$2:$C$29,MATCH(RogueCities!AP$1,Cluster_Means!$A$2:$A$29,0)))^2+(RogueCities!$K4-INDEX(Cluster_Means!$D$2:$D$29,MATCH(RogueCities!AP$1,Cluster_Means!$A$2:$A$29,0)))^2+(RogueCities!$M4-INDEX(Cluster_Means!$E$2:$E$29,MATCH(RogueCities!AP$1,Cluster_Means!$A$2:$A$29,0)))^2</f>
        <v>0.24021976025552702</v>
      </c>
      <c r="AQ4">
        <f>(RogueCities!$D4-INDEX(Cluster_Means!$B$2:$B$29,MATCH(RogueCities!AQ$1,Cluster_Means!$A$2:$A$29,0)))^2+(RogueCities!$F4-INDEX(Cluster_Means!$C$2:$C$29,MATCH(RogueCities!AQ$1,Cluster_Means!$A$2:$A$29,0)))^2+(RogueCities!$K4-INDEX(Cluster_Means!$D$2:$D$29,MATCH(RogueCities!AQ$1,Cluster_Means!$A$2:$A$29,0)))^2+(RogueCities!$M4-INDEX(Cluster_Means!$E$2:$E$29,MATCH(RogueCities!AQ$1,Cluster_Means!$A$2:$A$29,0)))^2</f>
        <v>6.0969585072793014E-2</v>
      </c>
    </row>
    <row r="5" spans="1:43">
      <c r="A5" s="1" t="s">
        <v>10</v>
      </c>
      <c r="B5" s="13" t="s">
        <v>36</v>
      </c>
      <c r="C5">
        <v>3004</v>
      </c>
      <c r="D5">
        <v>0.24936537485192081</v>
      </c>
      <c r="E5">
        <v>5700</v>
      </c>
      <c r="F5">
        <v>0.1340185952947526</v>
      </c>
      <c r="G5">
        <v>137.80000000000001</v>
      </c>
      <c r="H5">
        <v>137.80000000000001</v>
      </c>
      <c r="I5">
        <v>0.11024</v>
      </c>
      <c r="J5">
        <v>2576.515727</v>
      </c>
      <c r="K5">
        <v>0.43944262116093541</v>
      </c>
      <c r="L5">
        <v>769.05110449999995</v>
      </c>
      <c r="M5">
        <v>0.44220598625825797</v>
      </c>
      <c r="N5" t="s">
        <v>37</v>
      </c>
      <c r="O5">
        <v>11</v>
      </c>
      <c r="P5">
        <v>0</v>
      </c>
      <c r="Q5">
        <v>3</v>
      </c>
      <c r="R5">
        <v>4.4887546470000004</v>
      </c>
      <c r="S5">
        <v>11</v>
      </c>
      <c r="T5">
        <v>0</v>
      </c>
      <c r="U5" t="s">
        <v>733</v>
      </c>
      <c r="V5">
        <f>(RogueCities!$D5-INDEX(Cluster_Means!$B$2:$B$29,MATCH(RogueCities!V$1,Cluster_Means!$A$2:$A$29,0)))^2+(RogueCities!$F5-INDEX(Cluster_Means!$C$2:$C$29,MATCH(RogueCities!V$1,Cluster_Means!$A$2:$A$29,0)))^2+(RogueCities!$K5-INDEX(Cluster_Means!$D$2:$D$29,MATCH(RogueCities!V$1,Cluster_Means!$A$2:$A$29,0)))^2+(RogueCities!$M5-INDEX(Cluster_Means!$E$2:$E$29,MATCH(RogueCities!V$1,Cluster_Means!$A$2:$A$29,0)))^2</f>
        <v>0.94532598501163967</v>
      </c>
      <c r="W5">
        <f>(RogueCities!$D5-INDEX(Cluster_Means!$B$2:$B$29,MATCH(RogueCities!W$1,Cluster_Means!$A$2:$A$29,0)))^2+(RogueCities!$F5-INDEX(Cluster_Means!$C$2:$C$29,MATCH(RogueCities!W$1,Cluster_Means!$A$2:$A$29,0)))^2+(RogueCities!$K5-INDEX(Cluster_Means!$D$2:$D$29,MATCH(RogueCities!W$1,Cluster_Means!$A$2:$A$29,0)))^2+(RogueCities!$M5-INDEX(Cluster_Means!$E$2:$E$29,MATCH(RogueCities!W$1,Cluster_Means!$A$2:$A$29,0)))^2</f>
        <v>0.10558067355171484</v>
      </c>
      <c r="X5">
        <f>(RogueCities!$D5-INDEX(Cluster_Means!$B$2:$B$29,MATCH(RogueCities!X$1,Cluster_Means!$A$2:$A$29,0)))^2+(RogueCities!$F5-INDEX(Cluster_Means!$C$2:$C$29,MATCH(RogueCities!X$1,Cluster_Means!$A$2:$A$29,0)))^2+(RogueCities!$K5-INDEX(Cluster_Means!$D$2:$D$29,MATCH(RogueCities!X$1,Cluster_Means!$A$2:$A$29,0)))^2+(RogueCities!$M5-INDEX(Cluster_Means!$E$2:$E$29,MATCH(RogueCities!X$1,Cluster_Means!$A$2:$A$29,0)))^2</f>
        <v>0.16455549893417196</v>
      </c>
      <c r="Y5">
        <f>(RogueCities!$D5-INDEX(Cluster_Means!$B$2:$B$29,MATCH(RogueCities!Y$1,Cluster_Means!$A$2:$A$29,0)))^2+(RogueCities!$F5-INDEX(Cluster_Means!$C$2:$C$29,MATCH(RogueCities!Y$1,Cluster_Means!$A$2:$A$29,0)))^2+(RogueCities!$K5-INDEX(Cluster_Means!$D$2:$D$29,MATCH(RogueCities!Y$1,Cluster_Means!$A$2:$A$29,0)))^2+(RogueCities!$M5-INDEX(Cluster_Means!$E$2:$E$29,MATCH(RogueCities!Y$1,Cluster_Means!$A$2:$A$29,0)))^2</f>
        <v>0.37935632755962023</v>
      </c>
      <c r="Z5">
        <f>(RogueCities!$D5-INDEX(Cluster_Means!$B$2:$B$29,MATCH(RogueCities!Z$1,Cluster_Means!$A$2:$A$29,0)))^2+(RogueCities!$F5-INDEX(Cluster_Means!$C$2:$C$29,MATCH(RogueCities!Z$1,Cluster_Means!$A$2:$A$29,0)))^2+(RogueCities!$K5-INDEX(Cluster_Means!$D$2:$D$29,MATCH(RogueCities!Z$1,Cluster_Means!$A$2:$A$29,0)))^2+(RogueCities!$M5-INDEX(Cluster_Means!$E$2:$E$29,MATCH(RogueCities!Z$1,Cluster_Means!$A$2:$A$29,0)))^2</f>
        <v>0.3342160489556677</v>
      </c>
      <c r="AA5">
        <f>(RogueCities!$D5-INDEX(Cluster_Means!$B$2:$B$29,MATCH(RogueCities!AA$1,Cluster_Means!$A$2:$A$29,0)))^2+(RogueCities!$F5-INDEX(Cluster_Means!$C$2:$C$29,MATCH(RogueCities!AA$1,Cluster_Means!$A$2:$A$29,0)))^2+(RogueCities!$K5-INDEX(Cluster_Means!$D$2:$D$29,MATCH(RogueCities!AA$1,Cluster_Means!$A$2:$A$29,0)))^2+(RogueCities!$M5-INDEX(Cluster_Means!$E$2:$E$29,MATCH(RogueCities!AA$1,Cluster_Means!$A$2:$A$29,0)))^2</f>
        <v>0.30111742884769743</v>
      </c>
      <c r="AB5">
        <f>(RogueCities!$D5-INDEX(Cluster_Means!$B$2:$B$29,MATCH(RogueCities!AB$1,Cluster_Means!$A$2:$A$29,0)))^2+(RogueCities!$F5-INDEX(Cluster_Means!$C$2:$C$29,MATCH(RogueCities!AB$1,Cluster_Means!$A$2:$A$29,0)))^2+(RogueCities!$K5-INDEX(Cluster_Means!$D$2:$D$29,MATCH(RogueCities!AB$1,Cluster_Means!$A$2:$A$29,0)))^2+(RogueCities!$M5-INDEX(Cluster_Means!$E$2:$E$29,MATCH(RogueCities!AB$1,Cluster_Means!$A$2:$A$29,0)))^2</f>
        <v>7.520614540451967E-2</v>
      </c>
      <c r="AC5">
        <f>(RogueCities!$D5-INDEX(Cluster_Means!$B$2:$B$29,MATCH(RogueCities!AC$1,Cluster_Means!$A$2:$A$29,0)))^2+(RogueCities!$F5-INDEX(Cluster_Means!$C$2:$C$29,MATCH(RogueCities!AC$1,Cluster_Means!$A$2:$A$29,0)))^2+(RogueCities!$K5-INDEX(Cluster_Means!$D$2:$D$29,MATCH(RogueCities!AC$1,Cluster_Means!$A$2:$A$29,0)))^2+(RogueCities!$M5-INDEX(Cluster_Means!$E$2:$E$29,MATCH(RogueCities!AC$1,Cluster_Means!$A$2:$A$29,0)))^2</f>
        <v>0.12825292701603153</v>
      </c>
      <c r="AD5">
        <f>(RogueCities!$D5-INDEX(Cluster_Means!$B$2:$B$29,MATCH(RogueCities!AD$1,Cluster_Means!$A$2:$A$29,0)))^2+(RogueCities!$F5-INDEX(Cluster_Means!$C$2:$C$29,MATCH(RogueCities!AD$1,Cluster_Means!$A$2:$A$29,0)))^2+(RogueCities!$K5-INDEX(Cluster_Means!$D$2:$D$29,MATCH(RogueCities!AD$1,Cluster_Means!$A$2:$A$29,0)))^2+(RogueCities!$M5-INDEX(Cluster_Means!$E$2:$E$29,MATCH(RogueCities!AD$1,Cluster_Means!$A$2:$A$29,0)))^2</f>
        <v>0.10538083581194342</v>
      </c>
      <c r="AE5">
        <f>(RogueCities!$D5-INDEX(Cluster_Means!$B$2:$B$29,MATCH(RogueCities!AE$1,Cluster_Means!$A$2:$A$29,0)))^2+(RogueCities!$F5-INDEX(Cluster_Means!$C$2:$C$29,MATCH(RogueCities!AE$1,Cluster_Means!$A$2:$A$29,0)))^2+(RogueCities!$K5-INDEX(Cluster_Means!$D$2:$D$29,MATCH(RogueCities!AE$1,Cluster_Means!$A$2:$A$29,0)))^2+(RogueCities!$M5-INDEX(Cluster_Means!$E$2:$E$29,MATCH(RogueCities!AE$1,Cluster_Means!$A$2:$A$29,0)))^2</f>
        <v>0.51706942238030251</v>
      </c>
      <c r="AF5">
        <f>(RogueCities!$D5-INDEX(Cluster_Means!$B$2:$B$29,MATCH(RogueCities!AF$1,Cluster_Means!$A$2:$A$29,0)))^2+(RogueCities!$F5-INDEX(Cluster_Means!$C$2:$C$29,MATCH(RogueCities!AF$1,Cluster_Means!$A$2:$A$29,0)))^2+(RogueCities!$K5-INDEX(Cluster_Means!$D$2:$D$29,MATCH(RogueCities!AF$1,Cluster_Means!$A$2:$A$29,0)))^2+(RogueCities!$M5-INDEX(Cluster_Means!$E$2:$E$29,MATCH(RogueCities!AF$1,Cluster_Means!$A$2:$A$29,0)))^2</f>
        <v>5.8828793160219155E-2</v>
      </c>
      <c r="AG5">
        <f>(RogueCities!$D5-INDEX(Cluster_Means!$B$2:$B$29,MATCH(RogueCities!AG$1,Cluster_Means!$A$2:$A$29,0)))^2+(RogueCities!$F5-INDEX(Cluster_Means!$C$2:$C$29,MATCH(RogueCities!AG$1,Cluster_Means!$A$2:$A$29,0)))^2+(RogueCities!$K5-INDEX(Cluster_Means!$D$2:$D$29,MATCH(RogueCities!AG$1,Cluster_Means!$A$2:$A$29,0)))^2+(RogueCities!$M5-INDEX(Cluster_Means!$E$2:$E$29,MATCH(RogueCities!AG$1,Cluster_Means!$A$2:$A$29,0)))^2</f>
        <v>0.182647288787471</v>
      </c>
      <c r="AH5">
        <f>(RogueCities!$D5-INDEX(Cluster_Means!$B$2:$B$29,MATCH(RogueCities!AH$1,Cluster_Means!$A$2:$A$29,0)))^2+(RogueCities!$F5-INDEX(Cluster_Means!$C$2:$C$29,MATCH(RogueCities!AH$1,Cluster_Means!$A$2:$A$29,0)))^2+(RogueCities!$K5-INDEX(Cluster_Means!$D$2:$D$29,MATCH(RogueCities!AH$1,Cluster_Means!$A$2:$A$29,0)))^2+(RogueCities!$M5-INDEX(Cluster_Means!$E$2:$E$29,MATCH(RogueCities!AH$1,Cluster_Means!$A$2:$A$29,0)))^2</f>
        <v>5.9176075784582963E-2</v>
      </c>
      <c r="AI5">
        <f>(RogueCities!$D5-INDEX(Cluster_Means!$B$2:$B$29,MATCH(RogueCities!AI$1,Cluster_Means!$A$2:$A$29,0)))^2+(RogueCities!$F5-INDEX(Cluster_Means!$C$2:$C$29,MATCH(RogueCities!AI$1,Cluster_Means!$A$2:$A$29,0)))^2+(RogueCities!$K5-INDEX(Cluster_Means!$D$2:$D$29,MATCH(RogueCities!AI$1,Cluster_Means!$A$2:$A$29,0)))^2+(RogueCities!$M5-INDEX(Cluster_Means!$E$2:$E$29,MATCH(RogueCities!AI$1,Cluster_Means!$A$2:$A$29,0)))^2</f>
        <v>0.45964778089165748</v>
      </c>
      <c r="AJ5">
        <f>(RogueCities!$D5-INDEX(Cluster_Means!$B$2:$B$29,MATCH(RogueCities!AJ$1,Cluster_Means!$A$2:$A$29,0)))^2+(RogueCities!$F5-INDEX(Cluster_Means!$C$2:$C$29,MATCH(RogueCities!AJ$1,Cluster_Means!$A$2:$A$29,0)))^2+(RogueCities!$K5-INDEX(Cluster_Means!$D$2:$D$29,MATCH(RogueCities!AJ$1,Cluster_Means!$A$2:$A$29,0)))^2+(RogueCities!$M5-INDEX(Cluster_Means!$E$2:$E$29,MATCH(RogueCities!AJ$1,Cluster_Means!$A$2:$A$29,0)))^2</f>
        <v>0.20645961184521794</v>
      </c>
      <c r="AK5">
        <f>(RogueCities!$D5-INDEX(Cluster_Means!$B$2:$B$29,MATCH(RogueCities!AK$1,Cluster_Means!$A$2:$A$29,0)))^2+(RogueCities!$F5-INDEX(Cluster_Means!$C$2:$C$29,MATCH(RogueCities!AK$1,Cluster_Means!$A$2:$A$29,0)))^2+(RogueCities!$K5-INDEX(Cluster_Means!$D$2:$D$29,MATCH(RogueCities!AK$1,Cluster_Means!$A$2:$A$29,0)))^2+(RogueCities!$M5-INDEX(Cluster_Means!$E$2:$E$29,MATCH(RogueCities!AK$1,Cluster_Means!$A$2:$A$29,0)))^2</f>
        <v>0.41716328628294352</v>
      </c>
      <c r="AL5">
        <f>(RogueCities!$D5-INDEX(Cluster_Means!$B$2:$B$29,MATCH(RogueCities!AL$1,Cluster_Means!$A$2:$A$29,0)))^2+(RogueCities!$F5-INDEX(Cluster_Means!$C$2:$C$29,MATCH(RogueCities!AL$1,Cluster_Means!$A$2:$A$29,0)))^2+(RogueCities!$K5-INDEX(Cluster_Means!$D$2:$D$29,MATCH(RogueCities!AL$1,Cluster_Means!$A$2:$A$29,0)))^2+(RogueCities!$M5-INDEX(Cluster_Means!$E$2:$E$29,MATCH(RogueCities!AL$1,Cluster_Means!$A$2:$A$29,0)))^2</f>
        <v>1.0456538297993121</v>
      </c>
      <c r="AM5">
        <f>(RogueCities!$D5-INDEX(Cluster_Means!$B$2:$B$29,MATCH(RogueCities!AM$1,Cluster_Means!$A$2:$A$29,0)))^2+(RogueCities!$F5-INDEX(Cluster_Means!$C$2:$C$29,MATCH(RogueCities!AM$1,Cluster_Means!$A$2:$A$29,0)))^2+(RogueCities!$K5-INDEX(Cluster_Means!$D$2:$D$29,MATCH(RogueCities!AM$1,Cluster_Means!$A$2:$A$29,0)))^2+(RogueCities!$M5-INDEX(Cluster_Means!$E$2:$E$29,MATCH(RogueCities!AM$1,Cluster_Means!$A$2:$A$29,0)))^2</f>
        <v>0.33645797531636018</v>
      </c>
      <c r="AN5">
        <f>(RogueCities!$D5-INDEX(Cluster_Means!$B$2:$B$29,MATCH(RogueCities!AN$1,Cluster_Means!$A$2:$A$29,0)))^2+(RogueCities!$F5-INDEX(Cluster_Means!$C$2:$C$29,MATCH(RogueCities!AN$1,Cluster_Means!$A$2:$A$29,0)))^2+(RogueCities!$K5-INDEX(Cluster_Means!$D$2:$D$29,MATCH(RogueCities!AN$1,Cluster_Means!$A$2:$A$29,0)))^2+(RogueCities!$M5-INDEX(Cluster_Means!$E$2:$E$29,MATCH(RogueCities!AN$1,Cluster_Means!$A$2:$A$29,0)))^2</f>
        <v>0.41947405917330827</v>
      </c>
      <c r="AO5">
        <f>(RogueCities!$D5-INDEX(Cluster_Means!$B$2:$B$29,MATCH(RogueCities!AO$1,Cluster_Means!$A$2:$A$29,0)))^2+(RogueCities!$F5-INDEX(Cluster_Means!$C$2:$C$29,MATCH(RogueCities!AO$1,Cluster_Means!$A$2:$A$29,0)))^2+(RogueCities!$K5-INDEX(Cluster_Means!$D$2:$D$29,MATCH(RogueCities!AO$1,Cluster_Means!$A$2:$A$29,0)))^2+(RogueCities!$M5-INDEX(Cluster_Means!$E$2:$E$29,MATCH(RogueCities!AO$1,Cluster_Means!$A$2:$A$29,0)))^2</f>
        <v>0.24283124871004552</v>
      </c>
      <c r="AP5">
        <f>(RogueCities!$D5-INDEX(Cluster_Means!$B$2:$B$29,MATCH(RogueCities!AP$1,Cluster_Means!$A$2:$A$29,0)))^2+(RogueCities!$F5-INDEX(Cluster_Means!$C$2:$C$29,MATCH(RogueCities!AP$1,Cluster_Means!$A$2:$A$29,0)))^2+(RogueCities!$K5-INDEX(Cluster_Means!$D$2:$D$29,MATCH(RogueCities!AP$1,Cluster_Means!$A$2:$A$29,0)))^2+(RogueCities!$M5-INDEX(Cluster_Means!$E$2:$E$29,MATCH(RogueCities!AP$1,Cluster_Means!$A$2:$A$29,0)))^2</f>
        <v>0.29068163148784665</v>
      </c>
      <c r="AQ5">
        <f>(RogueCities!$D5-INDEX(Cluster_Means!$B$2:$B$29,MATCH(RogueCities!AQ$1,Cluster_Means!$A$2:$A$29,0)))^2+(RogueCities!$F5-INDEX(Cluster_Means!$C$2:$C$29,MATCH(RogueCities!AQ$1,Cluster_Means!$A$2:$A$29,0)))^2+(RogueCities!$K5-INDEX(Cluster_Means!$D$2:$D$29,MATCH(RogueCities!AQ$1,Cluster_Means!$A$2:$A$29,0)))^2+(RogueCities!$M5-INDEX(Cluster_Means!$E$2:$E$29,MATCH(RogueCities!AQ$1,Cluster_Means!$A$2:$A$29,0)))^2</f>
        <v>0.11189086114106081</v>
      </c>
    </row>
    <row r="6" spans="1:43">
      <c r="A6" s="1" t="s">
        <v>39</v>
      </c>
      <c r="B6" s="13" t="s">
        <v>40</v>
      </c>
      <c r="C6">
        <v>2240</v>
      </c>
      <c r="D6">
        <v>0.18471822643425284</v>
      </c>
      <c r="E6">
        <v>12600</v>
      </c>
      <c r="F6">
        <v>0.30328974805583497</v>
      </c>
      <c r="G6">
        <v>348</v>
      </c>
      <c r="H6">
        <v>348</v>
      </c>
      <c r="I6">
        <v>0.27839999999999998</v>
      </c>
      <c r="J6">
        <v>2398.0804819999998</v>
      </c>
      <c r="K6">
        <v>0.40826575444868679</v>
      </c>
      <c r="L6">
        <v>233.43609380000001</v>
      </c>
      <c r="M6">
        <v>0.13021938912042272</v>
      </c>
      <c r="N6" t="s">
        <v>41</v>
      </c>
      <c r="O6">
        <v>13</v>
      </c>
      <c r="P6">
        <v>0</v>
      </c>
      <c r="Q6">
        <v>10</v>
      </c>
      <c r="R6">
        <v>2.52953662</v>
      </c>
      <c r="S6">
        <v>13</v>
      </c>
      <c r="T6">
        <v>0</v>
      </c>
      <c r="U6" t="s">
        <v>734</v>
      </c>
      <c r="V6">
        <f>(RogueCities!$D6-INDEX(Cluster_Means!$B$2:$B$29,MATCH(RogueCities!V$1,Cluster_Means!$A$2:$A$29,0)))^2+(RogueCities!$F6-INDEX(Cluster_Means!$C$2:$C$29,MATCH(RogueCities!V$1,Cluster_Means!$A$2:$A$29,0)))^2+(RogueCities!$K6-INDEX(Cluster_Means!$D$2:$D$29,MATCH(RogueCities!V$1,Cluster_Means!$A$2:$A$29,0)))^2+(RogueCities!$M6-INDEX(Cluster_Means!$E$2:$E$29,MATCH(RogueCities!V$1,Cluster_Means!$A$2:$A$29,0)))^2</f>
        <v>1.4554218116185116</v>
      </c>
      <c r="W6">
        <f>(RogueCities!$D6-INDEX(Cluster_Means!$B$2:$B$29,MATCH(RogueCities!W$1,Cluster_Means!$A$2:$A$29,0)))^2+(RogueCities!$F6-INDEX(Cluster_Means!$C$2:$C$29,MATCH(RogueCities!W$1,Cluster_Means!$A$2:$A$29,0)))^2+(RogueCities!$K6-INDEX(Cluster_Means!$D$2:$D$29,MATCH(RogueCities!W$1,Cluster_Means!$A$2:$A$29,0)))^2+(RogueCities!$M6-INDEX(Cluster_Means!$E$2:$E$29,MATCH(RogueCities!W$1,Cluster_Means!$A$2:$A$29,0)))^2</f>
        <v>0.12137308946966424</v>
      </c>
      <c r="X6">
        <f>(RogueCities!$D6-INDEX(Cluster_Means!$B$2:$B$29,MATCH(RogueCities!X$1,Cluster_Means!$A$2:$A$29,0)))^2+(RogueCities!$F6-INDEX(Cluster_Means!$C$2:$C$29,MATCH(RogueCities!X$1,Cluster_Means!$A$2:$A$29,0)))^2+(RogueCities!$K6-INDEX(Cluster_Means!$D$2:$D$29,MATCH(RogueCities!X$1,Cluster_Means!$A$2:$A$29,0)))^2+(RogueCities!$M6-INDEX(Cluster_Means!$E$2:$E$29,MATCH(RogueCities!X$1,Cluster_Means!$A$2:$A$29,0)))^2</f>
        <v>0.46051124293667833</v>
      </c>
      <c r="Y6">
        <f>(RogueCities!$D6-INDEX(Cluster_Means!$B$2:$B$29,MATCH(RogueCities!Y$1,Cluster_Means!$A$2:$A$29,0)))^2+(RogueCities!$F6-INDEX(Cluster_Means!$C$2:$C$29,MATCH(RogueCities!Y$1,Cluster_Means!$A$2:$A$29,0)))^2+(RogueCities!$K6-INDEX(Cluster_Means!$D$2:$D$29,MATCH(RogueCities!Y$1,Cluster_Means!$A$2:$A$29,0)))^2+(RogueCities!$M6-INDEX(Cluster_Means!$E$2:$E$29,MATCH(RogueCities!Y$1,Cluster_Means!$A$2:$A$29,0)))^2</f>
        <v>0.23165891194129803</v>
      </c>
      <c r="Z6">
        <f>(RogueCities!$D6-INDEX(Cluster_Means!$B$2:$B$29,MATCH(RogueCities!Z$1,Cluster_Means!$A$2:$A$29,0)))^2+(RogueCities!$F6-INDEX(Cluster_Means!$C$2:$C$29,MATCH(RogueCities!Z$1,Cluster_Means!$A$2:$A$29,0)))^2+(RogueCities!$K6-INDEX(Cluster_Means!$D$2:$D$29,MATCH(RogueCities!Z$1,Cluster_Means!$A$2:$A$29,0)))^2+(RogueCities!$M6-INDEX(Cluster_Means!$E$2:$E$29,MATCH(RogueCities!Z$1,Cluster_Means!$A$2:$A$29,0)))^2</f>
        <v>0.17018138565495217</v>
      </c>
      <c r="AA6">
        <f>(RogueCities!$D6-INDEX(Cluster_Means!$B$2:$B$29,MATCH(RogueCities!AA$1,Cluster_Means!$A$2:$A$29,0)))^2+(RogueCities!$F6-INDEX(Cluster_Means!$C$2:$C$29,MATCH(RogueCities!AA$1,Cluster_Means!$A$2:$A$29,0)))^2+(RogueCities!$K6-INDEX(Cluster_Means!$D$2:$D$29,MATCH(RogueCities!AA$1,Cluster_Means!$A$2:$A$29,0)))^2+(RogueCities!$M6-INDEX(Cluster_Means!$E$2:$E$29,MATCH(RogueCities!AA$1,Cluster_Means!$A$2:$A$29,0)))^2</f>
        <v>0.10710074760792636</v>
      </c>
      <c r="AB6">
        <f>(RogueCities!$D6-INDEX(Cluster_Means!$B$2:$B$29,MATCH(RogueCities!AB$1,Cluster_Means!$A$2:$A$29,0)))^2+(RogueCities!$F6-INDEX(Cluster_Means!$C$2:$C$29,MATCH(RogueCities!AB$1,Cluster_Means!$A$2:$A$29,0)))^2+(RogueCities!$K6-INDEX(Cluster_Means!$D$2:$D$29,MATCH(RogueCities!AB$1,Cluster_Means!$A$2:$A$29,0)))^2+(RogueCities!$M6-INDEX(Cluster_Means!$E$2:$E$29,MATCH(RogueCities!AB$1,Cluster_Means!$A$2:$A$29,0)))^2</f>
        <v>6.5006088987618241E-2</v>
      </c>
      <c r="AC6">
        <f>(RogueCities!$D6-INDEX(Cluster_Means!$B$2:$B$29,MATCH(RogueCities!AC$1,Cluster_Means!$A$2:$A$29,0)))^2+(RogueCities!$F6-INDEX(Cluster_Means!$C$2:$C$29,MATCH(RogueCities!AC$1,Cluster_Means!$A$2:$A$29,0)))^2+(RogueCities!$K6-INDEX(Cluster_Means!$D$2:$D$29,MATCH(RogueCities!AC$1,Cluster_Means!$A$2:$A$29,0)))^2+(RogueCities!$M6-INDEX(Cluster_Means!$E$2:$E$29,MATCH(RogueCities!AC$1,Cluster_Means!$A$2:$A$29,0)))^2</f>
        <v>0.2756525319092743</v>
      </c>
      <c r="AD6">
        <f>(RogueCities!$D6-INDEX(Cluster_Means!$B$2:$B$29,MATCH(RogueCities!AD$1,Cluster_Means!$A$2:$A$29,0)))^2+(RogueCities!$F6-INDEX(Cluster_Means!$C$2:$C$29,MATCH(RogueCities!AD$1,Cluster_Means!$A$2:$A$29,0)))^2+(RogueCities!$K6-INDEX(Cluster_Means!$D$2:$D$29,MATCH(RogueCities!AD$1,Cluster_Means!$A$2:$A$29,0)))^2+(RogueCities!$M6-INDEX(Cluster_Means!$E$2:$E$29,MATCH(RogueCities!AD$1,Cluster_Means!$A$2:$A$29,0)))^2</f>
        <v>4.6134463479820934E-2</v>
      </c>
      <c r="AE6">
        <f>(RogueCities!$D6-INDEX(Cluster_Means!$B$2:$B$29,MATCH(RogueCities!AE$1,Cluster_Means!$A$2:$A$29,0)))^2+(RogueCities!$F6-INDEX(Cluster_Means!$C$2:$C$29,MATCH(RogueCities!AE$1,Cluster_Means!$A$2:$A$29,0)))^2+(RogueCities!$K6-INDEX(Cluster_Means!$D$2:$D$29,MATCH(RogueCities!AE$1,Cluster_Means!$A$2:$A$29,0)))^2+(RogueCities!$M6-INDEX(Cluster_Means!$E$2:$E$29,MATCH(RogueCities!AE$1,Cluster_Means!$A$2:$A$29,0)))^2</f>
        <v>0.20355821589212852</v>
      </c>
      <c r="AF6">
        <f>(RogueCities!$D6-INDEX(Cluster_Means!$B$2:$B$29,MATCH(RogueCities!AF$1,Cluster_Means!$A$2:$A$29,0)))^2+(RogueCities!$F6-INDEX(Cluster_Means!$C$2:$C$29,MATCH(RogueCities!AF$1,Cluster_Means!$A$2:$A$29,0)))^2+(RogueCities!$K6-INDEX(Cluster_Means!$D$2:$D$29,MATCH(RogueCities!AF$1,Cluster_Means!$A$2:$A$29,0)))^2+(RogueCities!$M6-INDEX(Cluster_Means!$E$2:$E$29,MATCH(RogueCities!AF$1,Cluster_Means!$A$2:$A$29,0)))^2</f>
        <v>2.1072129196833246E-2</v>
      </c>
      <c r="AG6">
        <f>(RogueCities!$D6-INDEX(Cluster_Means!$B$2:$B$29,MATCH(RogueCities!AG$1,Cluster_Means!$A$2:$A$29,0)))^2+(RogueCities!$F6-INDEX(Cluster_Means!$C$2:$C$29,MATCH(RogueCities!AG$1,Cluster_Means!$A$2:$A$29,0)))^2+(RogueCities!$K6-INDEX(Cluster_Means!$D$2:$D$29,MATCH(RogueCities!AG$1,Cluster_Means!$A$2:$A$29,0)))^2+(RogueCities!$M6-INDEX(Cluster_Means!$E$2:$E$29,MATCH(RogueCities!AG$1,Cluster_Means!$A$2:$A$29,0)))^2</f>
        <v>0.13976432633443731</v>
      </c>
      <c r="AH6">
        <f>(RogueCities!$D6-INDEX(Cluster_Means!$B$2:$B$29,MATCH(RogueCities!AH$1,Cluster_Means!$A$2:$A$29,0)))^2+(RogueCities!$F6-INDEX(Cluster_Means!$C$2:$C$29,MATCH(RogueCities!AH$1,Cluster_Means!$A$2:$A$29,0)))^2+(RogueCities!$K6-INDEX(Cluster_Means!$D$2:$D$29,MATCH(RogueCities!AH$1,Cluster_Means!$A$2:$A$29,0)))^2+(RogueCities!$M6-INDEX(Cluster_Means!$E$2:$E$29,MATCH(RogueCities!AH$1,Cluster_Means!$A$2:$A$29,0)))^2</f>
        <v>8.5783510469072954E-2</v>
      </c>
      <c r="AI6">
        <f>(RogueCities!$D6-INDEX(Cluster_Means!$B$2:$B$29,MATCH(RogueCities!AI$1,Cluster_Means!$A$2:$A$29,0)))^2+(RogueCities!$F6-INDEX(Cluster_Means!$C$2:$C$29,MATCH(RogueCities!AI$1,Cluster_Means!$A$2:$A$29,0)))^2+(RogueCities!$K6-INDEX(Cluster_Means!$D$2:$D$29,MATCH(RogueCities!AI$1,Cluster_Means!$A$2:$A$29,0)))^2+(RogueCities!$M6-INDEX(Cluster_Means!$E$2:$E$29,MATCH(RogueCities!AI$1,Cluster_Means!$A$2:$A$29,0)))^2</f>
        <v>0.19732105550656789</v>
      </c>
      <c r="AJ6">
        <f>(RogueCities!$D6-INDEX(Cluster_Means!$B$2:$B$29,MATCH(RogueCities!AJ$1,Cluster_Means!$A$2:$A$29,0)))^2+(RogueCities!$F6-INDEX(Cluster_Means!$C$2:$C$29,MATCH(RogueCities!AJ$1,Cluster_Means!$A$2:$A$29,0)))^2+(RogueCities!$K6-INDEX(Cluster_Means!$D$2:$D$29,MATCH(RogueCities!AJ$1,Cluster_Means!$A$2:$A$29,0)))^2+(RogueCities!$M6-INDEX(Cluster_Means!$E$2:$E$29,MATCH(RogueCities!AJ$1,Cluster_Means!$A$2:$A$29,0)))^2</f>
        <v>9.2947310503857364E-2</v>
      </c>
      <c r="AK6">
        <f>(RogueCities!$D6-INDEX(Cluster_Means!$B$2:$B$29,MATCH(RogueCities!AK$1,Cluster_Means!$A$2:$A$29,0)))^2+(RogueCities!$F6-INDEX(Cluster_Means!$C$2:$C$29,MATCH(RogueCities!AK$1,Cluster_Means!$A$2:$A$29,0)))^2+(RogueCities!$K6-INDEX(Cluster_Means!$D$2:$D$29,MATCH(RogueCities!AK$1,Cluster_Means!$A$2:$A$29,0)))^2+(RogueCities!$M6-INDEX(Cluster_Means!$E$2:$E$29,MATCH(RogueCities!AK$1,Cluster_Means!$A$2:$A$29,0)))^2</f>
        <v>0.23254435004673563</v>
      </c>
      <c r="AL6">
        <f>(RogueCities!$D6-INDEX(Cluster_Means!$B$2:$B$29,MATCH(RogueCities!AL$1,Cluster_Means!$A$2:$A$29,0)))^2+(RogueCities!$F6-INDEX(Cluster_Means!$C$2:$C$29,MATCH(RogueCities!AL$1,Cluster_Means!$A$2:$A$29,0)))^2+(RogueCities!$K6-INDEX(Cluster_Means!$D$2:$D$29,MATCH(RogueCities!AL$1,Cluster_Means!$A$2:$A$29,0)))^2+(RogueCities!$M6-INDEX(Cluster_Means!$E$2:$E$29,MATCH(RogueCities!AL$1,Cluster_Means!$A$2:$A$29,0)))^2</f>
        <v>0.5893035722898694</v>
      </c>
      <c r="AM6">
        <f>(RogueCities!$D6-INDEX(Cluster_Means!$B$2:$B$29,MATCH(RogueCities!AM$1,Cluster_Means!$A$2:$A$29,0)))^2+(RogueCities!$F6-INDEX(Cluster_Means!$C$2:$C$29,MATCH(RogueCities!AM$1,Cluster_Means!$A$2:$A$29,0)))^2+(RogueCities!$K6-INDEX(Cluster_Means!$D$2:$D$29,MATCH(RogueCities!AM$1,Cluster_Means!$A$2:$A$29,0)))^2+(RogueCities!$M6-INDEX(Cluster_Means!$E$2:$E$29,MATCH(RogueCities!AM$1,Cluster_Means!$A$2:$A$29,0)))^2</f>
        <v>0.45683695359651244</v>
      </c>
      <c r="AN6">
        <f>(RogueCities!$D6-INDEX(Cluster_Means!$B$2:$B$29,MATCH(RogueCities!AN$1,Cluster_Means!$A$2:$A$29,0)))^2+(RogueCities!$F6-INDEX(Cluster_Means!$C$2:$C$29,MATCH(RogueCities!AN$1,Cluster_Means!$A$2:$A$29,0)))^2+(RogueCities!$K6-INDEX(Cluster_Means!$D$2:$D$29,MATCH(RogueCities!AN$1,Cluster_Means!$A$2:$A$29,0)))^2+(RogueCities!$M6-INDEX(Cluster_Means!$E$2:$E$29,MATCH(RogueCities!AN$1,Cluster_Means!$A$2:$A$29,0)))^2</f>
        <v>0.20180170824305593</v>
      </c>
      <c r="AO6">
        <f>(RogueCities!$D6-INDEX(Cluster_Means!$B$2:$B$29,MATCH(RogueCities!AO$1,Cluster_Means!$A$2:$A$29,0)))^2+(RogueCities!$F6-INDEX(Cluster_Means!$C$2:$C$29,MATCH(RogueCities!AO$1,Cluster_Means!$A$2:$A$29,0)))^2+(RogueCities!$K6-INDEX(Cluster_Means!$D$2:$D$29,MATCH(RogueCities!AO$1,Cluster_Means!$A$2:$A$29,0)))^2+(RogueCities!$M6-INDEX(Cluster_Means!$E$2:$E$29,MATCH(RogueCities!AO$1,Cluster_Means!$A$2:$A$29,0)))^2</f>
        <v>0.30319091313984819</v>
      </c>
      <c r="AP6">
        <f>(RogueCities!$D6-INDEX(Cluster_Means!$B$2:$B$29,MATCH(RogueCities!AP$1,Cluster_Means!$A$2:$A$29,0)))^2+(RogueCities!$F6-INDEX(Cluster_Means!$C$2:$C$29,MATCH(RogueCities!AP$1,Cluster_Means!$A$2:$A$29,0)))^2+(RogueCities!$K6-INDEX(Cluster_Means!$D$2:$D$29,MATCH(RogueCities!AP$1,Cluster_Means!$A$2:$A$29,0)))^2+(RogueCities!$M6-INDEX(Cluster_Means!$E$2:$E$29,MATCH(RogueCities!AP$1,Cluster_Means!$A$2:$A$29,0)))^2</f>
        <v>0.18497914563551729</v>
      </c>
      <c r="AQ6">
        <f>(RogueCities!$D6-INDEX(Cluster_Means!$B$2:$B$29,MATCH(RogueCities!AQ$1,Cluster_Means!$A$2:$A$29,0)))^2+(RogueCities!$F6-INDEX(Cluster_Means!$C$2:$C$29,MATCH(RogueCities!AQ$1,Cluster_Means!$A$2:$A$29,0)))^2+(RogueCities!$K6-INDEX(Cluster_Means!$D$2:$D$29,MATCH(RogueCities!AQ$1,Cluster_Means!$A$2:$A$29,0)))^2+(RogueCities!$M6-INDEX(Cluster_Means!$E$2:$E$29,MATCH(RogueCities!AQ$1,Cluster_Means!$A$2:$A$29,0)))^2</f>
        <v>0.16978066381092269</v>
      </c>
    </row>
    <row r="7" spans="1:43">
      <c r="A7" s="1" t="s">
        <v>39</v>
      </c>
      <c r="B7" s="13" t="s">
        <v>53</v>
      </c>
      <c r="C7">
        <v>881</v>
      </c>
      <c r="D7">
        <v>6.9724149602301569E-2</v>
      </c>
      <c r="E7">
        <v>26900</v>
      </c>
      <c r="F7">
        <v>0.65409807914039697</v>
      </c>
      <c r="G7">
        <v>191.5</v>
      </c>
      <c r="H7">
        <v>191.5</v>
      </c>
      <c r="I7">
        <v>0.1532</v>
      </c>
      <c r="J7">
        <v>2016.0929060000001</v>
      </c>
      <c r="K7">
        <v>0.34152347075531142</v>
      </c>
      <c r="L7">
        <v>196.25231779999999</v>
      </c>
      <c r="M7">
        <v>0.10856047458064109</v>
      </c>
      <c r="N7" t="s">
        <v>20</v>
      </c>
      <c r="O7">
        <v>19</v>
      </c>
      <c r="P7">
        <v>0</v>
      </c>
      <c r="Q7">
        <v>8</v>
      </c>
      <c r="R7">
        <v>11.28097359</v>
      </c>
      <c r="S7">
        <v>19</v>
      </c>
      <c r="T7">
        <v>0</v>
      </c>
      <c r="U7" t="s">
        <v>735</v>
      </c>
      <c r="V7">
        <f>(RogueCities!$D7-INDEX(Cluster_Means!$B$2:$B$29,MATCH(RogueCities!V$1,Cluster_Means!$A$2:$A$29,0)))^2+(RogueCities!$F7-INDEX(Cluster_Means!$C$2:$C$29,MATCH(RogueCities!V$1,Cluster_Means!$A$2:$A$29,0)))^2+(RogueCities!$K7-INDEX(Cluster_Means!$D$2:$D$29,MATCH(RogueCities!V$1,Cluster_Means!$A$2:$A$29,0)))^2+(RogueCities!$M7-INDEX(Cluster_Means!$E$2:$E$29,MATCH(RogueCities!V$1,Cluster_Means!$A$2:$A$29,0)))^2</f>
        <v>2.0713728278485948</v>
      </c>
      <c r="W7">
        <f>(RogueCities!$D7-INDEX(Cluster_Means!$B$2:$B$29,MATCH(RogueCities!W$1,Cluster_Means!$A$2:$A$29,0)))^2+(RogueCities!$F7-INDEX(Cluster_Means!$C$2:$C$29,MATCH(RogueCities!W$1,Cluster_Means!$A$2:$A$29,0)))^2+(RogueCities!$K7-INDEX(Cluster_Means!$D$2:$D$29,MATCH(RogueCities!W$1,Cluster_Means!$A$2:$A$29,0)))^2+(RogueCities!$M7-INDEX(Cluster_Means!$E$2:$E$29,MATCH(RogueCities!W$1,Cluster_Means!$A$2:$A$29,0)))^2</f>
        <v>0.37142040165013473</v>
      </c>
      <c r="X7">
        <f>(RogueCities!$D7-INDEX(Cluster_Means!$B$2:$B$29,MATCH(RogueCities!X$1,Cluster_Means!$A$2:$A$29,0)))^2+(RogueCities!$F7-INDEX(Cluster_Means!$C$2:$C$29,MATCH(RogueCities!X$1,Cluster_Means!$A$2:$A$29,0)))^2+(RogueCities!$K7-INDEX(Cluster_Means!$D$2:$D$29,MATCH(RogueCities!X$1,Cluster_Means!$A$2:$A$29,0)))^2+(RogueCities!$M7-INDEX(Cluster_Means!$E$2:$E$29,MATCH(RogueCities!X$1,Cluster_Means!$A$2:$A$29,0)))^2</f>
        <v>0.91462427421006676</v>
      </c>
      <c r="Y7">
        <f>(RogueCities!$D7-INDEX(Cluster_Means!$B$2:$B$29,MATCH(RogueCities!Y$1,Cluster_Means!$A$2:$A$29,0)))^2+(RogueCities!$F7-INDEX(Cluster_Means!$C$2:$C$29,MATCH(RogueCities!Y$1,Cluster_Means!$A$2:$A$29,0)))^2+(RogueCities!$K7-INDEX(Cluster_Means!$D$2:$D$29,MATCH(RogueCities!Y$1,Cluster_Means!$A$2:$A$29,0)))^2+(RogueCities!$M7-INDEX(Cluster_Means!$E$2:$E$29,MATCH(RogueCities!Y$1,Cluster_Means!$A$2:$A$29,0)))^2</f>
        <v>0.46965059780456986</v>
      </c>
      <c r="Z7">
        <f>(RogueCities!$D7-INDEX(Cluster_Means!$B$2:$B$29,MATCH(RogueCities!Z$1,Cluster_Means!$A$2:$A$29,0)))^2+(RogueCities!$F7-INDEX(Cluster_Means!$C$2:$C$29,MATCH(RogueCities!Z$1,Cluster_Means!$A$2:$A$29,0)))^2+(RogueCities!$K7-INDEX(Cluster_Means!$D$2:$D$29,MATCH(RogueCities!Z$1,Cluster_Means!$A$2:$A$29,0)))^2+(RogueCities!$M7-INDEX(Cluster_Means!$E$2:$E$29,MATCH(RogueCities!Z$1,Cluster_Means!$A$2:$A$29,0)))^2</f>
        <v>0.35785445281969963</v>
      </c>
      <c r="AA7">
        <f>(RogueCities!$D7-INDEX(Cluster_Means!$B$2:$B$29,MATCH(RogueCities!AA$1,Cluster_Means!$A$2:$A$29,0)))^2+(RogueCities!$F7-INDEX(Cluster_Means!$C$2:$C$29,MATCH(RogueCities!AA$1,Cluster_Means!$A$2:$A$29,0)))^2+(RogueCities!$K7-INDEX(Cluster_Means!$D$2:$D$29,MATCH(RogueCities!AA$1,Cluster_Means!$A$2:$A$29,0)))^2+(RogueCities!$M7-INDEX(Cluster_Means!$E$2:$E$29,MATCH(RogueCities!AA$1,Cluster_Means!$A$2:$A$29,0)))^2</f>
        <v>0.21432573989161927</v>
      </c>
      <c r="AB7">
        <f>(RogueCities!$D7-INDEX(Cluster_Means!$B$2:$B$29,MATCH(RogueCities!AB$1,Cluster_Means!$A$2:$A$29,0)))^2+(RogueCities!$F7-INDEX(Cluster_Means!$C$2:$C$29,MATCH(RogueCities!AB$1,Cluster_Means!$A$2:$A$29,0)))^2+(RogueCities!$K7-INDEX(Cluster_Means!$D$2:$D$29,MATCH(RogueCities!AB$1,Cluster_Means!$A$2:$A$29,0)))^2+(RogueCities!$M7-INDEX(Cluster_Means!$E$2:$E$29,MATCH(RogueCities!AB$1,Cluster_Means!$A$2:$A$29,0)))^2</f>
        <v>0.21883773461453176</v>
      </c>
      <c r="AC7">
        <f>(RogueCities!$D7-INDEX(Cluster_Means!$B$2:$B$29,MATCH(RogueCities!AC$1,Cluster_Means!$A$2:$A$29,0)))^2+(RogueCities!$F7-INDEX(Cluster_Means!$C$2:$C$29,MATCH(RogueCities!AC$1,Cluster_Means!$A$2:$A$29,0)))^2+(RogueCities!$K7-INDEX(Cluster_Means!$D$2:$D$29,MATCH(RogueCities!AC$1,Cluster_Means!$A$2:$A$29,0)))^2+(RogueCities!$M7-INDEX(Cluster_Means!$E$2:$E$29,MATCH(RogueCities!AC$1,Cluster_Means!$A$2:$A$29,0)))^2</f>
        <v>0.71052436024568077</v>
      </c>
      <c r="AD7">
        <f>(RogueCities!$D7-INDEX(Cluster_Means!$B$2:$B$29,MATCH(RogueCities!AD$1,Cluster_Means!$A$2:$A$29,0)))^2+(RogueCities!$F7-INDEX(Cluster_Means!$C$2:$C$29,MATCH(RogueCities!AD$1,Cluster_Means!$A$2:$A$29,0)))^2+(RogueCities!$K7-INDEX(Cluster_Means!$D$2:$D$29,MATCH(RogueCities!AD$1,Cluster_Means!$A$2:$A$29,0)))^2+(RogueCities!$M7-INDEX(Cluster_Means!$E$2:$E$29,MATCH(RogueCities!AD$1,Cluster_Means!$A$2:$A$29,0)))^2</f>
        <v>0.30557616865052967</v>
      </c>
      <c r="AE7">
        <f>(RogueCities!$D7-INDEX(Cluster_Means!$B$2:$B$29,MATCH(RogueCities!AE$1,Cluster_Means!$A$2:$A$29,0)))^2+(RogueCities!$F7-INDEX(Cluster_Means!$C$2:$C$29,MATCH(RogueCities!AE$1,Cluster_Means!$A$2:$A$29,0)))^2+(RogueCities!$K7-INDEX(Cluster_Means!$D$2:$D$29,MATCH(RogueCities!AE$1,Cluster_Means!$A$2:$A$29,0)))^2+(RogueCities!$M7-INDEX(Cluster_Means!$E$2:$E$29,MATCH(RogueCities!AE$1,Cluster_Means!$A$2:$A$29,0)))^2</f>
        <v>9.570315315859966E-2</v>
      </c>
      <c r="AF7">
        <f>(RogueCities!$D7-INDEX(Cluster_Means!$B$2:$B$29,MATCH(RogueCities!AF$1,Cluster_Means!$A$2:$A$29,0)))^2+(RogueCities!$F7-INDEX(Cluster_Means!$C$2:$C$29,MATCH(RogueCities!AF$1,Cluster_Means!$A$2:$A$29,0)))^2+(RogueCities!$K7-INDEX(Cluster_Means!$D$2:$D$29,MATCH(RogueCities!AF$1,Cluster_Means!$A$2:$A$29,0)))^2+(RogueCities!$M7-INDEX(Cluster_Means!$E$2:$E$29,MATCH(RogueCities!AF$1,Cluster_Means!$A$2:$A$29,0)))^2</f>
        <v>0.25373148089511899</v>
      </c>
      <c r="AG7">
        <f>(RogueCities!$D7-INDEX(Cluster_Means!$B$2:$B$29,MATCH(RogueCities!AG$1,Cluster_Means!$A$2:$A$29,0)))^2+(RogueCities!$F7-INDEX(Cluster_Means!$C$2:$C$29,MATCH(RogueCities!AG$1,Cluster_Means!$A$2:$A$29,0)))^2+(RogueCities!$K7-INDEX(Cluster_Means!$D$2:$D$29,MATCH(RogueCities!AG$1,Cluster_Means!$A$2:$A$29,0)))^2+(RogueCities!$M7-INDEX(Cluster_Means!$E$2:$E$29,MATCH(RogueCities!AG$1,Cluster_Means!$A$2:$A$29,0)))^2</f>
        <v>0.4488496330789894</v>
      </c>
      <c r="AH7">
        <f>(RogueCities!$D7-INDEX(Cluster_Means!$B$2:$B$29,MATCH(RogueCities!AH$1,Cluster_Means!$A$2:$A$29,0)))^2+(RogueCities!$F7-INDEX(Cluster_Means!$C$2:$C$29,MATCH(RogueCities!AH$1,Cluster_Means!$A$2:$A$29,0)))^2+(RogueCities!$K7-INDEX(Cluster_Means!$D$2:$D$29,MATCH(RogueCities!AH$1,Cluster_Means!$A$2:$A$29,0)))^2+(RogueCities!$M7-INDEX(Cluster_Means!$E$2:$E$29,MATCH(RogueCities!AH$1,Cluster_Means!$A$2:$A$29,0)))^2</f>
        <v>0.39164998526670686</v>
      </c>
      <c r="AI7">
        <f>(RogueCities!$D7-INDEX(Cluster_Means!$B$2:$B$29,MATCH(RogueCities!AI$1,Cluster_Means!$A$2:$A$29,0)))^2+(RogueCities!$F7-INDEX(Cluster_Means!$C$2:$C$29,MATCH(RogueCities!AI$1,Cluster_Means!$A$2:$A$29,0)))^2+(RogueCities!$K7-INDEX(Cluster_Means!$D$2:$D$29,MATCH(RogueCities!AI$1,Cluster_Means!$A$2:$A$29,0)))^2+(RogueCities!$M7-INDEX(Cluster_Means!$E$2:$E$29,MATCH(RogueCities!AI$1,Cluster_Means!$A$2:$A$29,0)))^2</f>
        <v>0.22462157915909892</v>
      </c>
      <c r="AJ7">
        <f>(RogueCities!$D7-INDEX(Cluster_Means!$B$2:$B$29,MATCH(RogueCities!AJ$1,Cluster_Means!$A$2:$A$29,0)))^2+(RogueCities!$F7-INDEX(Cluster_Means!$C$2:$C$29,MATCH(RogueCities!AJ$1,Cluster_Means!$A$2:$A$29,0)))^2+(RogueCities!$K7-INDEX(Cluster_Means!$D$2:$D$29,MATCH(RogueCities!AJ$1,Cluster_Means!$A$2:$A$29,0)))^2+(RogueCities!$M7-INDEX(Cluster_Means!$E$2:$E$29,MATCH(RogueCities!AJ$1,Cluster_Means!$A$2:$A$29,0)))^2</f>
        <v>0.30881587814695782</v>
      </c>
      <c r="AK7">
        <f>(RogueCities!$D7-INDEX(Cluster_Means!$B$2:$B$29,MATCH(RogueCities!AK$1,Cluster_Means!$A$2:$A$29,0)))^2+(RogueCities!$F7-INDEX(Cluster_Means!$C$2:$C$29,MATCH(RogueCities!AK$1,Cluster_Means!$A$2:$A$29,0)))^2+(RogueCities!$K7-INDEX(Cluster_Means!$D$2:$D$29,MATCH(RogueCities!AK$1,Cluster_Means!$A$2:$A$29,0)))^2+(RogueCities!$M7-INDEX(Cluster_Means!$E$2:$E$29,MATCH(RogueCities!AK$1,Cluster_Means!$A$2:$A$29,0)))^2</f>
        <v>0.41702957420140391</v>
      </c>
      <c r="AL7">
        <f>(RogueCities!$D7-INDEX(Cluster_Means!$B$2:$B$29,MATCH(RogueCities!AL$1,Cluster_Means!$A$2:$A$29,0)))^2+(RogueCities!$F7-INDEX(Cluster_Means!$C$2:$C$29,MATCH(RogueCities!AL$1,Cluster_Means!$A$2:$A$29,0)))^2+(RogueCities!$K7-INDEX(Cluster_Means!$D$2:$D$29,MATCH(RogueCities!AL$1,Cluster_Means!$A$2:$A$29,0)))^2+(RogueCities!$M7-INDEX(Cluster_Means!$E$2:$E$29,MATCH(RogueCities!AL$1,Cluster_Means!$A$2:$A$29,0)))^2</f>
        <v>0.16697096524249519</v>
      </c>
      <c r="AM7">
        <f>(RogueCities!$D7-INDEX(Cluster_Means!$B$2:$B$29,MATCH(RogueCities!AM$1,Cluster_Means!$A$2:$A$29,0)))^2+(RogueCities!$F7-INDEX(Cluster_Means!$C$2:$C$29,MATCH(RogueCities!AM$1,Cluster_Means!$A$2:$A$29,0)))^2+(RogueCities!$K7-INDEX(Cluster_Means!$D$2:$D$29,MATCH(RogueCities!AM$1,Cluster_Means!$A$2:$A$29,0)))^2+(RogueCities!$M7-INDEX(Cluster_Means!$E$2:$E$29,MATCH(RogueCities!AM$1,Cluster_Means!$A$2:$A$29,0)))^2</f>
        <v>0.92926222243227186</v>
      </c>
      <c r="AN7">
        <f>(RogueCities!$D7-INDEX(Cluster_Means!$B$2:$B$29,MATCH(RogueCities!AN$1,Cluster_Means!$A$2:$A$29,0)))^2+(RogueCities!$F7-INDEX(Cluster_Means!$C$2:$C$29,MATCH(RogueCities!AN$1,Cluster_Means!$A$2:$A$29,0)))^2+(RogueCities!$K7-INDEX(Cluster_Means!$D$2:$D$29,MATCH(RogueCities!AN$1,Cluster_Means!$A$2:$A$29,0)))^2+(RogueCities!$M7-INDEX(Cluster_Means!$E$2:$E$29,MATCH(RogueCities!AN$1,Cluster_Means!$A$2:$A$29,0)))^2</f>
        <v>0.31776763352730691</v>
      </c>
      <c r="AO7">
        <f>(RogueCities!$D7-INDEX(Cluster_Means!$B$2:$B$29,MATCH(RogueCities!AO$1,Cluster_Means!$A$2:$A$29,0)))^2+(RogueCities!$F7-INDEX(Cluster_Means!$C$2:$C$29,MATCH(RogueCities!AO$1,Cluster_Means!$A$2:$A$29,0)))^2+(RogueCities!$K7-INDEX(Cluster_Means!$D$2:$D$29,MATCH(RogueCities!AO$1,Cluster_Means!$A$2:$A$29,0)))^2+(RogueCities!$M7-INDEX(Cluster_Means!$E$2:$E$29,MATCH(RogueCities!AO$1,Cluster_Means!$A$2:$A$29,0)))^2</f>
        <v>0.7303288704976918</v>
      </c>
      <c r="AP7">
        <f>(RogueCities!$D7-INDEX(Cluster_Means!$B$2:$B$29,MATCH(RogueCities!AP$1,Cluster_Means!$A$2:$A$29,0)))^2+(RogueCities!$F7-INDEX(Cluster_Means!$C$2:$C$29,MATCH(RogueCities!AP$1,Cluster_Means!$A$2:$A$29,0)))^2+(RogueCities!$K7-INDEX(Cluster_Means!$D$2:$D$29,MATCH(RogueCities!AP$1,Cluster_Means!$A$2:$A$29,0)))^2+(RogueCities!$M7-INDEX(Cluster_Means!$E$2:$E$29,MATCH(RogueCities!AP$1,Cluster_Means!$A$2:$A$29,0)))^2</f>
        <v>0.45655106620568514</v>
      </c>
      <c r="AQ7">
        <f>(RogueCities!$D7-INDEX(Cluster_Means!$B$2:$B$29,MATCH(RogueCities!AQ$1,Cluster_Means!$A$2:$A$29,0)))^2+(RogueCities!$F7-INDEX(Cluster_Means!$C$2:$C$29,MATCH(RogueCities!AQ$1,Cluster_Means!$A$2:$A$29,0)))^2+(RogueCities!$K7-INDEX(Cluster_Means!$D$2:$D$29,MATCH(RogueCities!AQ$1,Cluster_Means!$A$2:$A$29,0)))^2+(RogueCities!$M7-INDEX(Cluster_Means!$E$2:$E$29,MATCH(RogueCities!AQ$1,Cluster_Means!$A$2:$A$29,0)))^2</f>
        <v>0.5490391931255576</v>
      </c>
    </row>
    <row r="8" spans="1:43">
      <c r="A8" s="1" t="s">
        <v>24</v>
      </c>
      <c r="B8" s="1" t="s">
        <v>109</v>
      </c>
      <c r="C8">
        <v>4015</v>
      </c>
      <c r="D8">
        <v>0.33491284481299699</v>
      </c>
      <c r="E8">
        <v>5500</v>
      </c>
      <c r="F8">
        <v>0.12911218506979369</v>
      </c>
      <c r="G8">
        <v>706.5</v>
      </c>
      <c r="H8">
        <v>706.5</v>
      </c>
      <c r="I8">
        <v>0.56520000000000004</v>
      </c>
      <c r="J8">
        <v>3273.6080480000001</v>
      </c>
      <c r="K8">
        <v>0.56124117266318507</v>
      </c>
      <c r="L8">
        <v>439.89013499999999</v>
      </c>
      <c r="M8">
        <v>0.25047534254331744</v>
      </c>
      <c r="N8" t="s">
        <v>12</v>
      </c>
      <c r="O8">
        <v>6</v>
      </c>
      <c r="P8">
        <v>0.181974519</v>
      </c>
      <c r="Q8">
        <v>3</v>
      </c>
      <c r="R8">
        <v>0.30428248099999999</v>
      </c>
      <c r="S8">
        <v>6</v>
      </c>
      <c r="T8">
        <v>0.181974519</v>
      </c>
      <c r="U8" t="str">
        <f>INDEX(ClusterAssignments!$C$2:$C$545,MATCH('Cities&amp;Data'!B8,ClusterAssignments!$A$2:$A$545,0))</f>
        <v>6</v>
      </c>
      <c r="V8">
        <f>(RogueCities!$D8-INDEX(Cluster_Means!$B$2:$B$29,MATCH(RogueCities!V$1,Cluster_Means!$A$2:$A$29,0)))^2+(RogueCities!$F8-INDEX(Cluster_Means!$C$2:$C$29,MATCH(RogueCities!V$1,Cluster_Means!$A$2:$A$29,0)))^2+(RogueCities!$K8-INDEX(Cluster_Means!$D$2:$D$29,MATCH(RogueCities!V$1,Cluster_Means!$A$2:$A$29,0)))^2+(RogueCities!$M8-INDEX(Cluster_Means!$E$2:$E$29,MATCH(RogueCities!V$1,Cluster_Means!$A$2:$A$29,0)))^2</f>
        <v>0.88651803412376218</v>
      </c>
      <c r="W8">
        <f>(RogueCities!$D8-INDEX(Cluster_Means!$B$2:$B$29,MATCH(RogueCities!W$1,Cluster_Means!$A$2:$A$29,0)))^2+(RogueCities!$F8-INDEX(Cluster_Means!$C$2:$C$29,MATCH(RogueCities!W$1,Cluster_Means!$A$2:$A$29,0)))^2+(RogueCities!$K8-INDEX(Cluster_Means!$D$2:$D$29,MATCH(RogueCities!W$1,Cluster_Means!$A$2:$A$29,0)))^2+(RogueCities!$M8-INDEX(Cluster_Means!$E$2:$E$29,MATCH(RogueCities!W$1,Cluster_Means!$A$2:$A$29,0)))^2</f>
        <v>3.663588413524313E-2</v>
      </c>
      <c r="X8">
        <f>(RogueCities!$D8-INDEX(Cluster_Means!$B$2:$B$29,MATCH(RogueCities!X$1,Cluster_Means!$A$2:$A$29,0)))^2+(RogueCities!$F8-INDEX(Cluster_Means!$C$2:$C$29,MATCH(RogueCities!X$1,Cluster_Means!$A$2:$A$29,0)))^2+(RogueCities!$K8-INDEX(Cluster_Means!$D$2:$D$29,MATCH(RogueCities!X$1,Cluster_Means!$A$2:$A$29,0)))^2+(RogueCities!$M8-INDEX(Cluster_Means!$E$2:$E$29,MATCH(RogueCities!X$1,Cluster_Means!$A$2:$A$29,0)))^2</f>
        <v>0.16697375383769564</v>
      </c>
      <c r="Y8">
        <f>(RogueCities!$D8-INDEX(Cluster_Means!$B$2:$B$29,MATCH(RogueCities!Y$1,Cluster_Means!$A$2:$A$29,0)))^2+(RogueCities!$F8-INDEX(Cluster_Means!$C$2:$C$29,MATCH(RogueCities!Y$1,Cluster_Means!$A$2:$A$29,0)))^2+(RogueCities!$K8-INDEX(Cluster_Means!$D$2:$D$29,MATCH(RogueCities!Y$1,Cluster_Means!$A$2:$A$29,0)))^2+(RogueCities!$M8-INDEX(Cluster_Means!$E$2:$E$29,MATCH(RogueCities!Y$1,Cluster_Means!$A$2:$A$29,0)))^2</f>
        <v>0.40961426406324114</v>
      </c>
      <c r="Z8">
        <f>(RogueCities!$D8-INDEX(Cluster_Means!$B$2:$B$29,MATCH(RogueCities!Z$1,Cluster_Means!$A$2:$A$29,0)))^2+(RogueCities!$F8-INDEX(Cluster_Means!$C$2:$C$29,MATCH(RogueCities!Z$1,Cluster_Means!$A$2:$A$29,0)))^2+(RogueCities!$K8-INDEX(Cluster_Means!$D$2:$D$29,MATCH(RogueCities!Z$1,Cluster_Means!$A$2:$A$29,0)))^2+(RogueCities!$M8-INDEX(Cluster_Means!$E$2:$E$29,MATCH(RogueCities!Z$1,Cluster_Means!$A$2:$A$29,0)))^2</f>
        <v>0.362411728670885</v>
      </c>
      <c r="AA8">
        <f>(RogueCities!$D8-INDEX(Cluster_Means!$B$2:$B$29,MATCH(RogueCities!AA$1,Cluster_Means!$A$2:$A$29,0)))^2+(RogueCities!$F8-INDEX(Cluster_Means!$C$2:$C$29,MATCH(RogueCities!AA$1,Cluster_Means!$A$2:$A$29,0)))^2+(RogueCities!$K8-INDEX(Cluster_Means!$D$2:$D$29,MATCH(RogueCities!AA$1,Cluster_Means!$A$2:$A$29,0)))^2+(RogueCities!$M8-INDEX(Cluster_Means!$E$2:$E$29,MATCH(RogueCities!AA$1,Cluster_Means!$A$2:$A$29,0)))^2</f>
        <v>0.32270282341386103</v>
      </c>
      <c r="AB8">
        <f>(RogueCities!$D8-INDEX(Cluster_Means!$B$2:$B$29,MATCH(RogueCities!AB$1,Cluster_Means!$A$2:$A$29,0)))^2+(RogueCities!$F8-INDEX(Cluster_Means!$C$2:$C$29,MATCH(RogueCities!AB$1,Cluster_Means!$A$2:$A$29,0)))^2+(RogueCities!$K8-INDEX(Cluster_Means!$D$2:$D$29,MATCH(RogueCities!AB$1,Cluster_Means!$A$2:$A$29,0)))^2+(RogueCities!$M8-INDEX(Cluster_Means!$E$2:$E$29,MATCH(RogueCities!AB$1,Cluster_Means!$A$2:$A$29,0)))^2</f>
        <v>0.11879191429470772</v>
      </c>
      <c r="AC8">
        <f>(RogueCities!$D8-INDEX(Cluster_Means!$B$2:$B$29,MATCH(RogueCities!AC$1,Cluster_Means!$A$2:$A$29,0)))^2+(RogueCities!$F8-INDEX(Cluster_Means!$C$2:$C$29,MATCH(RogueCities!AC$1,Cluster_Means!$A$2:$A$29,0)))^2+(RogueCities!$K8-INDEX(Cluster_Means!$D$2:$D$29,MATCH(RogueCities!AC$1,Cluster_Means!$A$2:$A$29,0)))^2+(RogueCities!$M8-INDEX(Cluster_Means!$E$2:$E$29,MATCH(RogueCities!AC$1,Cluster_Means!$A$2:$A$29,0)))^2</f>
        <v>0.10075907745312962</v>
      </c>
      <c r="AD8">
        <f>(RogueCities!$D8-INDEX(Cluster_Means!$B$2:$B$29,MATCH(RogueCities!AD$1,Cluster_Means!$A$2:$A$29,0)))^2+(RogueCities!$F8-INDEX(Cluster_Means!$C$2:$C$29,MATCH(RogueCities!AD$1,Cluster_Means!$A$2:$A$29,0)))^2+(RogueCities!$K8-INDEX(Cluster_Means!$D$2:$D$29,MATCH(RogueCities!AD$1,Cluster_Means!$A$2:$A$29,0)))^2+(RogueCities!$M8-INDEX(Cluster_Means!$E$2:$E$29,MATCH(RogueCities!AD$1,Cluster_Means!$A$2:$A$29,0)))^2</f>
        <v>9.8749248094930062E-2</v>
      </c>
      <c r="AE8">
        <f>(RogueCities!$D8-INDEX(Cluster_Means!$B$2:$B$29,MATCH(RogueCities!AE$1,Cluster_Means!$A$2:$A$29,0)))^2+(RogueCities!$F8-INDEX(Cluster_Means!$C$2:$C$29,MATCH(RogueCities!AE$1,Cluster_Means!$A$2:$A$29,0)))^2+(RogueCities!$K8-INDEX(Cluster_Means!$D$2:$D$29,MATCH(RogueCities!AE$1,Cluster_Means!$A$2:$A$29,0)))^2+(RogueCities!$M8-INDEX(Cluster_Means!$E$2:$E$29,MATCH(RogueCities!AE$1,Cluster_Means!$A$2:$A$29,0)))^2</f>
        <v>0.55139928654952153</v>
      </c>
      <c r="AF8">
        <f>(RogueCities!$D8-INDEX(Cluster_Means!$B$2:$B$29,MATCH(RogueCities!AF$1,Cluster_Means!$A$2:$A$29,0)))^2+(RogueCities!$F8-INDEX(Cluster_Means!$C$2:$C$29,MATCH(RogueCities!AF$1,Cluster_Means!$A$2:$A$29,0)))^2+(RogueCities!$K8-INDEX(Cluster_Means!$D$2:$D$29,MATCH(RogueCities!AF$1,Cluster_Means!$A$2:$A$29,0)))^2+(RogueCities!$M8-INDEX(Cluster_Means!$E$2:$E$29,MATCH(RogueCities!AF$1,Cluster_Means!$A$2:$A$29,0)))^2</f>
        <v>4.4770774507755642E-2</v>
      </c>
      <c r="AG8">
        <f>(RogueCities!$D8-INDEX(Cluster_Means!$B$2:$B$29,MATCH(RogueCities!AG$1,Cluster_Means!$A$2:$A$29,0)))^2+(RogueCities!$F8-INDEX(Cluster_Means!$C$2:$C$29,MATCH(RogueCities!AG$1,Cluster_Means!$A$2:$A$29,0)))^2+(RogueCities!$K8-INDEX(Cluster_Means!$D$2:$D$29,MATCH(RogueCities!AG$1,Cluster_Means!$A$2:$A$29,0)))^2+(RogueCities!$M8-INDEX(Cluster_Means!$E$2:$E$29,MATCH(RogueCities!AG$1,Cluster_Means!$A$2:$A$29,0)))^2</f>
        <v>0.19498790303889124</v>
      </c>
      <c r="AH8">
        <f>(RogueCities!$D8-INDEX(Cluster_Means!$B$2:$B$29,MATCH(RogueCities!AH$1,Cluster_Means!$A$2:$A$29,0)))^2+(RogueCities!$F8-INDEX(Cluster_Means!$C$2:$C$29,MATCH(RogueCities!AH$1,Cluster_Means!$A$2:$A$29,0)))^2+(RogueCities!$K8-INDEX(Cluster_Means!$D$2:$D$29,MATCH(RogueCities!AH$1,Cluster_Means!$A$2:$A$29,0)))^2+(RogueCities!$M8-INDEX(Cluster_Means!$E$2:$E$29,MATCH(RogueCities!AH$1,Cluster_Means!$A$2:$A$29,0)))^2</f>
        <v>8.4355513085528827E-2</v>
      </c>
      <c r="AI8">
        <f>(RogueCities!$D8-INDEX(Cluster_Means!$B$2:$B$29,MATCH(RogueCities!AI$1,Cluster_Means!$A$2:$A$29,0)))^2+(RogueCities!$F8-INDEX(Cluster_Means!$C$2:$C$29,MATCH(RogueCities!AI$1,Cluster_Means!$A$2:$A$29,0)))^2+(RogueCities!$K8-INDEX(Cluster_Means!$D$2:$D$29,MATCH(RogueCities!AI$1,Cluster_Means!$A$2:$A$29,0)))^2+(RogueCities!$M8-INDEX(Cluster_Means!$E$2:$E$29,MATCH(RogueCities!AI$1,Cluster_Means!$A$2:$A$29,0)))^2</f>
        <v>0.49725289432108216</v>
      </c>
      <c r="AJ8">
        <f>(RogueCities!$D8-INDEX(Cluster_Means!$B$2:$B$29,MATCH(RogueCities!AJ$1,Cluster_Means!$A$2:$A$29,0)))^2+(RogueCities!$F8-INDEX(Cluster_Means!$C$2:$C$29,MATCH(RogueCities!AJ$1,Cluster_Means!$A$2:$A$29,0)))^2+(RogueCities!$K8-INDEX(Cluster_Means!$D$2:$D$29,MATCH(RogueCities!AJ$1,Cluster_Means!$A$2:$A$29,0)))^2+(RogueCities!$M8-INDEX(Cluster_Means!$E$2:$E$29,MATCH(RogueCities!AJ$1,Cluster_Means!$A$2:$A$29,0)))^2</f>
        <v>0.22329280174037744</v>
      </c>
      <c r="AK8">
        <f>(RogueCities!$D8-INDEX(Cluster_Means!$B$2:$B$29,MATCH(RogueCities!AK$1,Cluster_Means!$A$2:$A$29,0)))^2+(RogueCities!$F8-INDEX(Cluster_Means!$C$2:$C$29,MATCH(RogueCities!AK$1,Cluster_Means!$A$2:$A$29,0)))^2+(RogueCities!$K8-INDEX(Cluster_Means!$D$2:$D$29,MATCH(RogueCities!AK$1,Cluster_Means!$A$2:$A$29,0)))^2+(RogueCities!$M8-INDEX(Cluster_Means!$E$2:$E$29,MATCH(RogueCities!AK$1,Cluster_Means!$A$2:$A$29,0)))^2</f>
        <v>0.45221684347195662</v>
      </c>
      <c r="AL8">
        <f>(RogueCities!$D8-INDEX(Cluster_Means!$B$2:$B$29,MATCH(RogueCities!AL$1,Cluster_Means!$A$2:$A$29,0)))^2+(RogueCities!$F8-INDEX(Cluster_Means!$C$2:$C$29,MATCH(RogueCities!AL$1,Cluster_Means!$A$2:$A$29,0)))^2+(RogueCities!$K8-INDEX(Cluster_Means!$D$2:$D$29,MATCH(RogueCities!AL$1,Cluster_Means!$A$2:$A$29,0)))^2+(RogueCities!$M8-INDEX(Cluster_Means!$E$2:$E$29,MATCH(RogueCities!AL$1,Cluster_Means!$A$2:$A$29,0)))^2</f>
        <v>1.0717068041835314</v>
      </c>
      <c r="AM8">
        <f>(RogueCities!$D8-INDEX(Cluster_Means!$B$2:$B$29,MATCH(RogueCities!AM$1,Cluster_Means!$A$2:$A$29,0)))^2+(RogueCities!$F8-INDEX(Cluster_Means!$C$2:$C$29,MATCH(RogueCities!AM$1,Cluster_Means!$A$2:$A$29,0)))^2+(RogueCities!$K8-INDEX(Cluster_Means!$D$2:$D$29,MATCH(RogueCities!AM$1,Cluster_Means!$A$2:$A$29,0)))^2+(RogueCities!$M8-INDEX(Cluster_Means!$E$2:$E$29,MATCH(RogueCities!AM$1,Cluster_Means!$A$2:$A$29,0)))^2</f>
        <v>0.2675498759529194</v>
      </c>
      <c r="AN8">
        <f>(RogueCities!$D8-INDEX(Cluster_Means!$B$2:$B$29,MATCH(RogueCities!AN$1,Cluster_Means!$A$2:$A$29,0)))^2+(RogueCities!$F8-INDEX(Cluster_Means!$C$2:$C$29,MATCH(RogueCities!AN$1,Cluster_Means!$A$2:$A$29,0)))^2+(RogueCities!$K8-INDEX(Cluster_Means!$D$2:$D$29,MATCH(RogueCities!AN$1,Cluster_Means!$A$2:$A$29,0)))^2+(RogueCities!$M8-INDEX(Cluster_Means!$E$2:$E$29,MATCH(RogueCities!AN$1,Cluster_Means!$A$2:$A$29,0)))^2</f>
        <v>0.45539872204619891</v>
      </c>
      <c r="AO8">
        <f>(RogueCities!$D8-INDEX(Cluster_Means!$B$2:$B$29,MATCH(RogueCities!AO$1,Cluster_Means!$A$2:$A$29,0)))^2+(RogueCities!$F8-INDEX(Cluster_Means!$C$2:$C$29,MATCH(RogueCities!AO$1,Cluster_Means!$A$2:$A$29,0)))^2+(RogueCities!$K8-INDEX(Cluster_Means!$D$2:$D$29,MATCH(RogueCities!AO$1,Cluster_Means!$A$2:$A$29,0)))^2+(RogueCities!$M8-INDEX(Cluster_Means!$E$2:$E$29,MATCH(RogueCities!AO$1,Cluster_Means!$A$2:$A$29,0)))^2</f>
        <v>0.19584836491175975</v>
      </c>
      <c r="AP8">
        <f>(RogueCities!$D8-INDEX(Cluster_Means!$B$2:$B$29,MATCH(RogueCities!AP$1,Cluster_Means!$A$2:$A$29,0)))^2+(RogueCities!$F8-INDEX(Cluster_Means!$C$2:$C$29,MATCH(RogueCities!AP$1,Cluster_Means!$A$2:$A$29,0)))^2+(RogueCities!$K8-INDEX(Cluster_Means!$D$2:$D$29,MATCH(RogueCities!AP$1,Cluster_Means!$A$2:$A$29,0)))^2+(RogueCities!$M8-INDEX(Cluster_Means!$E$2:$E$29,MATCH(RogueCities!AP$1,Cluster_Means!$A$2:$A$29,0)))^2</f>
        <v>0.31170446020027653</v>
      </c>
      <c r="AQ8">
        <f>(RogueCities!$D8-INDEX(Cluster_Means!$B$2:$B$29,MATCH(RogueCities!AQ$1,Cluster_Means!$A$2:$A$29,0)))^2+(RogueCities!$F8-INDEX(Cluster_Means!$C$2:$C$29,MATCH(RogueCities!AQ$1,Cluster_Means!$A$2:$A$29,0)))^2+(RogueCities!$K8-INDEX(Cluster_Means!$D$2:$D$29,MATCH(RogueCities!AQ$1,Cluster_Means!$A$2:$A$29,0)))^2+(RogueCities!$M8-INDEX(Cluster_Means!$E$2:$E$29,MATCH(RogueCities!AQ$1,Cluster_Means!$A$2:$A$29,0)))^2</f>
        <v>0.1004466790721536</v>
      </c>
    </row>
    <row r="9" spans="1:43">
      <c r="A9" s="1" t="s">
        <v>24</v>
      </c>
      <c r="B9" s="1" t="s">
        <v>124</v>
      </c>
      <c r="C9">
        <v>3885</v>
      </c>
      <c r="D9">
        <v>0.32391267557962428</v>
      </c>
      <c r="E9">
        <v>5200</v>
      </c>
      <c r="F9">
        <v>0.12175256973235532</v>
      </c>
      <c r="G9">
        <v>514.79999999999995</v>
      </c>
      <c r="H9">
        <v>514.79999999999995</v>
      </c>
      <c r="I9">
        <v>0.41183999999999998</v>
      </c>
      <c r="J9">
        <v>2978.4284750000002</v>
      </c>
      <c r="K9">
        <v>0.50966630468461138</v>
      </c>
      <c r="L9">
        <v>400.22546519999997</v>
      </c>
      <c r="M9">
        <v>0.22737134973078391</v>
      </c>
      <c r="N9" t="s">
        <v>20</v>
      </c>
      <c r="O9">
        <v>6</v>
      </c>
      <c r="P9">
        <v>2.5536273000000002E-2</v>
      </c>
      <c r="Q9">
        <v>3</v>
      </c>
      <c r="R9">
        <v>0.61031652300000006</v>
      </c>
      <c r="S9">
        <v>6</v>
      </c>
      <c r="T9">
        <v>2.5536273000000002E-2</v>
      </c>
      <c r="U9" t="str">
        <f>INDEX(ClusterAssignments!$C$2:$C$545,MATCH('Cities&amp;Data'!B9,ClusterAssignments!$A$2:$A$545,0))</f>
        <v>16</v>
      </c>
      <c r="V9">
        <f>(RogueCities!$D9-INDEX(Cluster_Means!$B$2:$B$29,MATCH(RogueCities!V$1,Cluster_Means!$A$2:$A$29,0)))^2+(RogueCities!$F9-INDEX(Cluster_Means!$C$2:$C$29,MATCH(RogueCities!V$1,Cluster_Means!$A$2:$A$29,0)))^2+(RogueCities!$K9-INDEX(Cluster_Means!$D$2:$D$29,MATCH(RogueCities!V$1,Cluster_Means!$A$2:$A$29,0)))^2+(RogueCities!$M9-INDEX(Cluster_Means!$E$2:$E$29,MATCH(RogueCities!V$1,Cluster_Means!$A$2:$A$29,0)))^2</f>
        <v>0.96720286946946221</v>
      </c>
      <c r="W9">
        <f>(RogueCities!$D9-INDEX(Cluster_Means!$B$2:$B$29,MATCH(RogueCities!W$1,Cluster_Means!$A$2:$A$29,0)))^2+(RogueCities!$F9-INDEX(Cluster_Means!$C$2:$C$29,MATCH(RogueCities!W$1,Cluster_Means!$A$2:$A$29,0)))^2+(RogueCities!$K9-INDEX(Cluster_Means!$D$2:$D$29,MATCH(RogueCities!W$1,Cluster_Means!$A$2:$A$29,0)))^2+(RogueCities!$M9-INDEX(Cluster_Means!$E$2:$E$29,MATCH(RogueCities!W$1,Cluster_Means!$A$2:$A$29,0)))^2</f>
        <v>5.6360109370496368E-2</v>
      </c>
      <c r="X9">
        <f>(RogueCities!$D9-INDEX(Cluster_Means!$B$2:$B$29,MATCH(RogueCities!X$1,Cluster_Means!$A$2:$A$29,0)))^2+(RogueCities!$F9-INDEX(Cluster_Means!$C$2:$C$29,MATCH(RogueCities!X$1,Cluster_Means!$A$2:$A$29,0)))^2+(RogueCities!$K9-INDEX(Cluster_Means!$D$2:$D$29,MATCH(RogueCities!X$1,Cluster_Means!$A$2:$A$29,0)))^2+(RogueCities!$M9-INDEX(Cluster_Means!$E$2:$E$29,MATCH(RogueCities!X$1,Cluster_Means!$A$2:$A$29,0)))^2</f>
        <v>0.20156785928528925</v>
      </c>
      <c r="Y9">
        <f>(RogueCities!$D9-INDEX(Cluster_Means!$B$2:$B$29,MATCH(RogueCities!Y$1,Cluster_Means!$A$2:$A$29,0)))^2+(RogueCities!$F9-INDEX(Cluster_Means!$C$2:$C$29,MATCH(RogueCities!Y$1,Cluster_Means!$A$2:$A$29,0)))^2+(RogueCities!$K9-INDEX(Cluster_Means!$D$2:$D$29,MATCH(RogueCities!Y$1,Cluster_Means!$A$2:$A$29,0)))^2+(RogueCities!$M9-INDEX(Cluster_Means!$E$2:$E$29,MATCH(RogueCities!Y$1,Cluster_Means!$A$2:$A$29,0)))^2</f>
        <v>0.34105265417016833</v>
      </c>
      <c r="Z9">
        <f>(RogueCities!$D9-INDEX(Cluster_Means!$B$2:$B$29,MATCH(RogueCities!Z$1,Cluster_Means!$A$2:$A$29,0)))^2+(RogueCities!$F9-INDEX(Cluster_Means!$C$2:$C$29,MATCH(RogueCities!Z$1,Cluster_Means!$A$2:$A$29,0)))^2+(RogueCities!$K9-INDEX(Cluster_Means!$D$2:$D$29,MATCH(RogueCities!Z$1,Cluster_Means!$A$2:$A$29,0)))^2+(RogueCities!$M9-INDEX(Cluster_Means!$E$2:$E$29,MATCH(RogueCities!Z$1,Cluster_Means!$A$2:$A$29,0)))^2</f>
        <v>0.29939934713856686</v>
      </c>
      <c r="AA9">
        <f>(RogueCities!$D9-INDEX(Cluster_Means!$B$2:$B$29,MATCH(RogueCities!AA$1,Cluster_Means!$A$2:$A$29,0)))^2+(RogueCities!$F9-INDEX(Cluster_Means!$C$2:$C$29,MATCH(RogueCities!AA$1,Cluster_Means!$A$2:$A$29,0)))^2+(RogueCities!$K9-INDEX(Cluster_Means!$D$2:$D$29,MATCH(RogueCities!AA$1,Cluster_Means!$A$2:$A$29,0)))^2+(RogueCities!$M9-INDEX(Cluster_Means!$E$2:$E$29,MATCH(RogueCities!AA$1,Cluster_Means!$A$2:$A$29,0)))^2</f>
        <v>0.2670641672148929</v>
      </c>
      <c r="AB9">
        <f>(RogueCities!$D9-INDEX(Cluster_Means!$B$2:$B$29,MATCH(RogueCities!AB$1,Cluster_Means!$A$2:$A$29,0)))^2+(RogueCities!$F9-INDEX(Cluster_Means!$C$2:$C$29,MATCH(RogueCities!AB$1,Cluster_Means!$A$2:$A$29,0)))^2+(RogueCities!$K9-INDEX(Cluster_Means!$D$2:$D$29,MATCH(RogueCities!AB$1,Cluster_Means!$A$2:$A$29,0)))^2+(RogueCities!$M9-INDEX(Cluster_Means!$E$2:$E$29,MATCH(RogueCities!AB$1,Cluster_Means!$A$2:$A$29,0)))^2</f>
        <v>0.11178422252557281</v>
      </c>
      <c r="AC9">
        <f>(RogueCities!$D9-INDEX(Cluster_Means!$B$2:$B$29,MATCH(RogueCities!AC$1,Cluster_Means!$A$2:$A$29,0)))^2+(RogueCities!$F9-INDEX(Cluster_Means!$C$2:$C$29,MATCH(RogueCities!AC$1,Cluster_Means!$A$2:$A$29,0)))^2+(RogueCities!$K9-INDEX(Cluster_Means!$D$2:$D$29,MATCH(RogueCities!AC$1,Cluster_Means!$A$2:$A$29,0)))^2+(RogueCities!$M9-INDEX(Cluster_Means!$E$2:$E$29,MATCH(RogueCities!AC$1,Cluster_Means!$A$2:$A$29,0)))^2</f>
        <v>9.6512363147254976E-2</v>
      </c>
      <c r="AD9">
        <f>(RogueCities!$D9-INDEX(Cluster_Means!$B$2:$B$29,MATCH(RogueCities!AD$1,Cluster_Means!$A$2:$A$29,0)))^2+(RogueCities!$F9-INDEX(Cluster_Means!$C$2:$C$29,MATCH(RogueCities!AD$1,Cluster_Means!$A$2:$A$29,0)))^2+(RogueCities!$K9-INDEX(Cluster_Means!$D$2:$D$29,MATCH(RogueCities!AD$1,Cluster_Means!$A$2:$A$29,0)))^2+(RogueCities!$M9-INDEX(Cluster_Means!$E$2:$E$29,MATCH(RogueCities!AD$1,Cluster_Means!$A$2:$A$29,0)))^2</f>
        <v>6.8624608008653512E-2</v>
      </c>
      <c r="AE9">
        <f>(RogueCities!$D9-INDEX(Cluster_Means!$B$2:$B$29,MATCH(RogueCities!AE$1,Cluster_Means!$A$2:$A$29,0)))^2+(RogueCities!$F9-INDEX(Cluster_Means!$C$2:$C$29,MATCH(RogueCities!AE$1,Cluster_Means!$A$2:$A$29,0)))^2+(RogueCities!$K9-INDEX(Cluster_Means!$D$2:$D$29,MATCH(RogueCities!AE$1,Cluster_Means!$A$2:$A$29,0)))^2+(RogueCities!$M9-INDEX(Cluster_Means!$E$2:$E$29,MATCH(RogueCities!AE$1,Cluster_Means!$A$2:$A$29,0)))^2</f>
        <v>0.49318074524641314</v>
      </c>
      <c r="AF9">
        <f>(RogueCities!$D9-INDEX(Cluster_Means!$B$2:$B$29,MATCH(RogueCities!AF$1,Cluster_Means!$A$2:$A$29,0)))^2+(RogueCities!$F9-INDEX(Cluster_Means!$C$2:$C$29,MATCH(RogueCities!AF$1,Cluster_Means!$A$2:$A$29,0)))^2+(RogueCities!$K9-INDEX(Cluster_Means!$D$2:$D$29,MATCH(RogueCities!AF$1,Cluster_Means!$A$2:$A$29,0)))^2+(RogueCities!$M9-INDEX(Cluster_Means!$E$2:$E$29,MATCH(RogueCities!AF$1,Cluster_Means!$A$2:$A$29,0)))^2</f>
        <v>2.8681493613483423E-2</v>
      </c>
      <c r="AG9">
        <f>(RogueCities!$D9-INDEX(Cluster_Means!$B$2:$B$29,MATCH(RogueCities!AG$1,Cluster_Means!$A$2:$A$29,0)))^2+(RogueCities!$F9-INDEX(Cluster_Means!$C$2:$C$29,MATCH(RogueCities!AG$1,Cluster_Means!$A$2:$A$29,0)))^2+(RogueCities!$K9-INDEX(Cluster_Means!$D$2:$D$29,MATCH(RogueCities!AG$1,Cluster_Means!$A$2:$A$29,0)))^2+(RogueCities!$M9-INDEX(Cluster_Means!$E$2:$E$29,MATCH(RogueCities!AG$1,Cluster_Means!$A$2:$A$29,0)))^2</f>
        <v>0.14786947087371222</v>
      </c>
      <c r="AH9">
        <f>(RogueCities!$D9-INDEX(Cluster_Means!$B$2:$B$29,MATCH(RogueCities!AH$1,Cluster_Means!$A$2:$A$29,0)))^2+(RogueCities!$F9-INDEX(Cluster_Means!$C$2:$C$29,MATCH(RogueCities!AH$1,Cluster_Means!$A$2:$A$29,0)))^2+(RogueCities!$K9-INDEX(Cluster_Means!$D$2:$D$29,MATCH(RogueCities!AH$1,Cluster_Means!$A$2:$A$29,0)))^2+(RogueCities!$M9-INDEX(Cluster_Means!$E$2:$E$29,MATCH(RogueCities!AH$1,Cluster_Means!$A$2:$A$29,0)))^2</f>
        <v>5.7486852414837003E-2</v>
      </c>
      <c r="AI9">
        <f>(RogueCities!$D9-INDEX(Cluster_Means!$B$2:$B$29,MATCH(RogueCities!AI$1,Cluster_Means!$A$2:$A$29,0)))^2+(RogueCities!$F9-INDEX(Cluster_Means!$C$2:$C$29,MATCH(RogueCities!AI$1,Cluster_Means!$A$2:$A$29,0)))^2+(RogueCities!$K9-INDEX(Cluster_Means!$D$2:$D$29,MATCH(RogueCities!AI$1,Cluster_Means!$A$2:$A$29,0)))^2+(RogueCities!$M9-INDEX(Cluster_Means!$E$2:$E$29,MATCH(RogueCities!AI$1,Cluster_Means!$A$2:$A$29,0)))^2</f>
        <v>0.4292901079123983</v>
      </c>
      <c r="AJ9">
        <f>(RogueCities!$D9-INDEX(Cluster_Means!$B$2:$B$29,MATCH(RogueCities!AJ$1,Cluster_Means!$A$2:$A$29,0)))^2+(RogueCities!$F9-INDEX(Cluster_Means!$C$2:$C$29,MATCH(RogueCities!AJ$1,Cluster_Means!$A$2:$A$29,0)))^2+(RogueCities!$K9-INDEX(Cluster_Means!$D$2:$D$29,MATCH(RogueCities!AJ$1,Cluster_Means!$A$2:$A$29,0)))^2+(RogueCities!$M9-INDEX(Cluster_Means!$E$2:$E$29,MATCH(RogueCities!AJ$1,Cluster_Means!$A$2:$A$29,0)))^2</f>
        <v>0.1748436805247677</v>
      </c>
      <c r="AK9">
        <f>(RogueCities!$D9-INDEX(Cluster_Means!$B$2:$B$29,MATCH(RogueCities!AK$1,Cluster_Means!$A$2:$A$29,0)))^2+(RogueCities!$F9-INDEX(Cluster_Means!$C$2:$C$29,MATCH(RogueCities!AK$1,Cluster_Means!$A$2:$A$29,0)))^2+(RogueCities!$K9-INDEX(Cluster_Means!$D$2:$D$29,MATCH(RogueCities!AK$1,Cluster_Means!$A$2:$A$29,0)))^2+(RogueCities!$M9-INDEX(Cluster_Means!$E$2:$E$29,MATCH(RogueCities!AK$1,Cluster_Means!$A$2:$A$29,0)))^2</f>
        <v>0.38123112479745969</v>
      </c>
      <c r="AL9">
        <f>(RogueCities!$D9-INDEX(Cluster_Means!$B$2:$B$29,MATCH(RogueCities!AL$1,Cluster_Means!$A$2:$A$29,0)))^2+(RogueCities!$F9-INDEX(Cluster_Means!$C$2:$C$29,MATCH(RogueCities!AL$1,Cluster_Means!$A$2:$A$29,0)))^2+(RogueCities!$K9-INDEX(Cluster_Means!$D$2:$D$29,MATCH(RogueCities!AL$1,Cluster_Means!$A$2:$A$29,0)))^2+(RogueCities!$M9-INDEX(Cluster_Means!$E$2:$E$29,MATCH(RogueCities!AL$1,Cluster_Means!$A$2:$A$29,0)))^2</f>
        <v>1.0279804314392105</v>
      </c>
      <c r="AM9">
        <f>(RogueCities!$D9-INDEX(Cluster_Means!$B$2:$B$29,MATCH(RogueCities!AM$1,Cluster_Means!$A$2:$A$29,0)))^2+(RogueCities!$F9-INDEX(Cluster_Means!$C$2:$C$29,MATCH(RogueCities!AM$1,Cluster_Means!$A$2:$A$29,0)))^2+(RogueCities!$K9-INDEX(Cluster_Means!$D$2:$D$29,MATCH(RogueCities!AM$1,Cluster_Means!$A$2:$A$29,0)))^2+(RogueCities!$M9-INDEX(Cluster_Means!$E$2:$E$29,MATCH(RogueCities!AM$1,Cluster_Means!$A$2:$A$29,0)))^2</f>
        <v>0.25371662096155206</v>
      </c>
      <c r="AN9">
        <f>(RogueCities!$D9-INDEX(Cluster_Means!$B$2:$B$29,MATCH(RogueCities!AN$1,Cluster_Means!$A$2:$A$29,0)))^2+(RogueCities!$F9-INDEX(Cluster_Means!$C$2:$C$29,MATCH(RogueCities!AN$1,Cluster_Means!$A$2:$A$29,0)))^2+(RogueCities!$K9-INDEX(Cluster_Means!$D$2:$D$29,MATCH(RogueCities!AN$1,Cluster_Means!$A$2:$A$29,0)))^2+(RogueCities!$M9-INDEX(Cluster_Means!$E$2:$E$29,MATCH(RogueCities!AN$1,Cluster_Means!$A$2:$A$29,0)))^2</f>
        <v>0.3862494719215297</v>
      </c>
      <c r="AO9">
        <f>(RogueCities!$D9-INDEX(Cluster_Means!$B$2:$B$29,MATCH(RogueCities!AO$1,Cluster_Means!$A$2:$A$29,0)))^2+(RogueCities!$F9-INDEX(Cluster_Means!$C$2:$C$29,MATCH(RogueCities!AO$1,Cluster_Means!$A$2:$A$29,0)))^2+(RogueCities!$K9-INDEX(Cluster_Means!$D$2:$D$29,MATCH(RogueCities!AO$1,Cluster_Means!$A$2:$A$29,0)))^2+(RogueCities!$M9-INDEX(Cluster_Means!$E$2:$E$29,MATCH(RogueCities!AO$1,Cluster_Means!$A$2:$A$29,0)))^2</f>
        <v>0.16848364562026147</v>
      </c>
      <c r="AP9">
        <f>(RogueCities!$D9-INDEX(Cluster_Means!$B$2:$B$29,MATCH(RogueCities!AP$1,Cluster_Means!$A$2:$A$29,0)))^2+(RogueCities!$F9-INDEX(Cluster_Means!$C$2:$C$29,MATCH(RogueCities!AP$1,Cluster_Means!$A$2:$A$29,0)))^2+(RogueCities!$K9-INDEX(Cluster_Means!$D$2:$D$29,MATCH(RogueCities!AP$1,Cluster_Means!$A$2:$A$29,0)))^2+(RogueCities!$M9-INDEX(Cluster_Means!$E$2:$E$29,MATCH(RogueCities!AP$1,Cluster_Means!$A$2:$A$29,0)))^2</f>
        <v>0.25133857098899404</v>
      </c>
      <c r="AQ9">
        <f>(RogueCities!$D9-INDEX(Cluster_Means!$B$2:$B$29,MATCH(RogueCities!AQ$1,Cluster_Means!$A$2:$A$29,0)))^2+(RogueCities!$F9-INDEX(Cluster_Means!$C$2:$C$29,MATCH(RogueCities!AQ$1,Cluster_Means!$A$2:$A$29,0)))^2+(RogueCities!$K9-INDEX(Cluster_Means!$D$2:$D$29,MATCH(RogueCities!AQ$1,Cluster_Means!$A$2:$A$29,0)))^2+(RogueCities!$M9-INDEX(Cluster_Means!$E$2:$E$29,MATCH(RogueCities!AQ$1,Cluster_Means!$A$2:$A$29,0)))^2</f>
        <v>7.5358044574037455E-2</v>
      </c>
    </row>
    <row r="10" spans="1:43">
      <c r="C10" s="12" t="s">
        <v>736</v>
      </c>
      <c r="D10" s="12" t="s">
        <v>737</v>
      </c>
    </row>
    <row r="11" spans="1:43">
      <c r="B11" s="13" t="s">
        <v>11</v>
      </c>
      <c r="C11" cm="1">
        <f t="array" ref="C11">MIN(IF($V2:$AQ2&gt;0,$V2:$AQ2))</f>
        <v>0.14828461102946228</v>
      </c>
      <c r="D11" s="12">
        <f>INDEX($V$1:$AQ$1,MATCH(C11,$V2:$AQ2,0))</f>
        <v>2</v>
      </c>
    </row>
    <row r="12" spans="1:43">
      <c r="B12" s="13" t="s">
        <v>23</v>
      </c>
      <c r="C12" cm="1">
        <f t="array" ref="C12">MIN(IF($V3:$AQ3&gt;0,$V3:$AQ3))</f>
        <v>0.12514544311909423</v>
      </c>
      <c r="D12" s="12">
        <f t="shared" ref="D12:D18" si="0">INDEX($V$1:$AQ$1,MATCH(C12,$V3:$AQ3,0))</f>
        <v>4</v>
      </c>
    </row>
    <row r="13" spans="1:43">
      <c r="B13" s="13" t="s">
        <v>25</v>
      </c>
      <c r="C13" cm="1">
        <f t="array" ref="C13">MIN(IF($V4:$AQ4&gt;0,$V4:$AQ4))</f>
        <v>3.2695839792484555E-2</v>
      </c>
      <c r="D13" s="12">
        <f t="shared" si="0"/>
        <v>16</v>
      </c>
    </row>
    <row r="14" spans="1:43">
      <c r="B14" s="13" t="s">
        <v>36</v>
      </c>
      <c r="C14" cm="1">
        <f t="array" ref="C14">MIN(IF($V5:$AQ5&gt;0,$V5:$AQ5))</f>
        <v>5.8828793160219155E-2</v>
      </c>
      <c r="D14" s="12">
        <f t="shared" si="0"/>
        <v>16</v>
      </c>
    </row>
    <row r="15" spans="1:43">
      <c r="B15" s="13" t="s">
        <v>40</v>
      </c>
      <c r="C15" cm="1">
        <f t="array" ref="C15">MIN(IF($V6:$AQ6&gt;0,$V6:$AQ6))</f>
        <v>2.1072129196833246E-2</v>
      </c>
      <c r="D15" s="12">
        <f t="shared" si="0"/>
        <v>16</v>
      </c>
    </row>
    <row r="16" spans="1:43">
      <c r="B16" s="13" t="s">
        <v>53</v>
      </c>
      <c r="C16" cm="1">
        <f t="array" ref="C16">MIN(IF($V7:$AQ7&gt;0,$V7:$AQ7))</f>
        <v>9.570315315859966E-2</v>
      </c>
      <c r="D16" s="12">
        <f t="shared" si="0"/>
        <v>15</v>
      </c>
    </row>
    <row r="17" spans="2:4">
      <c r="B17" s="13" t="s">
        <v>109</v>
      </c>
      <c r="C17" cm="1">
        <f t="array" ref="C17">MIN(IF($V8:$AQ8&gt;0,$V8:$AQ8))</f>
        <v>3.663588413524313E-2</v>
      </c>
      <c r="D17" s="12">
        <f t="shared" si="0"/>
        <v>3</v>
      </c>
    </row>
    <row r="18" spans="2:4">
      <c r="B18" s="13" t="s">
        <v>124</v>
      </c>
      <c r="C18" cm="1">
        <f t="array" ref="C18">MIN(IF($V9:$AQ9&gt;0,$V9:$AQ9))</f>
        <v>2.8681493613483423E-2</v>
      </c>
      <c r="D18" s="12">
        <f t="shared" si="0"/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86D529054C54ABD9FCBFB793D9F81" ma:contentTypeVersion="17" ma:contentTypeDescription="Create a new document." ma:contentTypeScope="" ma:versionID="af3504165879162c450e4aaed0022b3b">
  <xsd:schema xmlns:xsd="http://www.w3.org/2001/XMLSchema" xmlns:xs="http://www.w3.org/2001/XMLSchema" xmlns:p="http://schemas.microsoft.com/office/2006/metadata/properties" xmlns:ns1="http://schemas.microsoft.com/sharepoint/v3" xmlns:ns3="cb6dc242-a554-400a-a082-7313cee04359" xmlns:ns4="c7c99181-00f0-4737-8987-c7a86521612c" targetNamespace="http://schemas.microsoft.com/office/2006/metadata/properties" ma:root="true" ma:fieldsID="25f1a3ace69dd91c53cc4e8dccefbff6" ns1:_="" ns3:_="" ns4:_="">
    <xsd:import namespace="http://schemas.microsoft.com/sharepoint/v3"/>
    <xsd:import namespace="cb6dc242-a554-400a-a082-7313cee04359"/>
    <xsd:import namespace="c7c99181-00f0-4737-8987-c7a865216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dc242-a554-400a-a082-7313cee043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9181-00f0-4737-8987-c7a865216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200C5-F0A4-438F-9090-42538E8B367B}"/>
</file>

<file path=customXml/itemProps2.xml><?xml version="1.0" encoding="utf-8"?>
<ds:datastoreItem xmlns:ds="http://schemas.openxmlformats.org/officeDocument/2006/customXml" ds:itemID="{658B01D6-C112-4FC0-A9EA-D673C11C0CE3}"/>
</file>

<file path=customXml/itemProps3.xml><?xml version="1.0" encoding="utf-8"?>
<ds:datastoreItem xmlns:ds="http://schemas.openxmlformats.org/officeDocument/2006/customXml" ds:itemID="{253E3532-E500-4AFD-AC59-A770AD373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Weit, Colby J</dc:creator>
  <cp:keywords/>
  <dc:description/>
  <cp:lastModifiedBy>aanand</cp:lastModifiedBy>
  <cp:revision/>
  <dcterms:created xsi:type="dcterms:W3CDTF">2020-07-24T11:54:26Z</dcterms:created>
  <dcterms:modified xsi:type="dcterms:W3CDTF">2020-09-03T14:22:58Z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0x010100F3B86D529054C54ABD9FCBFB793D9F81</vt:lpwstr>
  </property>
</Properties>
</file>