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b/Dropbox (MIT)/BusinessModels/DecisionMakingScenarios/Week3/"/>
    </mc:Choice>
  </mc:AlternateContent>
  <bookViews>
    <workbookView xWindow="16120" yWindow="460" windowWidth="29180" windowHeight="16600" tabRatio="500"/>
  </bookViews>
  <sheets>
    <sheet name="Transaction Summary" sheetId="1" r:id="rId1"/>
    <sheet name="Balance Sheet" sheetId="3" r:id="rId2"/>
    <sheet name="Income Statement" sheetId="2" r:id="rId3"/>
    <sheet name="Cashflow Statement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7" i="2"/>
  <c r="B8" i="2"/>
  <c r="E2" i="3"/>
  <c r="E3" i="3"/>
  <c r="E4" i="3"/>
  <c r="E6" i="3"/>
  <c r="C17" i="1"/>
  <c r="L17" i="1"/>
  <c r="L33" i="1"/>
  <c r="E7" i="3"/>
  <c r="E8" i="3"/>
  <c r="E9" i="3"/>
  <c r="C33" i="1"/>
  <c r="B2" i="3"/>
  <c r="B3" i="3"/>
  <c r="B4" i="3"/>
  <c r="B5" i="3"/>
  <c r="B6" i="3"/>
  <c r="B9" i="3"/>
  <c r="B6" i="2"/>
  <c r="B2" i="2"/>
  <c r="B3" i="2"/>
  <c r="B4" i="2"/>
  <c r="I36" i="1"/>
  <c r="L36" i="1"/>
  <c r="K33" i="1"/>
  <c r="H33" i="1"/>
  <c r="I33" i="1"/>
  <c r="D33" i="1"/>
  <c r="F33" i="1"/>
  <c r="E33" i="1"/>
  <c r="E36" i="1"/>
</calcChain>
</file>

<file path=xl/sharedStrings.xml><?xml version="1.0" encoding="utf-8"?>
<sst xmlns="http://schemas.openxmlformats.org/spreadsheetml/2006/main" count="69" uniqueCount="59">
  <si>
    <t>Transaction or Event</t>
  </si>
  <si>
    <t xml:space="preserve">Cash </t>
  </si>
  <si>
    <t>Account Receivable</t>
  </si>
  <si>
    <t>Inventory</t>
  </si>
  <si>
    <t>PPE</t>
  </si>
  <si>
    <t>Assets</t>
  </si>
  <si>
    <t>Liabilities</t>
  </si>
  <si>
    <t>Owners Equity</t>
  </si>
  <si>
    <t>Accounts Payble</t>
  </si>
  <si>
    <t>Contributed Capital</t>
  </si>
  <si>
    <t>Retained Earnings</t>
  </si>
  <si>
    <t>Beginning Balance</t>
  </si>
  <si>
    <t>Ending Balance</t>
  </si>
  <si>
    <t xml:space="preserve">Totals For </t>
  </si>
  <si>
    <t>Investment by owners</t>
  </si>
  <si>
    <t>Purchase of PPE</t>
  </si>
  <si>
    <t>Depreciation of PPE</t>
  </si>
  <si>
    <t>Purchase of inventory on credit</t>
  </si>
  <si>
    <t>Payment for Inventory Purchases</t>
  </si>
  <si>
    <t>Sale of Inventory</t>
  </si>
  <si>
    <t>Sales Revenue</t>
  </si>
  <si>
    <t>Collect from customers</t>
  </si>
  <si>
    <t>Wages and benefit expense</t>
  </si>
  <si>
    <t>Wages Payable</t>
  </si>
  <si>
    <t>Accounts Payable</t>
  </si>
  <si>
    <t>Payment for wages and benefits</t>
  </si>
  <si>
    <t>Payment of taxes</t>
  </si>
  <si>
    <t>Payment of dividend</t>
  </si>
  <si>
    <t>Cost of Goods sold</t>
  </si>
  <si>
    <t>Gross Profit</t>
  </si>
  <si>
    <t>Depreciation Expense</t>
  </si>
  <si>
    <t>Wage Expense</t>
  </si>
  <si>
    <t>Column1</t>
  </si>
  <si>
    <t>Column2</t>
  </si>
  <si>
    <t>Tax</t>
  </si>
  <si>
    <t>Tax Rate</t>
  </si>
  <si>
    <t>Liabilities &amp; Owner Equity</t>
  </si>
  <si>
    <t>Cash</t>
  </si>
  <si>
    <t>Accounts Receivable</t>
  </si>
  <si>
    <t>Current Assets</t>
  </si>
  <si>
    <t>Property Plant and Equipment</t>
  </si>
  <si>
    <t>Total Liabilities</t>
  </si>
  <si>
    <t>Retained Earning</t>
  </si>
  <si>
    <t>Total Owners Equity</t>
  </si>
  <si>
    <t>Totals Liabilities Plus Owners Equity</t>
  </si>
  <si>
    <t>Column3</t>
  </si>
  <si>
    <t>Total Assets</t>
  </si>
  <si>
    <t>Net Income</t>
  </si>
  <si>
    <t>Depreciation for tax</t>
  </si>
  <si>
    <t>Cash from Operations</t>
  </si>
  <si>
    <t>Add: Depreciation</t>
  </si>
  <si>
    <t>Total Cash from operations</t>
  </si>
  <si>
    <t>Cash from Investing</t>
  </si>
  <si>
    <t>Cash from financing</t>
  </si>
  <si>
    <t>Total Change in Cash</t>
  </si>
  <si>
    <t>Subtract: Change in accounts receivable</t>
  </si>
  <si>
    <t>Subtract: Change in Inventory</t>
  </si>
  <si>
    <t>Add: Change in accounts payable</t>
  </si>
  <si>
    <t>Add: Change in wages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</si>
</sst>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 wrapText="1"/>
    </xf>
    <xf numFmtId="0" fontId="0" fillId="4" borderId="0" xfId="0" applyFill="1"/>
    <xf numFmtId="0" fontId="3" fillId="4" borderId="0" xfId="0" applyFont="1" applyFill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0" fillId="5" borderId="0" xfId="0" applyFill="1"/>
    <xf numFmtId="0" fontId="3" fillId="5" borderId="0" xfId="0" applyFont="1" applyFill="1" applyAlignment="1">
      <alignment horizontal="center" wrapText="1"/>
    </xf>
    <xf numFmtId="164" fontId="0" fillId="0" borderId="0" xfId="0" applyNumberFormat="1" applyAlignment="1">
      <alignment wrapText="1"/>
    </xf>
    <xf numFmtId="164" fontId="0" fillId="3" borderId="0" xfId="0" applyNumberFormat="1" applyFill="1"/>
    <xf numFmtId="164" fontId="0" fillId="0" borderId="0" xfId="0" applyNumberFormat="1"/>
    <xf numFmtId="164" fontId="0" fillId="5" borderId="0" xfId="0" applyNumberFormat="1" applyFill="1"/>
    <xf numFmtId="0" fontId="3" fillId="0" borderId="0" xfId="0" applyFont="1"/>
    <xf numFmtId="164" fontId="3" fillId="0" borderId="0" xfId="0" applyNumberFormat="1" applyFont="1" applyAlignment="1">
      <alignment wrapText="1"/>
    </xf>
    <xf numFmtId="164" fontId="0" fillId="0" borderId="0" xfId="0" applyNumberFormat="1" applyAlignment="1">
      <alignment horizontal="center" wrapText="1"/>
    </xf>
    <xf numFmtId="164" fontId="3" fillId="0" borderId="0" xfId="0" applyNumberFormat="1" applyFont="1"/>
    <xf numFmtId="0" fontId="3" fillId="0" borderId="0" xfId="0" applyFont="1" applyAlignment="1">
      <alignment wrapText="1"/>
    </xf>
    <xf numFmtId="0" fontId="0" fillId="4" borderId="0" xfId="0" applyFill="1" applyAlignment="1">
      <alignment wrapText="1"/>
    </xf>
    <xf numFmtId="164" fontId="0" fillId="3" borderId="0" xfId="0" applyNumberFormat="1" applyFill="1" applyAlignment="1">
      <alignment wrapText="1"/>
    </xf>
    <xf numFmtId="164" fontId="0" fillId="5" borderId="0" xfId="0" applyNumberFormat="1" applyFill="1" applyAlignment="1">
      <alignment wrapText="1"/>
    </xf>
    <xf numFmtId="0" fontId="0" fillId="0" borderId="0" xfId="0" applyNumberFormat="1" applyAlignment="1">
      <alignment wrapText="1"/>
    </xf>
    <xf numFmtId="6" fontId="0" fillId="0" borderId="0" xfId="0" applyNumberFormat="1" applyAlignment="1">
      <alignment wrapText="1"/>
    </xf>
    <xf numFmtId="0" fontId="0" fillId="3" borderId="0" xfId="0" applyNumberFormat="1" applyFill="1"/>
    <xf numFmtId="0" fontId="0" fillId="0" borderId="0" xfId="0" applyNumberFormat="1"/>
    <xf numFmtId="0" fontId="0" fillId="5" borderId="0" xfId="0" applyNumberFormat="1" applyFill="1"/>
    <xf numFmtId="6" fontId="0" fillId="0" borderId="0" xfId="0" applyNumberFormat="1"/>
    <xf numFmtId="0" fontId="0" fillId="0" borderId="0" xfId="0" applyAlignment="1">
      <alignment horizontal="right"/>
    </xf>
    <xf numFmtId="0" fontId="1" fillId="2" borderId="1" xfId="1"/>
    <xf numFmtId="9" fontId="1" fillId="2" borderId="1" xfId="1" applyNumberFormat="1"/>
    <xf numFmtId="0" fontId="6" fillId="0" borderId="0" xfId="0" applyFont="1"/>
    <xf numFmtId="164" fontId="6" fillId="0" borderId="0" xfId="0" applyNumberFormat="1" applyFont="1"/>
    <xf numFmtId="164" fontId="0" fillId="0" borderId="0" xfId="0" applyNumberForma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6" borderId="0" xfId="0" applyFont="1" applyFill="1"/>
    <xf numFmtId="164" fontId="2" fillId="6" borderId="0" xfId="0" applyNumberFormat="1" applyFont="1" applyFill="1"/>
  </cellXfs>
  <cellStyles count="4">
    <cellStyle name="Followed Hyperlink" xfId="3" builtinId="9" hidden="1"/>
    <cellStyle name="Hyperlink" xfId="2" builtinId="8" hidden="1"/>
    <cellStyle name="Input" xfId="1" builtinId="20"/>
    <cellStyle name="Normal" xfId="0" builtinId="0"/>
  </cellStyles>
  <dxfs count="7">
    <dxf>
      <numFmt numFmtId="164" formatCode="&quot;$&quot;#,##0.00"/>
    </dxf>
    <dxf>
      <fill>
        <patternFill patternType="solid">
          <fgColor indexed="64"/>
          <bgColor theme="0" tint="-4.9989318521683403E-2"/>
        </patternFill>
      </fill>
    </dxf>
    <dxf>
      <numFmt numFmtId="164" formatCode="&quot;$&quot;#,##0.00"/>
    </dxf>
    <dxf>
      <fill>
        <patternFill patternType="solid">
          <fgColor indexed="64"/>
          <bgColor theme="0" tint="-4.9989318521683403E-2"/>
        </patternFill>
      </fill>
    </dxf>
    <dxf>
      <numFmt numFmtId="164" formatCode="&quot;$&quot;#,##0.00"/>
    </dxf>
    <dxf>
      <numFmt numFmtId="10" formatCode="&quot;$&quot;#,##0_);[Red]\(&quot;$&quot;#,##0\)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5" name="Table5" displayName="Table5" ref="A1:E9" totalsRowShown="0">
  <autoFilter ref="A1:E9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Assets"/>
    <tableColumn id="2" name="Column1" dataDxfId="4"/>
    <tableColumn id="3" name="Column2" dataDxfId="3" totalsRowDxfId="1"/>
    <tableColumn id="4" name="Liabilities &amp; Owner Equity"/>
    <tableColumn id="5" name="Column3" dataDxfId="2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B8" headerRowCount="0" totalsRowShown="0">
  <tableColumns count="2">
    <tableColumn id="1" name="Column1"/>
    <tableColumn id="2" name="Column2" dataDxfId="5">
      <calculatedColumnFormula>'Income Statement'!D11</calculatedColumnFormula>
    </tableColumn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:B11" totalsRowShown="0">
  <autoFilter ref="A1:B11"/>
  <tableColumns count="2">
    <tableColumn id="1" name="Cash from Operations"/>
    <tableColumn id="2" name="Column1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C2" workbookViewId="0">
      <selection activeCell="D33" sqref="D33"/>
    </sheetView>
  </sheetViews>
  <sheetFormatPr baseColWidth="10" defaultRowHeight="16" x14ac:dyDescent="0.2"/>
  <cols>
    <col min="1" max="1" width="37.1640625" customWidth="1"/>
    <col min="2" max="2" width="10.83203125" style="8"/>
    <col min="3" max="3" width="11.83203125" style="1" bestFit="1" customWidth="1"/>
    <col min="4" max="4" width="10.83203125" style="1" customWidth="1"/>
    <col min="5" max="6" width="10.83203125" style="1"/>
    <col min="7" max="7" width="10.83203125" style="6"/>
    <col min="10" max="10" width="10.83203125" style="11"/>
    <col min="11" max="11" width="11.1640625" bestFit="1" customWidth="1"/>
    <col min="12" max="12" width="11.83203125" bestFit="1" customWidth="1"/>
  </cols>
  <sheetData>
    <row r="1" spans="1:12" ht="17" thickBot="1" x14ac:dyDescent="0.25">
      <c r="C1" s="4" t="s">
        <v>5</v>
      </c>
      <c r="D1" s="4"/>
      <c r="E1" s="4"/>
      <c r="F1" s="4"/>
      <c r="H1" s="5" t="s">
        <v>6</v>
      </c>
      <c r="I1" s="5"/>
      <c r="K1" s="5" t="s">
        <v>7</v>
      </c>
      <c r="L1" s="5"/>
    </row>
    <row r="2" spans="1:12" s="2" customFormat="1" ht="33" thickBot="1" x14ac:dyDescent="0.25">
      <c r="A2" s="10" t="s">
        <v>0</v>
      </c>
      <c r="B2" s="9"/>
      <c r="C2" s="2" t="s">
        <v>1</v>
      </c>
      <c r="D2" s="2" t="s">
        <v>2</v>
      </c>
      <c r="E2" s="2" t="s">
        <v>3</v>
      </c>
      <c r="F2" s="2" t="s">
        <v>4</v>
      </c>
      <c r="G2" s="7"/>
      <c r="H2" s="2" t="s">
        <v>24</v>
      </c>
      <c r="I2" s="2" t="s">
        <v>23</v>
      </c>
      <c r="J2" s="12"/>
      <c r="K2" s="2" t="s">
        <v>9</v>
      </c>
      <c r="L2" s="2" t="s">
        <v>10</v>
      </c>
    </row>
    <row r="4" spans="1:12" x14ac:dyDescent="0.2">
      <c r="A4" s="17" t="s">
        <v>11</v>
      </c>
      <c r="C4" s="13">
        <v>0</v>
      </c>
      <c r="D4" s="13">
        <v>0</v>
      </c>
      <c r="E4" s="13">
        <v>0</v>
      </c>
      <c r="F4" s="13">
        <v>0</v>
      </c>
      <c r="G4" s="14"/>
      <c r="H4" s="13">
        <v>0</v>
      </c>
      <c r="I4" s="13">
        <v>0</v>
      </c>
      <c r="J4" s="16"/>
      <c r="K4" s="13">
        <v>0</v>
      </c>
      <c r="L4" s="13">
        <v>0</v>
      </c>
    </row>
    <row r="5" spans="1:12" x14ac:dyDescent="0.2">
      <c r="C5" s="13"/>
      <c r="D5" s="13"/>
      <c r="E5" s="13"/>
      <c r="F5" s="13"/>
      <c r="G5" s="14"/>
      <c r="H5" s="15"/>
      <c r="I5" s="15"/>
      <c r="J5" s="16"/>
      <c r="K5" s="15"/>
      <c r="L5" s="15"/>
    </row>
    <row r="6" spans="1:12" x14ac:dyDescent="0.2">
      <c r="A6" t="s">
        <v>14</v>
      </c>
      <c r="C6" s="13">
        <v>240000</v>
      </c>
      <c r="D6" s="13"/>
      <c r="E6" s="13"/>
      <c r="F6" s="13"/>
      <c r="G6" s="14"/>
      <c r="H6" s="15"/>
      <c r="I6" s="15"/>
      <c r="J6" s="16"/>
      <c r="K6" s="15">
        <v>240000</v>
      </c>
      <c r="L6" s="15"/>
    </row>
    <row r="7" spans="1:12" x14ac:dyDescent="0.2">
      <c r="A7" t="s">
        <v>15</v>
      </c>
      <c r="C7" s="26">
        <v>-70000</v>
      </c>
      <c r="D7" s="25"/>
      <c r="E7" s="25"/>
      <c r="F7" s="26">
        <v>70000</v>
      </c>
      <c r="G7" s="27"/>
      <c r="H7" s="28"/>
      <c r="I7" s="28"/>
      <c r="J7" s="29"/>
      <c r="K7" s="28"/>
      <c r="L7" s="28"/>
    </row>
    <row r="8" spans="1:12" x14ac:dyDescent="0.2">
      <c r="A8" t="s">
        <v>16</v>
      </c>
      <c r="C8" s="25"/>
      <c r="D8" s="25"/>
      <c r="E8" s="25"/>
      <c r="F8" s="26">
        <v>-10000</v>
      </c>
      <c r="G8" s="27"/>
      <c r="H8" s="28"/>
      <c r="I8" s="28"/>
      <c r="J8" s="29"/>
      <c r="K8" s="28"/>
      <c r="L8" s="30">
        <v>-10000</v>
      </c>
    </row>
    <row r="9" spans="1:12" x14ac:dyDescent="0.2">
      <c r="A9" t="s">
        <v>17</v>
      </c>
      <c r="C9" s="25"/>
      <c r="D9" s="25"/>
      <c r="E9" s="26">
        <v>99000</v>
      </c>
      <c r="F9" s="25"/>
      <c r="G9" s="27"/>
      <c r="H9" s="30">
        <v>99000</v>
      </c>
      <c r="I9" s="28"/>
      <c r="J9" s="29"/>
      <c r="K9" s="28"/>
      <c r="L9" s="28"/>
    </row>
    <row r="10" spans="1:12" x14ac:dyDescent="0.2">
      <c r="A10" t="s">
        <v>18</v>
      </c>
      <c r="C10" s="26">
        <v>-94000</v>
      </c>
      <c r="D10" s="25"/>
      <c r="E10" s="25"/>
      <c r="F10" s="25"/>
      <c r="G10" s="27"/>
      <c r="H10" s="30">
        <v>-94000</v>
      </c>
      <c r="I10" s="28"/>
      <c r="J10" s="29"/>
      <c r="K10" s="28"/>
      <c r="L10" s="28"/>
    </row>
    <row r="11" spans="1:12" x14ac:dyDescent="0.2">
      <c r="A11" t="s">
        <v>19</v>
      </c>
      <c r="C11" s="25"/>
      <c r="D11" s="25"/>
      <c r="E11" s="26">
        <v>-90000</v>
      </c>
      <c r="F11" s="25"/>
      <c r="G11" s="27"/>
      <c r="H11" s="28"/>
      <c r="I11" s="28"/>
      <c r="J11" s="29"/>
      <c r="K11" s="28"/>
      <c r="L11" s="30">
        <v>-90000</v>
      </c>
    </row>
    <row r="12" spans="1:12" x14ac:dyDescent="0.2">
      <c r="A12" t="s">
        <v>20</v>
      </c>
      <c r="C12" s="25"/>
      <c r="D12" s="26">
        <v>200000</v>
      </c>
      <c r="E12" s="25"/>
      <c r="F12" s="25"/>
      <c r="G12" s="27"/>
      <c r="H12" s="28"/>
      <c r="I12" s="28"/>
      <c r="J12" s="29"/>
      <c r="K12" s="28"/>
      <c r="L12" s="30">
        <v>200000</v>
      </c>
    </row>
    <row r="13" spans="1:12" x14ac:dyDescent="0.2">
      <c r="A13" t="s">
        <v>21</v>
      </c>
      <c r="C13" s="26">
        <v>180000</v>
      </c>
      <c r="D13" s="26">
        <v>-180000</v>
      </c>
      <c r="E13" s="25"/>
      <c r="F13" s="25"/>
      <c r="G13" s="27"/>
      <c r="H13" s="28"/>
      <c r="I13" s="28"/>
      <c r="J13" s="29"/>
      <c r="K13" s="28"/>
      <c r="L13" s="28"/>
    </row>
    <row r="14" spans="1:12" x14ac:dyDescent="0.2">
      <c r="A14" t="s">
        <v>22</v>
      </c>
      <c r="C14" s="25"/>
      <c r="D14" s="25"/>
      <c r="E14" s="25"/>
      <c r="F14" s="25"/>
      <c r="G14" s="27"/>
      <c r="H14" s="28"/>
      <c r="I14" s="30">
        <v>55000</v>
      </c>
      <c r="J14" s="29"/>
      <c r="K14" s="28"/>
      <c r="L14" s="30">
        <v>-55000</v>
      </c>
    </row>
    <row r="15" spans="1:12" x14ac:dyDescent="0.2">
      <c r="A15" t="s">
        <v>25</v>
      </c>
      <c r="C15" s="26">
        <v>-46000</v>
      </c>
      <c r="D15" s="25"/>
      <c r="E15" s="25"/>
      <c r="F15" s="25"/>
      <c r="G15" s="27"/>
      <c r="H15" s="28"/>
      <c r="I15" s="30">
        <v>-46000</v>
      </c>
      <c r="J15" s="29"/>
      <c r="K15" s="28"/>
      <c r="L15" s="28"/>
    </row>
    <row r="16" spans="1:12" x14ac:dyDescent="0.2">
      <c r="A16" t="s">
        <v>27</v>
      </c>
      <c r="C16" s="26">
        <v>-5000</v>
      </c>
      <c r="D16" s="25"/>
      <c r="E16" s="25"/>
      <c r="F16" s="25"/>
      <c r="G16" s="27"/>
      <c r="H16" s="28"/>
      <c r="I16" s="28"/>
      <c r="J16" s="29"/>
      <c r="K16" s="28"/>
      <c r="L16" s="30">
        <v>-5000</v>
      </c>
    </row>
    <row r="17" spans="1:12" x14ac:dyDescent="0.2">
      <c r="A17" t="s">
        <v>26</v>
      </c>
      <c r="C17" s="26">
        <f>-'Income Statement'!B7</f>
        <v>13880</v>
      </c>
      <c r="D17" s="25"/>
      <c r="E17" s="25"/>
      <c r="F17" s="25"/>
      <c r="G17" s="27"/>
      <c r="H17" s="28"/>
      <c r="I17" s="28"/>
      <c r="J17" s="29"/>
      <c r="K17" s="28"/>
      <c r="L17" s="30">
        <f>C17</f>
        <v>13880</v>
      </c>
    </row>
    <row r="18" spans="1:12" x14ac:dyDescent="0.2">
      <c r="C18" s="25"/>
      <c r="D18" s="25"/>
      <c r="E18" s="25"/>
      <c r="F18" s="25"/>
      <c r="G18" s="27"/>
      <c r="H18" s="28"/>
      <c r="I18" s="28"/>
      <c r="J18" s="29"/>
      <c r="K18" s="28"/>
      <c r="L18" s="28"/>
    </row>
    <row r="19" spans="1:12" x14ac:dyDescent="0.2">
      <c r="C19" s="25"/>
      <c r="D19" s="25"/>
      <c r="E19" s="25"/>
      <c r="F19" s="25"/>
      <c r="G19" s="27"/>
      <c r="H19" s="28"/>
      <c r="I19" s="28"/>
      <c r="J19" s="29"/>
      <c r="K19" s="28"/>
      <c r="L19" s="28"/>
    </row>
    <row r="20" spans="1:12" x14ac:dyDescent="0.2">
      <c r="C20" s="25"/>
      <c r="D20" s="25"/>
      <c r="E20" s="25"/>
      <c r="F20" s="25"/>
      <c r="G20" s="27"/>
      <c r="H20" s="28"/>
      <c r="I20" s="28"/>
      <c r="J20" s="29"/>
      <c r="K20" s="28"/>
      <c r="L20" s="28"/>
    </row>
    <row r="21" spans="1:12" x14ac:dyDescent="0.2">
      <c r="C21" s="25"/>
      <c r="D21" s="25"/>
      <c r="E21" s="25"/>
      <c r="F21" s="25"/>
      <c r="G21" s="27"/>
      <c r="H21" s="28"/>
      <c r="I21" s="28"/>
      <c r="J21" s="29"/>
      <c r="K21" s="28"/>
      <c r="L21" s="28"/>
    </row>
    <row r="22" spans="1:12" x14ac:dyDescent="0.2">
      <c r="C22" s="25"/>
      <c r="D22" s="25"/>
      <c r="E22" s="25"/>
      <c r="F22" s="25"/>
      <c r="G22" s="27"/>
      <c r="H22" s="28"/>
      <c r="I22" s="28"/>
      <c r="J22" s="29"/>
      <c r="K22" s="28"/>
      <c r="L22" s="28"/>
    </row>
    <row r="23" spans="1:12" x14ac:dyDescent="0.2">
      <c r="C23" s="25"/>
      <c r="D23" s="25"/>
      <c r="E23" s="25"/>
      <c r="F23" s="25"/>
      <c r="G23" s="27"/>
      <c r="H23" s="28"/>
      <c r="I23" s="28"/>
      <c r="J23" s="29"/>
      <c r="K23" s="28"/>
      <c r="L23" s="28"/>
    </row>
    <row r="24" spans="1:12" x14ac:dyDescent="0.2">
      <c r="C24" s="25"/>
      <c r="D24" s="25"/>
      <c r="E24" s="25"/>
      <c r="F24" s="25"/>
      <c r="G24" s="27"/>
      <c r="H24" s="28"/>
      <c r="I24" s="28"/>
      <c r="J24" s="29"/>
      <c r="K24" s="28"/>
      <c r="L24" s="28"/>
    </row>
    <row r="25" spans="1:12" x14ac:dyDescent="0.2">
      <c r="C25" s="25"/>
      <c r="D25" s="25"/>
      <c r="E25" s="25"/>
      <c r="F25" s="25"/>
      <c r="G25" s="27"/>
      <c r="H25" s="28"/>
      <c r="I25" s="28"/>
      <c r="J25" s="29"/>
      <c r="K25" s="28"/>
      <c r="L25" s="28"/>
    </row>
    <row r="26" spans="1:12" x14ac:dyDescent="0.2">
      <c r="C26" s="25"/>
      <c r="D26" s="25"/>
      <c r="E26" s="25"/>
      <c r="F26" s="25"/>
      <c r="G26" s="27"/>
      <c r="H26" s="28"/>
      <c r="I26" s="28"/>
      <c r="J26" s="29"/>
      <c r="K26" s="28"/>
      <c r="L26" s="28"/>
    </row>
    <row r="27" spans="1:12" x14ac:dyDescent="0.2">
      <c r="C27" s="25"/>
      <c r="D27" s="25"/>
      <c r="E27" s="25"/>
      <c r="F27" s="25"/>
      <c r="G27" s="27"/>
      <c r="H27" s="28"/>
      <c r="I27" s="28"/>
      <c r="J27" s="29"/>
      <c r="K27" s="28"/>
      <c r="L27" s="28"/>
    </row>
    <row r="28" spans="1:12" x14ac:dyDescent="0.2">
      <c r="C28" s="25"/>
      <c r="D28" s="25"/>
      <c r="E28" s="25"/>
      <c r="F28" s="25"/>
      <c r="G28" s="27"/>
      <c r="H28" s="28"/>
      <c r="I28" s="28"/>
      <c r="J28" s="29"/>
      <c r="K28" s="28"/>
      <c r="L28" s="28"/>
    </row>
    <row r="29" spans="1:12" x14ac:dyDescent="0.2">
      <c r="C29" s="25"/>
      <c r="D29" s="25"/>
      <c r="E29" s="25"/>
      <c r="F29" s="25"/>
      <c r="G29" s="27"/>
      <c r="H29" s="28"/>
      <c r="I29" s="28"/>
      <c r="J29" s="29"/>
      <c r="K29" s="28"/>
      <c r="L29" s="28"/>
    </row>
    <row r="30" spans="1:12" x14ac:dyDescent="0.2">
      <c r="C30" s="25"/>
      <c r="D30" s="25"/>
      <c r="E30" s="25"/>
      <c r="F30" s="25"/>
      <c r="G30" s="27"/>
      <c r="H30" s="28"/>
      <c r="I30" s="28"/>
      <c r="J30" s="29"/>
      <c r="K30" s="28"/>
      <c r="L30" s="28"/>
    </row>
    <row r="31" spans="1:12" x14ac:dyDescent="0.2">
      <c r="C31" s="25"/>
      <c r="D31" s="25"/>
      <c r="E31" s="25"/>
      <c r="F31" s="25"/>
      <c r="G31" s="27"/>
      <c r="H31" s="28"/>
      <c r="I31" s="28"/>
      <c r="J31" s="29"/>
      <c r="K31" s="28"/>
      <c r="L31" s="28"/>
    </row>
    <row r="32" spans="1:12" x14ac:dyDescent="0.2">
      <c r="C32" s="13"/>
      <c r="D32" s="13"/>
      <c r="E32" s="13"/>
      <c r="F32" s="13"/>
      <c r="G32" s="14"/>
      <c r="H32" s="15"/>
      <c r="I32" s="15"/>
      <c r="J32" s="16"/>
      <c r="K32" s="15"/>
      <c r="L32" s="15"/>
    </row>
    <row r="33" spans="1:12" x14ac:dyDescent="0.2">
      <c r="A33" s="17" t="s">
        <v>12</v>
      </c>
      <c r="C33" s="13">
        <f>SUM(C4:C32)</f>
        <v>218880</v>
      </c>
      <c r="D33" s="13">
        <f t="shared" ref="D33:L33" si="0">SUM(D4:D32)</f>
        <v>20000</v>
      </c>
      <c r="E33" s="13">
        <f t="shared" si="0"/>
        <v>9000</v>
      </c>
      <c r="F33" s="13">
        <f t="shared" si="0"/>
        <v>60000</v>
      </c>
      <c r="G33" s="14"/>
      <c r="H33" s="13">
        <f t="shared" si="0"/>
        <v>5000</v>
      </c>
      <c r="I33" s="13">
        <f t="shared" si="0"/>
        <v>9000</v>
      </c>
      <c r="J33" s="16"/>
      <c r="K33" s="13">
        <f t="shared" si="0"/>
        <v>240000</v>
      </c>
      <c r="L33" s="13">
        <f t="shared" si="0"/>
        <v>53880</v>
      </c>
    </row>
    <row r="34" spans="1:12" x14ac:dyDescent="0.2">
      <c r="C34" s="13"/>
      <c r="D34" s="13"/>
      <c r="E34" s="13"/>
      <c r="F34" s="13"/>
      <c r="G34" s="14"/>
      <c r="H34" s="15"/>
      <c r="I34" s="15"/>
      <c r="J34" s="16"/>
      <c r="K34" s="15"/>
      <c r="L34" s="15"/>
    </row>
    <row r="35" spans="1:12" x14ac:dyDescent="0.2">
      <c r="C35" s="13"/>
      <c r="D35" s="13"/>
      <c r="E35" s="13"/>
      <c r="F35" s="13"/>
      <c r="G35" s="14"/>
      <c r="H35" s="15"/>
      <c r="I35" s="15"/>
      <c r="J35" s="16"/>
      <c r="K35" s="15"/>
      <c r="L35" s="15"/>
    </row>
    <row r="36" spans="1:12" s="1" customFormat="1" ht="32" x14ac:dyDescent="0.2">
      <c r="A36" s="21" t="s">
        <v>13</v>
      </c>
      <c r="B36" s="22"/>
      <c r="C36" s="13"/>
      <c r="D36" s="18" t="s">
        <v>5</v>
      </c>
      <c r="E36" s="19">
        <f>SUM(C33:F33)</f>
        <v>307880</v>
      </c>
      <c r="F36" s="19"/>
      <c r="G36" s="23"/>
      <c r="H36" s="18" t="s">
        <v>6</v>
      </c>
      <c r="I36" s="13">
        <f>SUM(H33:I33)</f>
        <v>14000</v>
      </c>
      <c r="J36" s="24"/>
      <c r="K36" s="18" t="s">
        <v>7</v>
      </c>
      <c r="L36" s="13">
        <f>SUM(K33:L33)</f>
        <v>293880</v>
      </c>
    </row>
    <row r="37" spans="1:12" x14ac:dyDescent="0.2">
      <c r="C37" s="13"/>
      <c r="D37" s="13"/>
      <c r="E37" s="13"/>
      <c r="F37" s="13"/>
      <c r="G37" s="14"/>
      <c r="H37" s="15"/>
      <c r="I37" s="15"/>
      <c r="J37" s="16"/>
      <c r="K37" s="15"/>
      <c r="L37" s="15"/>
    </row>
  </sheetData>
  <mergeCells count="4">
    <mergeCell ref="C1:F1"/>
    <mergeCell ref="H1:I1"/>
    <mergeCell ref="K1:L1"/>
    <mergeCell ref="E36:F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3" sqref="B13"/>
    </sheetView>
  </sheetViews>
  <sheetFormatPr baseColWidth="10" defaultRowHeight="16" x14ac:dyDescent="0.2"/>
  <cols>
    <col min="1" max="1" width="32.5" customWidth="1"/>
    <col min="2" max="2" width="15.1640625" style="15" customWidth="1"/>
    <col min="3" max="3" width="4.1640625" style="11" customWidth="1"/>
    <col min="4" max="4" width="32.5" customWidth="1"/>
    <col min="5" max="5" width="11.1640625" style="15" bestFit="1" customWidth="1"/>
  </cols>
  <sheetData>
    <row r="1" spans="1:5" x14ac:dyDescent="0.2">
      <c r="A1" t="s">
        <v>5</v>
      </c>
      <c r="B1" s="15" t="s">
        <v>32</v>
      </c>
      <c r="C1" s="11" t="s">
        <v>33</v>
      </c>
      <c r="D1" t="s">
        <v>36</v>
      </c>
      <c r="E1" s="15" t="s">
        <v>45</v>
      </c>
    </row>
    <row r="2" spans="1:5" x14ac:dyDescent="0.2">
      <c r="A2" t="s">
        <v>37</v>
      </c>
      <c r="B2" s="15">
        <f>'Transaction Summary'!C33</f>
        <v>218880</v>
      </c>
      <c r="D2" t="s">
        <v>8</v>
      </c>
      <c r="E2" s="15">
        <f>'Transaction Summary'!H33</f>
        <v>5000</v>
      </c>
    </row>
    <row r="3" spans="1:5" x14ac:dyDescent="0.2">
      <c r="A3" t="s">
        <v>38</v>
      </c>
      <c r="B3" s="15">
        <f>'Transaction Summary'!D33</f>
        <v>20000</v>
      </c>
      <c r="D3" s="34" t="s">
        <v>23</v>
      </c>
      <c r="E3" s="15">
        <f>'Transaction Summary'!I33</f>
        <v>9000</v>
      </c>
    </row>
    <row r="4" spans="1:5" x14ac:dyDescent="0.2">
      <c r="A4" s="34" t="s">
        <v>3</v>
      </c>
      <c r="B4" s="35">
        <f>'Transaction Summary'!E33</f>
        <v>9000</v>
      </c>
      <c r="D4" s="31" t="s">
        <v>41</v>
      </c>
      <c r="E4" s="15">
        <f>SUM(E2:E3)</f>
        <v>14000</v>
      </c>
    </row>
    <row r="5" spans="1:5" x14ac:dyDescent="0.2">
      <c r="A5" s="31" t="s">
        <v>39</v>
      </c>
      <c r="B5" s="36">
        <f>SUM(B2:B4)</f>
        <v>247880</v>
      </c>
    </row>
    <row r="6" spans="1:5" x14ac:dyDescent="0.2">
      <c r="A6" t="s">
        <v>40</v>
      </c>
      <c r="B6" s="15">
        <f>'Transaction Summary'!F33</f>
        <v>60000</v>
      </c>
      <c r="D6" t="s">
        <v>9</v>
      </c>
      <c r="E6" s="15">
        <f>'Transaction Summary'!K33</f>
        <v>240000</v>
      </c>
    </row>
    <row r="7" spans="1:5" x14ac:dyDescent="0.2">
      <c r="D7" t="s">
        <v>42</v>
      </c>
      <c r="E7" s="15">
        <f>'Transaction Summary'!L33</f>
        <v>53880</v>
      </c>
    </row>
    <row r="8" spans="1:5" x14ac:dyDescent="0.2">
      <c r="D8" s="31" t="s">
        <v>43</v>
      </c>
      <c r="E8" s="15">
        <f>SUM(E6:E7)</f>
        <v>293880</v>
      </c>
    </row>
    <row r="9" spans="1:5" x14ac:dyDescent="0.2">
      <c r="A9" t="s">
        <v>46</v>
      </c>
      <c r="B9" s="15">
        <f>SUM(B5:B6)</f>
        <v>307880</v>
      </c>
      <c r="D9" t="s">
        <v>44</v>
      </c>
      <c r="E9" s="15">
        <f>E8+E4</f>
        <v>307880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F10" sqref="F10"/>
    </sheetView>
  </sheetViews>
  <sheetFormatPr baseColWidth="10" defaultRowHeight="16" x14ac:dyDescent="0.2"/>
  <cols>
    <col min="1" max="1" width="18.6640625" bestFit="1" customWidth="1"/>
    <col min="2" max="2" width="11" customWidth="1"/>
    <col min="5" max="5" width="11.1640625" customWidth="1"/>
  </cols>
  <sheetData>
    <row r="2" spans="1:6" x14ac:dyDescent="0.2">
      <c r="A2" t="s">
        <v>20</v>
      </c>
      <c r="B2" s="30">
        <f>'Transaction Summary'!D12</f>
        <v>200000</v>
      </c>
      <c r="E2" s="32" t="s">
        <v>35</v>
      </c>
      <c r="F2" s="33">
        <v>0.4</v>
      </c>
    </row>
    <row r="3" spans="1:6" x14ac:dyDescent="0.2">
      <c r="A3" t="s">
        <v>28</v>
      </c>
      <c r="B3" s="30">
        <f>'Transaction Summary'!E11</f>
        <v>-90000</v>
      </c>
    </row>
    <row r="4" spans="1:6" x14ac:dyDescent="0.2">
      <c r="A4" s="37" t="s">
        <v>29</v>
      </c>
      <c r="B4" s="30">
        <f>SUM(B2:B3)</f>
        <v>110000</v>
      </c>
    </row>
    <row r="5" spans="1:6" x14ac:dyDescent="0.2">
      <c r="A5" t="s">
        <v>30</v>
      </c>
      <c r="B5" s="30">
        <v>-10000</v>
      </c>
    </row>
    <row r="6" spans="1:6" x14ac:dyDescent="0.2">
      <c r="A6" t="s">
        <v>31</v>
      </c>
      <c r="B6" s="30">
        <f>'Transaction Summary'!L14</f>
        <v>-55000</v>
      </c>
    </row>
    <row r="7" spans="1:6" x14ac:dyDescent="0.2">
      <c r="A7" s="37" t="s">
        <v>34</v>
      </c>
      <c r="B7" s="30">
        <f>(B6-F9)*F2</f>
        <v>-13880</v>
      </c>
    </row>
    <row r="8" spans="1:6" x14ac:dyDescent="0.2">
      <c r="A8" s="17" t="s">
        <v>47</v>
      </c>
      <c r="B8" s="30">
        <f>SUM(B4:B7)</f>
        <v>31120</v>
      </c>
    </row>
    <row r="9" spans="1:6" ht="32" x14ac:dyDescent="0.2">
      <c r="E9" s="1" t="s">
        <v>48</v>
      </c>
      <c r="F9" s="30">
        <v>-20300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7" sqref="B7"/>
    </sheetView>
  </sheetViews>
  <sheetFormatPr baseColWidth="10" defaultRowHeight="16" x14ac:dyDescent="0.2"/>
  <cols>
    <col min="1" max="1" width="35" bestFit="1" customWidth="1"/>
    <col min="2" max="2" width="11.83203125" style="15" bestFit="1" customWidth="1"/>
  </cols>
  <sheetData>
    <row r="1" spans="1:6" x14ac:dyDescent="0.2">
      <c r="A1" s="17" t="s">
        <v>49</v>
      </c>
      <c r="B1" s="15" t="s">
        <v>32</v>
      </c>
    </row>
    <row r="2" spans="1:6" x14ac:dyDescent="0.2">
      <c r="A2" s="38" t="s">
        <v>47</v>
      </c>
      <c r="B2" s="15">
        <f>'Income Statement'!B8</f>
        <v>31120</v>
      </c>
    </row>
    <row r="3" spans="1:6" x14ac:dyDescent="0.2">
      <c r="A3" s="38" t="s">
        <v>50</v>
      </c>
      <c r="B3" s="15">
        <f>-'Income Statement'!B5</f>
        <v>10000</v>
      </c>
    </row>
    <row r="4" spans="1:6" x14ac:dyDescent="0.2">
      <c r="A4" s="38" t="s">
        <v>55</v>
      </c>
      <c r="B4" s="15">
        <f>-'Transaction Summary'!D33</f>
        <v>-20000</v>
      </c>
    </row>
    <row r="5" spans="1:6" x14ac:dyDescent="0.2">
      <c r="A5" s="38" t="s">
        <v>56</v>
      </c>
      <c r="B5" s="15">
        <f>-'Transaction Summary'!E33</f>
        <v>-9000</v>
      </c>
    </row>
    <row r="6" spans="1:6" x14ac:dyDescent="0.2">
      <c r="A6" s="38" t="s">
        <v>57</v>
      </c>
      <c r="B6" s="15">
        <f>'Transaction Summary'!H33</f>
        <v>5000</v>
      </c>
    </row>
    <row r="7" spans="1:6" x14ac:dyDescent="0.2">
      <c r="A7" s="38" t="s">
        <v>58</v>
      </c>
      <c r="B7" s="15">
        <f>'Transaction Summary'!I33</f>
        <v>9000</v>
      </c>
    </row>
    <row r="8" spans="1:6" x14ac:dyDescent="0.2">
      <c r="A8" s="39" t="s">
        <v>51</v>
      </c>
      <c r="B8" s="20">
        <f>SUM(B2:B7)</f>
        <v>26120</v>
      </c>
    </row>
    <row r="9" spans="1:6" x14ac:dyDescent="0.2">
      <c r="A9" s="3" t="s">
        <v>52</v>
      </c>
      <c r="B9" s="20">
        <f>'Transaction Summary'!C7</f>
        <v>-70000</v>
      </c>
    </row>
    <row r="10" spans="1:6" x14ac:dyDescent="0.2">
      <c r="A10" s="3" t="s">
        <v>53</v>
      </c>
      <c r="B10" s="20">
        <f>('Transaction Summary'!C6+'Transaction Summary'!C16)</f>
        <v>235000</v>
      </c>
    </row>
    <row r="11" spans="1:6" x14ac:dyDescent="0.2">
      <c r="A11" s="40" t="s">
        <v>54</v>
      </c>
      <c r="B11" s="41">
        <f>SUM(B8:B10)</f>
        <v>191120</v>
      </c>
    </row>
    <row r="12" spans="1:6" x14ac:dyDescent="0.2">
      <c r="A12" s="17"/>
      <c r="B12" s="17"/>
      <c r="F12" s="1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Transaction Summary</vt:lpstr>
      <vt:lpstr>Balance Sheet</vt:lpstr>
      <vt:lpstr>Income Statement</vt:lpstr>
      <vt:lpstr>Cashflow Statement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2016-05-30T22:01:28Z</dcterms:created>
  <dcterms:modified xsi:type="dcterms:W3CDTF">2016-05-30T23:23:11Z</dcterms:modified>
</cp:coreProperties>
</file>