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nare\Desktop\IRCBO LA COURSES\NEW COURSES\IRCBO BCMS LA\"/>
    </mc:Choice>
  </mc:AlternateContent>
  <xr:revisionPtr revIDLastSave="0" documentId="13_ncr:1_{99E034B8-0A05-4AA0-8B71-E0CA0E7966AE}" xr6:coauthVersionLast="47" xr6:coauthVersionMax="47" xr10:uidLastSave="{00000000-0000-0000-0000-000000000000}"/>
  <bookViews>
    <workbookView xWindow="-110" yWindow="-110" windowWidth="19420" windowHeight="10420" firstSheet="15" activeTab="18" xr2:uid="{A80E3175-019D-49CB-958E-7B1AE914CE4F}"/>
  </bookViews>
  <sheets>
    <sheet name="Company Background" sheetId="2" r:id="rId1"/>
    <sheet name="GUIDANCE FOR THIS EXERCISE" sheetId="1" r:id="rId2"/>
    <sheet name="&lt;I&gt; INTERESTED PARTIES" sheetId="4" r:id="rId3"/>
    <sheet name="&lt;I&gt; SCOPE &amp; CONTEXT" sheetId="3" r:id="rId4"/>
    <sheet name="&lt;I&gt; MANAGEMENT RESPONSIBILITY" sheetId="5" r:id="rId5"/>
    <sheet name="&lt;I&gt; BCMS POLICY" sheetId="6" r:id="rId6"/>
    <sheet name="BIA 1" sheetId="7" r:id="rId7"/>
    <sheet name="BIA 2" sheetId="8" r:id="rId8"/>
    <sheet name="&lt;I&gt; BIA SELECTION" sheetId="9" r:id="rId9"/>
    <sheet name="RA1" sheetId="17" r:id="rId10"/>
    <sheet name="RA 2" sheetId="18" r:id="rId11"/>
    <sheet name="&lt;I&gt; RA SELECTION" sheetId="19" r:id="rId12"/>
    <sheet name="&lt;I&gt; BCMS OBJECTIVES" sheetId="26" r:id="rId13"/>
    <sheet name="BRPs  BCP 1" sheetId="20" r:id="rId14"/>
    <sheet name="BRPs BCP 2" sheetId="21" r:id="rId15"/>
    <sheet name="&lt;I&gt; BRP SEECTION" sheetId="22" r:id="rId16"/>
    <sheet name="&lt;I&gt; BRP TESTING" sheetId="25" r:id="rId17"/>
    <sheet name="CHANGE MANAGEMENT 1" sheetId="23" r:id="rId18"/>
    <sheet name="CHANGE MANAGEMENT 2" sheetId="24"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22" l="1"/>
  <c r="F12" i="22"/>
  <c r="J16" i="19"/>
  <c r="T29" i="5"/>
  <c r="F18" i="3"/>
  <c r="O19" i="6"/>
  <c r="K11" i="9"/>
  <c r="J17" i="26"/>
  <c r="F17" i="26"/>
  <c r="F16" i="19" l="1"/>
  <c r="E19" i="6"/>
  <c r="F11" i="9"/>
  <c r="R29" i="5"/>
  <c r="F16" i="6"/>
  <c r="E18" i="3"/>
  <c r="Q29" i="4"/>
  <c r="C4" i="23"/>
  <c r="A8" i="7" l="1"/>
  <c r="A9" i="7" s="1"/>
  <c r="F15" i="3" l="1"/>
</calcChain>
</file>

<file path=xl/sharedStrings.xml><?xml version="1.0" encoding="utf-8"?>
<sst xmlns="http://schemas.openxmlformats.org/spreadsheetml/2006/main" count="416" uniqueCount="217">
  <si>
    <t>XYZ COMPANY LTD.</t>
  </si>
  <si>
    <t xml:space="preserve">APEX MANUAL </t>
  </si>
  <si>
    <t>ISO 22301:2019</t>
  </si>
  <si>
    <t>Company Background</t>
  </si>
  <si>
    <t>XYZ TRAVEL BANK  &amp; LEASE LTD.</t>
  </si>
  <si>
    <t>XYZ TRAVEL BANK I&amp; LEASE LTD. was established with a vision to provide exclusively for Private &amp; Corporate Vehicle Financing and Vehicle leasing  to individuals and corporates, internationally. The operations are exclusively started of with Europe and Middle East countries, to start with for first 10 years. The Vehicle Financing is provided to Individuals and also provide Vehicle leasing for short term and long term to individuals and corporates based on the time-line selected by customers.
The bank also has Vehicle warehouses with repair shops and painting booths in each Capital of each country. The two business verticles of Vehicle Finance and Vehicle leasing are interconnected to an account for each customer entity (Individual / Corporate). At the end of each month / time selected by customers, the invoice is raised automatically in Banks  accounts and lease accounts are managed in the CBS (Central Banking System), which is designed and implemented on IT platform. The CBS system is on IT Platform with DC (Data Centre)  &amp; DR (Disaster Recovery) outsourced to AWS (Amazon Web Services) in each country of Eurpoe and Middle East. The DC is mainly in the capital of each country where the Bank has its Country HO &amp; DR is also is in another city (where AWS DC exists) in the same country. The Call centre for country operations is situatd in every HO, in each country.
To start with the BCMS (Business Continuity Management System) is applicable to UAE only of middle east, and the Bank once get certified towards it UAE operations, towards ISO 22301:2019 would implement the same system in other countries, in future, in phased manner.</t>
  </si>
  <si>
    <t>1. SCOPE:</t>
  </si>
  <si>
    <t>ORGANIZATION CHART</t>
  </si>
  <si>
    <t>INTERNAL INTERESTED PARTIES</t>
  </si>
  <si>
    <t>Internal Interested Parties</t>
  </si>
  <si>
    <t>MD &amp; CEO</t>
  </si>
  <si>
    <t>HEAD OPERATIONS</t>
  </si>
  <si>
    <t>2.1 ASSET FINANCE</t>
  </si>
  <si>
    <t>2.1 a) MARKETING &amp; SALES</t>
  </si>
  <si>
    <t>2.1 b)  ASSET ACCOUNTING &amp; BILLING</t>
  </si>
  <si>
    <t>2.1 c) BILLS RECEIVABLES</t>
  </si>
  <si>
    <t>2.2 ASSET LEASE</t>
  </si>
  <si>
    <t>2.2 a) MARKETING &amp; SALES</t>
  </si>
  <si>
    <t>2.2 b)  ASSET ACCOUNTING &amp; BILLING</t>
  </si>
  <si>
    <t>2.3 c) BILLS RECEIVABLES</t>
  </si>
  <si>
    <t>HEAD SUPPORT</t>
  </si>
  <si>
    <t>3.1 HUMAN RESOURCES</t>
  </si>
  <si>
    <t>3.2 ADMINISTRATION</t>
  </si>
  <si>
    <t>3.3 ASSET WAREHOUSE &amp; MAINTENANCE</t>
  </si>
  <si>
    <t>3.4 CUSTOMER CARE (CALL CENTRE)</t>
  </si>
  <si>
    <t>HEAD - INFORMATION TECHNOLOGY</t>
  </si>
  <si>
    <t>4.1 IT ADMINISTRATION</t>
  </si>
  <si>
    <t>HEAD - RISK &amp; COMPLIANCE</t>
  </si>
  <si>
    <t>5.1 LEGAL</t>
  </si>
  <si>
    <t>5.2 INTERNAL AUDIT &amp; COMPLIANCE</t>
  </si>
  <si>
    <t>External Interested Parties</t>
  </si>
  <si>
    <t>I-1</t>
  </si>
  <si>
    <t>I - 2</t>
  </si>
  <si>
    <t>I - 3</t>
  </si>
  <si>
    <t>I - 4</t>
  </si>
  <si>
    <t>I - 5</t>
  </si>
  <si>
    <t>E - 1</t>
  </si>
  <si>
    <t>UAE GOVERNMENT (REGULATORS)</t>
  </si>
  <si>
    <t>E - 2</t>
  </si>
  <si>
    <t>UASE EMERGENCY SERVICES</t>
  </si>
  <si>
    <t>E - 3</t>
  </si>
  <si>
    <t>E2.1  POLICE</t>
  </si>
  <si>
    <t>E.2.2 FIRE</t>
  </si>
  <si>
    <t>E2.3 AMBULANCE &amp; HOSPITAL</t>
  </si>
  <si>
    <t>PHYSICAL SECURITY AGENCIES</t>
  </si>
  <si>
    <t>COURIER SERVICES</t>
  </si>
  <si>
    <t>E - 4</t>
  </si>
  <si>
    <t>E - 5</t>
  </si>
  <si>
    <t>VEHICLE PICKUP SERIVCE PROVIDERS (TOWING)</t>
  </si>
  <si>
    <t>E - 6</t>
  </si>
  <si>
    <t>OPTION A</t>
  </si>
  <si>
    <t>OPTION B</t>
  </si>
  <si>
    <t>INTERNET SERVICE PROVIDERS</t>
  </si>
  <si>
    <t>E - 7</t>
  </si>
  <si>
    <t xml:space="preserve">DC &amp; DR SERVICE PROVIDERS (AWS) </t>
  </si>
  <si>
    <t>A</t>
  </si>
  <si>
    <t>B</t>
  </si>
  <si>
    <t>The Business Continuity Management System applies to Banking and Leasing operations of the bank in United Arab Emirates, supported by Human Resources, Administration, Asset Warehose &amp; Maintainance, Risk &amp; Compliance and Information Technology (including DC &amp; DR in Dubai &amp; Abu Dhabi).</t>
  </si>
  <si>
    <t>Your Interested Parties Selection &gt;
    (Drop Down Selection)</t>
  </si>
  <si>
    <t>FIRST READ THE COMPANY BACKGROUND AND UNDERSTAND THE BUSINESS - MAINLY W.R.T TECHNICAL AND GEOGRAPHICAL LOCATIONS OF BUSINESS</t>
  </si>
  <si>
    <t>FOR EACH CLAUSE THERE ARE CONTENTS PREDEFINED WITH OPTIONS - SELECT CORRECT OPTION AND UNDERSTAND THE ERROR OF WRONG SELECTION AND COMMENTS ON RIGHT SELECTION</t>
  </si>
  <si>
    <t xml:space="preserve">THE LAST SHEET CONTAINS YOUR SELECTION TO GIVE YOU COMPLETE MANUAL - BASED ON YOUR SELECTION </t>
  </si>
  <si>
    <t>INSTRUCTIONS FOR EXERCISE &gt;</t>
  </si>
  <si>
    <t>UNDERSTAND THE CONTEXT AND SELECT THE CORRECT INTERESTED PARTIES LIST FROM OPTIONS "A &amp; B"</t>
  </si>
  <si>
    <t>UNDERSTAND THE SCOPE AND SELECT THE CORRECT INTERESTED PARTIES LIST FROM OPTIONS "A &amp; B" - FOCUS ON TECHNICAL AND GEOGRAPHICAL SCOPES</t>
  </si>
  <si>
    <t xml:space="preserve">RESPONSBIITIES </t>
  </si>
  <si>
    <t>AUTHORITIES</t>
  </si>
  <si>
    <t>ROLES</t>
  </si>
  <si>
    <t>INTERESTED PARTY</t>
  </si>
  <si>
    <t>OVERALL BUSINESS GOVERNANCE</t>
  </si>
  <si>
    <t>Overall Operational Responsbility of Business</t>
  </si>
  <si>
    <t>1- All Policies &amp; Strategies / 2- All Aprovals for Resources, including budgets etc. / 3-  All Governance Decisions</t>
  </si>
  <si>
    <t>HEADING OVERALL RESPECTIVE FUNCTIONS</t>
  </si>
  <si>
    <t>HEADS</t>
  </si>
  <si>
    <t>SECTION HEADS</t>
  </si>
  <si>
    <t>Overall Responsibility of Business Customer Facing Operations</t>
  </si>
  <si>
    <t>1- Aproving All Operational Policies, Procedures &amp; Acceptance Criteria to meet all Objectives (Business &amp; Technical) /  2- Rejecting Resources and Approving all Resource Allocations / Activating BRP (Business Recovery Plans) in respective area and approving deviations (where ever required)</t>
  </si>
  <si>
    <t>Overall Responsibility of All Backend Support Operations</t>
  </si>
  <si>
    <t>Overall Responsibility for Asset Finances and build Financial Resilence</t>
  </si>
  <si>
    <t>Overall Marketing Strategies &amp; Sales Opportunies Creation and increasing clients as per business plan / budgets</t>
  </si>
  <si>
    <t>Overall Asset Accounting and periodical billing to all customers as per policies</t>
  </si>
  <si>
    <t>Overall Revenes Recovery from Billed clients and increase financial returns and reduce NPA (Non-productive Assets)</t>
  </si>
  <si>
    <t>1- Approving Asst Finance Strategies and Acceptance Criteria / 2.- Rejecting Non-Acceptable Businesses / 3- Approving Deviations, where needed, 4. - Approving BRP activation, id need be for Finance Processes &amp; Activities</t>
  </si>
  <si>
    <t>1- Recommending Customers / 2- Approving Credits within the alloted powers / 3- Approving deviations within the alloted powers, as per Pre-Approved Policies by Head Operations</t>
  </si>
  <si>
    <t>OVERALL FINANCE OPERATIONS OF VEHICLES</t>
  </si>
  <si>
    <t>Overall Customer Services for finacing Vehicles</t>
  </si>
  <si>
    <t>Overall Business Revenues from Clients, for Pending Bills raised to Clients of Vehicle Finance</t>
  </si>
  <si>
    <t>Overall Assets Accounting &amp; Billings of Vehicle Finance</t>
  </si>
  <si>
    <t xml:space="preserve">Overall Customer Services for Vehicle Leasing </t>
  </si>
  <si>
    <t>Overall Assets Accounting &amp; Billings for Vehicle Leasing</t>
  </si>
  <si>
    <t>Overall Business Revenues from Clients, for Pending Bills raised to Clients of Vehicle Leasing</t>
  </si>
  <si>
    <t>Overall Human Resource Management</t>
  </si>
  <si>
    <t>Overall Administratiive Management</t>
  </si>
  <si>
    <t xml:space="preserve">Overall Warehouse &amp; Vehicles Maintenance </t>
  </si>
  <si>
    <t xml:space="preserve">Overall Customer Support Management </t>
  </si>
  <si>
    <t>Overall Customer Support Management - Technical &amp; Non-Technical Compliants adressas and resolutions as per defined Response &amp; Resolution Timings, with Quality</t>
  </si>
  <si>
    <t>Overall Human Resource Management including Moniroting &amp; Enhancement of Completencies - overall Human Resilience</t>
  </si>
  <si>
    <t>Overall Administrative Management of all locations and supplier</t>
  </si>
  <si>
    <t>Overall Responsibility for Asset Finances and build Financial Resilence &amp; Supplier Management</t>
  </si>
  <si>
    <t xml:space="preserve">1- Approving Asst Finance Strategies and Acceptance Criteria / 2.- Rejecting Non-Acceptable Businesses / 3- Approving Deviations, where needed, 4. - Approving BRP activation, id need be for Finance Processes &amp; Activities / 4- All Supplier approvals and disqualification of Suppliers for all types, including DC &amp; DR &amp; ISP's / 5- Approving Vehicle OEMS &amp; Spareparts OEMs and retailers </t>
  </si>
  <si>
    <t>Overall Warehouse &amp; Vehicles Maintenance - Spare Parts Management, Maintenance Works and supporting Vehicle business resilience from Vehicle Quantity &amp; Quality</t>
  </si>
  <si>
    <t>1- Recommending Changes in HR Operations / 2- Approving Prospective Employee Joining Aceptance / 3- Decisions contribution on Disciplinary Matters for HR (if need be) / 4- Approving Employee leaves as per Policies / 5- Background Verifications of Prospective Empoyees</t>
  </si>
  <si>
    <t>Recommending Supplier Quality from Admin. Angle</t>
  </si>
  <si>
    <t>1- Auto Closures of Isses as per Pre-Approved Criteria / 2- Escalation of unresolved issues</t>
  </si>
  <si>
    <t>HEADING OVERALL INFORMATION TECHNOLOGY</t>
  </si>
  <si>
    <t>1- Approving Vehicle Testing &amp; Operational Quality Clearance / 2- Activating the recovery of activities, id need be / 3- Approving all technical Competency Requirements of vehicle quality and of people involved</t>
  </si>
  <si>
    <t>1- Approving all It Budgets / 2 - Approving all IT Completency Requirments &amp; People Quality Performance / 3 - Closure of IT tickets</t>
  </si>
  <si>
    <t>Overall Responsibility of Information technology</t>
  </si>
  <si>
    <t>Overall Responsbile for IT Infrasturcutre and recovery of IT Operations, when needed = High Availability of IT Plarform &amp; Resources - 24x7</t>
  </si>
  <si>
    <t>Overall IT Administration</t>
  </si>
  <si>
    <t>1- Recommending It Solutions and Upgrades / 2 - Approving CMDB &amp; all IT deviations / 3- Closure of IT tickets for Incidents &amp; Problem management, including Service Requests</t>
  </si>
  <si>
    <t>HEADING OVERALL RISK &amp; COMPLIANCE</t>
  </si>
  <si>
    <t>Overall Standards Quality Manaintenance &amp; Lega Compliances for entire operations. Performance of Internal Audits and reviews and ensure 100% Quality &amp; Compliance - 24x7</t>
  </si>
  <si>
    <t>Legal regulatory compliances of UAE - Litigations Management and supporing in interest of the company to all external regulatorts</t>
  </si>
  <si>
    <t>1- Recommendations on Legal Maters to Operations</t>
  </si>
  <si>
    <t>Overall Legal Compliances of the company</t>
  </si>
  <si>
    <t>Performance Moniroting of Systems &amp; Compliancces</t>
  </si>
  <si>
    <t>Performing Performance Reviews from 360 degrees - including Internal Audits to identify prospective &amp; required Improvement Corrective Actions to inclrease Compliance Resilience</t>
  </si>
  <si>
    <t>1- Deciding Audit findings and Audit Conclusions and recommendations to improvise the degree of Compliance. 2- Approving NC closures by accepting evidences of compliance</t>
  </si>
  <si>
    <t>OVERALL RESPONSBILE FOR RESPECIVE SECTION DOMAINS</t>
  </si>
  <si>
    <t>Overall Responsbile for Business Continuity of respectuve sections</t>
  </si>
  <si>
    <t>1- Rejecting Non-Acceptable Businesses / 3- Activating BRP if  need be for respective sections</t>
  </si>
  <si>
    <t>READ THE BCMS POLICY REQUIREMENTS (CLAUSE 5.2) AND SELECT THE BEST POLICY</t>
  </si>
  <si>
    <t>XYZ BANK IN UAE IS COMMITED TO CONTINUALLY IMPROVE THE BUSINESS CONTINUITY MANAGEMENT SYSTEM TO GIVE GOOD QUALITY SERVICES FOR FINANCING AND LEASING VEHICLES, THROUGH SETTING OBJECTIVES, WHICH ARE FOCUSSED ON CUSTOMER AND LEGAL COMPLAINCES TO THE MAXIMUM AND FULFILL OUR COMMITTMENT TO SOCIETY SECURITY AND BENIFIT</t>
  </si>
  <si>
    <t>XYZ BANK IN UAE IS COMMITED TO  BUSINESS CONTINUITY MANAGEMENT SYSTEM TO GIVE GOOD QUALITY SERVICES FOR FINANCING AND LEASING VEHICLES, THROUGH SETTING OBJECTIVES. THE BANK IS FOCUSSED ON CUSTOMER AND LEGAL COMPLAINCES TO THE MAXIMUM.</t>
  </si>
  <si>
    <t>Department Name :</t>
  </si>
  <si>
    <t>INFORMATION TECHNOLOGY</t>
  </si>
  <si>
    <t>Office Landline</t>
  </si>
  <si>
    <t>Mobile</t>
  </si>
  <si>
    <t>Home</t>
  </si>
  <si>
    <t>Department Head Name :</t>
  </si>
  <si>
    <t>Department BCM Coordinator Name :</t>
  </si>
  <si>
    <t>Location Address &amp; Phone No.</t>
  </si>
  <si>
    <t>Financial impact for the Organization due to incident(s) (if any) pertaining to this Department</t>
  </si>
  <si>
    <t>K. A MOHAMMAD</t>
  </si>
  <si>
    <t>ABDUL KADER</t>
  </si>
  <si>
    <r>
      <rPr>
        <b/>
        <sz val="11"/>
        <color theme="1"/>
        <rFont val="Helvetica"/>
      </rPr>
      <t>Head Office:</t>
    </r>
    <r>
      <rPr>
        <sz val="11"/>
        <color theme="1"/>
        <rFont val="Helvetica"/>
        <family val="2"/>
      </rPr>
      <t xml:space="preserve">
</t>
    </r>
    <r>
      <rPr>
        <b/>
        <sz val="9"/>
        <color rgb="FFC00000"/>
        <rFont val="Helvetica"/>
      </rPr>
      <t>DUBAI HO OFFICE</t>
    </r>
    <r>
      <rPr>
        <sz val="11"/>
        <color theme="1"/>
        <rFont val="Helvetica"/>
        <family val="2"/>
      </rPr>
      <t xml:space="preserve"> - FLOOR 3 , AL GURAIR , AL RIGA ROAD, DIERA, DUBAI - P.OBOX 7564
</t>
    </r>
    <r>
      <rPr>
        <b/>
        <sz val="11"/>
        <color theme="1"/>
        <rFont val="Helvetica"/>
      </rPr>
      <t>DC &amp; DR - AWS</t>
    </r>
    <r>
      <rPr>
        <sz val="11"/>
        <color theme="1"/>
        <rFont val="Helvetica"/>
        <family val="2"/>
      </rPr>
      <t xml:space="preserve">
</t>
    </r>
    <r>
      <rPr>
        <b/>
        <sz val="9"/>
        <color rgb="FFC00000"/>
        <rFont val="Helvetica"/>
      </rPr>
      <t>AWS DAta Centre</t>
    </r>
    <r>
      <rPr>
        <b/>
        <sz val="10"/>
        <color theme="1"/>
        <rFont val="Helvetica"/>
      </rPr>
      <t xml:space="preserve"> </t>
    </r>
    <r>
      <rPr>
        <sz val="11"/>
        <color theme="1"/>
        <rFont val="Helvetica"/>
        <family val="2"/>
      </rPr>
      <t xml:space="preserve">- Dubai - Al Khwais, Bur Dubai, Dubai , UAE
</t>
    </r>
    <r>
      <rPr>
        <b/>
        <sz val="9"/>
        <color rgb="FFC00000"/>
        <rFont val="Helvetica"/>
      </rPr>
      <t>AWS Data Recover</t>
    </r>
    <r>
      <rPr>
        <sz val="11"/>
        <color theme="1"/>
        <rFont val="Helvetica"/>
        <family val="2"/>
      </rPr>
      <t>y - Khalis Street, Abu Dabhi , UAE</t>
    </r>
  </si>
  <si>
    <t xml:space="preserve">Impact to the Services if this Department is not available for one day </t>
  </si>
  <si>
    <t>VERY BIG BUSINESS LOSS</t>
  </si>
  <si>
    <r>
      <t xml:space="preserve">Entire Bank Operations shall come to a halt - VRY </t>
    </r>
    <r>
      <rPr>
        <b/>
        <sz val="11"/>
        <color rgb="FFC00000"/>
        <rFont val="Helvetica"/>
      </rPr>
      <t>HIGH IMPACT</t>
    </r>
  </si>
  <si>
    <r>
      <t xml:space="preserve">BIA CONTAINS THREE WORKSHEETS - BIA 1 AS OPTION A AND BIA 2 AS OPTION - </t>
    </r>
    <r>
      <rPr>
        <sz val="11"/>
        <color rgb="FFFFFF00"/>
        <rFont val="Arial Black"/>
        <family val="2"/>
      </rPr>
      <t>STUDY BOTH BIA 1 AND BIA 2 AND THEN GIVE YOUR SELECTION IN THE THIRD BIA SHEET NAMED AS "BIA SELECTION"</t>
    </r>
  </si>
  <si>
    <t>MAO</t>
  </si>
  <si>
    <t>BIA 1</t>
  </si>
  <si>
    <t>RPO</t>
  </si>
  <si>
    <t>RTO</t>
  </si>
  <si>
    <r>
      <t xml:space="preserve">Your </t>
    </r>
    <r>
      <rPr>
        <b/>
        <sz val="10"/>
        <color theme="1"/>
        <rFont val="Calibri"/>
        <family val="2"/>
        <scheme val="minor"/>
      </rPr>
      <t xml:space="preserve">BIA Selection </t>
    </r>
    <r>
      <rPr>
        <sz val="10"/>
        <color theme="1"/>
        <rFont val="Calibri"/>
        <family val="2"/>
        <scheme val="minor"/>
      </rPr>
      <t>&gt;
    (Drop Down Selection)</t>
    </r>
  </si>
  <si>
    <r>
      <t xml:space="preserve">Your </t>
    </r>
    <r>
      <rPr>
        <b/>
        <sz val="10"/>
        <color theme="1"/>
        <rFont val="Calibri"/>
        <family val="2"/>
        <scheme val="minor"/>
      </rPr>
      <t xml:space="preserve">RA Selection </t>
    </r>
    <r>
      <rPr>
        <sz val="10"/>
        <color theme="1"/>
        <rFont val="Calibri"/>
        <family val="2"/>
        <scheme val="minor"/>
      </rPr>
      <t>&gt;
    (Drop Down Selection)</t>
    </r>
  </si>
  <si>
    <t xml:space="preserve">RISK ASSESSMENT CONTAINS THREE WORKSHEETS - RA1AS OPTION A AND RA 2 AS OPTION - </t>
  </si>
  <si>
    <t>STUDY BOTH RA 1 AND RA 2 AND THEN GIVE YOUR SELECTION IN THE THIRD RA SHEET NAMED AS "RA SELECTION"</t>
  </si>
  <si>
    <r>
      <t xml:space="preserve">Your </t>
    </r>
    <r>
      <rPr>
        <b/>
        <sz val="10"/>
        <color theme="1"/>
        <rFont val="Calibri"/>
        <family val="2"/>
        <scheme val="minor"/>
      </rPr>
      <t xml:space="preserve">Policy Selection </t>
    </r>
    <r>
      <rPr>
        <sz val="10"/>
        <color theme="1"/>
        <rFont val="Calibri"/>
        <family val="2"/>
        <scheme val="minor"/>
      </rPr>
      <t>&gt;
    (Drop Down Selection)</t>
    </r>
  </si>
  <si>
    <r>
      <t xml:space="preserve">Your </t>
    </r>
    <r>
      <rPr>
        <b/>
        <sz val="10"/>
        <color theme="1"/>
        <rFont val="Calibri"/>
        <family val="2"/>
        <scheme val="minor"/>
      </rPr>
      <t xml:space="preserve">Scope Selection </t>
    </r>
    <r>
      <rPr>
        <sz val="10"/>
        <color theme="1"/>
        <rFont val="Calibri"/>
        <family val="2"/>
        <scheme val="minor"/>
      </rPr>
      <t>&gt;
    (Drop Down Selection)</t>
    </r>
  </si>
  <si>
    <r>
      <rPr>
        <sz val="10"/>
        <color theme="1"/>
        <rFont val="Calibri"/>
        <family val="2"/>
        <scheme val="minor"/>
      </rPr>
      <t>Your</t>
    </r>
    <r>
      <rPr>
        <b/>
        <sz val="10"/>
        <color theme="1"/>
        <rFont val="Calibri"/>
        <family val="2"/>
        <scheme val="minor"/>
      </rPr>
      <t xml:space="preserve"> Interested Parties Selection &gt;
   </t>
    </r>
    <r>
      <rPr>
        <sz val="10"/>
        <color theme="1"/>
        <rFont val="Calibri"/>
        <family val="2"/>
        <scheme val="minor"/>
      </rPr>
      <t xml:space="preserve"> (Drop Down Selection)</t>
    </r>
  </si>
  <si>
    <t>RA 2</t>
  </si>
  <si>
    <t>RA 1</t>
  </si>
  <si>
    <t>HOPE YOU HAVE GONE THOUGH BCP 1 AND BBCP 2 - BASED ON YOUR JUDGEMENT , NOW SELECT WHICH BCP IS BEST</t>
  </si>
  <si>
    <t>HOPE YOU HAVE GONE THOUGH BIA 1 AND BIA 2 - BASED ON YOUR JUDGEMENT , NOW SELECT WHICH BIA IS BEST</t>
  </si>
  <si>
    <t>BCP 1</t>
  </si>
  <si>
    <t>BCP 2</t>
  </si>
  <si>
    <t>RISK ASSESSMENT CONTAINS THREE WORKSHEETS - BCP1  AS OPTION A AND BCP2 AS OPTION - B</t>
  </si>
  <si>
    <t>RISK ASSESSMENT CONTAINS THREE WORKSHEETS - RA1AS OPTION A AND RA 2 AS OPTION - B</t>
  </si>
  <si>
    <r>
      <t xml:space="preserve">BIA CONTAINS THREE WORKSHEETS - BIA 1 AS OPTION A AND BIA 2 AS OPTION B - </t>
    </r>
    <r>
      <rPr>
        <sz val="11"/>
        <color rgb="FFFFFF00"/>
        <rFont val="Arial Black"/>
        <family val="2"/>
      </rPr>
      <t>STUDY BOTH BIA 1 AND BIA 2 AND THEN GIVE YOUR SELECTION IN THE THIRD BIA SHEET NAMED AS "BIA SELECTION"</t>
    </r>
  </si>
  <si>
    <t>Crisis Scenrios 1 TO 2</t>
  </si>
  <si>
    <t>Since the IT Assets are already in Fault Tollerant mode, the system auto switches to Secondary Assets (all), the user does not experience any DOS (Denial Of Service).
Hence any Crisis Scenario is encountered, the situation is already in 100% normal level - which is more than requirement of RTO.
The only action required is to ensure restoration of the faulty Asset to come back to Normalcy with Fault tolerance</t>
  </si>
  <si>
    <t>Disaster Scenrios 1 TO 8</t>
  </si>
  <si>
    <t>Action 1</t>
  </si>
  <si>
    <t>Action 2</t>
  </si>
  <si>
    <t>Action 3</t>
  </si>
  <si>
    <t>Retrieve Backup from DR Site for Asset(s) which are down in local server</t>
  </si>
  <si>
    <t>Configure the Backed Up Data with the APP, AD &amp; VPN and make available for the User</t>
  </si>
  <si>
    <t>The users can now login to the App with backup data and update the transactions for the lost time and bring to live situatuion for</t>
  </si>
  <si>
    <t>RECOVERY STEPS TO MINIMUM ACCEPTABLE LEVELS - FOR THE IDENTIFIED MBCO PROCESSES</t>
  </si>
  <si>
    <t>Scenrario 1
to
Scenario 2</t>
  </si>
  <si>
    <t>RPO = 2 HOURS</t>
  </si>
  <si>
    <t>RTO = 2.5 HRS</t>
  </si>
  <si>
    <t>Action 4</t>
  </si>
  <si>
    <t>Action 5</t>
  </si>
  <si>
    <t>Ensure the fulty Assets are rectified within maximum of 2 hrs
( Note Action 4 &amp; 5 can be executed in parallel to Action 1 to 3, by a different teams )</t>
  </si>
  <si>
    <t>Update the Data from Local Server to Data Base at DC &amp; DR and give access to the users for Normal Operations</t>
  </si>
  <si>
    <t>MAO = 4 HRS</t>
  </si>
  <si>
    <t>CLAUSE #</t>
  </si>
  <si>
    <t>CLAUSE DETAILS</t>
  </si>
  <si>
    <t>FINALISED DETAILS OF BCM CONCEPT</t>
  </si>
  <si>
    <t>SCOPE</t>
  </si>
  <si>
    <t>INTERESTED PARTIES</t>
  </si>
  <si>
    <t>MANAGEMENT RESPONSIBILITY</t>
  </si>
  <si>
    <t>BCM POLICY</t>
  </si>
  <si>
    <t>THE CORRECT VERSION - UPDTED FROM ACTUALTEST RESULTS</t>
  </si>
  <si>
    <t>All BUSINESS RECOVERY PLANS COMBINE CAN BE CALLED AS BUSINESS CONTINUITY PLAN
(Scenario 1 BRP + Scenario 2 BRP + …. = BCP (Business Continuity Plan)</t>
  </si>
  <si>
    <t>TESTING OF BUSINESS RECOVERY PLANS</t>
  </si>
  <si>
    <t>RPO = 1 HOUR</t>
  </si>
  <si>
    <t>RPO = 1.5 HOURs</t>
  </si>
  <si>
    <t>MAO = 2 HOUR</t>
  </si>
  <si>
    <t>BUSINESS IMPACT ANALYSIS</t>
  </si>
  <si>
    <t>CORRECTED BIA CALCULATIONS</t>
  </si>
  <si>
    <t>1 Hrs</t>
  </si>
  <si>
    <t>1.5 Hrs</t>
  </si>
  <si>
    <t>2 Hrs</t>
  </si>
  <si>
    <t>Give Reason for Selecting Option. Also define Issues with Other Options</t>
  </si>
  <si>
    <t>Correct Answer is &gt;</t>
  </si>
  <si>
    <t>OPTION C</t>
  </si>
  <si>
    <t>C</t>
  </si>
  <si>
    <t xml:space="preserve">The Business Continuity Management System applies to Banking operations of the bank  supported by Human Resources, Administration, Asset Warehose &amp; Maintainance, Risk &amp; Compliance and Information Technology </t>
  </si>
  <si>
    <t>Give Reason for Selecting Option. Also define Issues with Other Options &gt;</t>
  </si>
  <si>
    <t>XYZ BANK IN UAE IS COMMITED TO  BUSINESS CONTINUITY MANAGEMENT SYSTEM TO GIVE GOOD QUALITY SERVICES FOR FINANCING AND LEASING VEHICLES, THROUGH SETTING OBJECTIVES.</t>
  </si>
  <si>
    <t xml:space="preserve">The Business Continuity Management System applies the bank in United Arab Emirates, supported by Human Resources, Administration, Asset Warehose &amp; Maintainance, Risk &amp; Compliance and Information Technology </t>
  </si>
  <si>
    <t>OPTION D</t>
  </si>
  <si>
    <t>Please write the BCMS Policy in your own words here - assume you are part of management team of the Bank and Top Management has asked you to give him an option</t>
  </si>
  <si>
    <t>D</t>
  </si>
  <si>
    <t>OPTION A &gt;</t>
  </si>
  <si>
    <t>OPTION B &gt;</t>
  </si>
  <si>
    <t>OPTION C &gt;</t>
  </si>
  <si>
    <t>BCMS OBJECTIVES - DERIVATIVES OF BIA AND RA FOR IMPROVISING OR OPTIMISING THE RECVOVERY &amp; RESILIENCE</t>
  </si>
  <si>
    <t xml:space="preserve">Give Reason for Selecting Option. Also define Issues with Other Options &gt; </t>
  </si>
  <si>
    <t>1&gt; Enhancing Customer Services upto their satisfaction / 2&gt; Ensuring all tests of all recovery are actually done / 3&gt; The continual improvement in BCMS is an ongoing process</t>
  </si>
  <si>
    <t>1&gt; As per RA, the Power backup to be made for all Infrastructure at all sites, not only to IT &amp; Emergency - Increase Power Resilience for all operations / 2&gt; Tested RTO of 5 minutes be reduced to maximum 2 minutes for all through better recovery strategy of increasing capacity, for all customer facing MBCOs. 3&gt; The RTO of backend processes to be reduced by 30% in next six months - to increase resilience</t>
  </si>
  <si>
    <t>Please define the objectives as per your Judgement by studing BIA 2 &amp; RA 2
( Delete the content in this cell and replace with your answer )</t>
  </si>
  <si>
    <t>The Sheets Below having Name with "&lt;I&gt;" require your Inputs .. Which DO NOT  have "&lt;I&gt;" are "Read &amp; perceive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</si>
</sst>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Arial Black"/>
      <family val="2"/>
    </font>
    <font>
      <b/>
      <sz val="12"/>
      <color theme="0"/>
      <name val="Calibri"/>
      <family val="2"/>
      <scheme val="minor"/>
    </font>
    <font>
      <b/>
      <sz val="12"/>
      <color theme="4" tint="-0.499984740745262"/>
      <name val="Calibri"/>
      <family val="2"/>
      <scheme val="minor"/>
    </font>
    <font>
      <b/>
      <sz val="9"/>
      <color theme="1"/>
      <name val="Calibri"/>
      <family val="2"/>
      <scheme val="minor"/>
    </font>
    <font>
      <sz val="11"/>
      <color theme="4" tint="-0.499984740745262"/>
      <name val="Calibri"/>
      <family val="2"/>
      <scheme val="minor"/>
    </font>
    <font>
      <b/>
      <sz val="12"/>
      <color theme="1"/>
      <name val="Calibri"/>
      <family val="2"/>
      <scheme val="minor"/>
    </font>
    <font>
      <b/>
      <sz val="14"/>
      <color theme="0"/>
      <name val="Calibri"/>
      <family val="2"/>
      <scheme val="minor"/>
    </font>
    <font>
      <sz val="14"/>
      <name val="Calibri"/>
      <family val="2"/>
      <scheme val="minor"/>
    </font>
    <font>
      <b/>
      <sz val="11"/>
      <color indexed="54"/>
      <name val="Helvetica"/>
      <family val="2"/>
    </font>
    <font>
      <b/>
      <sz val="11"/>
      <name val="Helvetica"/>
      <family val="2"/>
    </font>
    <font>
      <sz val="11"/>
      <color theme="1"/>
      <name val="Helvetica"/>
      <family val="2"/>
    </font>
    <font>
      <b/>
      <sz val="11"/>
      <color indexed="62"/>
      <name val="Helvetica"/>
      <family val="2"/>
    </font>
    <font>
      <b/>
      <sz val="11"/>
      <color indexed="9"/>
      <name val="Helvetica"/>
      <family val="2"/>
    </font>
    <font>
      <b/>
      <sz val="11"/>
      <color theme="1"/>
      <name val="Helvetica"/>
    </font>
    <font>
      <b/>
      <sz val="10"/>
      <color theme="1"/>
      <name val="Helvetica"/>
    </font>
    <font>
      <sz val="11"/>
      <color theme="1"/>
      <name val="Helvetica"/>
    </font>
    <font>
      <b/>
      <sz val="9"/>
      <color rgb="FFC00000"/>
      <name val="Helvetica"/>
    </font>
    <font>
      <sz val="10"/>
      <color theme="1"/>
      <name val="Helvetica"/>
      <family val="2"/>
    </font>
    <font>
      <b/>
      <sz val="10"/>
      <color indexed="62"/>
      <name val="Helvetica"/>
      <family val="2"/>
    </font>
    <font>
      <b/>
      <sz val="11"/>
      <color rgb="FFC00000"/>
      <name val="Helvetica"/>
    </font>
    <font>
      <sz val="11"/>
      <color theme="0"/>
      <name val="Arial Black"/>
      <family val="2"/>
    </font>
    <font>
      <sz val="11"/>
      <color rgb="FFFFFF00"/>
      <name val="Arial Black"/>
      <family val="2"/>
    </font>
    <font>
      <b/>
      <sz val="8"/>
      <color theme="1"/>
      <name val="Calibri"/>
      <family val="2"/>
      <scheme val="minor"/>
    </font>
    <font>
      <sz val="10"/>
      <color theme="0"/>
      <name val="Arial Black"/>
      <family val="2"/>
    </font>
    <font>
      <sz val="10"/>
      <color rgb="FFFFFF00"/>
      <name val="Arial Black"/>
      <family val="2"/>
    </font>
    <font>
      <sz val="10"/>
      <color theme="1"/>
      <name val="Arial Black"/>
      <family val="2"/>
    </font>
    <font>
      <sz val="11"/>
      <color theme="1"/>
      <name val="Arial Black"/>
      <family val="2"/>
    </font>
    <font>
      <b/>
      <sz val="16"/>
      <color theme="1"/>
      <name val="Arial Narrow"/>
      <family val="2"/>
    </font>
    <font>
      <b/>
      <sz val="18"/>
      <color theme="0"/>
      <name val="Calibri"/>
      <family val="2"/>
      <scheme val="minor"/>
    </font>
    <font>
      <b/>
      <sz val="14"/>
      <color theme="1"/>
      <name val="Calibri"/>
      <family val="2"/>
      <scheme val="minor"/>
    </font>
    <font>
      <sz val="10"/>
      <name val="Arial Black"/>
      <family val="2"/>
    </font>
    <font>
      <sz val="11"/>
      <name val="Calibri"/>
      <family val="2"/>
      <scheme val="minor"/>
    </font>
    <font>
      <b/>
      <sz val="18"/>
      <name val="Calibri"/>
      <family val="2"/>
      <scheme val="minor"/>
    </font>
    <font>
      <b/>
      <sz val="11"/>
      <color theme="0"/>
      <name val="Arial Black"/>
      <family val="2"/>
    </font>
    <font>
      <b/>
      <sz val="12"/>
      <color theme="0"/>
      <name val="Arial Black"/>
      <family val="2"/>
    </font>
    <font>
      <sz val="11"/>
      <color rgb="FFFF0000"/>
      <name val="Calibri"/>
      <family val="2"/>
      <scheme val="minor"/>
    </font>
    <font>
      <sz val="11"/>
      <color theme="5" tint="-0.249977111117893"/>
      <name val="Calibri"/>
      <family val="2"/>
      <scheme val="minor"/>
    </font>
    <font>
      <sz val="10"/>
      <color theme="5" tint="-0.249977111117893"/>
      <name val="Calibri"/>
      <family val="2"/>
      <scheme val="minor"/>
    </font>
    <font>
      <b/>
      <sz val="11"/>
      <color theme="5" tint="-0.249977111117893"/>
      <name val="Calibri"/>
      <family val="2"/>
      <scheme val="minor"/>
    </font>
    <font>
      <sz val="11"/>
      <color theme="1" tint="0.499984740745262"/>
      <name val="Calibri"/>
      <family val="2"/>
      <scheme val="minor"/>
    </font>
    <font>
      <b/>
      <sz val="11"/>
      <color theme="1" tint="0.499984740745262"/>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4" tint="-0.499984740745262"/>
        <bgColor indexed="64"/>
      </patternFill>
    </fill>
    <fill>
      <patternFill patternType="solid">
        <fgColor indexed="9"/>
        <bgColor indexed="64"/>
      </patternFill>
    </fill>
    <fill>
      <patternFill patternType="solid">
        <fgColor theme="0" tint="-0.14999847407452621"/>
        <bgColor indexed="64"/>
      </patternFill>
    </fill>
    <fill>
      <patternFill patternType="solid">
        <fgColor indexed="57"/>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
      <patternFill patternType="solid">
        <fgColor theme="5"/>
        <bgColor indexed="64"/>
      </patternFill>
    </fill>
    <fill>
      <patternFill patternType="solid">
        <fgColor rgb="FF0070C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left>
      <right style="medium">
        <color indexed="64"/>
      </right>
      <top style="medium">
        <color indexed="64"/>
      </top>
      <bottom style="medium">
        <color indexed="64"/>
      </bottom>
      <diagonal/>
    </border>
    <border>
      <left style="thin">
        <color theme="0"/>
      </left>
      <right/>
      <top style="medium">
        <color indexed="64"/>
      </top>
      <bottom/>
      <diagonal/>
    </border>
    <border>
      <left style="thin">
        <color theme="0"/>
      </left>
      <right/>
      <top/>
      <bottom style="medium">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style="medium">
        <color indexed="64"/>
      </top>
      <bottom/>
      <diagonal/>
    </border>
    <border>
      <left style="medium">
        <color theme="0"/>
      </left>
      <right/>
      <top/>
      <bottom/>
      <diagonal/>
    </border>
    <border>
      <left style="thin">
        <color theme="0"/>
      </left>
      <right style="medium">
        <color theme="0"/>
      </right>
      <top style="medium">
        <color indexed="64"/>
      </top>
      <bottom/>
      <diagonal/>
    </border>
    <border>
      <left style="thin">
        <color theme="0"/>
      </left>
      <right style="medium">
        <color theme="0"/>
      </right>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s>
  <cellStyleXfs count="1">
    <xf numFmtId="0" fontId="0" fillId="0" borderId="0"/>
  </cellStyleXfs>
  <cellXfs count="313">
    <xf numFmtId="0" fontId="0" fillId="0" borderId="0" xfId="0"/>
    <xf numFmtId="0" fontId="0" fillId="0" borderId="0" xfId="0" applyAlignment="1">
      <alignment horizontal="center" vertical="center" wrapText="1"/>
    </xf>
    <xf numFmtId="0" fontId="2" fillId="0" borderId="0" xfId="0" applyFont="1"/>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3" fillId="0" borderId="0" xfId="0" applyFont="1"/>
    <xf numFmtId="0" fontId="0" fillId="0" borderId="0" xfId="0" applyAlignment="1">
      <alignment horizontal="left" vertical="top"/>
    </xf>
    <xf numFmtId="0" fontId="4" fillId="0" borderId="0" xfId="0" applyFont="1"/>
    <xf numFmtId="0" fontId="2" fillId="0" borderId="0" xfId="0" applyFont="1" applyAlignment="1">
      <alignment horizontal="right"/>
    </xf>
    <xf numFmtId="0" fontId="2" fillId="0" borderId="2" xfId="0" applyFont="1" applyBorder="1" applyAlignment="1">
      <alignment vertical="center"/>
    </xf>
    <xf numFmtId="0" fontId="2" fillId="0" borderId="0" xfId="0" applyFont="1" applyAlignment="1">
      <alignment horizontal="center" vertical="center"/>
    </xf>
    <xf numFmtId="0" fontId="2" fillId="0" borderId="5" xfId="0" applyFont="1" applyBorder="1" applyAlignment="1">
      <alignment horizontal="right"/>
    </xf>
    <xf numFmtId="0" fontId="2" fillId="0" borderId="8" xfId="0" applyFont="1" applyBorder="1"/>
    <xf numFmtId="0" fontId="2" fillId="0" borderId="9" xfId="0" applyFont="1" applyBorder="1"/>
    <xf numFmtId="0" fontId="4" fillId="0" borderId="8" xfId="0" applyFont="1" applyBorder="1"/>
    <xf numFmtId="0" fontId="5" fillId="0" borderId="8" xfId="0" applyFont="1" applyBorder="1"/>
    <xf numFmtId="0" fontId="4" fillId="0" borderId="10" xfId="0" applyFont="1" applyBorder="1"/>
    <xf numFmtId="0" fontId="2" fillId="0" borderId="11" xfId="0" applyFont="1" applyBorder="1" applyAlignment="1">
      <alignment horizontal="right"/>
    </xf>
    <xf numFmtId="0" fontId="2" fillId="0" borderId="1" xfId="0" applyFont="1" applyBorder="1" applyAlignment="1">
      <alignment horizontal="center" vertical="center"/>
    </xf>
    <xf numFmtId="0" fontId="1" fillId="0" borderId="0" xfId="0" applyFont="1" applyAlignment="1">
      <alignment horizontal="right"/>
    </xf>
    <xf numFmtId="0" fontId="0" fillId="0" borderId="1" xfId="0" applyBorder="1" applyAlignment="1">
      <alignment horizontal="center" vertical="center"/>
    </xf>
    <xf numFmtId="0" fontId="5" fillId="0" borderId="0" xfId="0" applyFont="1" applyAlignment="1">
      <alignment horizontal="right" vertical="top" wrapText="1"/>
    </xf>
    <xf numFmtId="0" fontId="0" fillId="0" borderId="0" xfId="0" applyAlignment="1">
      <alignment vertical="top" wrapText="1"/>
    </xf>
    <xf numFmtId="0" fontId="2"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1" fillId="2" borderId="6" xfId="0" applyFont="1" applyFill="1" applyBorder="1"/>
    <xf numFmtId="0" fontId="9" fillId="0" borderId="13" xfId="0" applyFont="1" applyBorder="1" applyAlignment="1">
      <alignment horizontal="left" vertical="center" wrapText="1"/>
    </xf>
    <xf numFmtId="0" fontId="0" fillId="0" borderId="8" xfId="0" applyBorder="1" applyAlignment="1">
      <alignment vertical="center"/>
    </xf>
    <xf numFmtId="0" fontId="4" fillId="0" borderId="8" xfId="0" applyFont="1" applyBorder="1" applyAlignment="1">
      <alignment vertical="center"/>
    </xf>
    <xf numFmtId="0" fontId="4" fillId="0" borderId="10" xfId="0" applyFont="1" applyBorder="1" applyAlignment="1">
      <alignment vertical="center"/>
    </xf>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8" fillId="0" borderId="6" xfId="0" applyFont="1" applyBorder="1" applyAlignment="1">
      <alignment horizontal="left" vertical="center"/>
    </xf>
    <xf numFmtId="0" fontId="8" fillId="0" borderId="15" xfId="0" applyFont="1" applyBorder="1"/>
    <xf numFmtId="0" fontId="8" fillId="0" borderId="15" xfId="0" applyFont="1" applyBorder="1" applyAlignment="1">
      <alignment horizontal="center" vertical="center"/>
    </xf>
    <xf numFmtId="0" fontId="8" fillId="0" borderId="16" xfId="0" applyFont="1" applyBorder="1" applyAlignment="1">
      <alignment horizontal="center"/>
    </xf>
    <xf numFmtId="0" fontId="2" fillId="0" borderId="17" xfId="0" applyFont="1" applyBorder="1" applyAlignment="1">
      <alignment horizontal="left" vertical="center"/>
    </xf>
    <xf numFmtId="0" fontId="2" fillId="0" borderId="19" xfId="0" applyFont="1" applyBorder="1" applyAlignment="1">
      <alignment horizontal="left" vertical="center"/>
    </xf>
    <xf numFmtId="0" fontId="8" fillId="0" borderId="6" xfId="0" applyFont="1" applyBorder="1" applyAlignment="1">
      <alignment vertical="center"/>
    </xf>
    <xf numFmtId="0" fontId="2" fillId="0" borderId="6" xfId="0" applyFont="1" applyBorder="1" applyAlignment="1">
      <alignment vertical="center"/>
    </xf>
    <xf numFmtId="0" fontId="5" fillId="0" borderId="6" xfId="0" applyFont="1" applyBorder="1" applyAlignment="1">
      <alignment vertical="center"/>
    </xf>
    <xf numFmtId="0" fontId="10" fillId="0" borderId="0" xfId="0" applyFont="1"/>
    <xf numFmtId="0" fontId="9" fillId="0" borderId="24"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18" xfId="0" applyFont="1" applyBorder="1" applyAlignment="1">
      <alignment horizontal="left"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1" fillId="0" borderId="0" xfId="0" applyFont="1" applyAlignment="1">
      <alignment vertical="center" wrapText="1"/>
    </xf>
    <xf numFmtId="0" fontId="13" fillId="0" borderId="1" xfId="0" applyFont="1" applyBorder="1" applyAlignment="1">
      <alignment horizontal="center" vertical="center" wrapText="1"/>
    </xf>
    <xf numFmtId="0" fontId="16" fillId="6" borderId="28" xfId="0" applyFont="1" applyFill="1" applyBorder="1" applyAlignment="1">
      <alignment horizontal="left" vertical="center" wrapText="1"/>
    </xf>
    <xf numFmtId="0" fontId="16" fillId="6" borderId="13" xfId="0" applyFont="1" applyFill="1" applyBorder="1" applyAlignment="1">
      <alignment vertical="center" wrapText="1"/>
    </xf>
    <xf numFmtId="0" fontId="16" fillId="6" borderId="13" xfId="0" applyFont="1" applyFill="1" applyBorder="1" applyAlignment="1">
      <alignment horizontal="left" vertical="center" wrapText="1"/>
    </xf>
    <xf numFmtId="0" fontId="16" fillId="0" borderId="0" xfId="0" applyFont="1" applyAlignment="1">
      <alignment horizontal="center" vertical="center" wrapText="1"/>
    </xf>
    <xf numFmtId="0" fontId="24" fillId="5" borderId="13" xfId="0" applyFont="1" applyFill="1" applyBorder="1" applyAlignment="1">
      <alignment vertical="center" wrapText="1"/>
    </xf>
    <xf numFmtId="0" fontId="24" fillId="5" borderId="13" xfId="0" applyFont="1" applyFill="1" applyBorder="1" applyAlignment="1">
      <alignment horizontal="left" vertical="center" wrapText="1"/>
    </xf>
    <xf numFmtId="0" fontId="16" fillId="0" borderId="6" xfId="0" applyFont="1" applyBorder="1" applyAlignment="1">
      <alignment horizontal="center" vertical="center" wrapText="1"/>
    </xf>
    <xf numFmtId="0" fontId="23" fillId="0" borderId="5" xfId="0" applyFont="1" applyBorder="1" applyAlignment="1">
      <alignment vertical="top" wrapText="1"/>
    </xf>
    <xf numFmtId="0" fontId="16" fillId="0" borderId="5" xfId="0" applyFont="1" applyBorder="1" applyAlignment="1">
      <alignment vertical="top" wrapText="1"/>
    </xf>
    <xf numFmtId="0" fontId="18" fillId="7" borderId="22" xfId="0" applyFont="1" applyFill="1" applyBorder="1" applyAlignment="1">
      <alignment horizontal="center" vertical="center" wrapText="1"/>
    </xf>
    <xf numFmtId="0" fontId="18" fillId="7" borderId="23" xfId="0" applyFont="1" applyFill="1" applyBorder="1" applyAlignment="1">
      <alignment horizontal="center" vertical="center" wrapText="1"/>
    </xf>
    <xf numFmtId="0" fontId="17" fillId="5" borderId="17" xfId="0" applyFont="1" applyFill="1" applyBorder="1" applyAlignment="1">
      <alignment horizontal="center" vertical="center" wrapText="1"/>
    </xf>
    <xf numFmtId="0" fontId="16" fillId="6" borderId="18" xfId="0" applyFont="1" applyFill="1" applyBorder="1" applyAlignment="1">
      <alignment vertical="center" wrapText="1"/>
    </xf>
    <xf numFmtId="0" fontId="17" fillId="5" borderId="19" xfId="0" applyFont="1" applyFill="1" applyBorder="1" applyAlignment="1">
      <alignment horizontal="center" vertical="center" wrapText="1"/>
    </xf>
    <xf numFmtId="0" fontId="24" fillId="5" borderId="20" xfId="0" applyFont="1" applyFill="1" applyBorder="1" applyAlignment="1">
      <alignment horizontal="left" vertical="center" wrapText="1"/>
    </xf>
    <xf numFmtId="0" fontId="2" fillId="0" borderId="5" xfId="0" applyFont="1" applyBorder="1" applyAlignment="1">
      <alignment vertical="center" wrapText="1"/>
    </xf>
    <xf numFmtId="0" fontId="2" fillId="0" borderId="0" xfId="0" applyFont="1" applyAlignment="1">
      <alignment vertical="center" wrapText="1"/>
    </xf>
    <xf numFmtId="9" fontId="28" fillId="0" borderId="0" xfId="0" applyNumberFormat="1" applyFont="1" applyAlignment="1">
      <alignment vertical="top" wrapText="1"/>
    </xf>
    <xf numFmtId="0" fontId="11" fillId="0" borderId="0" xfId="0" applyFont="1" applyAlignment="1">
      <alignment vertical="center" wrapText="1"/>
    </xf>
    <xf numFmtId="0" fontId="0" fillId="3" borderId="0" xfId="0" applyFill="1"/>
    <xf numFmtId="0" fontId="1" fillId="3" borderId="0" xfId="0" applyFont="1" applyFill="1" applyAlignment="1">
      <alignment vertical="center" wrapText="1"/>
    </xf>
    <xf numFmtId="0" fontId="2" fillId="0" borderId="29" xfId="0" applyFont="1" applyBorder="1" applyAlignment="1">
      <alignment horizontal="right" vertical="center"/>
    </xf>
    <xf numFmtId="0" fontId="2" fillId="0" borderId="31" xfId="0" applyFont="1" applyBorder="1" applyAlignment="1">
      <alignment horizontal="center" vertical="center"/>
    </xf>
    <xf numFmtId="0" fontId="2" fillId="0" borderId="29" xfId="0" applyFont="1" applyBorder="1" applyAlignment="1">
      <alignment horizontal="center" vertical="center"/>
    </xf>
    <xf numFmtId="0" fontId="0" fillId="0" borderId="0" xfId="0" applyAlignment="1">
      <alignment horizontal="center"/>
    </xf>
    <xf numFmtId="0" fontId="12" fillId="3" borderId="0" xfId="0" applyFont="1" applyFill="1"/>
    <xf numFmtId="0" fontId="32" fillId="0" borderId="1" xfId="0" applyFont="1" applyBorder="1" applyAlignment="1">
      <alignment horizontal="center" vertical="center"/>
    </xf>
    <xf numFmtId="0" fontId="2" fillId="0" borderId="0" xfId="0" applyFont="1" applyAlignment="1">
      <alignment horizontal="left" vertical="top" wrapText="1"/>
    </xf>
    <xf numFmtId="0" fontId="2" fillId="0" borderId="14" xfId="0" applyFont="1" applyBorder="1"/>
    <xf numFmtId="0" fontId="37" fillId="3" borderId="0" xfId="0" applyFont="1" applyFill="1"/>
    <xf numFmtId="0" fontId="36" fillId="4" borderId="0" xfId="0" applyFont="1" applyFill="1" applyAlignment="1">
      <alignment horizontal="center" vertical="center" wrapText="1"/>
    </xf>
    <xf numFmtId="0" fontId="36" fillId="4" borderId="0" xfId="0" applyFont="1" applyFill="1" applyAlignment="1">
      <alignment horizontal="left" vertical="center" wrapText="1"/>
    </xf>
    <xf numFmtId="0" fontId="39" fillId="11" borderId="0" xfId="0" applyFont="1" applyFill="1" applyAlignment="1">
      <alignment horizontal="center" vertical="center"/>
    </xf>
    <xf numFmtId="0" fontId="26" fillId="11" borderId="2" xfId="0" applyFont="1" applyFill="1" applyBorder="1" applyAlignment="1">
      <alignment horizontal="center" vertical="center" wrapText="1"/>
    </xf>
    <xf numFmtId="0" fontId="39" fillId="11" borderId="32" xfId="0" applyFont="1" applyFill="1" applyBorder="1" applyAlignment="1">
      <alignment horizontal="right" vertical="center" wrapText="1"/>
    </xf>
    <xf numFmtId="0" fontId="39" fillId="11" borderId="32" xfId="0" applyFont="1" applyFill="1" applyBorder="1"/>
    <xf numFmtId="0" fontId="26" fillId="11" borderId="0" xfId="0" applyFont="1" applyFill="1" applyAlignment="1">
      <alignment horizontal="center" vertical="center"/>
    </xf>
    <xf numFmtId="0" fontId="12" fillId="11" borderId="0" xfId="0" applyFont="1" applyFill="1" applyAlignment="1">
      <alignment horizontal="center" vertical="center"/>
    </xf>
    <xf numFmtId="0" fontId="6" fillId="3" borderId="0" xfId="0" quotePrefix="1" applyFont="1" applyFill="1" applyAlignment="1">
      <alignment vertical="center" wrapText="1"/>
    </xf>
    <xf numFmtId="0" fontId="2" fillId="0" borderId="0" xfId="0" applyFont="1" applyAlignment="1">
      <alignment horizontal="right" vertical="center" wrapText="1"/>
    </xf>
    <xf numFmtId="0" fontId="1" fillId="0" borderId="8" xfId="0" applyFont="1" applyBorder="1" applyAlignment="1">
      <alignment vertical="center" wrapText="1"/>
    </xf>
    <xf numFmtId="0" fontId="0" fillId="0" borderId="0" xfId="0" applyAlignment="1">
      <alignment vertical="top"/>
    </xf>
    <xf numFmtId="0" fontId="7" fillId="0" borderId="8" xfId="0" applyFont="1" applyBorder="1" applyAlignment="1">
      <alignment vertical="center" wrapText="1"/>
    </xf>
    <xf numFmtId="0" fontId="7" fillId="0" borderId="0" xfId="0" applyFont="1" applyAlignment="1">
      <alignment vertical="center" wrapText="1"/>
    </xf>
    <xf numFmtId="0" fontId="0" fillId="0" borderId="1" xfId="0" applyBorder="1" applyAlignment="1">
      <alignment vertical="center"/>
    </xf>
    <xf numFmtId="0" fontId="11" fillId="0" borderId="1" xfId="0" applyFont="1" applyBorder="1" applyAlignment="1">
      <alignment vertical="center" wrapText="1"/>
    </xf>
    <xf numFmtId="0" fontId="0" fillId="0" borderId="29" xfId="0" applyBorder="1" applyAlignment="1">
      <alignment horizontal="center" vertical="center"/>
    </xf>
    <xf numFmtId="0" fontId="0" fillId="0" borderId="1" xfId="0" applyBorder="1" applyAlignment="1">
      <alignment vertical="top"/>
    </xf>
    <xf numFmtId="0" fontId="42" fillId="0" borderId="0" xfId="0" applyFont="1"/>
    <xf numFmtId="0" fontId="12"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44" fillId="0" borderId="0" xfId="0" applyFont="1" applyAlignment="1">
      <alignment horizontal="right"/>
    </xf>
    <xf numFmtId="0" fontId="1" fillId="3" borderId="13" xfId="0" applyFont="1" applyFill="1" applyBorder="1" applyAlignment="1">
      <alignment horizontal="center" vertical="center" wrapText="1"/>
    </xf>
    <xf numFmtId="0" fontId="2" fillId="3" borderId="0" xfId="0" applyFont="1" applyFill="1" applyAlignment="1">
      <alignment vertical="center"/>
    </xf>
    <xf numFmtId="0" fontId="1" fillId="3" borderId="14" xfId="0" applyFont="1" applyFill="1" applyBorder="1" applyAlignment="1">
      <alignment horizontal="center" vertical="center" wrapText="1"/>
    </xf>
    <xf numFmtId="9" fontId="2" fillId="3" borderId="13" xfId="0" applyNumberFormat="1"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0" xfId="0" applyFont="1" applyFill="1" applyAlignment="1">
      <alignment horizontal="center" vertical="center"/>
    </xf>
    <xf numFmtId="9" fontId="5" fillId="3" borderId="13" xfId="0" applyNumberFormat="1" applyFont="1" applyFill="1" applyBorder="1" applyAlignment="1">
      <alignment horizontal="center" vertical="center" wrapText="1"/>
    </xf>
    <xf numFmtId="9" fontId="2" fillId="3" borderId="13" xfId="0" applyNumberFormat="1" applyFont="1" applyFill="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1" fillId="3" borderId="0" xfId="0" applyFont="1" applyFill="1" applyAlignment="1">
      <alignment horizontal="center" vertical="center"/>
    </xf>
    <xf numFmtId="0" fontId="41" fillId="0" borderId="0" xfId="0" applyFont="1" applyAlignment="1">
      <alignment horizontal="center"/>
    </xf>
    <xf numFmtId="0" fontId="3" fillId="0" borderId="0" xfId="0" applyFont="1" applyAlignment="1">
      <alignment horizontal="center"/>
    </xf>
    <xf numFmtId="0" fontId="0" fillId="0" borderId="2" xfId="0" applyBorder="1" applyAlignment="1">
      <alignment horizontal="center" vertical="center"/>
    </xf>
    <xf numFmtId="0" fontId="0" fillId="0" borderId="2" xfId="0" applyBorder="1"/>
    <xf numFmtId="0" fontId="45" fillId="0" borderId="0" xfId="0" applyFont="1" applyAlignment="1">
      <alignment horizontal="center"/>
    </xf>
    <xf numFmtId="0" fontId="9" fillId="3" borderId="0" xfId="0" applyFont="1" applyFill="1" applyAlignment="1">
      <alignment vertical="center" wrapText="1"/>
    </xf>
    <xf numFmtId="0" fontId="9" fillId="13" borderId="1" xfId="0" applyFont="1" applyFill="1" applyBorder="1" applyAlignment="1">
      <alignment vertical="center" wrapText="1"/>
    </xf>
    <xf numFmtId="0" fontId="5" fillId="0" borderId="0" xfId="0" applyFont="1" applyAlignment="1">
      <alignment horizontal="left" vertical="center"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1" fillId="8" borderId="2" xfId="0" applyFont="1" applyFill="1" applyBorder="1" applyAlignment="1">
      <alignment horizontal="left" vertical="center" wrapText="1"/>
    </xf>
    <xf numFmtId="0" fontId="11" fillId="8" borderId="3" xfId="0" applyFont="1" applyFill="1" applyBorder="1" applyAlignment="1">
      <alignment horizontal="left" vertical="center" wrapText="1"/>
    </xf>
    <xf numFmtId="0" fontId="11" fillId="8" borderId="4" xfId="0" applyFont="1" applyFill="1" applyBorder="1" applyAlignment="1">
      <alignment horizontal="left" vertical="center" wrapText="1"/>
    </xf>
    <xf numFmtId="0" fontId="11" fillId="9" borderId="2" xfId="0" applyFont="1" applyFill="1" applyBorder="1" applyAlignment="1">
      <alignment horizontal="left" vertical="center" wrapText="1"/>
    </xf>
    <xf numFmtId="0" fontId="11" fillId="9" borderId="3" xfId="0" applyFont="1" applyFill="1" applyBorder="1" applyAlignment="1">
      <alignment horizontal="left" vertical="center" wrapText="1"/>
    </xf>
    <xf numFmtId="0" fontId="11" fillId="9" borderId="4" xfId="0" applyFont="1" applyFill="1" applyBorder="1" applyAlignment="1">
      <alignment horizontal="left" vertical="center" wrapText="1"/>
    </xf>
    <xf numFmtId="0" fontId="11" fillId="10" borderId="2" xfId="0" applyFont="1" applyFill="1" applyBorder="1" applyAlignment="1">
      <alignment horizontal="left" vertical="center"/>
    </xf>
    <xf numFmtId="0" fontId="11" fillId="10" borderId="3" xfId="0" applyFont="1" applyFill="1" applyBorder="1" applyAlignment="1">
      <alignment horizontal="left" vertical="center"/>
    </xf>
    <xf numFmtId="0" fontId="11" fillId="10" borderId="4" xfId="0" applyFont="1" applyFill="1" applyBorder="1" applyAlignment="1">
      <alignment horizontal="left" vertical="center"/>
    </xf>
    <xf numFmtId="0" fontId="2" fillId="0" borderId="0" xfId="0" applyFont="1" applyAlignment="1">
      <alignment horizontal="right" vertical="center" wrapText="1"/>
    </xf>
    <xf numFmtId="0" fontId="2" fillId="0" borderId="9" xfId="0" applyFont="1" applyBorder="1" applyAlignment="1">
      <alignment horizontal="right" vertical="center" wrapText="1"/>
    </xf>
    <xf numFmtId="0" fontId="2" fillId="0" borderId="0" xfId="0" applyFont="1" applyAlignment="1">
      <alignment horizontal="right" vertical="center"/>
    </xf>
    <xf numFmtId="0" fontId="2" fillId="0" borderId="0" xfId="0" applyFont="1" applyAlignment="1">
      <alignment horizontal="right"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2" borderId="6" xfId="0" applyFont="1" applyFill="1" applyBorder="1" applyAlignment="1">
      <alignment horizontal="left"/>
    </xf>
    <xf numFmtId="0" fontId="1" fillId="2" borderId="5" xfId="0" applyFont="1" applyFill="1" applyBorder="1" applyAlignment="1">
      <alignment horizontal="left"/>
    </xf>
    <xf numFmtId="0" fontId="7" fillId="4" borderId="8" xfId="0" applyFont="1" applyFill="1" applyBorder="1" applyAlignment="1">
      <alignment horizontal="left" vertical="center"/>
    </xf>
    <xf numFmtId="0" fontId="7" fillId="4" borderId="0" xfId="0" applyFont="1" applyFill="1" applyAlignment="1">
      <alignment horizontal="left" vertical="center"/>
    </xf>
    <xf numFmtId="0" fontId="7" fillId="4" borderId="9" xfId="0" applyFont="1" applyFill="1" applyBorder="1" applyAlignment="1">
      <alignment horizontal="left" vertical="center"/>
    </xf>
    <xf numFmtId="0" fontId="5" fillId="0" borderId="0" xfId="0" applyFont="1" applyAlignment="1">
      <alignment horizontal="right" vertical="top" wrapText="1"/>
    </xf>
    <xf numFmtId="0" fontId="5" fillId="0" borderId="9" xfId="0" applyFont="1" applyBorder="1" applyAlignment="1">
      <alignment horizontal="right" vertical="top" wrapText="1"/>
    </xf>
    <xf numFmtId="0" fontId="9" fillId="13" borderId="6"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9" fillId="13" borderId="8" xfId="0" applyFont="1" applyFill="1" applyBorder="1" applyAlignment="1">
      <alignment horizontal="center" vertical="center" wrapText="1"/>
    </xf>
    <xf numFmtId="0" fontId="9" fillId="13" borderId="0" xfId="0" applyFont="1" applyFill="1" applyAlignment="1">
      <alignment horizontal="center" vertical="center" wrapText="1"/>
    </xf>
    <xf numFmtId="0" fontId="2" fillId="0" borderId="9" xfId="0" applyFont="1" applyBorder="1" applyAlignment="1">
      <alignment horizontal="right" vertical="center"/>
    </xf>
    <xf numFmtId="0" fontId="2" fillId="0" borderId="0" xfId="0" applyFont="1" applyAlignment="1">
      <alignment horizontal="center" vertical="center" wrapText="1"/>
    </xf>
    <xf numFmtId="0" fontId="11" fillId="0" borderId="29" xfId="0" applyFont="1" applyBorder="1" applyAlignment="1">
      <alignment horizontal="left" vertical="center" wrapText="1"/>
    </xf>
    <xf numFmtId="0" fontId="11" fillId="0" borderId="30" xfId="0" applyFont="1" applyBorder="1" applyAlignment="1">
      <alignment horizontal="left" vertical="center" wrapText="1"/>
    </xf>
    <xf numFmtId="0" fontId="11" fillId="0" borderId="31" xfId="0" applyFont="1" applyBorder="1" applyAlignment="1">
      <alignment horizontal="left" vertical="center" wrapText="1"/>
    </xf>
    <xf numFmtId="0" fontId="43" fillId="0" borderId="2" xfId="0" applyFont="1" applyBorder="1" applyAlignment="1">
      <alignment horizontal="left" vertical="center" wrapText="1"/>
    </xf>
    <xf numFmtId="0" fontId="43" fillId="0" borderId="3" xfId="0" applyFont="1" applyBorder="1" applyAlignment="1">
      <alignment horizontal="left" vertical="center" wrapText="1"/>
    </xf>
    <xf numFmtId="0" fontId="43" fillId="0" borderId="4" xfId="0" applyFont="1" applyBorder="1" applyAlignment="1">
      <alignment horizontal="left" vertical="center" wrapText="1"/>
    </xf>
    <xf numFmtId="0" fontId="7" fillId="4" borderId="8" xfId="0" applyFont="1" applyFill="1" applyBorder="1" applyAlignment="1">
      <alignment horizontal="center" wrapText="1"/>
    </xf>
    <xf numFmtId="0" fontId="7" fillId="4" borderId="0" xfId="0" applyFont="1" applyFill="1" applyAlignment="1">
      <alignment horizontal="center" wrapText="1"/>
    </xf>
    <xf numFmtId="0" fontId="4" fillId="0" borderId="0" xfId="0" applyFont="1" applyAlignment="1">
      <alignment horizontal="right" vertical="center" wrapText="1"/>
    </xf>
    <xf numFmtId="0" fontId="4" fillId="0" borderId="9" xfId="0" applyFont="1" applyBorder="1" applyAlignment="1">
      <alignment horizontal="right" vertical="center" wrapText="1"/>
    </xf>
    <xf numFmtId="0" fontId="0" fillId="0" borderId="9" xfId="0" applyBorder="1" applyAlignment="1">
      <alignment horizontal="right" vertical="center"/>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7" fillId="2" borderId="8" xfId="0" applyFont="1" applyFill="1" applyBorder="1" applyAlignment="1">
      <alignment horizontal="left"/>
    </xf>
    <xf numFmtId="0" fontId="7" fillId="2" borderId="0" xfId="0" applyFont="1" applyFill="1" applyAlignment="1">
      <alignment horizontal="left"/>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7" fillId="4" borderId="8" xfId="0" applyFont="1" applyFill="1" applyBorder="1" applyAlignment="1">
      <alignment horizontal="left"/>
    </xf>
    <xf numFmtId="0" fontId="7" fillId="4" borderId="0" xfId="0" applyFont="1" applyFill="1" applyAlignment="1">
      <alignment horizontal="left"/>
    </xf>
    <xf numFmtId="0" fontId="2" fillId="0" borderId="0" xfId="0" applyFont="1" applyAlignment="1">
      <alignment horizontal="center" vertical="center"/>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2" fillId="0" borderId="8" xfId="0" applyFont="1" applyBorder="1" applyAlignment="1">
      <alignment horizontal="left" vertical="center" wrapText="1"/>
    </xf>
    <xf numFmtId="0" fontId="2" fillId="0" borderId="0" xfId="0" applyFont="1" applyAlignment="1">
      <alignment horizontal="left" vertical="center" wrapText="1"/>
    </xf>
    <xf numFmtId="0" fontId="2" fillId="0" borderId="9" xfId="0" applyFont="1" applyBorder="1" applyAlignment="1">
      <alignment horizontal="left" vertical="center" wrapText="1"/>
    </xf>
    <xf numFmtId="0" fontId="5" fillId="0" borderId="0" xfId="0" applyFont="1" applyAlignment="1">
      <alignment horizontal="right" vertical="center" wrapText="1"/>
    </xf>
    <xf numFmtId="0" fontId="5" fillId="0" borderId="9" xfId="0" applyFont="1" applyBorder="1" applyAlignment="1">
      <alignment horizontal="right" vertical="center" wrapText="1"/>
    </xf>
    <xf numFmtId="0" fontId="11" fillId="0" borderId="3" xfId="0" applyFont="1" applyBorder="1" applyAlignment="1">
      <alignment horizontal="left" vertical="center" wrapText="1"/>
    </xf>
    <xf numFmtId="0" fontId="9" fillId="13" borderId="2"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25" fillId="6" borderId="20" xfId="0" applyFont="1" applyFill="1" applyBorder="1" applyAlignment="1">
      <alignment horizontal="left" vertical="center" wrapText="1"/>
    </xf>
    <xf numFmtId="0" fontId="25" fillId="6" borderId="21" xfId="0" applyFont="1" applyFill="1" applyBorder="1" applyAlignment="1">
      <alignment horizontal="left" vertical="center" wrapText="1"/>
    </xf>
    <xf numFmtId="0" fontId="26" fillId="4" borderId="0" xfId="0" applyFont="1" applyFill="1" applyAlignment="1">
      <alignment horizontal="left" vertical="center"/>
    </xf>
    <xf numFmtId="0" fontId="14" fillId="5" borderId="26" xfId="0" applyFont="1" applyFill="1" applyBorder="1" applyAlignment="1">
      <alignment horizontal="center" vertical="top" wrapText="1"/>
    </xf>
    <xf numFmtId="0" fontId="14" fillId="5" borderId="27" xfId="0" applyFont="1" applyFill="1" applyBorder="1" applyAlignment="1">
      <alignment horizontal="center" vertical="top" wrapText="1"/>
    </xf>
    <xf numFmtId="0" fontId="15" fillId="6" borderId="26" xfId="0" applyFont="1" applyFill="1" applyBorder="1" applyAlignment="1">
      <alignment horizontal="left" vertical="top" wrapText="1"/>
    </xf>
    <xf numFmtId="0" fontId="15" fillId="6" borderId="28" xfId="0" applyFont="1" applyFill="1" applyBorder="1" applyAlignment="1">
      <alignment horizontal="left" vertical="top" wrapText="1"/>
    </xf>
    <xf numFmtId="0" fontId="15" fillId="6" borderId="27" xfId="0" applyFont="1" applyFill="1" applyBorder="1" applyAlignment="1">
      <alignment horizontal="left" vertical="top" wrapText="1"/>
    </xf>
    <xf numFmtId="0" fontId="17" fillId="5" borderId="0" xfId="0" applyFont="1" applyFill="1" applyAlignment="1">
      <alignment horizontal="center" vertical="top" wrapText="1"/>
    </xf>
    <xf numFmtId="0" fontId="21" fillId="0" borderId="1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8" xfId="0" applyFont="1" applyBorder="1" applyAlignment="1">
      <alignment horizontal="left" vertical="center" wrapText="1"/>
    </xf>
    <xf numFmtId="0" fontId="19" fillId="6" borderId="13" xfId="0" applyFont="1" applyFill="1" applyBorder="1" applyAlignment="1">
      <alignment horizontal="left" vertical="center" wrapText="1"/>
    </xf>
    <xf numFmtId="0" fontId="19" fillId="6" borderId="18" xfId="0" applyFont="1" applyFill="1" applyBorder="1" applyAlignment="1">
      <alignment horizontal="left" vertical="center" wrapText="1"/>
    </xf>
    <xf numFmtId="0" fontId="11" fillId="0" borderId="0" xfId="0" applyFont="1" applyAlignment="1">
      <alignment horizontal="left" vertical="center" wrapText="1"/>
    </xf>
    <xf numFmtId="0" fontId="30" fillId="4" borderId="0" xfId="0" applyFont="1" applyFill="1" applyAlignment="1">
      <alignment horizontal="left" vertical="center" wrapText="1"/>
    </xf>
    <xf numFmtId="0" fontId="29" fillId="4" borderId="2" xfId="0" applyFont="1" applyFill="1" applyBorder="1" applyAlignment="1">
      <alignment horizontal="center" vertical="center" wrapText="1"/>
    </xf>
    <xf numFmtId="0" fontId="29" fillId="4" borderId="3" xfId="0" applyFont="1" applyFill="1" applyBorder="1" applyAlignment="1">
      <alignment horizontal="center" vertical="center" wrapText="1"/>
    </xf>
    <xf numFmtId="0" fontId="29" fillId="4" borderId="4" xfId="0" applyFont="1" applyFill="1" applyBorder="1" applyAlignment="1">
      <alignment horizontal="center" vertical="center" wrapText="1"/>
    </xf>
    <xf numFmtId="0" fontId="29" fillId="4" borderId="0" xfId="0" applyFont="1" applyFill="1" applyAlignment="1">
      <alignment horizontal="center"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13" borderId="2"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46" fillId="3" borderId="6" xfId="0" applyFont="1" applyFill="1" applyBorder="1" applyAlignment="1">
      <alignment horizontal="left" vertical="center" wrapText="1"/>
    </xf>
    <xf numFmtId="0" fontId="46" fillId="3" borderId="5" xfId="0" applyFont="1" applyFill="1" applyBorder="1" applyAlignment="1">
      <alignment horizontal="left" vertical="center"/>
    </xf>
    <xf numFmtId="0" fontId="46" fillId="3" borderId="7" xfId="0" applyFont="1" applyFill="1" applyBorder="1" applyAlignment="1">
      <alignment horizontal="left" vertical="center"/>
    </xf>
    <xf numFmtId="0" fontId="46" fillId="3" borderId="10" xfId="0" applyFont="1" applyFill="1" applyBorder="1" applyAlignment="1">
      <alignment horizontal="left" vertical="center"/>
    </xf>
    <xf numFmtId="0" fontId="46" fillId="3" borderId="11" xfId="0" applyFont="1" applyFill="1" applyBorder="1" applyAlignment="1">
      <alignment horizontal="left" vertical="center"/>
    </xf>
    <xf numFmtId="0" fontId="46" fillId="3" borderId="12" xfId="0" applyFont="1" applyFill="1" applyBorder="1" applyAlignment="1">
      <alignment horizontal="left" vertical="center"/>
    </xf>
    <xf numFmtId="0" fontId="1" fillId="4" borderId="0" xfId="0" applyFont="1" applyFill="1" applyAlignment="1">
      <alignment horizontal="center" vertical="center"/>
    </xf>
    <xf numFmtId="0" fontId="33" fillId="0" borderId="29"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31" xfId="0" applyFont="1" applyBorder="1" applyAlignment="1">
      <alignment horizontal="center" vertical="center" wrapText="1"/>
    </xf>
    <xf numFmtId="0" fontId="11" fillId="0" borderId="29" xfId="0" applyFont="1" applyBorder="1" applyAlignment="1">
      <alignment horizontal="left" vertical="top" wrapText="1"/>
    </xf>
    <xf numFmtId="0" fontId="11" fillId="0" borderId="30" xfId="0" applyFont="1" applyBorder="1" applyAlignment="1">
      <alignment horizontal="left" vertical="top" wrapText="1"/>
    </xf>
    <xf numFmtId="0" fontId="11" fillId="0" borderId="31" xfId="0" applyFont="1" applyBorder="1" applyAlignment="1">
      <alignment horizontal="left" vertical="top" wrapText="1"/>
    </xf>
    <xf numFmtId="0" fontId="29" fillId="4" borderId="0" xfId="0" applyFont="1" applyFill="1" applyAlignment="1">
      <alignment horizontal="left" vertical="center" wrapText="1"/>
    </xf>
    <xf numFmtId="0" fontId="38" fillId="3" borderId="6" xfId="0" applyFont="1" applyFill="1" applyBorder="1" applyAlignment="1">
      <alignment horizontal="center" vertical="center" wrapText="1"/>
    </xf>
    <xf numFmtId="0" fontId="38" fillId="3" borderId="5" xfId="0" applyFont="1" applyFill="1" applyBorder="1" applyAlignment="1">
      <alignment horizontal="center" vertical="center"/>
    </xf>
    <xf numFmtId="0" fontId="38" fillId="3" borderId="7" xfId="0" applyFont="1" applyFill="1" applyBorder="1" applyAlignment="1">
      <alignment horizontal="center" vertical="center"/>
    </xf>
    <xf numFmtId="0" fontId="38" fillId="3" borderId="10" xfId="0" applyFont="1" applyFill="1" applyBorder="1" applyAlignment="1">
      <alignment horizontal="center" vertical="center"/>
    </xf>
    <xf numFmtId="0" fontId="38" fillId="3" borderId="11" xfId="0" applyFont="1" applyFill="1" applyBorder="1" applyAlignment="1">
      <alignment horizontal="center" vertical="center"/>
    </xf>
    <xf numFmtId="0" fontId="38" fillId="3" borderId="12" xfId="0" applyFont="1" applyFill="1" applyBorder="1" applyAlignment="1">
      <alignment horizontal="center" vertical="center"/>
    </xf>
    <xf numFmtId="0" fontId="34" fillId="2" borderId="0" xfId="0" applyFont="1" applyFill="1" applyAlignment="1">
      <alignment horizontal="left" vertical="center"/>
    </xf>
    <xf numFmtId="0" fontId="35" fillId="0" borderId="6" xfId="0" applyFont="1" applyBorder="1" applyAlignment="1">
      <alignment horizontal="center" vertical="center" wrapText="1"/>
    </xf>
    <xf numFmtId="0" fontId="35" fillId="0" borderId="5" xfId="0" applyFont="1" applyBorder="1" applyAlignment="1">
      <alignment horizontal="center" vertical="center" wrapText="1"/>
    </xf>
    <xf numFmtId="0" fontId="35" fillId="0" borderId="10" xfId="0" applyFont="1" applyBorder="1" applyAlignment="1">
      <alignment horizontal="center" vertical="center" wrapText="1"/>
    </xf>
    <xf numFmtId="0" fontId="35" fillId="0" borderId="11" xfId="0" applyFont="1" applyBorder="1" applyAlignment="1">
      <alignment horizontal="center" vertical="center" wrapText="1"/>
    </xf>
    <xf numFmtId="0" fontId="35" fillId="0" borderId="29" xfId="0" applyFont="1" applyBorder="1" applyAlignment="1">
      <alignment horizontal="center" vertical="center" wrapText="1"/>
    </xf>
    <xf numFmtId="0" fontId="35" fillId="0" borderId="31" xfId="0" applyFont="1" applyBorder="1" applyAlignment="1">
      <alignment horizontal="center" vertical="center"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35" fillId="0" borderId="6" xfId="0" applyFont="1" applyBorder="1" applyAlignment="1">
      <alignment horizontal="center" vertical="center"/>
    </xf>
    <xf numFmtId="0" fontId="35" fillId="0" borderId="7" xfId="0" applyFont="1" applyBorder="1" applyAlignment="1">
      <alignment horizontal="center" vertical="center"/>
    </xf>
    <xf numFmtId="0" fontId="35" fillId="0" borderId="10" xfId="0" applyFont="1" applyBorder="1" applyAlignment="1">
      <alignment horizontal="center" vertical="center"/>
    </xf>
    <xf numFmtId="0" fontId="35" fillId="0" borderId="12" xfId="0" applyFont="1" applyBorder="1" applyAlignment="1">
      <alignment horizontal="center" vertical="center"/>
    </xf>
    <xf numFmtId="0" fontId="32" fillId="0" borderId="10" xfId="0" applyFont="1" applyBorder="1" applyAlignment="1">
      <alignment horizontal="center" vertical="center" wrapText="1"/>
    </xf>
    <xf numFmtId="0" fontId="32" fillId="0" borderId="11" xfId="0" applyFont="1" applyBorder="1" applyAlignment="1">
      <alignment horizontal="center" vertical="center" wrapText="1"/>
    </xf>
    <xf numFmtId="0" fontId="31" fillId="0" borderId="0" xfId="0" applyFont="1" applyAlignment="1">
      <alignment horizontal="left" vertical="center" wrapText="1"/>
    </xf>
    <xf numFmtId="0" fontId="5" fillId="13" borderId="2"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1" fillId="12" borderId="6"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33" xfId="0" applyFont="1" applyFill="1" applyBorder="1" applyAlignment="1">
      <alignment horizontal="center" vertical="center"/>
    </xf>
    <xf numFmtId="0" fontId="1" fillId="12" borderId="7" xfId="0" applyFont="1" applyFill="1" applyBorder="1" applyAlignment="1">
      <alignment horizontal="center" vertical="center"/>
    </xf>
    <xf numFmtId="0" fontId="1" fillId="12" borderId="34"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8" xfId="0" applyFont="1" applyFill="1" applyBorder="1" applyAlignment="1">
      <alignment horizontal="center" vertical="center"/>
    </xf>
    <xf numFmtId="0" fontId="1" fillId="12" borderId="0" xfId="0" applyFont="1" applyFill="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26" fillId="11" borderId="6" xfId="0" applyFont="1" applyFill="1" applyBorder="1" applyAlignment="1">
      <alignment horizontal="center" vertical="center"/>
    </xf>
    <xf numFmtId="0" fontId="26" fillId="11" borderId="10" xfId="0" applyFont="1" applyFill="1" applyBorder="1" applyAlignment="1">
      <alignment horizontal="center" vertical="center"/>
    </xf>
    <xf numFmtId="0" fontId="39" fillId="11" borderId="41" xfId="0" applyFont="1" applyFill="1" applyBorder="1" applyAlignment="1">
      <alignment horizontal="center" vertical="center"/>
    </xf>
    <xf numFmtId="0" fontId="39" fillId="11" borderId="42" xfId="0" applyFont="1" applyFill="1" applyBorder="1" applyAlignment="1">
      <alignment horizontal="center" vertical="center"/>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40" fillId="11" borderId="0" xfId="0" applyFont="1" applyFill="1" applyAlignment="1">
      <alignment horizontal="center" vertical="center" wrapText="1"/>
    </xf>
    <xf numFmtId="0" fontId="39" fillId="11" borderId="43" xfId="0" applyFont="1" applyFill="1" applyBorder="1" applyAlignment="1">
      <alignment horizontal="center" vertical="center" wrapText="1"/>
    </xf>
    <xf numFmtId="0" fontId="39" fillId="11" borderId="5" xfId="0" applyFont="1" applyFill="1" applyBorder="1" applyAlignment="1">
      <alignment horizontal="center" vertical="center" wrapText="1"/>
    </xf>
    <xf numFmtId="0" fontId="39" fillId="11" borderId="44" xfId="0" applyFont="1" applyFill="1" applyBorder="1" applyAlignment="1">
      <alignment horizontal="center" vertical="center" wrapText="1"/>
    </xf>
    <xf numFmtId="0" fontId="39" fillId="11" borderId="0" xfId="0" applyFont="1" applyFill="1" applyAlignment="1">
      <alignment horizontal="center" vertical="center"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 fillId="0" borderId="37" xfId="0" applyFont="1" applyBorder="1" applyAlignment="1">
      <alignment horizontal="left" vertical="top" wrapText="1"/>
    </xf>
    <xf numFmtId="0" fontId="2" fillId="0" borderId="38" xfId="0" applyFont="1" applyBorder="1" applyAlignment="1">
      <alignment horizontal="left" vertical="top" wrapText="1"/>
    </xf>
    <xf numFmtId="0" fontId="2" fillId="0" borderId="39" xfId="0" applyFont="1" applyBorder="1" applyAlignment="1">
      <alignment horizontal="left" vertical="top" wrapText="1"/>
    </xf>
    <xf numFmtId="0" fontId="2" fillId="0" borderId="40" xfId="0" applyFont="1" applyBorder="1" applyAlignment="1">
      <alignment horizontal="left" vertical="top" wrapText="1"/>
    </xf>
    <xf numFmtId="0" fontId="39" fillId="11" borderId="45" xfId="0" applyFont="1" applyFill="1" applyBorder="1" applyAlignment="1">
      <alignment horizontal="right" vertical="center"/>
    </xf>
    <xf numFmtId="0" fontId="39" fillId="11" borderId="46" xfId="0" applyFont="1" applyFill="1" applyBorder="1" applyAlignment="1">
      <alignment horizontal="right" vertical="center"/>
    </xf>
    <xf numFmtId="0" fontId="26" fillId="11" borderId="0" xfId="0" applyFont="1" applyFill="1" applyAlignment="1">
      <alignment horizontal="center" vertical="center"/>
    </xf>
    <xf numFmtId="0" fontId="32" fillId="0" borderId="47" xfId="0" applyFont="1" applyBorder="1" applyAlignment="1">
      <alignment horizontal="center" vertical="center"/>
    </xf>
    <xf numFmtId="0" fontId="32" fillId="0" borderId="48" xfId="0" applyFont="1" applyBorder="1" applyAlignment="1">
      <alignment horizontal="center" vertical="center"/>
    </xf>
    <xf numFmtId="0" fontId="29" fillId="11" borderId="0" xfId="0" applyFont="1" applyFill="1" applyAlignment="1">
      <alignment horizontal="center" wrapText="1"/>
    </xf>
    <xf numFmtId="0" fontId="2" fillId="0" borderId="0" xfId="0" applyFont="1" applyFill="1" applyBorder="1" applyAlignment="1">
      <alignment horizontal="right" vertical="center"/>
    </xf>
    <xf numFmtId="0" fontId="7" fillId="14" borderId="2" xfId="0" applyFont="1" applyFill="1" applyBorder="1" applyAlignment="1">
      <alignment horizontal="left" vertical="center"/>
    </xf>
    <xf numFmtId="0" fontId="7" fillId="14" borderId="3" xfId="0" applyFont="1" applyFill="1" applyBorder="1" applyAlignment="1">
      <alignment horizontal="left" vertical="center"/>
    </xf>
    <xf numFmtId="0" fontId="7" fillId="14" borderId="4" xfId="0" applyFont="1" applyFill="1" applyBorder="1" applyAlignment="1">
      <alignment horizontal="left" vertical="center"/>
    </xf>
  </cellXfs>
  <cellStyles count="1">
    <cellStyle name="Normal" xfId="0" builtinId="0"/>
  </cellStyles>
  <dxfs count="18">
    <dxf>
      <fill>
        <patternFill>
          <bgColor rgb="FF00B050"/>
        </patternFill>
      </fill>
    </dxf>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00B050"/>
        </patternFill>
      </fill>
    </dxf>
    <dxf>
      <fill>
        <patternFill>
          <bgColor rgb="FFFF000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rgb="FF00B050"/>
        </patternFill>
      </fill>
    </dxf>
    <dxf>
      <fill>
        <patternFill>
          <bgColor rgb="FF92D050"/>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0.emf"/></Relationships>
</file>

<file path=xl/drawings/_rels/drawing12.x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image" Target="../media/image17.emf"/></Relationships>
</file>

<file path=xl/drawings/_rels/drawing14.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9.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png"/><Relationship Id="rId5" Type="http://schemas.openxmlformats.org/officeDocument/2006/relationships/image" Target="../media/image13.e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xdr:col>
      <xdr:colOff>88900</xdr:colOff>
      <xdr:row>2</xdr:row>
      <xdr:rowOff>38099</xdr:rowOff>
    </xdr:from>
    <xdr:to>
      <xdr:col>11</xdr:col>
      <xdr:colOff>9071</xdr:colOff>
      <xdr:row>26</xdr:row>
      <xdr:rowOff>773339</xdr:rowOff>
    </xdr:to>
    <xdr:pic>
      <xdr:nvPicPr>
        <xdr:cNvPr id="9" name="Picture 8">
          <a:extLst>
            <a:ext uri="{FF2B5EF4-FFF2-40B4-BE49-F238E27FC236}">
              <a16:creationId xmlns:a16="http://schemas.microsoft.com/office/drawing/2014/main" id="{DE9881AD-288B-80C6-EC1E-EB87F04BCEF1}"/>
            </a:ext>
          </a:extLst>
        </xdr:cNvPr>
        <xdr:cNvPicPr>
          <a:picLocks noChangeAspect="1"/>
        </xdr:cNvPicPr>
      </xdr:nvPicPr>
      <xdr:blipFill>
        <a:blip xmlns:r="http://schemas.openxmlformats.org/officeDocument/2006/relationships" r:embed="rId1"/>
        <a:stretch>
          <a:fillRect/>
        </a:stretch>
      </xdr:blipFill>
      <xdr:spPr>
        <a:xfrm>
          <a:off x="1304471" y="428170"/>
          <a:ext cx="5390243" cy="5513615"/>
        </a:xfrm>
        <a:prstGeom prst="rect">
          <a:avLst/>
        </a:prstGeom>
        <a:ln>
          <a:solidFill>
            <a:sysClr val="windowText" lastClr="0000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31750</xdr:colOff>
      <xdr:row>3</xdr:row>
      <xdr:rowOff>6350</xdr:rowOff>
    </xdr:from>
    <xdr:to>
      <xdr:col>4</xdr:col>
      <xdr:colOff>603250</xdr:colOff>
      <xdr:row>12</xdr:row>
      <xdr:rowOff>159658</xdr:rowOff>
    </xdr:to>
    <xdr:pic>
      <xdr:nvPicPr>
        <xdr:cNvPr id="2" name="Picture 1">
          <a:extLst>
            <a:ext uri="{FF2B5EF4-FFF2-40B4-BE49-F238E27FC236}">
              <a16:creationId xmlns:a16="http://schemas.microsoft.com/office/drawing/2014/main" id="{0B6C56A0-2DCE-49E1-BD73-5A43EA0E67CA}"/>
            </a:ext>
          </a:extLst>
        </xdr:cNvPr>
        <xdr:cNvPicPr>
          <a:picLocks noChangeAspect="1"/>
        </xdr:cNvPicPr>
      </xdr:nvPicPr>
      <xdr:blipFill>
        <a:blip xmlns:r="http://schemas.openxmlformats.org/officeDocument/2006/relationships" r:embed="rId1"/>
        <a:stretch>
          <a:fillRect/>
        </a:stretch>
      </xdr:blipFill>
      <xdr:spPr>
        <a:xfrm>
          <a:off x="31750" y="901700"/>
          <a:ext cx="3009900" cy="2254250"/>
        </a:xfrm>
        <a:prstGeom prst="rect">
          <a:avLst/>
        </a:prstGeom>
      </xdr:spPr>
    </xdr:pic>
    <xdr:clientData/>
  </xdr:twoCellAnchor>
  <xdr:twoCellAnchor>
    <xdr:from>
      <xdr:col>4</xdr:col>
      <xdr:colOff>293688</xdr:colOff>
      <xdr:row>9</xdr:row>
      <xdr:rowOff>87313</xdr:rowOff>
    </xdr:from>
    <xdr:to>
      <xdr:col>5</xdr:col>
      <xdr:colOff>119062</xdr:colOff>
      <xdr:row>11</xdr:row>
      <xdr:rowOff>119063</xdr:rowOff>
    </xdr:to>
    <xdr:sp macro="" textlink="">
      <xdr:nvSpPr>
        <xdr:cNvPr id="5" name="Arrow: Right 4">
          <a:extLst>
            <a:ext uri="{FF2B5EF4-FFF2-40B4-BE49-F238E27FC236}">
              <a16:creationId xmlns:a16="http://schemas.microsoft.com/office/drawing/2014/main" id="{58E1C735-5350-4898-9BA0-A6BC7D99DB48}"/>
            </a:ext>
          </a:extLst>
        </xdr:cNvPr>
        <xdr:cNvSpPr/>
      </xdr:nvSpPr>
      <xdr:spPr>
        <a:xfrm>
          <a:off x="2732088" y="2087563"/>
          <a:ext cx="434974" cy="4000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42334</xdr:colOff>
      <xdr:row>3</xdr:row>
      <xdr:rowOff>62591</xdr:rowOff>
    </xdr:from>
    <xdr:to>
      <xdr:col>16</xdr:col>
      <xdr:colOff>69549</xdr:colOff>
      <xdr:row>14</xdr:row>
      <xdr:rowOff>89807</xdr:rowOff>
    </xdr:to>
    <xdr:pic>
      <xdr:nvPicPr>
        <xdr:cNvPr id="14" name="Picture 13">
          <a:extLst>
            <a:ext uri="{FF2B5EF4-FFF2-40B4-BE49-F238E27FC236}">
              <a16:creationId xmlns:a16="http://schemas.microsoft.com/office/drawing/2014/main" id="{9E965A57-366E-AED0-AC48-06EC3358A5B1}"/>
            </a:ext>
          </a:extLst>
        </xdr:cNvPr>
        <xdr:cNvPicPr>
          <a:picLocks noChangeAspect="1"/>
        </xdr:cNvPicPr>
      </xdr:nvPicPr>
      <xdr:blipFill rotWithShape="1">
        <a:blip xmlns:r="http://schemas.openxmlformats.org/officeDocument/2006/relationships" r:embed="rId2"/>
        <a:srcRect b="58374"/>
        <a:stretch/>
      </xdr:blipFill>
      <xdr:spPr>
        <a:xfrm>
          <a:off x="3111501" y="1258508"/>
          <a:ext cx="6779381" cy="2450799"/>
        </a:xfrm>
        <a:prstGeom prst="rect">
          <a:avLst/>
        </a:prstGeom>
      </xdr:spPr>
    </xdr:pic>
    <xdr:clientData/>
  </xdr:twoCellAnchor>
  <xdr:twoCellAnchor>
    <xdr:from>
      <xdr:col>16</xdr:col>
      <xdr:colOff>181429</xdr:colOff>
      <xdr:row>9</xdr:row>
      <xdr:rowOff>54428</xdr:rowOff>
    </xdr:from>
    <xdr:to>
      <xdr:col>16</xdr:col>
      <xdr:colOff>589643</xdr:colOff>
      <xdr:row>11</xdr:row>
      <xdr:rowOff>99786</xdr:rowOff>
    </xdr:to>
    <xdr:sp macro="" textlink="">
      <xdr:nvSpPr>
        <xdr:cNvPr id="15" name="Arrow: Right 14">
          <a:extLst>
            <a:ext uri="{FF2B5EF4-FFF2-40B4-BE49-F238E27FC236}">
              <a16:creationId xmlns:a16="http://schemas.microsoft.com/office/drawing/2014/main" id="{B496DB12-14B2-5A84-3F8B-897F912F2C33}"/>
            </a:ext>
          </a:extLst>
        </xdr:cNvPr>
        <xdr:cNvSpPr/>
      </xdr:nvSpPr>
      <xdr:spPr>
        <a:xfrm>
          <a:off x="9906000" y="2104571"/>
          <a:ext cx="408214" cy="40821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598714</xdr:colOff>
      <xdr:row>15</xdr:row>
      <xdr:rowOff>326571</xdr:rowOff>
    </xdr:from>
    <xdr:to>
      <xdr:col>16</xdr:col>
      <xdr:colOff>18143</xdr:colOff>
      <xdr:row>30</xdr:row>
      <xdr:rowOff>154213</xdr:rowOff>
    </xdr:to>
    <xdr:pic>
      <xdr:nvPicPr>
        <xdr:cNvPr id="16" name="Picture 15">
          <a:extLst>
            <a:ext uri="{FF2B5EF4-FFF2-40B4-BE49-F238E27FC236}">
              <a16:creationId xmlns:a16="http://schemas.microsoft.com/office/drawing/2014/main" id="{137386FA-C80C-4D8B-AAF2-468A8159B2AC}"/>
            </a:ext>
          </a:extLst>
        </xdr:cNvPr>
        <xdr:cNvPicPr>
          <a:picLocks noChangeAspect="1"/>
        </xdr:cNvPicPr>
      </xdr:nvPicPr>
      <xdr:blipFill rotWithShape="1">
        <a:blip xmlns:r="http://schemas.openxmlformats.org/officeDocument/2006/relationships" r:embed="rId2"/>
        <a:srcRect t="46829"/>
        <a:stretch/>
      </xdr:blipFill>
      <xdr:spPr>
        <a:xfrm>
          <a:off x="3029857" y="3474357"/>
          <a:ext cx="6712857" cy="410028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14112</xdr:colOff>
      <xdr:row>1</xdr:row>
      <xdr:rowOff>190501</xdr:rowOff>
    </xdr:from>
    <xdr:to>
      <xdr:col>5</xdr:col>
      <xdr:colOff>2123724</xdr:colOff>
      <xdr:row>6</xdr:row>
      <xdr:rowOff>148167</xdr:rowOff>
    </xdr:to>
    <xdr:pic>
      <xdr:nvPicPr>
        <xdr:cNvPr id="4" name="Picture 3">
          <a:extLst>
            <a:ext uri="{FF2B5EF4-FFF2-40B4-BE49-F238E27FC236}">
              <a16:creationId xmlns:a16="http://schemas.microsoft.com/office/drawing/2014/main" id="{E89F27EB-F7A5-4E48-A428-250ACF81372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54411" r="29296" b="10527"/>
        <a:stretch/>
      </xdr:blipFill>
      <xdr:spPr bwMode="auto">
        <a:xfrm>
          <a:off x="1319390" y="373945"/>
          <a:ext cx="4480278" cy="1742722"/>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9880</xdr:colOff>
      <xdr:row>1</xdr:row>
      <xdr:rowOff>199593</xdr:rowOff>
    </xdr:from>
    <xdr:to>
      <xdr:col>17</xdr:col>
      <xdr:colOff>14960</xdr:colOff>
      <xdr:row>7</xdr:row>
      <xdr:rowOff>44653</xdr:rowOff>
    </xdr:to>
    <xdr:pic>
      <xdr:nvPicPr>
        <xdr:cNvPr id="2" name="Picture 1">
          <a:extLst>
            <a:ext uri="{FF2B5EF4-FFF2-40B4-BE49-F238E27FC236}">
              <a16:creationId xmlns:a16="http://schemas.microsoft.com/office/drawing/2014/main" id="{5F5BD426-5F99-256D-DE1C-34C417FAEC42}"/>
            </a:ext>
          </a:extLst>
        </xdr:cNvPr>
        <xdr:cNvPicPr>
          <a:picLocks noChangeAspect="1"/>
        </xdr:cNvPicPr>
      </xdr:nvPicPr>
      <xdr:blipFill>
        <a:blip xmlns:r="http://schemas.openxmlformats.org/officeDocument/2006/relationships" r:embed="rId2"/>
        <a:stretch>
          <a:fillRect/>
        </a:stretch>
      </xdr:blipFill>
      <xdr:spPr>
        <a:xfrm>
          <a:off x="6924324" y="383037"/>
          <a:ext cx="5974080" cy="181356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349250</xdr:colOff>
      <xdr:row>2</xdr:row>
      <xdr:rowOff>108866</xdr:rowOff>
    </xdr:from>
    <xdr:to>
      <xdr:col>6</xdr:col>
      <xdr:colOff>530679</xdr:colOff>
      <xdr:row>16</xdr:row>
      <xdr:rowOff>158750</xdr:rowOff>
    </xdr:to>
    <xdr:pic>
      <xdr:nvPicPr>
        <xdr:cNvPr id="2" name="Picture 1">
          <a:extLst>
            <a:ext uri="{FF2B5EF4-FFF2-40B4-BE49-F238E27FC236}">
              <a16:creationId xmlns:a16="http://schemas.microsoft.com/office/drawing/2014/main" id="{C113FA57-E4FB-46B8-9223-CFC5A65C054B}"/>
            </a:ext>
          </a:extLst>
        </xdr:cNvPr>
        <xdr:cNvPicPr>
          <a:picLocks noChangeAspect="1"/>
        </xdr:cNvPicPr>
      </xdr:nvPicPr>
      <xdr:blipFill rotWithShape="1">
        <a:blip xmlns:r="http://schemas.openxmlformats.org/officeDocument/2006/relationships" r:embed="rId1"/>
        <a:srcRect t="46829"/>
        <a:stretch/>
      </xdr:blipFill>
      <xdr:spPr>
        <a:xfrm>
          <a:off x="349250" y="483516"/>
          <a:ext cx="3839029" cy="2634334"/>
        </a:xfrm>
        <a:prstGeom prst="rect">
          <a:avLst/>
        </a:prstGeom>
      </xdr:spPr>
    </xdr:pic>
    <xdr:clientData/>
  </xdr:twoCellAnchor>
  <xdr:twoCellAnchor editAs="oneCell">
    <xdr:from>
      <xdr:col>7</xdr:col>
      <xdr:colOff>6350</xdr:colOff>
      <xdr:row>4</xdr:row>
      <xdr:rowOff>30796</xdr:rowOff>
    </xdr:from>
    <xdr:to>
      <xdr:col>16</xdr:col>
      <xdr:colOff>539750</xdr:colOff>
      <xdr:row>16</xdr:row>
      <xdr:rowOff>152399</xdr:rowOff>
    </xdr:to>
    <xdr:pic>
      <xdr:nvPicPr>
        <xdr:cNvPr id="4" name="Picture 3">
          <a:extLst>
            <a:ext uri="{FF2B5EF4-FFF2-40B4-BE49-F238E27FC236}">
              <a16:creationId xmlns:a16="http://schemas.microsoft.com/office/drawing/2014/main" id="{21DD7CE7-2BF8-9D87-F5E1-FD1393B841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73550" y="780096"/>
          <a:ext cx="6108700" cy="2331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476250</xdr:colOff>
      <xdr:row>16</xdr:row>
      <xdr:rowOff>133350</xdr:rowOff>
    </xdr:from>
    <xdr:to>
      <xdr:col>7</xdr:col>
      <xdr:colOff>565150</xdr:colOff>
      <xdr:row>20</xdr:row>
      <xdr:rowOff>25400</xdr:rowOff>
    </xdr:to>
    <xdr:sp macro="" textlink="">
      <xdr:nvSpPr>
        <xdr:cNvPr id="5" name="Arrow: Right 4">
          <a:extLst>
            <a:ext uri="{FF2B5EF4-FFF2-40B4-BE49-F238E27FC236}">
              <a16:creationId xmlns:a16="http://schemas.microsoft.com/office/drawing/2014/main" id="{FF7FA626-8092-8F79-2050-F702CF6B5FC7}"/>
            </a:ext>
          </a:extLst>
        </xdr:cNvPr>
        <xdr:cNvSpPr/>
      </xdr:nvSpPr>
      <xdr:spPr>
        <a:xfrm>
          <a:off x="476250" y="3092450"/>
          <a:ext cx="4356100" cy="641350"/>
        </a:xfrm>
        <a:prstGeom prst="rightArrow">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200" b="1" i="0" u="none" strike="noStrike">
              <a:solidFill>
                <a:schemeClr val="lt1"/>
              </a:solidFill>
              <a:effectLst/>
              <a:latin typeface="+mn-lt"/>
              <a:ea typeface="+mn-ea"/>
              <a:cs typeface="+mn-cs"/>
            </a:rPr>
            <a:t>ACTUAL TESTING OF ALL DISASTER SCENRATIOS - TIMINGS ARE</a:t>
          </a:r>
          <a:r>
            <a:rPr lang="en-US" sz="1200" b="1"/>
            <a:t>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49213</xdr:colOff>
      <xdr:row>6</xdr:row>
      <xdr:rowOff>4763</xdr:rowOff>
    </xdr:from>
    <xdr:to>
      <xdr:col>12</xdr:col>
      <xdr:colOff>23812</xdr:colOff>
      <xdr:row>19</xdr:row>
      <xdr:rowOff>28576</xdr:rowOff>
    </xdr:to>
    <xdr:pic>
      <xdr:nvPicPr>
        <xdr:cNvPr id="3" name="Picture 2">
          <a:extLst>
            <a:ext uri="{FF2B5EF4-FFF2-40B4-BE49-F238E27FC236}">
              <a16:creationId xmlns:a16="http://schemas.microsoft.com/office/drawing/2014/main" id="{53193700-9612-C5C8-5AE8-7EBE2DA7DB1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54" t="4354" r="654"/>
        <a:stretch/>
      </xdr:blipFill>
      <xdr:spPr bwMode="auto">
        <a:xfrm>
          <a:off x="1724026" y="1457326"/>
          <a:ext cx="6086474" cy="2651125"/>
        </a:xfrm>
        <a:prstGeom prst="rect">
          <a:avLst/>
        </a:prstGeom>
        <a:noFill/>
        <a:ln w="19050">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49893</xdr:colOff>
      <xdr:row>4</xdr:row>
      <xdr:rowOff>276677</xdr:rowOff>
    </xdr:from>
    <xdr:to>
      <xdr:col>33</xdr:col>
      <xdr:colOff>100693</xdr:colOff>
      <xdr:row>72</xdr:row>
      <xdr:rowOff>130626</xdr:rowOff>
    </xdr:to>
    <xdr:pic>
      <xdr:nvPicPr>
        <xdr:cNvPr id="6" name="Picture 5">
          <a:extLst>
            <a:ext uri="{FF2B5EF4-FFF2-40B4-BE49-F238E27FC236}">
              <a16:creationId xmlns:a16="http://schemas.microsoft.com/office/drawing/2014/main" id="{F2C74D41-D217-63D3-1F81-383856D48D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94750" y="1265463"/>
          <a:ext cx="12152086" cy="12608377"/>
        </a:xfrm>
        <a:prstGeom prst="rect">
          <a:avLst/>
        </a:prstGeom>
        <a:noFill/>
        <a:ln w="28575">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593001</xdr:colOff>
      <xdr:row>3</xdr:row>
      <xdr:rowOff>-1</xdr:rowOff>
    </xdr:from>
    <xdr:to>
      <xdr:col>15</xdr:col>
      <xdr:colOff>0</xdr:colOff>
      <xdr:row>44</xdr:row>
      <xdr:rowOff>170174</xdr:rowOff>
    </xdr:to>
    <xdr:pic>
      <xdr:nvPicPr>
        <xdr:cNvPr id="3" name="Picture 2">
          <a:extLst>
            <a:ext uri="{FF2B5EF4-FFF2-40B4-BE49-F238E27FC236}">
              <a16:creationId xmlns:a16="http://schemas.microsoft.com/office/drawing/2014/main" id="{DAA536D7-23AF-89DB-BBB4-0AB9A76BFEA1}"/>
            </a:ext>
          </a:extLst>
        </xdr:cNvPr>
        <xdr:cNvPicPr>
          <a:picLocks noChangeAspect="1"/>
        </xdr:cNvPicPr>
      </xdr:nvPicPr>
      <xdr:blipFill>
        <a:blip xmlns:r="http://schemas.openxmlformats.org/officeDocument/2006/relationships" r:embed="rId1"/>
        <a:stretch>
          <a:fillRect/>
        </a:stretch>
      </xdr:blipFill>
      <xdr:spPr>
        <a:xfrm>
          <a:off x="593001" y="687916"/>
          <a:ext cx="8614499" cy="7919821"/>
        </a:xfrm>
        <a:prstGeom prst="rect">
          <a:avLst/>
        </a:prstGeom>
      </xdr:spPr>
    </xdr:pic>
    <xdr:clientData/>
  </xdr:twoCellAnchor>
  <xdr:twoCellAnchor editAs="oneCell">
    <xdr:from>
      <xdr:col>18</xdr:col>
      <xdr:colOff>2810</xdr:colOff>
      <xdr:row>3</xdr:row>
      <xdr:rowOff>148166</xdr:rowOff>
    </xdr:from>
    <xdr:to>
      <xdr:col>36</xdr:col>
      <xdr:colOff>320826</xdr:colOff>
      <xdr:row>59</xdr:row>
      <xdr:rowOff>106890</xdr:rowOff>
    </xdr:to>
    <xdr:pic>
      <xdr:nvPicPr>
        <xdr:cNvPr id="4" name="Picture 3">
          <a:extLst>
            <a:ext uri="{FF2B5EF4-FFF2-40B4-BE49-F238E27FC236}">
              <a16:creationId xmlns:a16="http://schemas.microsoft.com/office/drawing/2014/main" id="{A0EC4EAD-3F5D-4CE8-892E-1CBD6ED012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79477" y="836083"/>
          <a:ext cx="11367016" cy="10409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111479</xdr:colOff>
      <xdr:row>2</xdr:row>
      <xdr:rowOff>75191</xdr:rowOff>
    </xdr:from>
    <xdr:to>
      <xdr:col>14</xdr:col>
      <xdr:colOff>76201</xdr:colOff>
      <xdr:row>11</xdr:row>
      <xdr:rowOff>328083</xdr:rowOff>
    </xdr:to>
    <xdr:pic>
      <xdr:nvPicPr>
        <xdr:cNvPr id="2" name="Picture 1">
          <a:extLst>
            <a:ext uri="{FF2B5EF4-FFF2-40B4-BE49-F238E27FC236}">
              <a16:creationId xmlns:a16="http://schemas.microsoft.com/office/drawing/2014/main" id="{8B891C9B-9690-4425-9172-57AF4D52B1BD}"/>
            </a:ext>
          </a:extLst>
        </xdr:cNvPr>
        <xdr:cNvPicPr>
          <a:picLocks noChangeAspect="1"/>
        </xdr:cNvPicPr>
      </xdr:nvPicPr>
      <xdr:blipFill>
        <a:blip xmlns:r="http://schemas.openxmlformats.org/officeDocument/2006/relationships" r:embed="rId1"/>
        <a:stretch>
          <a:fillRect/>
        </a:stretch>
      </xdr:blipFill>
      <xdr:spPr>
        <a:xfrm>
          <a:off x="1330679" y="468891"/>
          <a:ext cx="7279922" cy="5881109"/>
        </a:xfrm>
        <a:prstGeom prst="rect">
          <a:avLst/>
        </a:prstGeom>
        <a:ln w="28575">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37</xdr:col>
      <xdr:colOff>539750</xdr:colOff>
      <xdr:row>24</xdr:row>
      <xdr:rowOff>146050</xdr:rowOff>
    </xdr:to>
    <xdr:pic>
      <xdr:nvPicPr>
        <xdr:cNvPr id="7" name="Picture 6">
          <a:extLst>
            <a:ext uri="{FF2B5EF4-FFF2-40B4-BE49-F238E27FC236}">
              <a16:creationId xmlns:a16="http://schemas.microsoft.com/office/drawing/2014/main" id="{92330977-15B9-945A-2937-C9EC2ED2D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774700"/>
          <a:ext cx="19437350" cy="664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21167</xdr:rowOff>
    </xdr:from>
    <xdr:to>
      <xdr:col>5</xdr:col>
      <xdr:colOff>592666</xdr:colOff>
      <xdr:row>27</xdr:row>
      <xdr:rowOff>158750</xdr:rowOff>
    </xdr:to>
    <xdr:pic>
      <xdr:nvPicPr>
        <xdr:cNvPr id="5" name="Picture 4">
          <a:extLst>
            <a:ext uri="{FF2B5EF4-FFF2-40B4-BE49-F238E27FC236}">
              <a16:creationId xmlns:a16="http://schemas.microsoft.com/office/drawing/2014/main" id="{5B7AB8E9-6407-8DE7-71D8-687B23BD0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43000"/>
          <a:ext cx="6424083" cy="409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37</xdr:col>
      <xdr:colOff>539750</xdr:colOff>
      <xdr:row>37</xdr:row>
      <xdr:rowOff>152400</xdr:rowOff>
    </xdr:to>
    <xdr:pic>
      <xdr:nvPicPr>
        <xdr:cNvPr id="3" name="Picture 2">
          <a:extLst>
            <a:ext uri="{FF2B5EF4-FFF2-40B4-BE49-F238E27FC236}">
              <a16:creationId xmlns:a16="http://schemas.microsoft.com/office/drawing/2014/main" id="{EF5A49DC-7D5E-CF84-49FE-19AC7E777B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5250" y="958850"/>
          <a:ext cx="19437350"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7056</xdr:colOff>
      <xdr:row>3</xdr:row>
      <xdr:rowOff>14111</xdr:rowOff>
    </xdr:from>
    <xdr:to>
      <xdr:col>10</xdr:col>
      <xdr:colOff>6350</xdr:colOff>
      <xdr:row>5</xdr:row>
      <xdr:rowOff>20461</xdr:rowOff>
    </xdr:to>
    <xdr:pic>
      <xdr:nvPicPr>
        <xdr:cNvPr id="3" name="Picture 2">
          <a:extLst>
            <a:ext uri="{FF2B5EF4-FFF2-40B4-BE49-F238E27FC236}">
              <a16:creationId xmlns:a16="http://schemas.microsoft.com/office/drawing/2014/main" id="{7D84E2A4-3243-A589-6891-2D34FF0B5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2334" y="585611"/>
          <a:ext cx="8092016" cy="1219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417285</xdr:colOff>
      <xdr:row>0</xdr:row>
      <xdr:rowOff>0</xdr:rowOff>
    </xdr:from>
    <xdr:to>
      <xdr:col>23</xdr:col>
      <xdr:colOff>199572</xdr:colOff>
      <xdr:row>5</xdr:row>
      <xdr:rowOff>0</xdr:rowOff>
    </xdr:to>
    <xdr:pic>
      <xdr:nvPicPr>
        <xdr:cNvPr id="2" name="Picture 1">
          <a:extLst>
            <a:ext uri="{FF2B5EF4-FFF2-40B4-BE49-F238E27FC236}">
              <a16:creationId xmlns:a16="http://schemas.microsoft.com/office/drawing/2014/main" id="{B5B46698-7EEC-EEC4-EB09-C7BCF7F1909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9420"/>
        <a:stretch/>
      </xdr:blipFill>
      <xdr:spPr bwMode="auto">
        <a:xfrm>
          <a:off x="10749642" y="0"/>
          <a:ext cx="3429001" cy="144235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18143</xdr:rowOff>
    </xdr:from>
    <xdr:to>
      <xdr:col>25</xdr:col>
      <xdr:colOff>217713</xdr:colOff>
      <xdr:row>90</xdr:row>
      <xdr:rowOff>94342</xdr:rowOff>
    </xdr:to>
    <xdr:pic>
      <xdr:nvPicPr>
        <xdr:cNvPr id="4" name="Picture 3">
          <a:extLst>
            <a:ext uri="{FF2B5EF4-FFF2-40B4-BE49-F238E27FC236}">
              <a16:creationId xmlns:a16="http://schemas.microsoft.com/office/drawing/2014/main" id="{533A0342-A669-6B25-73D0-5F26FB9037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60500"/>
          <a:ext cx="15412356" cy="15497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25</xdr:col>
      <xdr:colOff>101600</xdr:colOff>
      <xdr:row>79</xdr:row>
      <xdr:rowOff>38100</xdr:rowOff>
    </xdr:to>
    <xdr:pic>
      <xdr:nvPicPr>
        <xdr:cNvPr id="3" name="Picture 2">
          <a:extLst>
            <a:ext uri="{FF2B5EF4-FFF2-40B4-BE49-F238E27FC236}">
              <a16:creationId xmlns:a16="http://schemas.microsoft.com/office/drawing/2014/main" id="{BDE7B378-6BA5-6147-DA2C-B9C484095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0550"/>
          <a:ext cx="15341600" cy="1421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54428</xdr:colOff>
      <xdr:row>0</xdr:row>
      <xdr:rowOff>0</xdr:rowOff>
    </xdr:from>
    <xdr:to>
      <xdr:col>24</xdr:col>
      <xdr:colOff>444501</xdr:colOff>
      <xdr:row>1</xdr:row>
      <xdr:rowOff>898071</xdr:rowOff>
    </xdr:to>
    <xdr:pic>
      <xdr:nvPicPr>
        <xdr:cNvPr id="4" name="Picture 3">
          <a:extLst>
            <a:ext uri="{FF2B5EF4-FFF2-40B4-BE49-F238E27FC236}">
              <a16:creationId xmlns:a16="http://schemas.microsoft.com/office/drawing/2014/main" id="{52BE77A0-5B07-4350-8844-3E7F3F0D71D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9420"/>
        <a:stretch/>
      </xdr:blipFill>
      <xdr:spPr bwMode="auto">
        <a:xfrm>
          <a:off x="11602357" y="0"/>
          <a:ext cx="3429001" cy="144235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41215</xdr:colOff>
      <xdr:row>1</xdr:row>
      <xdr:rowOff>197557</xdr:rowOff>
    </xdr:from>
    <xdr:to>
      <xdr:col>14</xdr:col>
      <xdr:colOff>264583</xdr:colOff>
      <xdr:row>3</xdr:row>
      <xdr:rowOff>712612</xdr:rowOff>
    </xdr:to>
    <xdr:pic>
      <xdr:nvPicPr>
        <xdr:cNvPr id="2" name="Picture 1">
          <a:extLst>
            <a:ext uri="{FF2B5EF4-FFF2-40B4-BE49-F238E27FC236}">
              <a16:creationId xmlns:a16="http://schemas.microsoft.com/office/drawing/2014/main" id="{485DFD8B-63AD-401A-B394-C7314579B8B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91679"/>
        <a:stretch/>
      </xdr:blipFill>
      <xdr:spPr bwMode="auto">
        <a:xfrm>
          <a:off x="1346493" y="381001"/>
          <a:ext cx="11064229" cy="1199444"/>
        </a:xfrm>
        <a:prstGeom prst="rect">
          <a:avLst/>
        </a:prstGeom>
        <a:noFill/>
        <a:ln w="285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694150</xdr:colOff>
      <xdr:row>5</xdr:row>
      <xdr:rowOff>19145</xdr:rowOff>
    </xdr:from>
    <xdr:to>
      <xdr:col>14</xdr:col>
      <xdr:colOff>208138</xdr:colOff>
      <xdr:row>10</xdr:row>
      <xdr:rowOff>148166</xdr:rowOff>
    </xdr:to>
    <xdr:pic>
      <xdr:nvPicPr>
        <xdr:cNvPr id="3" name="Picture 2">
          <a:extLst>
            <a:ext uri="{FF2B5EF4-FFF2-40B4-BE49-F238E27FC236}">
              <a16:creationId xmlns:a16="http://schemas.microsoft.com/office/drawing/2014/main" id="{6939566B-836A-42C4-BFD9-6009E846AF55}"/>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9664"/>
        <a:stretch/>
      </xdr:blipFill>
      <xdr:spPr bwMode="auto">
        <a:xfrm>
          <a:off x="1300928" y="1804201"/>
          <a:ext cx="11053349" cy="1046243"/>
        </a:xfrm>
        <a:prstGeom prst="rect">
          <a:avLst/>
        </a:prstGeom>
        <a:noFill/>
        <a:ln w="285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31750</xdr:colOff>
      <xdr:row>2</xdr:row>
      <xdr:rowOff>6350</xdr:rowOff>
    </xdr:from>
    <xdr:to>
      <xdr:col>4</xdr:col>
      <xdr:colOff>603250</xdr:colOff>
      <xdr:row>14</xdr:row>
      <xdr:rowOff>50800</xdr:rowOff>
    </xdr:to>
    <xdr:pic>
      <xdr:nvPicPr>
        <xdr:cNvPr id="2" name="Picture 1">
          <a:extLst>
            <a:ext uri="{FF2B5EF4-FFF2-40B4-BE49-F238E27FC236}">
              <a16:creationId xmlns:a16="http://schemas.microsoft.com/office/drawing/2014/main" id="{904BBD79-9437-01C8-D5EC-8B38409E2A8A}"/>
            </a:ext>
          </a:extLst>
        </xdr:cNvPr>
        <xdr:cNvPicPr>
          <a:picLocks noChangeAspect="1"/>
        </xdr:cNvPicPr>
      </xdr:nvPicPr>
      <xdr:blipFill>
        <a:blip xmlns:r="http://schemas.openxmlformats.org/officeDocument/2006/relationships" r:embed="rId1"/>
        <a:stretch>
          <a:fillRect/>
        </a:stretch>
      </xdr:blipFill>
      <xdr:spPr>
        <a:xfrm>
          <a:off x="31750" y="901700"/>
          <a:ext cx="3009900" cy="2254250"/>
        </a:xfrm>
        <a:prstGeom prst="rect">
          <a:avLst/>
        </a:prstGeom>
      </xdr:spPr>
    </xdr:pic>
    <xdr:clientData/>
  </xdr:twoCellAnchor>
  <xdr:twoCellAnchor editAs="oneCell">
    <xdr:from>
      <xdr:col>5</xdr:col>
      <xdr:colOff>223837</xdr:colOff>
      <xdr:row>2</xdr:row>
      <xdr:rowOff>30271</xdr:rowOff>
    </xdr:from>
    <xdr:to>
      <xdr:col>16</xdr:col>
      <xdr:colOff>217488</xdr:colOff>
      <xdr:row>17</xdr:row>
      <xdr:rowOff>150813</xdr:rowOff>
    </xdr:to>
    <xdr:pic>
      <xdr:nvPicPr>
        <xdr:cNvPr id="3" name="Picture 2">
          <a:extLst>
            <a:ext uri="{FF2B5EF4-FFF2-40B4-BE49-F238E27FC236}">
              <a16:creationId xmlns:a16="http://schemas.microsoft.com/office/drawing/2014/main" id="{968A197B-C59F-3DBB-7CB0-0CF415A3EC8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0527"/>
        <a:stretch/>
      </xdr:blipFill>
      <xdr:spPr bwMode="auto">
        <a:xfrm>
          <a:off x="3279775" y="919271"/>
          <a:ext cx="6716713" cy="28589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555625</xdr:colOff>
      <xdr:row>1</xdr:row>
      <xdr:rowOff>304270</xdr:rowOff>
    </xdr:from>
    <xdr:to>
      <xdr:col>30</xdr:col>
      <xdr:colOff>156104</xdr:colOff>
      <xdr:row>18</xdr:row>
      <xdr:rowOff>58208</xdr:rowOff>
    </xdr:to>
    <xdr:pic>
      <xdr:nvPicPr>
        <xdr:cNvPr id="4" name="Picture 3">
          <a:extLst>
            <a:ext uri="{FF2B5EF4-FFF2-40B4-BE49-F238E27FC236}">
              <a16:creationId xmlns:a16="http://schemas.microsoft.com/office/drawing/2014/main" id="{21F39F49-2A67-4C39-2585-76C968746BF7}"/>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5950"/>
        <a:stretch/>
      </xdr:blipFill>
      <xdr:spPr bwMode="auto">
        <a:xfrm>
          <a:off x="10376958" y="611187"/>
          <a:ext cx="8299979" cy="3225271"/>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293688</xdr:colOff>
      <xdr:row>8</xdr:row>
      <xdr:rowOff>87313</xdr:rowOff>
    </xdr:from>
    <xdr:to>
      <xdr:col>5</xdr:col>
      <xdr:colOff>119062</xdr:colOff>
      <xdr:row>10</xdr:row>
      <xdr:rowOff>119063</xdr:rowOff>
    </xdr:to>
    <xdr:sp macro="" textlink="">
      <xdr:nvSpPr>
        <xdr:cNvPr id="5" name="Arrow: Right 4">
          <a:extLst>
            <a:ext uri="{FF2B5EF4-FFF2-40B4-BE49-F238E27FC236}">
              <a16:creationId xmlns:a16="http://schemas.microsoft.com/office/drawing/2014/main" id="{A3ABCCDC-6ECC-151C-3848-58C76B878E0B}"/>
            </a:ext>
          </a:extLst>
        </xdr:cNvPr>
        <xdr:cNvSpPr/>
      </xdr:nvSpPr>
      <xdr:spPr>
        <a:xfrm>
          <a:off x="2738438" y="2071688"/>
          <a:ext cx="436562" cy="396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452437</xdr:colOff>
      <xdr:row>8</xdr:row>
      <xdr:rowOff>55563</xdr:rowOff>
    </xdr:from>
    <xdr:to>
      <xdr:col>16</xdr:col>
      <xdr:colOff>277812</xdr:colOff>
      <xdr:row>10</xdr:row>
      <xdr:rowOff>87313</xdr:rowOff>
    </xdr:to>
    <xdr:sp macro="" textlink="">
      <xdr:nvSpPr>
        <xdr:cNvPr id="6" name="Arrow: Right 5">
          <a:extLst>
            <a:ext uri="{FF2B5EF4-FFF2-40B4-BE49-F238E27FC236}">
              <a16:creationId xmlns:a16="http://schemas.microsoft.com/office/drawing/2014/main" id="{EFE87B3C-C67F-41DE-AD67-CDE2C82A3032}"/>
            </a:ext>
          </a:extLst>
        </xdr:cNvPr>
        <xdr:cNvSpPr/>
      </xdr:nvSpPr>
      <xdr:spPr>
        <a:xfrm>
          <a:off x="9620250" y="2039938"/>
          <a:ext cx="436562" cy="396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713051</xdr:colOff>
      <xdr:row>16</xdr:row>
      <xdr:rowOff>107159</xdr:rowOff>
    </xdr:from>
    <xdr:to>
      <xdr:col>17</xdr:col>
      <xdr:colOff>498738</xdr:colOff>
      <xdr:row>18</xdr:row>
      <xdr:rowOff>178596</xdr:rowOff>
    </xdr:to>
    <xdr:sp macro="" textlink="">
      <xdr:nvSpPr>
        <xdr:cNvPr id="7" name="Arrow: Right 6">
          <a:extLst>
            <a:ext uri="{FF2B5EF4-FFF2-40B4-BE49-F238E27FC236}">
              <a16:creationId xmlns:a16="http://schemas.microsoft.com/office/drawing/2014/main" id="{4AC3EE97-B978-4747-99DC-4359DCF635DE}"/>
            </a:ext>
          </a:extLst>
        </xdr:cNvPr>
        <xdr:cNvSpPr/>
      </xdr:nvSpPr>
      <xdr:spPr>
        <a:xfrm rot="5400000">
          <a:off x="10571426" y="3488534"/>
          <a:ext cx="431270" cy="50535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313530</xdr:colOff>
      <xdr:row>18</xdr:row>
      <xdr:rowOff>150815</xdr:rowOff>
    </xdr:from>
    <xdr:to>
      <xdr:col>17</xdr:col>
      <xdr:colOff>246061</xdr:colOff>
      <xdr:row>18</xdr:row>
      <xdr:rowOff>178596</xdr:rowOff>
    </xdr:to>
    <xdr:cxnSp macro="">
      <xdr:nvCxnSpPr>
        <xdr:cNvPr id="9" name="Straight Arrow Connector 8">
          <a:extLst>
            <a:ext uri="{FF2B5EF4-FFF2-40B4-BE49-F238E27FC236}">
              <a16:creationId xmlns:a16="http://schemas.microsoft.com/office/drawing/2014/main" id="{899D3999-67D3-3425-3C2B-A1F27F3C627C}"/>
            </a:ext>
          </a:extLst>
        </xdr:cNvPr>
        <xdr:cNvCxnSpPr>
          <a:stCxn id="7" idx="3"/>
          <a:endCxn id="10" idx="1"/>
        </xdr:cNvCxnSpPr>
      </xdr:nvCxnSpPr>
      <xdr:spPr>
        <a:xfrm flipH="1" flipV="1">
          <a:off x="2768863" y="3929065"/>
          <a:ext cx="8018198" cy="27781"/>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174625</xdr:colOff>
      <xdr:row>18</xdr:row>
      <xdr:rowOff>150815</xdr:rowOff>
    </xdr:from>
    <xdr:to>
      <xdr:col>4</xdr:col>
      <xdr:colOff>452436</xdr:colOff>
      <xdr:row>19</xdr:row>
      <xdr:rowOff>182561</xdr:rowOff>
    </xdr:to>
    <xdr:sp macro="" textlink="">
      <xdr:nvSpPr>
        <xdr:cNvPr id="10" name="Arrow: Right 9">
          <a:extLst>
            <a:ext uri="{FF2B5EF4-FFF2-40B4-BE49-F238E27FC236}">
              <a16:creationId xmlns:a16="http://schemas.microsoft.com/office/drawing/2014/main" id="{0ACD7B41-A19F-442A-B50E-D967E717F9AF}"/>
            </a:ext>
          </a:extLst>
        </xdr:cNvPr>
        <xdr:cNvSpPr/>
      </xdr:nvSpPr>
      <xdr:spPr>
        <a:xfrm rot="5400000">
          <a:off x="2651126" y="3929064"/>
          <a:ext cx="214309" cy="27781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20</xdr:row>
      <xdr:rowOff>0</xdr:rowOff>
    </xdr:from>
    <xdr:to>
      <xdr:col>16</xdr:col>
      <xdr:colOff>317500</xdr:colOff>
      <xdr:row>46</xdr:row>
      <xdr:rowOff>0</xdr:rowOff>
    </xdr:to>
    <xdr:pic>
      <xdr:nvPicPr>
        <xdr:cNvPr id="13" name="Picture 12">
          <a:extLst>
            <a:ext uri="{FF2B5EF4-FFF2-40B4-BE49-F238E27FC236}">
              <a16:creationId xmlns:a16="http://schemas.microsoft.com/office/drawing/2014/main" id="{DA61A3A1-6801-F7D0-B85E-575C2CF6901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28800" y="4210050"/>
          <a:ext cx="8242300" cy="478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571500</xdr:colOff>
      <xdr:row>21</xdr:row>
      <xdr:rowOff>63500</xdr:rowOff>
    </xdr:from>
    <xdr:to>
      <xdr:col>16</xdr:col>
      <xdr:colOff>687917</xdr:colOff>
      <xdr:row>23</xdr:row>
      <xdr:rowOff>105834</xdr:rowOff>
    </xdr:to>
    <xdr:sp macro="" textlink="">
      <xdr:nvSpPr>
        <xdr:cNvPr id="14" name="Arrow: Right 13">
          <a:extLst>
            <a:ext uri="{FF2B5EF4-FFF2-40B4-BE49-F238E27FC236}">
              <a16:creationId xmlns:a16="http://schemas.microsoft.com/office/drawing/2014/main" id="{526E669D-EC4B-4DDA-ABC8-B929A951B1B5}"/>
            </a:ext>
          </a:extLst>
        </xdr:cNvPr>
        <xdr:cNvSpPr/>
      </xdr:nvSpPr>
      <xdr:spPr>
        <a:xfrm>
          <a:off x="9779000" y="4381500"/>
          <a:ext cx="730250" cy="40216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0</xdr:colOff>
      <xdr:row>20</xdr:row>
      <xdr:rowOff>0</xdr:rowOff>
    </xdr:from>
    <xdr:to>
      <xdr:col>30</xdr:col>
      <xdr:colOff>317500</xdr:colOff>
      <xdr:row>27</xdr:row>
      <xdr:rowOff>158750</xdr:rowOff>
    </xdr:to>
    <xdr:pic>
      <xdr:nvPicPr>
        <xdr:cNvPr id="16" name="Picture 15">
          <a:extLst>
            <a:ext uri="{FF2B5EF4-FFF2-40B4-BE49-F238E27FC236}">
              <a16:creationId xmlns:a16="http://schemas.microsoft.com/office/drawing/2014/main" id="{4EC4F037-01AF-CDBC-C748-E8A7B8A7636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471150" y="4210050"/>
          <a:ext cx="824230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FC8BB-1AD1-48E1-81C4-36F6C1C2A94F}">
  <sheetPr>
    <tabColor theme="1"/>
  </sheetPr>
  <dimension ref="A1:N16"/>
  <sheetViews>
    <sheetView showGridLines="0" workbookViewId="0">
      <selection activeCell="B22" sqref="B22"/>
    </sheetView>
  </sheetViews>
  <sheetFormatPr defaultRowHeight="14.5" x14ac:dyDescent="0.35"/>
  <cols>
    <col min="2" max="2" width="13.36328125" customWidth="1"/>
  </cols>
  <sheetData>
    <row r="1" spans="1:14" s="2" customFormat="1" x14ac:dyDescent="0.35">
      <c r="A1" s="2" t="s">
        <v>4</v>
      </c>
      <c r="E1" s="2" t="s">
        <v>1</v>
      </c>
      <c r="I1" s="2" t="s">
        <v>2</v>
      </c>
    </row>
    <row r="2" spans="1:14" ht="15" thickBot="1" x14ac:dyDescent="0.4"/>
    <row r="3" spans="1:14" ht="29" customHeight="1" x14ac:dyDescent="0.35">
      <c r="B3" s="1" t="s">
        <v>3</v>
      </c>
      <c r="C3" s="129" t="s">
        <v>5</v>
      </c>
      <c r="D3" s="130"/>
      <c r="E3" s="130"/>
      <c r="F3" s="130"/>
      <c r="G3" s="130"/>
      <c r="H3" s="130"/>
      <c r="I3" s="130"/>
      <c r="J3" s="130"/>
      <c r="K3" s="130"/>
      <c r="L3" s="130"/>
      <c r="M3" s="130"/>
      <c r="N3" s="131"/>
    </row>
    <row r="4" spans="1:14" x14ac:dyDescent="0.35">
      <c r="C4" s="132"/>
      <c r="D4" s="133"/>
      <c r="E4" s="133"/>
      <c r="F4" s="133"/>
      <c r="G4" s="133"/>
      <c r="H4" s="133"/>
      <c r="I4" s="133"/>
      <c r="J4" s="133"/>
      <c r="K4" s="133"/>
      <c r="L4" s="133"/>
      <c r="M4" s="133"/>
      <c r="N4" s="134"/>
    </row>
    <row r="5" spans="1:14" x14ac:dyDescent="0.35">
      <c r="C5" s="132"/>
      <c r="D5" s="133"/>
      <c r="E5" s="133"/>
      <c r="F5" s="133"/>
      <c r="G5" s="133"/>
      <c r="H5" s="133"/>
      <c r="I5" s="133"/>
      <c r="J5" s="133"/>
      <c r="K5" s="133"/>
      <c r="L5" s="133"/>
      <c r="M5" s="133"/>
      <c r="N5" s="134"/>
    </row>
    <row r="6" spans="1:14" x14ac:dyDescent="0.35">
      <c r="C6" s="132"/>
      <c r="D6" s="133"/>
      <c r="E6" s="133"/>
      <c r="F6" s="133"/>
      <c r="G6" s="133"/>
      <c r="H6" s="133"/>
      <c r="I6" s="133"/>
      <c r="J6" s="133"/>
      <c r="K6" s="133"/>
      <c r="L6" s="133"/>
      <c r="M6" s="133"/>
      <c r="N6" s="134"/>
    </row>
    <row r="7" spans="1:14" x14ac:dyDescent="0.35">
      <c r="C7" s="132"/>
      <c r="D7" s="133"/>
      <c r="E7" s="133"/>
      <c r="F7" s="133"/>
      <c r="G7" s="133"/>
      <c r="H7" s="133"/>
      <c r="I7" s="133"/>
      <c r="J7" s="133"/>
      <c r="K7" s="133"/>
      <c r="L7" s="133"/>
      <c r="M7" s="133"/>
      <c r="N7" s="134"/>
    </row>
    <row r="8" spans="1:14" x14ac:dyDescent="0.35">
      <c r="C8" s="132"/>
      <c r="D8" s="133"/>
      <c r="E8" s="133"/>
      <c r="F8" s="133"/>
      <c r="G8" s="133"/>
      <c r="H8" s="133"/>
      <c r="I8" s="133"/>
      <c r="J8" s="133"/>
      <c r="K8" s="133"/>
      <c r="L8" s="133"/>
      <c r="M8" s="133"/>
      <c r="N8" s="134"/>
    </row>
    <row r="9" spans="1:14" x14ac:dyDescent="0.35">
      <c r="C9" s="132"/>
      <c r="D9" s="133"/>
      <c r="E9" s="133"/>
      <c r="F9" s="133"/>
      <c r="G9" s="133"/>
      <c r="H9" s="133"/>
      <c r="I9" s="133"/>
      <c r="J9" s="133"/>
      <c r="K9" s="133"/>
      <c r="L9" s="133"/>
      <c r="M9" s="133"/>
      <c r="N9" s="134"/>
    </row>
    <row r="10" spans="1:14" x14ac:dyDescent="0.35">
      <c r="C10" s="132"/>
      <c r="D10" s="133"/>
      <c r="E10" s="133"/>
      <c r="F10" s="133"/>
      <c r="G10" s="133"/>
      <c r="H10" s="133"/>
      <c r="I10" s="133"/>
      <c r="J10" s="133"/>
      <c r="K10" s="133"/>
      <c r="L10" s="133"/>
      <c r="M10" s="133"/>
      <c r="N10" s="134"/>
    </row>
    <row r="11" spans="1:14" x14ac:dyDescent="0.35">
      <c r="C11" s="132"/>
      <c r="D11" s="133"/>
      <c r="E11" s="133"/>
      <c r="F11" s="133"/>
      <c r="G11" s="133"/>
      <c r="H11" s="133"/>
      <c r="I11" s="133"/>
      <c r="J11" s="133"/>
      <c r="K11" s="133"/>
      <c r="L11" s="133"/>
      <c r="M11" s="133"/>
      <c r="N11" s="134"/>
    </row>
    <row r="12" spans="1:14" ht="19.5" customHeight="1" x14ac:dyDescent="0.35">
      <c r="C12" s="132"/>
      <c r="D12" s="133"/>
      <c r="E12" s="133"/>
      <c r="F12" s="133"/>
      <c r="G12" s="133"/>
      <c r="H12" s="133"/>
      <c r="I12" s="133"/>
      <c r="J12" s="133"/>
      <c r="K12" s="133"/>
      <c r="L12" s="133"/>
      <c r="M12" s="133"/>
      <c r="N12" s="134"/>
    </row>
    <row r="13" spans="1:14" x14ac:dyDescent="0.35">
      <c r="C13" s="132"/>
      <c r="D13" s="133"/>
      <c r="E13" s="133"/>
      <c r="F13" s="133"/>
      <c r="G13" s="133"/>
      <c r="H13" s="133"/>
      <c r="I13" s="133"/>
      <c r="J13" s="133"/>
      <c r="K13" s="133"/>
      <c r="L13" s="133"/>
      <c r="M13" s="133"/>
      <c r="N13" s="134"/>
    </row>
    <row r="14" spans="1:14" x14ac:dyDescent="0.35">
      <c r="C14" s="132"/>
      <c r="D14" s="133"/>
      <c r="E14" s="133"/>
      <c r="F14" s="133"/>
      <c r="G14" s="133"/>
      <c r="H14" s="133"/>
      <c r="I14" s="133"/>
      <c r="J14" s="133"/>
      <c r="K14" s="133"/>
      <c r="L14" s="133"/>
      <c r="M14" s="133"/>
      <c r="N14" s="134"/>
    </row>
    <row r="15" spans="1:14" x14ac:dyDescent="0.35">
      <c r="C15" s="132"/>
      <c r="D15" s="133"/>
      <c r="E15" s="133"/>
      <c r="F15" s="133"/>
      <c r="G15" s="133"/>
      <c r="H15" s="133"/>
      <c r="I15" s="133"/>
      <c r="J15" s="133"/>
      <c r="K15" s="133"/>
      <c r="L15" s="133"/>
      <c r="M15" s="133"/>
      <c r="N15" s="134"/>
    </row>
    <row r="16" spans="1:14" ht="15" thickBot="1" x14ac:dyDescent="0.4">
      <c r="C16" s="135"/>
      <c r="D16" s="136"/>
      <c r="E16" s="136"/>
      <c r="F16" s="136"/>
      <c r="G16" s="136"/>
      <c r="H16" s="136"/>
      <c r="I16" s="136"/>
      <c r="J16" s="136"/>
      <c r="K16" s="136"/>
      <c r="L16" s="136"/>
      <c r="M16" s="136"/>
      <c r="N16" s="137"/>
    </row>
  </sheetData>
  <sheetProtection algorithmName="SHA-512" hashValue="mmspziSIQ3FUp3kzNKuA/S08OJEeVG8Q3etfG3QlvrTt3Df+YJ6sQb3MF6ZX3ge6FCpsyVaX5ZcA+ktgcA9wUg==" saltValue="vbwvhopFvNFk+lpEmteqBg==" spinCount="100000" sheet="1" objects="1" scenarios="1"/>
  <mergeCells count="1">
    <mergeCell ref="C3:N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7B2F-A5EB-4DC7-9A53-E8F5BA8A6C78}">
  <sheetPr>
    <tabColor rgb="FFC00000"/>
  </sheetPr>
  <dimension ref="A1:V2"/>
  <sheetViews>
    <sheetView zoomScale="70" zoomScaleNormal="70" workbookViewId="0">
      <selection activeCell="A3" sqref="A3"/>
    </sheetView>
  </sheetViews>
  <sheetFormatPr defaultRowHeight="14.5" x14ac:dyDescent="0.35"/>
  <sheetData>
    <row r="1" spans="1:22" s="35" customFormat="1" ht="24" customHeight="1" thickBot="1" x14ac:dyDescent="0.4">
      <c r="A1" s="35" t="s">
        <v>0</v>
      </c>
      <c r="B1" s="26"/>
      <c r="D1" s="35" t="s">
        <v>1</v>
      </c>
      <c r="F1" s="35" t="s">
        <v>2</v>
      </c>
    </row>
    <row r="2" spans="1:22" ht="46.5" customHeight="1" thickBot="1" x14ac:dyDescent="0.4">
      <c r="A2" s="220" t="s">
        <v>159</v>
      </c>
      <c r="B2" s="221"/>
      <c r="C2" s="221"/>
      <c r="D2" s="221"/>
      <c r="E2" s="221"/>
      <c r="F2" s="221"/>
      <c r="G2" s="221"/>
      <c r="H2" s="222"/>
      <c r="I2" s="219" t="s">
        <v>148</v>
      </c>
      <c r="J2" s="219"/>
      <c r="K2" s="219"/>
      <c r="L2" s="219"/>
      <c r="M2" s="219"/>
      <c r="N2" s="219"/>
      <c r="O2" s="219"/>
      <c r="P2" s="219"/>
      <c r="Q2" s="76"/>
      <c r="R2" s="76"/>
      <c r="S2" s="76"/>
      <c r="T2" s="76"/>
      <c r="U2" s="76"/>
      <c r="V2" s="76"/>
    </row>
  </sheetData>
  <sheetProtection algorithmName="SHA-512" hashValue="ghd2mYp8XgwDUPAjhifhJSBCulYnnURAtaGLosD9PhkGyFhgZD5ToQmC5uzDfdm8n1ehPDTjW0kA9ES1IM2ycQ==" saltValue="yO+ILnkiOJnLt2jEaceSvA==" spinCount="100000" sheet="1" objects="1" scenarios="1"/>
  <mergeCells count="2">
    <mergeCell ref="I2:P2"/>
    <mergeCell ref="A2:H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C9C9-B141-47FD-A9AE-F27EB381D70C}">
  <sheetPr>
    <tabColor rgb="FFC00000"/>
  </sheetPr>
  <dimension ref="A1:Y2"/>
  <sheetViews>
    <sheetView zoomScale="70" zoomScaleNormal="70" workbookViewId="0">
      <selection sqref="A1:XFD1"/>
    </sheetView>
  </sheetViews>
  <sheetFormatPr defaultRowHeight="14.5" x14ac:dyDescent="0.35"/>
  <sheetData>
    <row r="1" spans="1:25" s="36" customFormat="1" ht="43" customHeight="1" x14ac:dyDescent="0.35">
      <c r="A1" s="36" t="s">
        <v>0</v>
      </c>
      <c r="D1" s="36" t="s">
        <v>1</v>
      </c>
      <c r="F1" s="36" t="s">
        <v>2</v>
      </c>
    </row>
    <row r="2" spans="1:25" ht="73.5" customHeight="1" x14ac:dyDescent="0.35">
      <c r="A2" s="223" t="s">
        <v>147</v>
      </c>
      <c r="B2" s="223"/>
      <c r="C2" s="223"/>
      <c r="D2" s="223"/>
      <c r="E2" s="223"/>
      <c r="F2" s="223"/>
      <c r="G2" s="223"/>
      <c r="H2" s="223"/>
      <c r="I2" s="223"/>
      <c r="J2" s="223"/>
      <c r="K2" s="223"/>
      <c r="L2" s="219" t="s">
        <v>148</v>
      </c>
      <c r="M2" s="219"/>
      <c r="N2" s="219"/>
      <c r="O2" s="219"/>
      <c r="P2" s="219"/>
      <c r="Q2" s="219"/>
      <c r="R2" s="219"/>
      <c r="S2" s="219"/>
      <c r="T2" s="76"/>
      <c r="U2" s="76"/>
      <c r="V2" s="76"/>
      <c r="W2" s="76"/>
      <c r="X2" s="76"/>
      <c r="Y2" s="76"/>
    </row>
  </sheetData>
  <sheetProtection algorithmName="SHA-512" hashValue="cGqLCXKkZMd0AE3oxRdTaRrAucB0r6NOBN9k4Hx/GOP4pLMnStGtBGh0gHf6AsBxC7IIiLY4NFLAgP5nRCONFQ==" saltValue="wfaKSLSicgGlWzq0gy2Y0w==" spinCount="100000" sheet="1" objects="1" scenarios="1"/>
  <mergeCells count="2">
    <mergeCell ref="A2:K2"/>
    <mergeCell ref="L2:S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68CE-DC86-41CC-9C2F-4522E118F8EE}">
  <sheetPr>
    <tabColor rgb="FFC00000"/>
  </sheetPr>
  <dimension ref="A1:P16"/>
  <sheetViews>
    <sheetView topLeftCell="A2" zoomScale="80" zoomScaleNormal="80" workbookViewId="0">
      <selection activeCell="H14" sqref="H14"/>
    </sheetView>
  </sheetViews>
  <sheetFormatPr defaultRowHeight="14.5" x14ac:dyDescent="0.35"/>
  <cols>
    <col min="2" max="2" width="10" style="27" customWidth="1"/>
    <col min="3" max="3" width="10.7265625" customWidth="1"/>
    <col min="4" max="4" width="11.81640625" customWidth="1"/>
    <col min="5" max="5" width="11.36328125" customWidth="1"/>
    <col min="6" max="6" width="39.1796875" customWidth="1"/>
    <col min="7" max="7" width="12.453125" customWidth="1"/>
    <col min="8" max="8" width="11.26953125" customWidth="1"/>
    <col min="10" max="10" width="14.90625" customWidth="1"/>
  </cols>
  <sheetData>
    <row r="1" spans="1:16" s="2" customFormat="1" x14ac:dyDescent="0.35">
      <c r="A1" s="2" t="s">
        <v>0</v>
      </c>
      <c r="B1" s="26"/>
      <c r="D1" s="2" t="s">
        <v>1</v>
      </c>
      <c r="G1" s="2" t="s">
        <v>2</v>
      </c>
    </row>
    <row r="2" spans="1:16" ht="16" thickBot="1" x14ac:dyDescent="0.4">
      <c r="A2" s="190" t="s">
        <v>155</v>
      </c>
      <c r="B2" s="191"/>
      <c r="C2" s="191"/>
      <c r="D2" s="191"/>
      <c r="E2" s="191"/>
      <c r="F2" s="191"/>
      <c r="G2" s="191"/>
      <c r="H2" s="191"/>
      <c r="I2" s="191"/>
      <c r="J2" s="191"/>
      <c r="K2" s="191"/>
      <c r="L2" s="191"/>
      <c r="M2" s="191"/>
      <c r="N2" s="191"/>
      <c r="O2" s="191"/>
      <c r="P2" s="191"/>
    </row>
    <row r="3" spans="1:16" ht="38" customHeight="1" x14ac:dyDescent="0.35">
      <c r="A3" t="s">
        <v>6</v>
      </c>
      <c r="B3" s="78" t="s">
        <v>50</v>
      </c>
      <c r="C3" s="77"/>
      <c r="D3" s="77"/>
      <c r="E3" s="77"/>
      <c r="F3" s="77"/>
      <c r="G3" s="26"/>
      <c r="H3" s="77"/>
      <c r="I3" s="77"/>
      <c r="J3" s="77"/>
      <c r="K3" s="77"/>
      <c r="L3" s="72"/>
      <c r="M3" s="72"/>
      <c r="N3" s="73"/>
    </row>
    <row r="4" spans="1:16" ht="58" customHeight="1" thickBot="1" x14ac:dyDescent="0.4">
      <c r="B4" s="79" t="s">
        <v>153</v>
      </c>
      <c r="C4" s="77"/>
      <c r="D4" s="77"/>
      <c r="E4" s="77"/>
      <c r="F4" s="77"/>
      <c r="G4" s="13"/>
      <c r="H4" s="77"/>
      <c r="I4" s="77"/>
      <c r="J4" s="77"/>
      <c r="K4" s="77"/>
      <c r="L4" s="73"/>
      <c r="M4" s="73"/>
      <c r="N4" s="73"/>
    </row>
    <row r="5" spans="1:16" ht="15" thickBot="1" x14ac:dyDescent="0.4">
      <c r="C5" s="9"/>
      <c r="D5" s="9"/>
      <c r="E5" s="9"/>
      <c r="F5" s="9"/>
      <c r="G5" s="9"/>
      <c r="H5" s="9"/>
      <c r="I5" s="9"/>
      <c r="J5" s="9"/>
      <c r="K5" s="9"/>
      <c r="L5" s="9"/>
    </row>
    <row r="6" spans="1:16" x14ac:dyDescent="0.35">
      <c r="B6" s="80" t="s">
        <v>51</v>
      </c>
      <c r="C6" s="9"/>
      <c r="D6" s="9"/>
      <c r="E6" s="9"/>
      <c r="F6" s="9"/>
      <c r="G6" s="9"/>
      <c r="H6" s="9"/>
      <c r="I6" s="9"/>
      <c r="J6" s="9"/>
      <c r="K6" s="9"/>
      <c r="L6" s="9"/>
    </row>
    <row r="7" spans="1:16" x14ac:dyDescent="0.35">
      <c r="B7" s="224" t="s">
        <v>152</v>
      </c>
      <c r="C7" s="9"/>
      <c r="D7" s="9"/>
      <c r="E7" s="9"/>
      <c r="F7" s="9"/>
      <c r="G7" s="9"/>
      <c r="H7" s="9"/>
      <c r="I7" s="9"/>
      <c r="J7" s="9"/>
      <c r="K7" s="9"/>
      <c r="L7" s="9"/>
    </row>
    <row r="8" spans="1:16" x14ac:dyDescent="0.35">
      <c r="B8" s="224"/>
      <c r="C8" s="9"/>
      <c r="D8" s="9"/>
      <c r="E8" s="9"/>
      <c r="F8" s="9"/>
      <c r="G8" s="9"/>
      <c r="H8" s="9"/>
      <c r="I8" s="9"/>
      <c r="J8" s="9"/>
      <c r="K8" s="9"/>
      <c r="L8" s="9"/>
    </row>
    <row r="9" spans="1:16" x14ac:dyDescent="0.35">
      <c r="B9" s="224"/>
      <c r="C9" s="9"/>
      <c r="D9" s="9"/>
      <c r="E9" s="9"/>
      <c r="F9" s="9"/>
      <c r="G9" s="9"/>
      <c r="H9" s="9"/>
      <c r="I9" s="9"/>
      <c r="J9" s="9"/>
      <c r="K9" s="9"/>
      <c r="L9" s="9"/>
    </row>
    <row r="10" spans="1:16" x14ac:dyDescent="0.35">
      <c r="B10" s="224"/>
      <c r="C10" s="9"/>
      <c r="D10" s="9"/>
      <c r="E10" s="9"/>
      <c r="F10" s="9"/>
      <c r="G10" s="9"/>
      <c r="H10" s="9"/>
      <c r="I10" s="9"/>
      <c r="J10" s="9"/>
      <c r="K10" s="9"/>
      <c r="L10" s="9"/>
    </row>
    <row r="11" spans="1:16" ht="15" thickBot="1" x14ac:dyDescent="0.4">
      <c r="B11" s="225"/>
      <c r="C11" s="9"/>
      <c r="D11" s="9"/>
      <c r="E11" s="9"/>
      <c r="F11" s="9"/>
      <c r="G11" s="9"/>
      <c r="H11" s="9"/>
      <c r="I11" s="9"/>
      <c r="J11" s="9"/>
      <c r="K11" s="9"/>
      <c r="L11" s="9"/>
    </row>
    <row r="12" spans="1:16" ht="15" thickBot="1" x14ac:dyDescent="0.4">
      <c r="A12" s="8" t="s">
        <v>55</v>
      </c>
      <c r="C12" s="9"/>
      <c r="D12" s="9"/>
      <c r="E12" s="9"/>
      <c r="F12" s="9"/>
      <c r="G12" s="9"/>
      <c r="H12" s="9"/>
      <c r="I12" s="9"/>
      <c r="J12" s="9"/>
      <c r="K12" s="9"/>
      <c r="L12" s="9"/>
    </row>
    <row r="13" spans="1:16" ht="32.5" customHeight="1" thickBot="1" x14ac:dyDescent="0.4">
      <c r="A13" s="8" t="s">
        <v>56</v>
      </c>
      <c r="B13" s="175" t="s">
        <v>146</v>
      </c>
      <c r="C13" s="175"/>
      <c r="D13" s="175"/>
      <c r="E13" s="176"/>
      <c r="F13" s="23"/>
      <c r="G13" s="218"/>
      <c r="H13" s="218"/>
      <c r="I13" s="218"/>
      <c r="J13" s="218"/>
      <c r="K13" s="218"/>
      <c r="L13" s="218"/>
      <c r="M13" s="218"/>
      <c r="N13" s="218"/>
      <c r="O13" s="75"/>
      <c r="P13" s="75"/>
    </row>
    <row r="14" spans="1:16" ht="69" customHeight="1" thickBot="1" x14ac:dyDescent="0.4">
      <c r="D14" s="199" t="s">
        <v>197</v>
      </c>
      <c r="E14" s="199"/>
      <c r="F14" s="119"/>
    </row>
    <row r="15" spans="1:16" ht="15" thickBot="1" x14ac:dyDescent="0.4">
      <c r="D15" s="108"/>
      <c r="E15" s="108"/>
    </row>
    <row r="16" spans="1:16" ht="57" customHeight="1" thickBot="1" x14ac:dyDescent="0.4">
      <c r="D16" s="108"/>
      <c r="E16" s="26" t="s">
        <v>198</v>
      </c>
      <c r="F16" s="184" t="str">
        <f>IF(F14="","Please select your Option First &amp; Give Reason above","Correct Answer is Option B as this RA has clearly defined Vulnarabilities, Risk Level after Mitigations and also Residual Risks in words for better Understanding and Perceiverance")</f>
        <v>Please select your Option First &amp; Give Reason above</v>
      </c>
      <c r="G16" s="201"/>
      <c r="H16" s="201"/>
      <c r="I16" s="185"/>
      <c r="J16" s="202" t="str">
        <f>IF(F14="","Give your answer first ","PLEASE NOTE THAT YOUR REASONING MAY BE SAME OR NEARLY SAME TO THE CORRECT ANSWER DISPLAYED HERE")</f>
        <v xml:space="preserve">Give your answer first </v>
      </c>
      <c r="K16" s="203"/>
    </row>
  </sheetData>
  <sheetProtection algorithmName="SHA-512" hashValue="dIeBaaNnoJelES2dG7d4g8/aPRBikdBDwfKjTRYYQdtFaEkWsif5D91cGyDBHKuYXT6ROIm/+SgRmU2Qo6b/cQ==" saltValue="kHcOLOyHlI4B/DBVjZ8FmQ==" spinCount="100000" sheet="1" objects="1" scenarios="1"/>
  <protectedRanges>
    <protectedRange sqref="F13:F14" name="Range1"/>
  </protectedRanges>
  <mergeCells count="7">
    <mergeCell ref="D14:E14"/>
    <mergeCell ref="F16:I16"/>
    <mergeCell ref="J16:K16"/>
    <mergeCell ref="A2:P2"/>
    <mergeCell ref="B13:E13"/>
    <mergeCell ref="G13:N13"/>
    <mergeCell ref="B7:B11"/>
  </mergeCells>
  <conditionalFormatting sqref="F16">
    <cfRule type="containsText" dxfId="10" priority="1" operator="containsText" text="Correct Answer is Option B as this RA has clearly defined Vulnarabilities, Risk Level after Mitigations and also Residual Risks in words for better Understanding and Perceiverance">
      <formula>NOT(ISERROR(SEARCH("Correct Answer is Option B as this RA has clearly defined Vulnarabilities, Risk Level after Mitigations and also Residual Risks in words for better Understanding and Perceiverance",F16)))</formula>
    </cfRule>
  </conditionalFormatting>
  <conditionalFormatting sqref="G13 O13:P13">
    <cfRule type="containsText" dxfId="9" priority="2" operator="containsText" text="RA 2 CONSIDERS  CURRENT STATUS AND ALL MITIGATIONS  ARE MATCHING RESPECTIVE VULNERABILITIES WITH RESPECTIVE REALISTIC RESIDUA RISK">
      <formula>NOT(ISERROR(SEARCH("RA 2 CONSIDERS  CURRENT STATUS AND ALL MITIGATIONS  ARE MATCHING RESPECTIVE VULNERABILITIES WITH RESPECTIVE REALISTIC RESIDUA RISK",G13)))</formula>
    </cfRule>
    <cfRule type="containsText" dxfId="8" priority="3" operator="containsText" text="RA 1 HAS ISSUES LIKE ALL BIA CONSIDERED INTO RA - LOOKS BULKY, NO VULNERABILITIES OR RISK ASSESSMENTS">
      <formula>NOT(ISERROR(SEARCH("RA 1 HAS ISSUES LIKE ALL BIA CONSIDERED INTO RA - LOOKS BULKY, NO VULNERABILITIES OR RISK ASSESSMENTS",G13)))</formula>
    </cfRule>
  </conditionalFormatting>
  <conditionalFormatting sqref="M12">
    <cfRule type="containsText" dxfId="7" priority="4" operator="containsText" text="THIS POLICY IS FULFILLING ALL REQUIREMENTS OF CLAUSE 5.2 AND INCLUDES SOCIETAL RESPONSIBILITIES">
      <formula>NOT(ISERROR(SEARCH("THIS POLICY IS FULFILLING ALL REQUIREMENTS OF CLAUSE 5.2 AND INCLUDES SOCIETAL RESPONSIBILITIES",M12)))</formula>
    </cfRule>
  </conditionalFormatting>
  <dataValidations count="1">
    <dataValidation type="list" allowBlank="1" showInputMessage="1" showErrorMessage="1" sqref="F13" xr:uid="{A89ADB37-AF33-4AB2-A312-6877095F8931}">
      <formula1>$A$11:$A$13</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F5E3-7D7D-41A8-8AEF-45DAD0B670AF}">
  <sheetPr>
    <tabColor rgb="FFFF0000"/>
  </sheetPr>
  <dimension ref="A1:K17"/>
  <sheetViews>
    <sheetView zoomScale="80" zoomScaleNormal="80" workbookViewId="0">
      <selection activeCell="M12" sqref="M12"/>
    </sheetView>
  </sheetViews>
  <sheetFormatPr defaultRowHeight="14.5" x14ac:dyDescent="0.35"/>
  <cols>
    <col min="1" max="1" width="8.7265625" style="81"/>
    <col min="2" max="2" width="11.54296875" customWidth="1"/>
    <col min="6" max="6" width="36.36328125" customWidth="1"/>
    <col min="8" max="8" width="12.6328125" customWidth="1"/>
  </cols>
  <sheetData>
    <row r="1" spans="1:11" s="35" customFormat="1" ht="24" customHeight="1" x14ac:dyDescent="0.35">
      <c r="A1" s="13" t="s">
        <v>0</v>
      </c>
      <c r="B1" s="26"/>
      <c r="D1" s="35" t="s">
        <v>1</v>
      </c>
      <c r="F1" s="35" t="s">
        <v>2</v>
      </c>
    </row>
    <row r="2" spans="1:11" ht="19.5" customHeight="1" x14ac:dyDescent="0.35">
      <c r="A2" s="120"/>
      <c r="B2" s="234" t="s">
        <v>211</v>
      </c>
      <c r="C2" s="234"/>
      <c r="D2" s="234"/>
      <c r="E2" s="234"/>
      <c r="F2" s="234"/>
      <c r="G2" s="234"/>
      <c r="H2" s="234"/>
      <c r="I2" s="234"/>
    </row>
    <row r="3" spans="1:11" ht="15" thickBot="1" x14ac:dyDescent="0.4"/>
    <row r="4" spans="1:11" ht="15" thickBot="1" x14ac:dyDescent="0.4">
      <c r="B4" s="123" t="s">
        <v>208</v>
      </c>
      <c r="C4" s="178" t="s">
        <v>213</v>
      </c>
      <c r="D4" s="179"/>
      <c r="E4" s="179"/>
      <c r="F4" s="179"/>
      <c r="G4" s="179"/>
      <c r="H4" s="179"/>
      <c r="I4" s="180"/>
    </row>
    <row r="5" spans="1:11" ht="15" thickBot="1" x14ac:dyDescent="0.4">
      <c r="C5" s="181"/>
      <c r="D5" s="182"/>
      <c r="E5" s="182"/>
      <c r="F5" s="182"/>
      <c r="G5" s="182"/>
      <c r="H5" s="182"/>
      <c r="I5" s="183"/>
    </row>
    <row r="6" spans="1:11" ht="15" thickBot="1" x14ac:dyDescent="0.4"/>
    <row r="7" spans="1:11" ht="28" customHeight="1" thickBot="1" x14ac:dyDescent="0.4">
      <c r="B7" s="123" t="s">
        <v>209</v>
      </c>
      <c r="C7" s="178" t="s">
        <v>214</v>
      </c>
      <c r="D7" s="179"/>
      <c r="E7" s="179"/>
      <c r="F7" s="179"/>
      <c r="G7" s="179"/>
      <c r="H7" s="179"/>
      <c r="I7" s="180"/>
    </row>
    <row r="8" spans="1:11" ht="35" customHeight="1" thickBot="1" x14ac:dyDescent="0.4">
      <c r="C8" s="181"/>
      <c r="D8" s="182"/>
      <c r="E8" s="182"/>
      <c r="F8" s="182"/>
      <c r="G8" s="182"/>
      <c r="H8" s="182"/>
      <c r="I8" s="183"/>
    </row>
    <row r="9" spans="1:11" ht="15" thickBot="1" x14ac:dyDescent="0.4"/>
    <row r="10" spans="1:11" ht="15" thickBot="1" x14ac:dyDescent="0.4">
      <c r="B10" s="124" t="s">
        <v>210</v>
      </c>
      <c r="C10" s="228" t="s">
        <v>215</v>
      </c>
      <c r="D10" s="229"/>
      <c r="E10" s="229"/>
      <c r="F10" s="229"/>
      <c r="G10" s="229"/>
      <c r="H10" s="229"/>
      <c r="I10" s="230"/>
    </row>
    <row r="11" spans="1:11" ht="15" thickBot="1" x14ac:dyDescent="0.4">
      <c r="A11" s="121"/>
      <c r="C11" s="231"/>
      <c r="D11" s="232"/>
      <c r="E11" s="232"/>
      <c r="F11" s="232"/>
      <c r="G11" s="232"/>
      <c r="H11" s="232"/>
      <c r="I11" s="233"/>
    </row>
    <row r="12" spans="1:11" x14ac:dyDescent="0.35">
      <c r="A12" s="122" t="s">
        <v>55</v>
      </c>
    </row>
    <row r="13" spans="1:11" ht="15" thickBot="1" x14ac:dyDescent="0.4">
      <c r="A13" s="122" t="s">
        <v>56</v>
      </c>
    </row>
    <row r="14" spans="1:11" ht="40" customHeight="1" thickBot="1" x14ac:dyDescent="0.4">
      <c r="A14" s="125"/>
      <c r="B14" s="175" t="s">
        <v>146</v>
      </c>
      <c r="C14" s="175"/>
      <c r="D14" s="175"/>
      <c r="E14" s="176"/>
      <c r="F14" s="23"/>
      <c r="G14" s="218"/>
      <c r="H14" s="218"/>
      <c r="I14" s="218"/>
      <c r="J14" s="218"/>
      <c r="K14" s="218"/>
    </row>
    <row r="15" spans="1:11" ht="42" customHeight="1" thickBot="1" x14ac:dyDescent="0.4">
      <c r="A15" s="125"/>
      <c r="B15" s="27"/>
      <c r="C15" s="199" t="s">
        <v>212</v>
      </c>
      <c r="D15" s="199"/>
      <c r="E15" s="200"/>
      <c r="F15" s="119"/>
    </row>
    <row r="16" spans="1:11" ht="15" thickBot="1" x14ac:dyDescent="0.4">
      <c r="B16" s="27"/>
      <c r="D16" s="108"/>
      <c r="E16" s="108"/>
    </row>
    <row r="17" spans="2:11" ht="72.5" customHeight="1" thickBot="1" x14ac:dyDescent="0.4">
      <c r="B17" s="27"/>
      <c r="D17" s="108"/>
      <c r="E17" s="26" t="s">
        <v>198</v>
      </c>
      <c r="F17" s="184" t="str">
        <f>IF(F15="","Please select your Option First &amp; Give Reason above","Correct Answer is Option B as The objectives are derinved from actual BIA &amp; RA. Option A does not consider the BIA &amp; RA and hypothically defined the requirements of standard - standard requiremets cannot be objectives")</f>
        <v>Please select your Option First &amp; Give Reason above</v>
      </c>
      <c r="G17" s="201"/>
      <c r="H17" s="201"/>
      <c r="I17" s="185"/>
      <c r="J17" s="226" t="str">
        <f>IF(F15="","Give your answer first ","PLEASE NOTE THAT YOUR ANSWER MAY BE SAME OR NEARLY SAME TO THE CORRECT ANSWER DISPLAYED HERE")</f>
        <v xml:space="preserve">Give your answer first </v>
      </c>
      <c r="K17" s="227"/>
    </row>
  </sheetData>
  <sheetProtection algorithmName="SHA-512" hashValue="TGy9Wowsi1PFjA2ahaulUnip/G/snhy/QzQ0eozQ1NniBI853aRlsWANjcEsDaVpOw2SjofkF0HDXyzF8ZQM3w==" saltValue="FRVMJp4/kH1Lmj2tws2e4g==" spinCount="100000" sheet="1" objects="1" scenarios="1"/>
  <protectedRanges>
    <protectedRange sqref="F14:F15" name="Range1"/>
  </protectedRanges>
  <mergeCells count="9">
    <mergeCell ref="B2:I2"/>
    <mergeCell ref="B14:E14"/>
    <mergeCell ref="G14:K14"/>
    <mergeCell ref="J17:K17"/>
    <mergeCell ref="F17:I17"/>
    <mergeCell ref="C15:E15"/>
    <mergeCell ref="C4:I5"/>
    <mergeCell ref="C7:I8"/>
    <mergeCell ref="C10:I11"/>
  </mergeCells>
  <conditionalFormatting sqref="F17">
    <cfRule type="containsText" dxfId="6" priority="1" operator="containsText" text="orrect Answer is Option B as The objectives are derinved from actual BIA &amp; RA. Option A does not consider the BIA &amp; RA and hypothically defined the requirements of standard - standard requiremets cannot be objectives">
      <formula>NOT(ISERROR(SEARCH("orrect Answer is Option B as The objectives are derinved from actual BIA &amp; RA. Option A does not consider the BIA &amp; RA and hypothically defined the requirements of standard - standard requiremets cannot be objectives",F17)))</formula>
    </cfRule>
  </conditionalFormatting>
  <conditionalFormatting sqref="G14">
    <cfRule type="containsText" dxfId="5" priority="2" operator="containsText" text="RA 2 CONSIDERS  CURRENT STATUS AND ALL MITIGATIONS  ARE MATCHING RESPECTIVE VULNERABILITIES WITH RESPECTIVE REALISTIC RESIDUA RISK">
      <formula>NOT(ISERROR(SEARCH("RA 2 CONSIDERS  CURRENT STATUS AND ALL MITIGATIONS  ARE MATCHING RESPECTIVE VULNERABILITIES WITH RESPECTIVE REALISTIC RESIDUA RISK",G14)))</formula>
    </cfRule>
    <cfRule type="containsText" dxfId="4" priority="3" operator="containsText" text="RA 1 HAS ISSUES LIKE ALL BIA CONSIDERED INTO RA - LOOKS BULKY, NO VULNERABILITIES OR RISK ASSESSMENTS">
      <formula>NOT(ISERROR(SEARCH("RA 1 HAS ISSUES LIKE ALL BIA CONSIDERED INTO RA - LOOKS BULKY, NO VULNERABILITIES OR RISK ASSESSMENTS",G14)))</formula>
    </cfRule>
  </conditionalFormatting>
  <dataValidations count="1">
    <dataValidation type="list" allowBlank="1" showInputMessage="1" showErrorMessage="1" sqref="F14" xr:uid="{12A198A0-CA6D-4D58-8D7B-56C120049359}">
      <formula1>$A$11:$A$13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5B55-A92F-49D4-ACB2-A3AF666DFCC0}">
  <sheetPr>
    <tabColor theme="4"/>
  </sheetPr>
  <dimension ref="A1:V2"/>
  <sheetViews>
    <sheetView zoomScale="60" zoomScaleNormal="60" workbookViewId="0">
      <selection sqref="A1:XFD1"/>
    </sheetView>
  </sheetViews>
  <sheetFormatPr defaultRowHeight="14.5" x14ac:dyDescent="0.35"/>
  <cols>
    <col min="17" max="17" width="10.26953125" customWidth="1"/>
  </cols>
  <sheetData>
    <row r="1" spans="1:22" s="35" customFormat="1" ht="24" customHeight="1" thickBot="1" x14ac:dyDescent="0.4">
      <c r="A1" s="35" t="s">
        <v>0</v>
      </c>
      <c r="B1" s="26"/>
      <c r="D1" s="35" t="s">
        <v>1</v>
      </c>
      <c r="F1" s="35" t="s">
        <v>2</v>
      </c>
    </row>
    <row r="2" spans="1:22" ht="46.5" customHeight="1" thickBot="1" x14ac:dyDescent="0.4">
      <c r="A2" s="220" t="s">
        <v>158</v>
      </c>
      <c r="B2" s="221"/>
      <c r="C2" s="221"/>
      <c r="D2" s="221"/>
      <c r="E2" s="221"/>
      <c r="F2" s="221"/>
      <c r="G2" s="221"/>
      <c r="H2" s="222"/>
      <c r="I2" s="219" t="s">
        <v>148</v>
      </c>
      <c r="J2" s="219"/>
      <c r="K2" s="219"/>
      <c r="L2" s="219"/>
      <c r="M2" s="219"/>
      <c r="N2" s="219"/>
      <c r="O2" s="219"/>
      <c r="P2" s="219"/>
      <c r="Q2" s="76"/>
      <c r="R2" s="76"/>
      <c r="S2" s="76"/>
      <c r="T2" s="76"/>
      <c r="U2" s="76"/>
      <c r="V2" s="76"/>
    </row>
  </sheetData>
  <sheetProtection algorithmName="SHA-512" hashValue="DkDm2aIhsF2Gr1FXAIYmLWc8RmTKkf7pvlmKv1GhpnrMR2DmDV0UrAjxYGv/GB0iB17KXQt7Ui4HWx67qxUWfA==" saltValue="CQjUtJeNE5j6aUyhWFJi8Q==" spinCount="100000" sheet="1" objects="1" scenarios="1"/>
  <mergeCells count="2">
    <mergeCell ref="A2:H2"/>
    <mergeCell ref="I2:P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E9B9-7064-4316-B8A6-0F4171F8F379}">
  <sheetPr>
    <tabColor theme="4"/>
  </sheetPr>
  <dimension ref="A1:V31"/>
  <sheetViews>
    <sheetView topLeftCell="D4" zoomScale="60" zoomScaleNormal="60" workbookViewId="0">
      <selection activeCell="Q17" sqref="Q17:V31"/>
    </sheetView>
  </sheetViews>
  <sheetFormatPr defaultRowHeight="14.5" x14ac:dyDescent="0.35"/>
  <cols>
    <col min="17" max="17" width="16" customWidth="1"/>
    <col min="18" max="18" width="32.36328125" customWidth="1"/>
    <col min="19" max="19" width="30.1796875" customWidth="1"/>
    <col min="20" max="20" width="29.6328125" customWidth="1"/>
    <col min="21" max="21" width="22.453125" customWidth="1"/>
    <col min="22" max="22" width="22.08984375" customWidth="1"/>
  </cols>
  <sheetData>
    <row r="1" spans="1:22" s="35" customFormat="1" ht="24" customHeight="1" thickBot="1" x14ac:dyDescent="0.4">
      <c r="A1" s="35" t="s">
        <v>0</v>
      </c>
      <c r="B1" s="26"/>
      <c r="D1" s="35" t="s">
        <v>1</v>
      </c>
      <c r="F1" s="35" t="s">
        <v>2</v>
      </c>
    </row>
    <row r="2" spans="1:22" ht="35" customHeight="1" thickBot="1" x14ac:dyDescent="0.4">
      <c r="A2" s="220" t="s">
        <v>158</v>
      </c>
      <c r="B2" s="221"/>
      <c r="C2" s="221"/>
      <c r="D2" s="221"/>
      <c r="E2" s="221"/>
      <c r="F2" s="221"/>
      <c r="G2" s="221"/>
      <c r="H2" s="222"/>
      <c r="I2" s="241" t="s">
        <v>148</v>
      </c>
      <c r="J2" s="241"/>
      <c r="K2" s="241"/>
      <c r="L2" s="241"/>
      <c r="M2" s="241"/>
      <c r="N2" s="241"/>
      <c r="O2" s="241"/>
      <c r="P2" s="241"/>
      <c r="Q2" s="86"/>
      <c r="R2" s="242" t="s">
        <v>187</v>
      </c>
      <c r="S2" s="243"/>
      <c r="T2" s="243"/>
      <c r="U2" s="243"/>
      <c r="V2" s="244"/>
    </row>
    <row r="3" spans="1:22" ht="35" customHeight="1" thickBot="1" x14ac:dyDescent="0.4">
      <c r="A3" s="87"/>
      <c r="B3" s="87"/>
      <c r="C3" s="87"/>
      <c r="D3" s="87"/>
      <c r="E3" s="87"/>
      <c r="F3" s="87"/>
      <c r="G3" s="87"/>
      <c r="H3" s="87"/>
      <c r="I3" s="88"/>
      <c r="J3" s="88"/>
      <c r="K3" s="88"/>
      <c r="L3" s="88"/>
      <c r="M3" s="88"/>
      <c r="N3" s="88"/>
      <c r="O3" s="88"/>
      <c r="P3" s="88"/>
      <c r="Q3" s="86"/>
      <c r="R3" s="245"/>
      <c r="S3" s="246"/>
      <c r="T3" s="246"/>
      <c r="U3" s="246"/>
      <c r="V3" s="247"/>
    </row>
    <row r="4" spans="1:22" ht="48" customHeight="1" x14ac:dyDescent="0.45">
      <c r="Q4" s="82"/>
      <c r="R4" s="248" t="s">
        <v>161</v>
      </c>
      <c r="S4" s="248"/>
      <c r="T4" s="248"/>
      <c r="U4" s="248"/>
      <c r="V4" s="248"/>
    </row>
    <row r="5" spans="1:22" ht="14.5" customHeight="1" x14ac:dyDescent="0.35">
      <c r="R5" s="263" t="s">
        <v>162</v>
      </c>
      <c r="S5" s="263"/>
      <c r="T5" s="263"/>
      <c r="U5" s="263"/>
      <c r="V5" s="263"/>
    </row>
    <row r="6" spans="1:22" ht="14.5" customHeight="1" x14ac:dyDescent="0.35">
      <c r="R6" s="263"/>
      <c r="S6" s="263"/>
      <c r="T6" s="263"/>
      <c r="U6" s="263"/>
      <c r="V6" s="263"/>
    </row>
    <row r="7" spans="1:22" ht="14.5" customHeight="1" x14ac:dyDescent="0.35">
      <c r="R7" s="263"/>
      <c r="S7" s="263"/>
      <c r="T7" s="263"/>
      <c r="U7" s="263"/>
      <c r="V7" s="263"/>
    </row>
    <row r="8" spans="1:22" ht="14.5" customHeight="1" x14ac:dyDescent="0.35">
      <c r="R8" s="263"/>
      <c r="S8" s="263"/>
      <c r="T8" s="263"/>
      <c r="U8" s="263"/>
      <c r="V8" s="263"/>
    </row>
    <row r="9" spans="1:22" ht="14.5" customHeight="1" x14ac:dyDescent="0.35">
      <c r="R9" s="263"/>
      <c r="S9" s="263"/>
      <c r="T9" s="263"/>
      <c r="U9" s="263"/>
      <c r="V9" s="263"/>
    </row>
    <row r="10" spans="1:22" ht="14.5" customHeight="1" x14ac:dyDescent="0.35">
      <c r="R10" s="263"/>
      <c r="S10" s="263"/>
      <c r="T10" s="263"/>
      <c r="U10" s="263"/>
      <c r="V10" s="263"/>
    </row>
    <row r="11" spans="1:22" ht="14.5" customHeight="1" x14ac:dyDescent="0.35">
      <c r="R11" s="263"/>
      <c r="S11" s="263"/>
      <c r="T11" s="263"/>
      <c r="U11" s="263"/>
      <c r="V11" s="263"/>
    </row>
    <row r="12" spans="1:22" ht="14.5" customHeight="1" x14ac:dyDescent="0.35">
      <c r="R12" s="263"/>
      <c r="S12" s="263"/>
      <c r="T12" s="263"/>
      <c r="U12" s="263"/>
      <c r="V12" s="263"/>
    </row>
    <row r="13" spans="1:22" ht="14.5" customHeight="1" x14ac:dyDescent="0.35">
      <c r="R13" s="263"/>
      <c r="S13" s="263"/>
      <c r="T13" s="263"/>
      <c r="U13" s="263"/>
      <c r="V13" s="263"/>
    </row>
    <row r="14" spans="1:22" ht="15" customHeight="1" x14ac:dyDescent="0.35">
      <c r="R14" s="263"/>
      <c r="S14" s="263"/>
      <c r="T14" s="263"/>
      <c r="U14" s="263"/>
      <c r="V14" s="263"/>
    </row>
    <row r="15" spans="1:22" ht="14.5" customHeight="1" x14ac:dyDescent="0.35">
      <c r="R15" s="263"/>
      <c r="S15" s="263"/>
      <c r="T15" s="263"/>
      <c r="U15" s="263"/>
      <c r="V15" s="263"/>
    </row>
    <row r="16" spans="1:22" ht="36" customHeight="1" x14ac:dyDescent="0.35"/>
    <row r="17" spans="17:22" ht="18.5" customHeight="1" x14ac:dyDescent="0.35">
      <c r="R17" s="248" t="s">
        <v>163</v>
      </c>
      <c r="S17" s="248"/>
      <c r="T17" s="248"/>
      <c r="U17" s="248"/>
      <c r="V17" s="248"/>
    </row>
    <row r="18" spans="17:22" ht="14.5" customHeight="1" x14ac:dyDescent="0.35">
      <c r="R18" s="248"/>
      <c r="S18" s="248"/>
      <c r="T18" s="248"/>
      <c r="U18" s="248"/>
      <c r="V18" s="248"/>
    </row>
    <row r="19" spans="17:22" ht="15" customHeight="1" x14ac:dyDescent="0.35">
      <c r="R19" s="248"/>
      <c r="S19" s="248"/>
      <c r="T19" s="248"/>
      <c r="U19" s="248"/>
      <c r="V19" s="248"/>
    </row>
    <row r="20" spans="17:22" ht="40" customHeight="1" thickBot="1" x14ac:dyDescent="0.4">
      <c r="R20" s="261" t="s">
        <v>170</v>
      </c>
      <c r="S20" s="262"/>
      <c r="T20" s="262"/>
      <c r="U20" s="262"/>
      <c r="V20" s="262"/>
    </row>
    <row r="21" spans="17:22" ht="67.5" customHeight="1" thickBot="1" x14ac:dyDescent="0.4">
      <c r="Q21" s="235" t="s">
        <v>171</v>
      </c>
      <c r="R21" s="83" t="s">
        <v>164</v>
      </c>
      <c r="S21" s="83" t="s">
        <v>165</v>
      </c>
      <c r="T21" s="83" t="s">
        <v>166</v>
      </c>
      <c r="U21" s="83" t="s">
        <v>174</v>
      </c>
      <c r="V21" s="83" t="s">
        <v>175</v>
      </c>
    </row>
    <row r="22" spans="17:22" ht="30.5" customHeight="1" x14ac:dyDescent="0.35">
      <c r="Q22" s="236"/>
      <c r="R22" s="238" t="s">
        <v>167</v>
      </c>
      <c r="S22" s="238" t="s">
        <v>168</v>
      </c>
      <c r="T22" s="238" t="s">
        <v>169</v>
      </c>
      <c r="U22" s="238" t="s">
        <v>176</v>
      </c>
      <c r="V22" s="238" t="s">
        <v>177</v>
      </c>
    </row>
    <row r="23" spans="17:22" ht="14.5" customHeight="1" x14ac:dyDescent="0.35">
      <c r="Q23" s="236"/>
      <c r="R23" s="239"/>
      <c r="S23" s="239"/>
      <c r="T23" s="239"/>
      <c r="U23" s="239"/>
      <c r="V23" s="255"/>
    </row>
    <row r="24" spans="17:22" ht="14.5" customHeight="1" x14ac:dyDescent="0.35">
      <c r="Q24" s="236"/>
      <c r="R24" s="239"/>
      <c r="S24" s="239"/>
      <c r="T24" s="239"/>
      <c r="U24" s="239"/>
      <c r="V24" s="255"/>
    </row>
    <row r="25" spans="17:22" ht="14.5" customHeight="1" x14ac:dyDescent="0.35">
      <c r="Q25" s="236"/>
      <c r="R25" s="239"/>
      <c r="S25" s="239"/>
      <c r="T25" s="239"/>
      <c r="U25" s="239"/>
      <c r="V25" s="255"/>
    </row>
    <row r="26" spans="17:22" ht="14.5" customHeight="1" x14ac:dyDescent="0.35">
      <c r="Q26" s="236"/>
      <c r="R26" s="239"/>
      <c r="S26" s="239"/>
      <c r="T26" s="239"/>
      <c r="U26" s="239"/>
      <c r="V26" s="255"/>
    </row>
    <row r="27" spans="17:22" ht="14.5" customHeight="1" x14ac:dyDescent="0.35">
      <c r="Q27" s="236"/>
      <c r="R27" s="239"/>
      <c r="S27" s="239"/>
      <c r="T27" s="239"/>
      <c r="U27" s="239"/>
      <c r="V27" s="255"/>
    </row>
    <row r="28" spans="17:22" ht="14.5" customHeight="1" x14ac:dyDescent="0.35">
      <c r="Q28" s="236"/>
      <c r="R28" s="239"/>
      <c r="S28" s="239"/>
      <c r="T28" s="239"/>
      <c r="U28" s="239"/>
      <c r="V28" s="255"/>
    </row>
    <row r="29" spans="17:22" ht="14.5" customHeight="1" thickBot="1" x14ac:dyDescent="0.4">
      <c r="Q29" s="236"/>
      <c r="R29" s="240"/>
      <c r="S29" s="240"/>
      <c r="T29" s="240"/>
      <c r="U29" s="240"/>
      <c r="V29" s="256"/>
    </row>
    <row r="30" spans="17:22" ht="14.5" customHeight="1" x14ac:dyDescent="0.35">
      <c r="Q30" s="236"/>
      <c r="R30" s="249" t="s">
        <v>172</v>
      </c>
      <c r="S30" s="250"/>
      <c r="T30" s="253" t="s">
        <v>173</v>
      </c>
      <c r="U30" s="257" t="s">
        <v>178</v>
      </c>
      <c r="V30" s="258"/>
    </row>
    <row r="31" spans="17:22" ht="14.5" customHeight="1" thickBot="1" x14ac:dyDescent="0.4">
      <c r="Q31" s="237"/>
      <c r="R31" s="251"/>
      <c r="S31" s="252"/>
      <c r="T31" s="254"/>
      <c r="U31" s="259"/>
      <c r="V31" s="260"/>
    </row>
  </sheetData>
  <sheetProtection algorithmName="SHA-512" hashValue="Mnohu0F9pfbHg2SaVKtTBRP64rxt+Ua5f2AvVdv8YL6xceYpczWVLiyQbSPSRdIS/AfK3/nFC5I4PmpXemhxUQ==" saltValue="Ercn+f31f8hPRnePVBCrCA==" spinCount="100000" sheet="1" objects="1" scenarios="1"/>
  <mergeCells count="16">
    <mergeCell ref="Q21:Q31"/>
    <mergeCell ref="R22:R29"/>
    <mergeCell ref="A2:H2"/>
    <mergeCell ref="I2:P2"/>
    <mergeCell ref="R2:V3"/>
    <mergeCell ref="R4:V4"/>
    <mergeCell ref="S22:S29"/>
    <mergeCell ref="T22:T29"/>
    <mergeCell ref="R30:S31"/>
    <mergeCell ref="T30:T31"/>
    <mergeCell ref="U22:U29"/>
    <mergeCell ref="V22:V29"/>
    <mergeCell ref="U30:V31"/>
    <mergeCell ref="R17:V19"/>
    <mergeCell ref="R20:V20"/>
    <mergeCell ref="R5:V1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0033-EA10-4E92-8F9A-CCA775679F5D}">
  <sheetPr>
    <tabColor theme="4"/>
  </sheetPr>
  <dimension ref="A1:Q12"/>
  <sheetViews>
    <sheetView zoomScale="90" zoomScaleNormal="90" workbookViewId="0">
      <selection activeCell="N12" sqref="N12"/>
    </sheetView>
  </sheetViews>
  <sheetFormatPr defaultRowHeight="14.5" x14ac:dyDescent="0.35"/>
  <cols>
    <col min="2" max="2" width="10" style="27" customWidth="1"/>
    <col min="3" max="3" width="10.7265625" customWidth="1"/>
    <col min="4" max="4" width="11.81640625" customWidth="1"/>
    <col min="5" max="5" width="11.36328125" customWidth="1"/>
    <col min="6" max="6" width="34.6328125" customWidth="1"/>
    <col min="7" max="7" width="1.90625" customWidth="1"/>
    <col min="8" max="8" width="9.81640625" customWidth="1"/>
    <col min="9" max="9" width="11.26953125" customWidth="1"/>
    <col min="12" max="12" width="13.36328125" customWidth="1"/>
  </cols>
  <sheetData>
    <row r="1" spans="1:17" s="2" customFormat="1" x14ac:dyDescent="0.35">
      <c r="A1" s="2" t="s">
        <v>0</v>
      </c>
      <c r="B1" s="26"/>
      <c r="D1" s="2" t="s">
        <v>1</v>
      </c>
      <c r="G1" s="2" t="s">
        <v>2</v>
      </c>
    </row>
    <row r="2" spans="1:17" ht="16" thickBot="1" x14ac:dyDescent="0.4">
      <c r="A2" s="190" t="s">
        <v>154</v>
      </c>
      <c r="B2" s="191"/>
      <c r="C2" s="191"/>
      <c r="D2" s="191"/>
      <c r="E2" s="191"/>
      <c r="F2" s="191"/>
      <c r="G2" s="191"/>
      <c r="H2" s="191"/>
      <c r="I2" s="191"/>
      <c r="J2" s="191"/>
      <c r="K2" s="191"/>
      <c r="L2" s="191"/>
      <c r="M2" s="191"/>
      <c r="N2" s="191"/>
      <c r="O2" s="191"/>
      <c r="P2" s="191"/>
      <c r="Q2" s="191"/>
    </row>
    <row r="3" spans="1:17" ht="38" customHeight="1" thickBot="1" x14ac:dyDescent="0.4">
      <c r="A3" t="s">
        <v>6</v>
      </c>
      <c r="B3" s="78" t="s">
        <v>50</v>
      </c>
      <c r="C3" s="77"/>
      <c r="D3" s="77"/>
      <c r="E3" s="77"/>
      <c r="F3" s="77"/>
      <c r="G3" s="26"/>
      <c r="H3" s="80" t="s">
        <v>51</v>
      </c>
      <c r="I3" s="77"/>
      <c r="J3" s="77"/>
      <c r="K3" s="77"/>
      <c r="L3" s="77"/>
      <c r="M3" s="72"/>
      <c r="N3" s="72"/>
      <c r="O3" s="73"/>
    </row>
    <row r="4" spans="1:17" ht="58" customHeight="1" thickBot="1" x14ac:dyDescent="0.4">
      <c r="B4" s="79" t="s">
        <v>156</v>
      </c>
      <c r="C4" s="77"/>
      <c r="D4" s="77"/>
      <c r="E4" s="77"/>
      <c r="F4" s="77"/>
      <c r="G4" s="13"/>
      <c r="H4" s="21" t="s">
        <v>157</v>
      </c>
      <c r="I4" s="77"/>
      <c r="J4" s="77"/>
      <c r="K4" s="77"/>
      <c r="L4" s="77"/>
      <c r="M4" s="73"/>
      <c r="N4" s="73"/>
      <c r="O4" s="73"/>
    </row>
    <row r="5" spans="1:17" x14ac:dyDescent="0.35">
      <c r="C5" s="9"/>
      <c r="D5" s="9"/>
      <c r="E5" s="9"/>
      <c r="F5" s="9"/>
      <c r="G5" s="9"/>
      <c r="H5" s="74"/>
      <c r="I5" s="9"/>
      <c r="J5" s="9"/>
      <c r="K5" s="9"/>
      <c r="L5" s="9"/>
      <c r="M5" s="9"/>
    </row>
    <row r="6" spans="1:17" x14ac:dyDescent="0.35">
      <c r="C6" s="9"/>
      <c r="D6" s="9"/>
      <c r="E6" s="9"/>
      <c r="F6" s="9"/>
      <c r="G6" s="9"/>
      <c r="H6" s="74"/>
      <c r="I6" s="9"/>
      <c r="J6" s="9"/>
      <c r="K6" s="9"/>
      <c r="L6" s="9"/>
      <c r="M6" s="9"/>
    </row>
    <row r="7" spans="1:17" x14ac:dyDescent="0.35">
      <c r="C7" s="9"/>
      <c r="D7" s="9"/>
      <c r="E7" s="9"/>
      <c r="F7" s="9"/>
      <c r="G7" s="9"/>
      <c r="H7" s="74"/>
      <c r="I7" s="9"/>
      <c r="J7" s="9"/>
      <c r="K7" s="9"/>
      <c r="L7" s="9"/>
      <c r="M7" s="9"/>
    </row>
    <row r="8" spans="1:17" ht="15" thickBot="1" x14ac:dyDescent="0.4">
      <c r="A8" s="8" t="s">
        <v>55</v>
      </c>
      <c r="C8" s="9"/>
      <c r="D8" s="9"/>
      <c r="E8" s="9"/>
      <c r="F8" s="9"/>
      <c r="G8" s="9"/>
      <c r="H8" s="74"/>
      <c r="I8" s="9"/>
      <c r="J8" s="9"/>
      <c r="K8" s="9"/>
      <c r="L8" s="9"/>
      <c r="M8" s="9"/>
    </row>
    <row r="9" spans="1:17" ht="32.5" customHeight="1" thickBot="1" x14ac:dyDescent="0.4">
      <c r="A9" s="8" t="s">
        <v>56</v>
      </c>
      <c r="B9" s="175" t="s">
        <v>146</v>
      </c>
      <c r="C9" s="175"/>
      <c r="D9" s="175"/>
      <c r="E9" s="176"/>
      <c r="F9" s="23"/>
      <c r="G9" s="75"/>
      <c r="H9" s="75"/>
      <c r="I9" s="75"/>
      <c r="J9" s="75"/>
      <c r="K9" s="75"/>
      <c r="L9" s="75"/>
      <c r="M9" s="75"/>
      <c r="N9" s="75"/>
      <c r="O9" s="75"/>
      <c r="P9" s="75"/>
      <c r="Q9" s="75"/>
    </row>
    <row r="10" spans="1:17" ht="42" customHeight="1" thickBot="1" x14ac:dyDescent="0.4">
      <c r="A10" s="125"/>
      <c r="C10" s="199" t="s">
        <v>212</v>
      </c>
      <c r="D10" s="199"/>
      <c r="E10" s="200"/>
      <c r="F10" s="119"/>
    </row>
    <row r="11" spans="1:17" ht="13.5" customHeight="1" thickBot="1" x14ac:dyDescent="0.4">
      <c r="A11" s="125"/>
      <c r="C11" s="107"/>
      <c r="D11" s="107"/>
      <c r="E11" s="107"/>
      <c r="F11" s="128"/>
    </row>
    <row r="12" spans="1:17" ht="72.5" customHeight="1" thickBot="1" x14ac:dyDescent="0.4">
      <c r="A12" s="81"/>
      <c r="D12" s="108"/>
      <c r="E12" s="26" t="s">
        <v>198</v>
      </c>
      <c r="F12" s="184" t="str">
        <f>IF(F10="","Please select your Option First &amp; Give Reason above","Correct Answer is Option B as The objectives are derinved from actual BIA &amp; RA. Option A does not consider the BIA &amp; RA and hypothically defined the requirements of standard - standard requiremets cannot be objectives")</f>
        <v>Please select your Option First &amp; Give Reason above</v>
      </c>
      <c r="G12" s="201"/>
      <c r="H12" s="201"/>
      <c r="I12" s="185"/>
      <c r="J12" s="264" t="str">
        <f>IF(F10="","Give your answer first ","PLEASE NOTE THAT YOUR ANSWER MAY BE SAME OR NEARLY SAME TO THE CORRECT ANSWER DISPLAYED HERE")</f>
        <v xml:space="preserve">Give your answer first </v>
      </c>
      <c r="K12" s="265"/>
    </row>
  </sheetData>
  <sheetProtection algorithmName="SHA-512" hashValue="+SHPPAIzp78VVWGh44y6hCo1Jl/Is/1HUZfqMi78AG9EOXbPqzdr+P1oqRmZcD5oP7cZIEWBAiQlBIvsoQA+uA==" saltValue="UxdXgtxnVf+Or1uvtdBvcQ==" spinCount="100000" sheet="1" objects="1" scenarios="1"/>
  <protectedRanges>
    <protectedRange sqref="F9" name="Range1"/>
    <protectedRange sqref="F10:F11" name="Range1_1"/>
  </protectedRanges>
  <mergeCells count="5">
    <mergeCell ref="C10:E10"/>
    <mergeCell ref="F12:I12"/>
    <mergeCell ref="J12:K12"/>
    <mergeCell ref="A2:Q2"/>
    <mergeCell ref="B9:E9"/>
  </mergeCells>
  <conditionalFormatting sqref="F12">
    <cfRule type="containsText" dxfId="3" priority="1" operator="containsText" text="orrect Answer is Option B as The objectives are derinved from actual BIA &amp; RA. Option A does not consider the BIA &amp; RA and hypothically defined the requirements of standard - standard requiremets cannot be objectives">
      <formula>NOT(ISERROR(SEARCH("orrect Answer is Option B as The objectives are derinved from actual BIA &amp; RA. Option A does not consider the BIA &amp; RA and hypothically defined the requirements of standard - standard requiremets cannot be objectives",F12)))</formula>
    </cfRule>
  </conditionalFormatting>
  <conditionalFormatting sqref="G9 P9:Q9">
    <cfRule type="containsText" dxfId="2" priority="4" operator="containsText" text="BCP 2 HAS REALISTIC SCENARIOS FOR CRISIS AND DISASTER AND EXACT ACTIONS OF RECOVERY FOR MINIMUM LEVEL TO JUSTIFY BCM AND THEN TO NORMALCY">
      <formula>NOT(ISERROR(SEARCH("BCP 2 HAS REALISTIC SCENARIOS FOR CRISIS AND DISASTER AND EXACT ACTIONS OF RECOVERY FOR MINIMUM LEVEL TO JUSTIFY BCM AND THEN TO NORMALCY",G9)))</formula>
    </cfRule>
    <cfRule type="containsText" dxfId="1" priority="5" operator="containsText" text="BCP 1 HAS ISSUES LIKE NO PRO TO JUSTIFY RTO - THE TIMINGS DO NOT JUSTIFY SOCIETY RISK APPETITTE - 2 HRS RTO AND 4 HRS OF MAO IS TOO MUCH FOR SOCIETY WHICH IS BEYOND SOCIETY RISK APPETITTE">
      <formula>NOT(ISERROR(SEARCH("BCP 1 HAS ISSUES LIKE NO PRO TO JUSTIFY RTO - THE TIMINGS DO NOT JUSTIFY SOCIETY RISK APPETITTE - 2 HRS RTO AND 4 HRS OF MAO IS TOO MUCH FOR SOCIETY WHICH IS BEYOND SOCIETY RISK APPETITTE",G9)))</formula>
    </cfRule>
  </conditionalFormatting>
  <conditionalFormatting sqref="N8">
    <cfRule type="containsText" dxfId="0" priority="6" operator="containsText" text="THIS POLICY IS FULFILLING ALL REQUIREMENTS OF CLAUSE 5.2 AND INCLUDES SOCIETAL RESPONSIBILITIES">
      <formula>NOT(ISERROR(SEARCH("THIS POLICY IS FULFILLING ALL REQUIREMENTS OF CLAUSE 5.2 AND INCLUDES SOCIETAL RESPONSIBILITIES",N8)))</formula>
    </cfRule>
  </conditionalFormatting>
  <dataValidations disablePrompts="1" count="1">
    <dataValidation type="list" allowBlank="1" showInputMessage="1" showErrorMessage="1" sqref="F9" xr:uid="{BB55F72D-DED3-48F8-BF68-8193CEF993B6}">
      <formula1>$A$7:$A$9</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1D38-4402-4861-9C26-55E06ADD1952}">
  <sheetPr>
    <tabColor rgb="FFFFC000"/>
  </sheetPr>
  <dimension ref="A1:Q19"/>
  <sheetViews>
    <sheetView zoomScale="90" zoomScaleNormal="90" workbookViewId="0">
      <selection activeCell="B24" sqref="B24"/>
    </sheetView>
  </sheetViews>
  <sheetFormatPr defaultRowHeight="14.5" x14ac:dyDescent="0.35"/>
  <cols>
    <col min="8" max="11" width="8.7265625" customWidth="1"/>
    <col min="12" max="12" width="10" customWidth="1"/>
    <col min="13" max="13" width="8.7265625" customWidth="1"/>
  </cols>
  <sheetData>
    <row r="1" spans="1:7" s="2" customFormat="1" x14ac:dyDescent="0.35">
      <c r="A1" s="2" t="s">
        <v>0</v>
      </c>
      <c r="B1" s="26"/>
      <c r="D1" s="2" t="s">
        <v>1</v>
      </c>
      <c r="G1" s="2" t="s">
        <v>2</v>
      </c>
    </row>
    <row r="2" spans="1:7" ht="15" thickBot="1" x14ac:dyDescent="0.4"/>
    <row r="3" spans="1:7" ht="15" thickBot="1" x14ac:dyDescent="0.4">
      <c r="A3" s="276" t="s">
        <v>188</v>
      </c>
      <c r="B3" s="277"/>
      <c r="C3" s="277"/>
      <c r="D3" s="277"/>
      <c r="E3" s="277"/>
      <c r="F3" s="277"/>
      <c r="G3" s="278"/>
    </row>
    <row r="17" spans="9:17" ht="15" thickBot="1" x14ac:dyDescent="0.4"/>
    <row r="18" spans="9:17" x14ac:dyDescent="0.35">
      <c r="I18" s="266" t="s">
        <v>189</v>
      </c>
      <c r="J18" s="267"/>
      <c r="K18" s="267"/>
      <c r="L18" s="267"/>
      <c r="M18" s="270" t="s">
        <v>190</v>
      </c>
      <c r="N18" s="271"/>
      <c r="O18" s="274" t="s">
        <v>191</v>
      </c>
      <c r="P18" s="275"/>
      <c r="Q18" s="275"/>
    </row>
    <row r="19" spans="9:17" ht="15" thickBot="1" x14ac:dyDescent="0.4">
      <c r="I19" s="268"/>
      <c r="J19" s="269"/>
      <c r="K19" s="269"/>
      <c r="L19" s="269"/>
      <c r="M19" s="272"/>
      <c r="N19" s="273"/>
      <c r="O19" s="274"/>
      <c r="P19" s="275"/>
      <c r="Q19" s="275"/>
    </row>
  </sheetData>
  <sheetProtection algorithmName="SHA-512" hashValue="WYDsMlYQc358sGJ3C8+471poDXLNMsf7heu5AVizujhtNvRp4cKc5asjBk0wgaP0TZf/u6tQuhxhiGchqk/r6A==" saltValue="gY/yPx+CEElBR397e+tBRA==" spinCount="100000" sheet="1" objects="1" scenarios="1"/>
  <mergeCells count="4">
    <mergeCell ref="I18:L19"/>
    <mergeCell ref="M18:N19"/>
    <mergeCell ref="O18:Q19"/>
    <mergeCell ref="A3:G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31E3-D6CE-4B0C-9930-E44739DB4B8C}">
  <sheetPr>
    <tabColor theme="9" tint="-0.249977111117893"/>
  </sheetPr>
  <dimension ref="A1:W23"/>
  <sheetViews>
    <sheetView zoomScale="70" zoomScaleNormal="70" workbookViewId="0">
      <selection activeCell="H1" sqref="H1:R2"/>
    </sheetView>
  </sheetViews>
  <sheetFormatPr defaultRowHeight="14.5" x14ac:dyDescent="0.35"/>
  <cols>
    <col min="2" max="2" width="15.1796875" customWidth="1"/>
    <col min="14" max="14" width="5.6328125" customWidth="1"/>
    <col min="15" max="15" width="16.6328125" customWidth="1"/>
  </cols>
  <sheetData>
    <row r="1" spans="1:23" s="2" customFormat="1" x14ac:dyDescent="0.35">
      <c r="A1" s="2" t="s">
        <v>0</v>
      </c>
      <c r="B1" s="26"/>
      <c r="C1" s="2" t="s">
        <v>1</v>
      </c>
      <c r="F1" s="2" t="s">
        <v>2</v>
      </c>
      <c r="H1" s="292" t="s">
        <v>186</v>
      </c>
      <c r="I1" s="292"/>
      <c r="J1" s="292"/>
      <c r="K1" s="292"/>
      <c r="L1" s="292"/>
      <c r="M1" s="292"/>
      <c r="N1" s="292"/>
      <c r="O1" s="292"/>
      <c r="P1" s="292"/>
      <c r="Q1" s="292"/>
      <c r="R1" s="292"/>
    </row>
    <row r="2" spans="1:23" x14ac:dyDescent="0.35">
      <c r="H2" s="292"/>
      <c r="I2" s="292"/>
      <c r="J2" s="292"/>
      <c r="K2" s="292"/>
      <c r="L2" s="292"/>
      <c r="M2" s="292"/>
      <c r="N2" s="292"/>
      <c r="O2" s="292"/>
      <c r="P2" s="292"/>
      <c r="Q2" s="292"/>
      <c r="R2" s="292"/>
    </row>
    <row r="3" spans="1:23" ht="15" thickBot="1" x14ac:dyDescent="0.4">
      <c r="A3" s="85" t="s">
        <v>179</v>
      </c>
      <c r="B3" s="85" t="s">
        <v>180</v>
      </c>
      <c r="C3" t="s">
        <v>181</v>
      </c>
    </row>
    <row r="4" spans="1:23" ht="34" customHeight="1" x14ac:dyDescent="0.35">
      <c r="A4" s="279">
        <v>1</v>
      </c>
      <c r="B4" s="303" t="s">
        <v>182</v>
      </c>
      <c r="C4" s="297" t="str">
        <f>'&lt;I&gt; SCOPE &amp; CONTEXT'!C7</f>
        <v>The Business Continuity Management System applies to Banking and Leasing operations of the bank in United Arab Emirates, supported by Human Resources, Administration, Asset Warehose &amp; Maintainance, Risk &amp; Compliance and Information Technology (including DC &amp; DR in Dubai &amp; Abu Dhabi).</v>
      </c>
      <c r="D4" s="298"/>
      <c r="E4" s="298"/>
      <c r="F4" s="298"/>
      <c r="G4" s="298"/>
      <c r="H4" s="298"/>
      <c r="I4" s="298"/>
      <c r="J4" s="298"/>
      <c r="K4" s="298"/>
      <c r="L4" s="299"/>
      <c r="M4" s="84"/>
      <c r="N4" s="281">
        <v>3</v>
      </c>
      <c r="O4" s="293" t="s">
        <v>184</v>
      </c>
      <c r="P4" s="294"/>
      <c r="Q4" s="294"/>
      <c r="R4" s="294"/>
      <c r="S4" s="294"/>
      <c r="T4" s="294"/>
      <c r="U4" s="294"/>
      <c r="V4" s="294"/>
      <c r="W4" s="294"/>
    </row>
    <row r="5" spans="1:23" ht="23.5" customHeight="1" thickBot="1" x14ac:dyDescent="0.4">
      <c r="A5" s="280"/>
      <c r="B5" s="304"/>
      <c r="C5" s="300"/>
      <c r="D5" s="301"/>
      <c r="E5" s="301"/>
      <c r="F5" s="301"/>
      <c r="G5" s="301"/>
      <c r="H5" s="301"/>
      <c r="I5" s="301"/>
      <c r="J5" s="301"/>
      <c r="K5" s="301"/>
      <c r="L5" s="302"/>
      <c r="M5" s="84"/>
      <c r="N5" s="282"/>
      <c r="O5" s="295"/>
      <c r="P5" s="296"/>
      <c r="Q5" s="296"/>
      <c r="R5" s="296"/>
      <c r="S5" s="296"/>
      <c r="T5" s="296"/>
      <c r="U5" s="296"/>
      <c r="V5" s="296"/>
      <c r="W5" s="296"/>
    </row>
    <row r="6" spans="1:23" ht="13" customHeight="1" thickBot="1" x14ac:dyDescent="0.4">
      <c r="A6" s="81"/>
    </row>
    <row r="7" spans="1:23" ht="34.5" thickBot="1" x14ac:dyDescent="0.4">
      <c r="A7" s="90">
        <v>4</v>
      </c>
      <c r="B7" s="91" t="s">
        <v>183</v>
      </c>
    </row>
    <row r="20" spans="1:13" ht="15" thickBot="1" x14ac:dyDescent="0.4"/>
    <row r="21" spans="1:13" ht="17.5" thickBot="1" x14ac:dyDescent="0.55000000000000004">
      <c r="A21" s="89">
        <v>5.2</v>
      </c>
      <c r="B21" s="92" t="s">
        <v>185</v>
      </c>
      <c r="C21" s="283" t="s">
        <v>124</v>
      </c>
      <c r="D21" s="284"/>
      <c r="E21" s="284"/>
      <c r="F21" s="284"/>
      <c r="G21" s="284"/>
      <c r="H21" s="284"/>
      <c r="I21" s="284"/>
      <c r="J21" s="284"/>
      <c r="K21" s="284"/>
      <c r="L21" s="285"/>
      <c r="M21" s="84"/>
    </row>
    <row r="22" spans="1:13" x14ac:dyDescent="0.35">
      <c r="C22" s="286"/>
      <c r="D22" s="287"/>
      <c r="E22" s="287"/>
      <c r="F22" s="287"/>
      <c r="G22" s="287"/>
      <c r="H22" s="287"/>
      <c r="I22" s="287"/>
      <c r="J22" s="287"/>
      <c r="K22" s="287"/>
      <c r="L22" s="288"/>
      <c r="M22" s="84"/>
    </row>
    <row r="23" spans="1:13" ht="15" thickBot="1" x14ac:dyDescent="0.4">
      <c r="C23" s="289"/>
      <c r="D23" s="290"/>
      <c r="E23" s="290"/>
      <c r="F23" s="290"/>
      <c r="G23" s="290"/>
      <c r="H23" s="290"/>
      <c r="I23" s="290"/>
      <c r="J23" s="290"/>
      <c r="K23" s="290"/>
      <c r="L23" s="291"/>
      <c r="M23" s="84"/>
    </row>
  </sheetData>
  <sheetProtection algorithmName="SHA-512" hashValue="BfMsB0MQtymqPXoPg3URD7ExANgpMHAHBBzhD7InFxgyGHtQIM4KEhuti1o9fpM0wi0qXyTkgHIdUdLOcvyJ8w==" saltValue="iD8MYEu9m4bfdns05Sb7hw==" spinCount="100000" sheet="1" objects="1" scenarios="1"/>
  <mergeCells count="7">
    <mergeCell ref="A4:A5"/>
    <mergeCell ref="N4:N5"/>
    <mergeCell ref="C21:L23"/>
    <mergeCell ref="H1:R2"/>
    <mergeCell ref="O4:W5"/>
    <mergeCell ref="C4:L5"/>
    <mergeCell ref="B4:B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D495-7829-4766-A107-894BEB008DA4}">
  <sheetPr>
    <tabColor theme="9" tint="-0.249977111117893"/>
  </sheetPr>
  <dimension ref="A1:X7"/>
  <sheetViews>
    <sheetView tabSelected="1" zoomScale="80" zoomScaleNormal="80" workbookViewId="0">
      <selection activeCell="S2" sqref="S2"/>
    </sheetView>
  </sheetViews>
  <sheetFormatPr defaultRowHeight="14.5" x14ac:dyDescent="0.35"/>
  <sheetData>
    <row r="1" spans="1:24" s="2" customFormat="1" x14ac:dyDescent="0.35">
      <c r="A1" s="2" t="s">
        <v>0</v>
      </c>
      <c r="B1" s="26"/>
      <c r="C1" s="2" t="s">
        <v>1</v>
      </c>
      <c r="F1" s="2" t="s">
        <v>2</v>
      </c>
      <c r="I1" s="292" t="s">
        <v>186</v>
      </c>
      <c r="J1" s="292"/>
      <c r="K1" s="292"/>
      <c r="L1" s="292"/>
      <c r="M1" s="292"/>
      <c r="N1" s="292"/>
      <c r="O1" s="292"/>
      <c r="P1" s="292"/>
      <c r="Q1" s="292"/>
      <c r="R1" s="292"/>
    </row>
    <row r="2" spans="1:24" x14ac:dyDescent="0.35">
      <c r="I2" s="292"/>
      <c r="J2" s="292"/>
      <c r="K2" s="292"/>
      <c r="L2" s="292"/>
      <c r="M2" s="292"/>
      <c r="N2" s="292"/>
      <c r="O2" s="292"/>
      <c r="P2" s="292"/>
      <c r="Q2" s="292"/>
      <c r="R2" s="292"/>
    </row>
    <row r="3" spans="1:24" ht="26" customHeight="1" x14ac:dyDescent="0.35">
      <c r="B3" s="93">
        <v>8.1999999999999993</v>
      </c>
      <c r="C3" s="305" t="s">
        <v>192</v>
      </c>
      <c r="D3" s="305"/>
      <c r="E3" s="305"/>
      <c r="F3" s="305"/>
      <c r="G3" s="305"/>
      <c r="H3" s="305"/>
      <c r="S3" s="305" t="s">
        <v>192</v>
      </c>
      <c r="T3" s="305"/>
      <c r="U3" s="305"/>
      <c r="V3" s="305"/>
      <c r="W3" s="305"/>
      <c r="X3" s="305"/>
    </row>
    <row r="4" spans="1:24" ht="39.5" customHeight="1" x14ac:dyDescent="0.45">
      <c r="P4" s="308" t="s">
        <v>193</v>
      </c>
      <c r="Q4" s="308"/>
      <c r="R4" s="308"/>
    </row>
    <row r="5" spans="1:24" ht="19" thickBot="1" x14ac:dyDescent="0.4">
      <c r="P5" s="94" t="s">
        <v>143</v>
      </c>
      <c r="Q5" s="94" t="s">
        <v>144</v>
      </c>
      <c r="R5" s="94" t="s">
        <v>141</v>
      </c>
    </row>
    <row r="6" spans="1:24" x14ac:dyDescent="0.35">
      <c r="P6" s="306" t="s">
        <v>194</v>
      </c>
      <c r="Q6" s="306" t="s">
        <v>195</v>
      </c>
      <c r="R6" s="306" t="s">
        <v>196</v>
      </c>
    </row>
    <row r="7" spans="1:24" ht="15" thickBot="1" x14ac:dyDescent="0.4">
      <c r="P7" s="307"/>
      <c r="Q7" s="307"/>
      <c r="R7" s="307"/>
    </row>
  </sheetData>
  <sheetProtection algorithmName="SHA-512" hashValue="VlErxSYzpfmh3Znnnk4A6IrHgZQ69YHifMIaXf5Lo1x5fu7OQXBGFv854zy+HsqP9Mx4LdWKgQJ2gikIum31NQ==" saltValue="/tAG2NSTgjylTqg0fMvBAQ==" spinCount="100000" sheet="1" objects="1" scenarios="1"/>
  <mergeCells count="7">
    <mergeCell ref="I1:R2"/>
    <mergeCell ref="C3:H3"/>
    <mergeCell ref="S3:X3"/>
    <mergeCell ref="P6:P7"/>
    <mergeCell ref="Q6:Q7"/>
    <mergeCell ref="R6:R7"/>
    <mergeCell ref="P4:R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51F6-08E4-4C7B-AC02-95BFD12DBB9C}">
  <sheetPr>
    <tabColor theme="9" tint="0.39997558519241921"/>
  </sheetPr>
  <dimension ref="A1:O6"/>
  <sheetViews>
    <sheetView showGridLines="0" workbookViewId="0">
      <selection activeCell="C9" sqref="C9"/>
    </sheetView>
  </sheetViews>
  <sheetFormatPr defaultRowHeight="14.5" x14ac:dyDescent="0.35"/>
  <cols>
    <col min="1" max="1" width="9.7265625" customWidth="1"/>
    <col min="4" max="4" width="15.36328125" customWidth="1"/>
  </cols>
  <sheetData>
    <row r="1" spans="1:15" s="2" customFormat="1" x14ac:dyDescent="0.35">
      <c r="A1" s="2" t="s">
        <v>0</v>
      </c>
      <c r="D1" s="2" t="s">
        <v>1</v>
      </c>
      <c r="F1" s="2" t="s">
        <v>2</v>
      </c>
    </row>
    <row r="2" spans="1:15" ht="15" thickBot="1" x14ac:dyDescent="0.4"/>
    <row r="3" spans="1:15" ht="35.5" customHeight="1" thickBot="1" x14ac:dyDescent="0.4">
      <c r="B3" s="26">
        <v>1</v>
      </c>
      <c r="C3" s="138" t="s">
        <v>59</v>
      </c>
      <c r="D3" s="139"/>
      <c r="E3" s="139"/>
      <c r="F3" s="139"/>
      <c r="G3" s="139"/>
      <c r="H3" s="139"/>
      <c r="I3" s="139"/>
      <c r="J3" s="139"/>
      <c r="K3" s="139"/>
      <c r="L3" s="139"/>
      <c r="M3" s="139"/>
      <c r="N3" s="139"/>
      <c r="O3" s="140"/>
    </row>
    <row r="4" spans="1:15" ht="45.5" customHeight="1" thickBot="1" x14ac:dyDescent="0.4">
      <c r="B4" s="26">
        <v>2</v>
      </c>
      <c r="C4" s="141" t="s">
        <v>60</v>
      </c>
      <c r="D4" s="142"/>
      <c r="E4" s="142"/>
      <c r="F4" s="142"/>
      <c r="G4" s="142"/>
      <c r="H4" s="142"/>
      <c r="I4" s="142"/>
      <c r="J4" s="142"/>
      <c r="K4" s="142"/>
      <c r="L4" s="142"/>
      <c r="M4" s="142"/>
      <c r="N4" s="142"/>
      <c r="O4" s="143"/>
    </row>
    <row r="5" spans="1:15" ht="29.5" customHeight="1" thickBot="1" x14ac:dyDescent="0.4">
      <c r="B5" s="26">
        <v>3</v>
      </c>
      <c r="C5" s="144" t="s">
        <v>61</v>
      </c>
      <c r="D5" s="145"/>
      <c r="E5" s="145"/>
      <c r="F5" s="145"/>
      <c r="G5" s="145"/>
      <c r="H5" s="145"/>
      <c r="I5" s="145"/>
      <c r="J5" s="145"/>
      <c r="K5" s="145"/>
      <c r="L5" s="145"/>
      <c r="M5" s="145"/>
      <c r="N5" s="145"/>
      <c r="O5" s="146"/>
    </row>
    <row r="6" spans="1:15" ht="35" customHeight="1" thickBot="1" x14ac:dyDescent="0.4">
      <c r="B6" s="309">
        <v>4</v>
      </c>
      <c r="C6" s="310" t="s">
        <v>216</v>
      </c>
      <c r="D6" s="311"/>
      <c r="E6" s="311"/>
      <c r="F6" s="311"/>
      <c r="G6" s="311"/>
      <c r="H6" s="311"/>
      <c r="I6" s="311"/>
      <c r="J6" s="311"/>
      <c r="K6" s="311"/>
      <c r="L6" s="311"/>
      <c r="M6" s="311"/>
      <c r="N6" s="311"/>
      <c r="O6" s="312"/>
    </row>
  </sheetData>
  <sheetProtection algorithmName="SHA-512" hashValue="of4XcJ5FKMktz3QZtiILEsYVBhtO/IYYiORgPzDywmCgB4tsflj+7xP7m0UtJICwJr2fn0OkjkPFi2ccAJqGYg==" saltValue="5ZLD4kv4b1rrzmNeDTv1GQ==" spinCount="100000" sheet="1" objects="1" scenarios="1"/>
  <mergeCells count="4">
    <mergeCell ref="C3:O3"/>
    <mergeCell ref="C4:O4"/>
    <mergeCell ref="C5:O5"/>
    <mergeCell ref="C6:O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E6B0A-6AD4-453B-8B5D-1DF20776966E}">
  <sheetPr>
    <tabColor theme="2" tint="-0.749992370372631"/>
  </sheetPr>
  <dimension ref="A1:U32"/>
  <sheetViews>
    <sheetView showGridLines="0" topLeftCell="I10" zoomScale="80" zoomScaleNormal="80" workbookViewId="0">
      <selection activeCell="S26" sqref="S26"/>
    </sheetView>
  </sheetViews>
  <sheetFormatPr defaultRowHeight="14.5" x14ac:dyDescent="0.35"/>
  <cols>
    <col min="12" max="12" width="3.54296875" customWidth="1"/>
    <col min="13" max="13" width="2.81640625" style="11" customWidth="1"/>
    <col min="14" max="14" width="10.08984375" customWidth="1"/>
    <col min="15" max="15" width="24.81640625" customWidth="1"/>
    <col min="16" max="16" width="7.1796875" style="11" customWidth="1"/>
    <col min="17" max="17" width="41.6328125" customWidth="1"/>
    <col min="18" max="18" width="4" customWidth="1"/>
    <col min="19" max="19" width="33.26953125" customWidth="1"/>
    <col min="20" max="20" width="8.7265625" customWidth="1"/>
    <col min="21" max="21" width="42.36328125" customWidth="1"/>
  </cols>
  <sheetData>
    <row r="1" spans="1:21" s="2" customFormat="1" ht="15" thickBot="1" x14ac:dyDescent="0.4">
      <c r="A1" s="2" t="s">
        <v>0</v>
      </c>
      <c r="C1" s="2" t="s">
        <v>1</v>
      </c>
      <c r="E1" s="2" t="s">
        <v>2</v>
      </c>
      <c r="M1" s="151" t="s">
        <v>8</v>
      </c>
      <c r="N1" s="152"/>
      <c r="O1" s="152"/>
      <c r="P1" s="152"/>
      <c r="Q1" s="153"/>
    </row>
    <row r="2" spans="1:21" s="2" customFormat="1" ht="16" thickBot="1" x14ac:dyDescent="0.4">
      <c r="E2" s="11" t="s">
        <v>62</v>
      </c>
      <c r="F2" s="156" t="s">
        <v>63</v>
      </c>
      <c r="G2" s="157"/>
      <c r="H2" s="157"/>
      <c r="I2" s="157"/>
      <c r="J2" s="157"/>
      <c r="K2" s="157"/>
      <c r="L2" s="157"/>
      <c r="M2" s="157"/>
      <c r="N2" s="157"/>
      <c r="O2" s="157"/>
      <c r="P2" s="157"/>
      <c r="Q2" s="158"/>
    </row>
    <row r="3" spans="1:21" s="2" customFormat="1" x14ac:dyDescent="0.35">
      <c r="M3" s="11"/>
      <c r="N3" s="154" t="s">
        <v>50</v>
      </c>
      <c r="O3" s="155"/>
      <c r="P3" s="14"/>
      <c r="Q3" s="3"/>
      <c r="R3" s="11"/>
      <c r="S3" s="29" t="s">
        <v>51</v>
      </c>
      <c r="T3" s="14"/>
      <c r="U3" s="3"/>
    </row>
    <row r="4" spans="1:21" s="2" customFormat="1" ht="30.5" customHeight="1" x14ac:dyDescent="0.35">
      <c r="A4" s="150" t="s">
        <v>7</v>
      </c>
      <c r="B4" s="150"/>
      <c r="M4" s="11"/>
      <c r="N4" s="15" t="s">
        <v>9</v>
      </c>
      <c r="O4"/>
      <c r="P4" s="11"/>
      <c r="Q4" s="16" t="s">
        <v>30</v>
      </c>
      <c r="R4" s="11"/>
      <c r="S4" s="15" t="s">
        <v>9</v>
      </c>
      <c r="T4" s="11"/>
      <c r="U4" s="16" t="s">
        <v>30</v>
      </c>
    </row>
    <row r="5" spans="1:21" x14ac:dyDescent="0.35">
      <c r="M5" s="11" t="s">
        <v>31</v>
      </c>
      <c r="N5" s="15" t="s">
        <v>10</v>
      </c>
      <c r="P5" s="11" t="s">
        <v>36</v>
      </c>
      <c r="Q5" s="5" t="s">
        <v>37</v>
      </c>
      <c r="R5" s="11" t="s">
        <v>31</v>
      </c>
      <c r="S5" s="15" t="s">
        <v>10</v>
      </c>
      <c r="T5" s="11" t="s">
        <v>36</v>
      </c>
      <c r="U5" s="5" t="s">
        <v>37</v>
      </c>
    </row>
    <row r="6" spans="1:21" x14ac:dyDescent="0.35">
      <c r="M6" s="11" t="s">
        <v>32</v>
      </c>
      <c r="N6" s="15" t="s">
        <v>11</v>
      </c>
      <c r="P6" s="11" t="s">
        <v>38</v>
      </c>
      <c r="Q6" s="5" t="s">
        <v>39</v>
      </c>
      <c r="R6" s="11" t="s">
        <v>32</v>
      </c>
      <c r="S6" s="15" t="s">
        <v>11</v>
      </c>
      <c r="T6" s="11" t="s">
        <v>38</v>
      </c>
      <c r="U6" s="5" t="s">
        <v>39</v>
      </c>
    </row>
    <row r="7" spans="1:21" x14ac:dyDescent="0.35">
      <c r="N7" s="4" t="s">
        <v>12</v>
      </c>
      <c r="Q7" s="5" t="s">
        <v>41</v>
      </c>
      <c r="R7" s="11"/>
      <c r="S7" s="4" t="s">
        <v>12</v>
      </c>
      <c r="T7" s="11"/>
      <c r="U7" s="5" t="s">
        <v>41</v>
      </c>
    </row>
    <row r="8" spans="1:21" x14ac:dyDescent="0.35">
      <c r="N8" s="17" t="s">
        <v>13</v>
      </c>
      <c r="Q8" s="5" t="s">
        <v>42</v>
      </c>
      <c r="R8" s="11"/>
      <c r="S8" s="17" t="s">
        <v>13</v>
      </c>
      <c r="T8" s="11"/>
      <c r="U8" s="5" t="s">
        <v>42</v>
      </c>
    </row>
    <row r="9" spans="1:21" x14ac:dyDescent="0.35">
      <c r="N9" s="17" t="s">
        <v>14</v>
      </c>
      <c r="Q9" s="5" t="s">
        <v>43</v>
      </c>
      <c r="R9" s="11"/>
      <c r="S9" s="17" t="s">
        <v>14</v>
      </c>
      <c r="T9" s="11"/>
      <c r="U9" s="5" t="s">
        <v>43</v>
      </c>
    </row>
    <row r="10" spans="1:21" x14ac:dyDescent="0.35">
      <c r="N10" s="17" t="s">
        <v>15</v>
      </c>
      <c r="P10" s="11" t="s">
        <v>40</v>
      </c>
      <c r="Q10" s="5" t="s">
        <v>44</v>
      </c>
      <c r="R10" s="11"/>
      <c r="S10" s="17" t="s">
        <v>15</v>
      </c>
      <c r="T10" s="11" t="s">
        <v>40</v>
      </c>
      <c r="U10" s="5" t="s">
        <v>44</v>
      </c>
    </row>
    <row r="11" spans="1:21" x14ac:dyDescent="0.35">
      <c r="N11" s="17" t="s">
        <v>16</v>
      </c>
      <c r="P11" s="11" t="s">
        <v>46</v>
      </c>
      <c r="Q11" s="5" t="s">
        <v>45</v>
      </c>
      <c r="R11" s="11"/>
      <c r="S11" s="17" t="s">
        <v>16</v>
      </c>
      <c r="T11" s="11" t="s">
        <v>46</v>
      </c>
      <c r="U11" s="5" t="s">
        <v>45</v>
      </c>
    </row>
    <row r="12" spans="1:21" x14ac:dyDescent="0.35">
      <c r="N12" s="17" t="s">
        <v>17</v>
      </c>
      <c r="P12" s="11" t="s">
        <v>47</v>
      </c>
      <c r="Q12" s="5" t="s">
        <v>48</v>
      </c>
      <c r="R12" s="11"/>
      <c r="S12" s="17" t="s">
        <v>17</v>
      </c>
      <c r="T12" s="11" t="s">
        <v>47</v>
      </c>
      <c r="U12" s="5" t="s">
        <v>48</v>
      </c>
    </row>
    <row r="13" spans="1:21" x14ac:dyDescent="0.35">
      <c r="N13" s="17" t="s">
        <v>18</v>
      </c>
      <c r="Q13" s="5"/>
      <c r="R13" s="11"/>
      <c r="S13" s="17" t="s">
        <v>18</v>
      </c>
      <c r="T13" s="11" t="s">
        <v>49</v>
      </c>
      <c r="U13" s="5" t="s">
        <v>52</v>
      </c>
    </row>
    <row r="14" spans="1:21" x14ac:dyDescent="0.35">
      <c r="N14" s="17" t="s">
        <v>19</v>
      </c>
      <c r="Q14" s="5"/>
      <c r="R14" s="11"/>
      <c r="S14" s="17" t="s">
        <v>19</v>
      </c>
      <c r="T14" s="11" t="s">
        <v>53</v>
      </c>
      <c r="U14" s="5" t="s">
        <v>54</v>
      </c>
    </row>
    <row r="15" spans="1:21" x14ac:dyDescent="0.35">
      <c r="M15" s="11" t="s">
        <v>33</v>
      </c>
      <c r="N15" s="15" t="s">
        <v>20</v>
      </c>
      <c r="Q15" s="5"/>
      <c r="R15" s="11" t="s">
        <v>33</v>
      </c>
      <c r="S15" s="15" t="s">
        <v>20</v>
      </c>
      <c r="T15" s="11"/>
      <c r="U15" s="5"/>
    </row>
    <row r="16" spans="1:21" x14ac:dyDescent="0.35">
      <c r="N16" s="17" t="s">
        <v>21</v>
      </c>
      <c r="Q16" s="5"/>
      <c r="R16" s="11"/>
      <c r="S16" s="17" t="s">
        <v>21</v>
      </c>
      <c r="T16" s="11"/>
      <c r="U16" s="5"/>
    </row>
    <row r="17" spans="13:21" x14ac:dyDescent="0.35">
      <c r="N17" s="17" t="s">
        <v>22</v>
      </c>
      <c r="Q17" s="5"/>
      <c r="R17" s="11"/>
      <c r="S17" s="17" t="s">
        <v>22</v>
      </c>
      <c r="T17" s="11"/>
      <c r="U17" s="5"/>
    </row>
    <row r="18" spans="13:21" x14ac:dyDescent="0.35">
      <c r="N18" s="17" t="s">
        <v>23</v>
      </c>
      <c r="Q18" s="5"/>
      <c r="R18" s="11"/>
      <c r="S18" s="17" t="s">
        <v>23</v>
      </c>
      <c r="T18" s="11"/>
      <c r="U18" s="5"/>
    </row>
    <row r="19" spans="13:21" x14ac:dyDescent="0.35">
      <c r="N19" s="17" t="s">
        <v>24</v>
      </c>
      <c r="Q19" s="5"/>
      <c r="R19" s="11"/>
      <c r="S19" s="17" t="s">
        <v>24</v>
      </c>
      <c r="T19" s="11"/>
      <c r="U19" s="5"/>
    </row>
    <row r="20" spans="13:21" x14ac:dyDescent="0.35">
      <c r="M20" s="11" t="s">
        <v>34</v>
      </c>
      <c r="N20" s="18" t="s">
        <v>25</v>
      </c>
      <c r="Q20" s="5"/>
      <c r="R20" s="11" t="s">
        <v>34</v>
      </c>
      <c r="S20" s="18" t="s">
        <v>25</v>
      </c>
      <c r="T20" s="11"/>
      <c r="U20" s="5"/>
    </row>
    <row r="21" spans="13:21" x14ac:dyDescent="0.35">
      <c r="N21" s="17" t="s">
        <v>26</v>
      </c>
      <c r="Q21" s="5"/>
      <c r="R21" s="11"/>
      <c r="S21" s="17" t="s">
        <v>26</v>
      </c>
      <c r="T21" s="11"/>
      <c r="U21" s="5"/>
    </row>
    <row r="22" spans="13:21" x14ac:dyDescent="0.35">
      <c r="M22" s="11" t="s">
        <v>35</v>
      </c>
      <c r="N22" s="18" t="s">
        <v>27</v>
      </c>
      <c r="Q22" s="5"/>
      <c r="R22" s="11" t="s">
        <v>35</v>
      </c>
      <c r="S22" s="18" t="s">
        <v>27</v>
      </c>
      <c r="T22" s="11"/>
      <c r="U22" s="5"/>
    </row>
    <row r="23" spans="13:21" x14ac:dyDescent="0.35">
      <c r="N23" s="17" t="s">
        <v>28</v>
      </c>
      <c r="Q23" s="5"/>
      <c r="R23" s="11"/>
      <c r="S23" s="17" t="s">
        <v>28</v>
      </c>
      <c r="T23" s="11"/>
      <c r="U23" s="5"/>
    </row>
    <row r="24" spans="13:21" ht="15" thickBot="1" x14ac:dyDescent="0.4">
      <c r="N24" s="19" t="s">
        <v>29</v>
      </c>
      <c r="O24" s="6"/>
      <c r="P24" s="20"/>
      <c r="Q24" s="7"/>
      <c r="R24" s="11"/>
      <c r="S24" s="19" t="s">
        <v>29</v>
      </c>
      <c r="T24" s="20"/>
      <c r="U24" s="7"/>
    </row>
    <row r="25" spans="13:21" ht="15" thickBot="1" x14ac:dyDescent="0.4"/>
    <row r="26" spans="13:21" ht="30" customHeight="1" thickBot="1" x14ac:dyDescent="0.4">
      <c r="M26" s="22" t="s">
        <v>55</v>
      </c>
      <c r="O26" s="159" t="s">
        <v>151</v>
      </c>
      <c r="P26" s="160"/>
      <c r="Q26" s="21" t="s">
        <v>56</v>
      </c>
      <c r="R26" s="13"/>
      <c r="S26" s="95"/>
      <c r="T26" s="95"/>
      <c r="U26" s="95"/>
    </row>
    <row r="27" spans="13:21" ht="69" customHeight="1" thickBot="1" x14ac:dyDescent="0.4">
      <c r="M27" s="22" t="s">
        <v>56</v>
      </c>
      <c r="O27" s="147" t="s">
        <v>197</v>
      </c>
      <c r="P27" s="148"/>
      <c r="Q27" s="101"/>
      <c r="R27" s="34"/>
      <c r="S27" s="34"/>
      <c r="T27" s="34"/>
      <c r="U27" s="34"/>
    </row>
    <row r="28" spans="13:21" ht="15" thickBot="1" x14ac:dyDescent="0.4"/>
    <row r="29" spans="13:21" ht="95.5" customHeight="1" thickBot="1" x14ac:dyDescent="0.4">
      <c r="O29" s="149" t="s">
        <v>198</v>
      </c>
      <c r="P29" s="149"/>
      <c r="Q29" s="102" t="str">
        <f>IF(Q27="","Please select your Option First &amp; Give Reason above","Correct Answer is Option B as this contains all interested parties correctly defined, including External It services of Internet Service Providers and Data Centers (Primary &amp; DR" )</f>
        <v>Please select your Option First &amp; Give Reason above</v>
      </c>
      <c r="R29" s="75"/>
      <c r="S29" s="75"/>
      <c r="T29" s="75"/>
      <c r="U29" s="75"/>
    </row>
    <row r="30" spans="13:21" ht="14.5" customHeight="1" x14ac:dyDescent="0.35">
      <c r="O30" s="149"/>
      <c r="P30" s="149"/>
      <c r="Q30" s="75"/>
      <c r="R30" s="75"/>
      <c r="S30" s="75"/>
      <c r="T30" s="75"/>
      <c r="U30" s="75"/>
    </row>
    <row r="31" spans="13:21" ht="14.5" customHeight="1" x14ac:dyDescent="0.35">
      <c r="O31" s="149"/>
      <c r="P31" s="149"/>
      <c r="Q31" s="75"/>
      <c r="R31" s="75"/>
      <c r="S31" s="75"/>
      <c r="T31" s="75"/>
      <c r="U31" s="75"/>
    </row>
    <row r="32" spans="13:21" ht="15" customHeight="1" x14ac:dyDescent="0.35">
      <c r="O32" s="149"/>
      <c r="P32" s="149"/>
      <c r="Q32" s="75"/>
      <c r="R32" s="75"/>
      <c r="S32" s="75"/>
      <c r="T32" s="75"/>
      <c r="U32" s="75"/>
    </row>
  </sheetData>
  <sheetProtection algorithmName="SHA-512" hashValue="kpXNeTp6WcPJroBXU5UzcPFsQvO9lDB2r7G4JLqMnkkzMm7ynylc8+HqPVP8ShKCXegjPxJ9NxZ2hU+A30Nokg==" saltValue="LyGFFURNlDy1S4KPsZiC1g==" spinCount="100000" sheet="1" objects="1" scenarios="1"/>
  <protectedRanges>
    <protectedRange sqref="Q26:Q27" name="Range1"/>
  </protectedRanges>
  <mergeCells count="7">
    <mergeCell ref="O27:P27"/>
    <mergeCell ref="O29:P32"/>
    <mergeCell ref="A4:B4"/>
    <mergeCell ref="M1:Q1"/>
    <mergeCell ref="N3:O3"/>
    <mergeCell ref="F2:Q2"/>
    <mergeCell ref="O26:P26"/>
  </mergeCells>
  <conditionalFormatting sqref="Q29:U32">
    <cfRule type="containsText" dxfId="17" priority="1" operator="containsText" text="Correct Answer is Option B as this contains all interested parties correctly defined, including External It services of Internet Service Providers and Data Centers (Primary &amp; DR">
      <formula>NOT(ISERROR(SEARCH("Correct Answer is Option B as this contains all interested parties correctly defined, including External It services of Internet Service Providers and Data Centers (Primary &amp; DR",Q29)))</formula>
    </cfRule>
  </conditionalFormatting>
  <dataValidations count="1">
    <dataValidation type="list" allowBlank="1" showInputMessage="1" showErrorMessage="1" sqref="Q26" xr:uid="{7471EC85-F42C-48D4-B97C-4D3720F84E6C}">
      <formula1>$M$25:$M$27</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0212-8E3D-4EAD-A211-434BDF285722}">
  <sheetPr>
    <tabColor theme="6" tint="-0.249977111117893"/>
  </sheetPr>
  <dimension ref="A1:K21"/>
  <sheetViews>
    <sheetView showGridLines="0" topLeftCell="A2" zoomScale="80" zoomScaleNormal="80" workbookViewId="0">
      <selection activeCell="E16" sqref="E16"/>
    </sheetView>
  </sheetViews>
  <sheetFormatPr defaultRowHeight="14.5" x14ac:dyDescent="0.35"/>
  <cols>
    <col min="2" max="2" width="14.26953125" style="27" customWidth="1"/>
    <col min="5" max="5" width="39.08984375" customWidth="1"/>
    <col min="6" max="6" width="9.7265625" customWidth="1"/>
    <col min="7" max="7" width="12.453125" customWidth="1"/>
  </cols>
  <sheetData>
    <row r="1" spans="1:11" s="2" customFormat="1" x14ac:dyDescent="0.35">
      <c r="A1" s="2" t="s">
        <v>0</v>
      </c>
      <c r="B1" s="26"/>
      <c r="D1" s="2" t="s">
        <v>1</v>
      </c>
      <c r="F1" s="2" t="s">
        <v>2</v>
      </c>
    </row>
    <row r="3" spans="1:11" ht="38" customHeight="1" thickBot="1" x14ac:dyDescent="0.4">
      <c r="A3" s="173" t="s">
        <v>64</v>
      </c>
      <c r="B3" s="174"/>
      <c r="C3" s="174"/>
      <c r="D3" s="174"/>
      <c r="E3" s="174"/>
      <c r="F3" s="174"/>
      <c r="G3" s="174"/>
      <c r="H3" s="174"/>
      <c r="I3" s="174"/>
      <c r="J3" s="174"/>
      <c r="K3" s="174"/>
    </row>
    <row r="4" spans="1:11" ht="14.5" customHeight="1" x14ac:dyDescent="0.35">
      <c r="A4" t="s">
        <v>6</v>
      </c>
      <c r="B4" s="177" t="s">
        <v>50</v>
      </c>
      <c r="C4" s="178" t="s">
        <v>204</v>
      </c>
      <c r="D4" s="179"/>
      <c r="E4" s="179"/>
      <c r="F4" s="179"/>
      <c r="G4" s="179"/>
      <c r="H4" s="179"/>
      <c r="I4" s="179"/>
      <c r="J4" s="179"/>
      <c r="K4" s="180"/>
    </row>
    <row r="5" spans="1:11" ht="15" thickBot="1" x14ac:dyDescent="0.4">
      <c r="B5" s="177"/>
      <c r="C5" s="181"/>
      <c r="D5" s="182"/>
      <c r="E5" s="182"/>
      <c r="F5" s="182"/>
      <c r="G5" s="182"/>
      <c r="H5" s="182"/>
      <c r="I5" s="182"/>
      <c r="J5" s="182"/>
      <c r="K5" s="183"/>
    </row>
    <row r="6" spans="1:11" ht="15" thickBot="1" x14ac:dyDescent="0.4">
      <c r="C6" s="9"/>
      <c r="D6" s="9"/>
      <c r="E6" s="9"/>
      <c r="F6" s="9"/>
      <c r="G6" s="9"/>
      <c r="H6" s="9"/>
      <c r="I6" s="9"/>
      <c r="J6" s="9"/>
    </row>
    <row r="7" spans="1:11" ht="14.5" customHeight="1" x14ac:dyDescent="0.35">
      <c r="A7" s="105"/>
      <c r="B7" s="177" t="s">
        <v>51</v>
      </c>
      <c r="C7" s="178" t="s">
        <v>57</v>
      </c>
      <c r="D7" s="179"/>
      <c r="E7" s="179"/>
      <c r="F7" s="179"/>
      <c r="G7" s="179"/>
      <c r="H7" s="179"/>
      <c r="I7" s="179"/>
      <c r="J7" s="179"/>
      <c r="K7" s="180"/>
    </row>
    <row r="8" spans="1:11" ht="15" thickBot="1" x14ac:dyDescent="0.4">
      <c r="A8" s="105"/>
      <c r="B8" s="177"/>
      <c r="C8" s="181"/>
      <c r="D8" s="182"/>
      <c r="E8" s="182"/>
      <c r="F8" s="182"/>
      <c r="G8" s="182"/>
      <c r="H8" s="182"/>
      <c r="I8" s="182"/>
      <c r="J8" s="182"/>
      <c r="K8" s="183"/>
    </row>
    <row r="9" spans="1:11" ht="15" thickBot="1" x14ac:dyDescent="0.4">
      <c r="A9" s="105"/>
      <c r="C9" s="25"/>
      <c r="D9" s="25"/>
      <c r="E9" s="25"/>
      <c r="F9" s="25"/>
      <c r="G9" s="25"/>
      <c r="H9" s="25"/>
      <c r="I9" s="25"/>
      <c r="J9" s="25"/>
    </row>
    <row r="10" spans="1:11" ht="14.5" customHeight="1" x14ac:dyDescent="0.35">
      <c r="A10" s="105" t="s">
        <v>55</v>
      </c>
      <c r="B10" s="177" t="s">
        <v>199</v>
      </c>
      <c r="C10" s="178" t="s">
        <v>201</v>
      </c>
      <c r="D10" s="179"/>
      <c r="E10" s="179"/>
      <c r="F10" s="179"/>
      <c r="G10" s="179"/>
      <c r="H10" s="179"/>
      <c r="I10" s="179"/>
      <c r="J10" s="179"/>
      <c r="K10" s="180"/>
    </row>
    <row r="11" spans="1:11" ht="15" thickBot="1" x14ac:dyDescent="0.4">
      <c r="A11" s="105" t="s">
        <v>56</v>
      </c>
      <c r="B11" s="177"/>
      <c r="C11" s="181"/>
      <c r="D11" s="182"/>
      <c r="E11" s="182"/>
      <c r="F11" s="182"/>
      <c r="G11" s="182"/>
      <c r="H11" s="182"/>
      <c r="I11" s="182"/>
      <c r="J11" s="182"/>
      <c r="K11" s="183"/>
    </row>
    <row r="12" spans="1:11" ht="15" thickBot="1" x14ac:dyDescent="0.4">
      <c r="A12" s="105" t="s">
        <v>200</v>
      </c>
      <c r="C12" s="9"/>
      <c r="D12" s="9"/>
      <c r="E12" s="9"/>
      <c r="F12" s="9"/>
      <c r="G12" s="9"/>
      <c r="H12" s="9"/>
      <c r="I12" s="9"/>
      <c r="J12" s="9"/>
    </row>
    <row r="13" spans="1:11" ht="29.5" customHeight="1" thickBot="1" x14ac:dyDescent="0.4">
      <c r="A13" s="105" t="s">
        <v>207</v>
      </c>
      <c r="B13" s="27" t="s">
        <v>205</v>
      </c>
      <c r="C13" s="170" t="s">
        <v>206</v>
      </c>
      <c r="D13" s="171"/>
      <c r="E13" s="171"/>
      <c r="F13" s="171"/>
      <c r="G13" s="171"/>
      <c r="H13" s="171"/>
      <c r="I13" s="171"/>
      <c r="J13" s="171"/>
      <c r="K13" s="172"/>
    </row>
    <row r="14" spans="1:11" ht="15" thickBot="1" x14ac:dyDescent="0.4">
      <c r="A14" s="105"/>
      <c r="C14" s="9"/>
      <c r="D14" s="9"/>
      <c r="E14" s="9"/>
      <c r="F14" s="9"/>
      <c r="G14" s="9"/>
      <c r="H14" s="9"/>
      <c r="I14" s="9"/>
      <c r="J14" s="9"/>
    </row>
    <row r="15" spans="1:11" ht="32.5" customHeight="1" thickBot="1" x14ac:dyDescent="0.4">
      <c r="B15" s="175" t="s">
        <v>150</v>
      </c>
      <c r="C15" s="175"/>
      <c r="D15" s="176"/>
      <c r="E15" s="103"/>
      <c r="F15" s="97" t="str">
        <f>IF(E15="A","THE SCOPE DOES NOT EVIDENCE THE GEOGRAPHICAL SCOPE COMPLETELY","GEOGRAHICAL SCOPE IS CLEAR APART FROM TECHNICAL")</f>
        <v>GEOGRAHICAL SCOPE IS CLEAR APART FROM TECHNICAL</v>
      </c>
      <c r="G15" s="55"/>
      <c r="H15" s="55"/>
      <c r="I15" s="55"/>
      <c r="J15" s="55"/>
    </row>
    <row r="16" spans="1:11" ht="65" customHeight="1" thickBot="1" x14ac:dyDescent="0.4">
      <c r="C16" s="166" t="s">
        <v>197</v>
      </c>
      <c r="D16" s="166"/>
      <c r="E16" s="104"/>
      <c r="F16" s="98"/>
      <c r="G16" s="98"/>
      <c r="H16" s="98"/>
      <c r="I16" s="98"/>
      <c r="J16" s="98"/>
      <c r="K16" s="98"/>
    </row>
    <row r="17" spans="3:11" ht="15" thickBot="1" x14ac:dyDescent="0.4">
      <c r="C17" s="73"/>
      <c r="D17" s="73"/>
      <c r="E17" s="98"/>
      <c r="F17" s="98"/>
      <c r="G17" s="98"/>
      <c r="H17" s="98"/>
      <c r="I17" s="98"/>
      <c r="J17" s="98"/>
      <c r="K17" s="98"/>
    </row>
    <row r="18" spans="3:11" ht="14.5" customHeight="1" x14ac:dyDescent="0.35">
      <c r="C18" s="149" t="s">
        <v>198</v>
      </c>
      <c r="D18" s="165"/>
      <c r="E18" s="167" t="str">
        <f>IF(E16="","Please select your Option First &amp; Give Reason above","Correct Answer is Option B as this Complies to all the requirements of Clause 5.2 of the Standard")</f>
        <v>Please select your Option First &amp; Give Reason above</v>
      </c>
      <c r="F18" s="161" t="str">
        <f>IF(E16="","Give your answer first ","PLEASE NOTE THAT YOUR ANSWER &amp; SELECTION  MAY BE SAME OR NEARLY SAME TO THE CORRECT ANSWER DISPLAYED HERE")</f>
        <v xml:space="preserve">Give your answer first </v>
      </c>
      <c r="G18" s="162"/>
      <c r="H18" s="75"/>
      <c r="I18" s="75"/>
      <c r="J18" s="75"/>
      <c r="K18" s="75"/>
    </row>
    <row r="19" spans="3:11" ht="14.5" customHeight="1" x14ac:dyDescent="0.35">
      <c r="C19" s="149"/>
      <c r="D19" s="165"/>
      <c r="E19" s="168"/>
      <c r="F19" s="163"/>
      <c r="G19" s="164"/>
      <c r="H19" s="75"/>
      <c r="I19" s="75"/>
      <c r="J19" s="75"/>
      <c r="K19" s="75"/>
    </row>
    <row r="20" spans="3:11" ht="14.5" customHeight="1" x14ac:dyDescent="0.35">
      <c r="C20" s="149"/>
      <c r="D20" s="165"/>
      <c r="E20" s="168"/>
      <c r="F20" s="163"/>
      <c r="G20" s="164"/>
      <c r="H20" s="75"/>
      <c r="I20" s="75"/>
      <c r="J20" s="75"/>
      <c r="K20" s="75"/>
    </row>
    <row r="21" spans="3:11" ht="15" customHeight="1" thickBot="1" x14ac:dyDescent="0.4">
      <c r="C21" s="149"/>
      <c r="D21" s="165"/>
      <c r="E21" s="169"/>
      <c r="F21" s="163"/>
      <c r="G21" s="164"/>
      <c r="H21" s="75"/>
      <c r="I21" s="75"/>
      <c r="J21" s="75"/>
      <c r="K21" s="75"/>
    </row>
  </sheetData>
  <sheetProtection algorithmName="SHA-512" hashValue="h0Y1W2EXpXN8b1EUYh3NkbmmmPCMyhRBGdoN4ii8DvgBa3vyFnuqFafU4NKQn3zcYXJYpcZ1j2PMeNW4wNA1Vg==" saltValue="hN6hcNtdbu0REdLB0B3zEw==" spinCount="100000" sheet="1" objects="1" scenarios="1"/>
  <protectedRanges>
    <protectedRange sqref="E15:E16" name="Range1"/>
  </protectedRanges>
  <mergeCells count="13">
    <mergeCell ref="A3:K3"/>
    <mergeCell ref="B15:D15"/>
    <mergeCell ref="B4:B5"/>
    <mergeCell ref="B7:B8"/>
    <mergeCell ref="B10:B11"/>
    <mergeCell ref="C4:K5"/>
    <mergeCell ref="C7:K8"/>
    <mergeCell ref="C10:K11"/>
    <mergeCell ref="F18:G21"/>
    <mergeCell ref="C18:D21"/>
    <mergeCell ref="C16:D16"/>
    <mergeCell ref="E18:E21"/>
    <mergeCell ref="C13:K13"/>
  </mergeCells>
  <conditionalFormatting sqref="E18">
    <cfRule type="containsText" dxfId="16" priority="2" operator="containsText" text="Correct Answer is Option B as this Complies to all the requirements of Clause 5.2 of the Standard">
      <formula>NOT(ISERROR(SEARCH("Correct Answer is Option B as this Complies to all the requirements of Clause 5.2 of the Standard",E18)))</formula>
    </cfRule>
  </conditionalFormatting>
  <dataValidations count="2">
    <dataValidation type="list" allowBlank="1" showInputMessage="1" showErrorMessage="1" sqref="A9:A10" xr:uid="{ACD5A83C-74E7-49EB-B8BB-19E8CA149694}">
      <formula1>$A$6:$A$9</formula1>
    </dataValidation>
    <dataValidation type="list" allowBlank="1" showInputMessage="1" showErrorMessage="1" sqref="E15" xr:uid="{1DED15AB-F116-4EAC-BED4-B5E0194D7CB3}">
      <formula1>$A$9:$A$13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BD9C-CA98-42D8-B20C-0D32A669DFFF}">
  <sheetPr>
    <tabColor theme="8" tint="-0.249977111117893"/>
  </sheetPr>
  <dimension ref="A1:AC29"/>
  <sheetViews>
    <sheetView showGridLines="0" topLeftCell="A17" zoomScale="50" zoomScaleNormal="50" workbookViewId="0">
      <selection activeCell="N31" sqref="N31"/>
    </sheetView>
  </sheetViews>
  <sheetFormatPr defaultRowHeight="14.5" x14ac:dyDescent="0.35"/>
  <cols>
    <col min="15" max="15" width="3.54296875" customWidth="1"/>
    <col min="16" max="16" width="2.81640625" style="11" customWidth="1"/>
    <col min="17" max="17" width="42.36328125" style="34" customWidth="1"/>
    <col min="18" max="18" width="39" customWidth="1"/>
    <col min="19" max="19" width="48.7265625" style="11" customWidth="1"/>
    <col min="20" max="20" width="58.453125" customWidth="1"/>
    <col min="22" max="22" width="8.7265625" style="34"/>
    <col min="23" max="23" width="33.26953125" style="37" customWidth="1"/>
    <col min="24" max="24" width="35.08984375" customWidth="1"/>
    <col min="25" max="25" width="36.36328125" customWidth="1"/>
    <col min="26" max="26" width="58.1796875" customWidth="1"/>
  </cols>
  <sheetData>
    <row r="1" spans="1:26" s="2" customFormat="1" ht="15" thickBot="1" x14ac:dyDescent="0.4">
      <c r="A1" s="2" t="s">
        <v>0</v>
      </c>
      <c r="C1" s="2" t="s">
        <v>1</v>
      </c>
      <c r="E1" s="2" t="s">
        <v>2</v>
      </c>
      <c r="P1" s="151"/>
      <c r="Q1" s="152"/>
      <c r="R1" s="188"/>
      <c r="S1" s="188"/>
      <c r="T1" s="189"/>
      <c r="V1" s="35"/>
      <c r="W1" s="36"/>
    </row>
    <row r="2" spans="1:26" s="2" customFormat="1" ht="15.5" x14ac:dyDescent="0.35">
      <c r="E2" s="11" t="s">
        <v>62</v>
      </c>
      <c r="F2" s="190" t="s">
        <v>63</v>
      </c>
      <c r="G2" s="191"/>
      <c r="H2" s="191"/>
      <c r="I2" s="191"/>
      <c r="J2" s="191"/>
      <c r="K2" s="191"/>
      <c r="L2" s="191"/>
      <c r="M2" s="191"/>
      <c r="N2" s="191"/>
      <c r="O2" s="191"/>
      <c r="P2" s="191"/>
      <c r="Q2" s="191"/>
      <c r="R2" s="192"/>
      <c r="S2" s="192"/>
      <c r="T2" s="192"/>
      <c r="V2" s="35"/>
      <c r="W2" s="36"/>
    </row>
    <row r="3" spans="1:26" s="2" customFormat="1" ht="16" thickBot="1" x14ac:dyDescent="0.4">
      <c r="P3" s="11"/>
      <c r="Q3" s="186" t="s">
        <v>50</v>
      </c>
      <c r="R3" s="187"/>
      <c r="S3" s="187"/>
      <c r="T3" s="187"/>
      <c r="V3" s="26"/>
      <c r="W3" s="186" t="s">
        <v>51</v>
      </c>
      <c r="X3" s="187"/>
      <c r="Y3" s="187"/>
      <c r="Z3" s="187"/>
    </row>
    <row r="4" spans="1:26" s="2" customFormat="1" ht="14" customHeight="1" thickBot="1" x14ac:dyDescent="0.4">
      <c r="A4" s="150" t="s">
        <v>7</v>
      </c>
      <c r="B4" s="150"/>
      <c r="P4" s="11"/>
      <c r="Q4" s="44" t="s">
        <v>68</v>
      </c>
      <c r="R4" s="39" t="s">
        <v>67</v>
      </c>
      <c r="S4" s="40" t="s">
        <v>65</v>
      </c>
      <c r="T4" s="41" t="s">
        <v>66</v>
      </c>
      <c r="V4" s="26"/>
      <c r="W4" s="38" t="s">
        <v>68</v>
      </c>
      <c r="X4" s="39" t="s">
        <v>67</v>
      </c>
      <c r="Y4" s="40" t="s">
        <v>65</v>
      </c>
      <c r="Z4" s="41" t="s">
        <v>66</v>
      </c>
    </row>
    <row r="5" spans="1:26" ht="46" customHeight="1" thickBot="1" x14ac:dyDescent="0.4">
      <c r="A5" s="47"/>
      <c r="B5" s="47"/>
      <c r="P5" s="11" t="s">
        <v>31</v>
      </c>
      <c r="Q5" s="12" t="s">
        <v>10</v>
      </c>
      <c r="R5" s="48" t="s">
        <v>69</v>
      </c>
      <c r="S5" s="48" t="s">
        <v>70</v>
      </c>
      <c r="T5" s="49" t="s">
        <v>71</v>
      </c>
      <c r="V5" s="26">
        <v>1</v>
      </c>
      <c r="W5" s="42" t="s">
        <v>10</v>
      </c>
      <c r="X5" s="30" t="s">
        <v>69</v>
      </c>
      <c r="Y5" s="30" t="s">
        <v>70</v>
      </c>
      <c r="Z5" s="52" t="s">
        <v>71</v>
      </c>
    </row>
    <row r="6" spans="1:26" ht="75" customHeight="1" x14ac:dyDescent="0.35">
      <c r="A6" s="47"/>
      <c r="B6" s="47"/>
      <c r="P6" s="11" t="s">
        <v>32</v>
      </c>
      <c r="Q6" s="45" t="s">
        <v>11</v>
      </c>
      <c r="R6" s="50" t="s">
        <v>72</v>
      </c>
      <c r="S6" s="50" t="s">
        <v>75</v>
      </c>
      <c r="T6" s="51" t="s">
        <v>76</v>
      </c>
      <c r="V6" s="26">
        <v>2</v>
      </c>
      <c r="W6" s="42" t="s">
        <v>73</v>
      </c>
      <c r="X6" s="30" t="s">
        <v>72</v>
      </c>
      <c r="Y6" s="50" t="s">
        <v>75</v>
      </c>
      <c r="Z6" s="51" t="s">
        <v>76</v>
      </c>
    </row>
    <row r="7" spans="1:26" ht="90" customHeight="1" thickBot="1" x14ac:dyDescent="0.4">
      <c r="A7" s="47"/>
      <c r="B7" s="47"/>
      <c r="Q7" s="31" t="s">
        <v>12</v>
      </c>
      <c r="R7" s="30" t="s">
        <v>84</v>
      </c>
      <c r="S7" s="30" t="s">
        <v>98</v>
      </c>
      <c r="T7" s="52" t="s">
        <v>99</v>
      </c>
      <c r="V7" s="26">
        <v>3</v>
      </c>
      <c r="W7" s="43" t="s">
        <v>74</v>
      </c>
      <c r="X7" s="53" t="s">
        <v>119</v>
      </c>
      <c r="Y7" s="53" t="s">
        <v>120</v>
      </c>
      <c r="Z7" s="52" t="s">
        <v>121</v>
      </c>
    </row>
    <row r="8" spans="1:26" ht="42.5" customHeight="1" x14ac:dyDescent="0.35">
      <c r="A8" s="47"/>
      <c r="B8" s="47"/>
      <c r="Q8" s="32" t="s">
        <v>13</v>
      </c>
      <c r="R8" s="30" t="s">
        <v>85</v>
      </c>
      <c r="S8" s="30" t="s">
        <v>79</v>
      </c>
      <c r="T8" s="52" t="s">
        <v>83</v>
      </c>
      <c r="V8" s="26"/>
    </row>
    <row r="9" spans="1:26" ht="42.5" customHeight="1" x14ac:dyDescent="0.35">
      <c r="A9" s="47"/>
      <c r="B9" s="47"/>
      <c r="Q9" s="32" t="s">
        <v>14</v>
      </c>
      <c r="R9" s="30" t="s">
        <v>87</v>
      </c>
      <c r="S9" s="30" t="s">
        <v>80</v>
      </c>
      <c r="T9" s="52" t="s">
        <v>83</v>
      </c>
      <c r="V9" s="26"/>
    </row>
    <row r="10" spans="1:26" ht="51.5" customHeight="1" x14ac:dyDescent="0.35">
      <c r="A10" s="47"/>
      <c r="B10" s="47"/>
      <c r="Q10" s="32" t="s">
        <v>15</v>
      </c>
      <c r="R10" s="30" t="s">
        <v>86</v>
      </c>
      <c r="S10" s="30" t="s">
        <v>81</v>
      </c>
      <c r="T10" s="52" t="s">
        <v>83</v>
      </c>
      <c r="V10" s="26"/>
    </row>
    <row r="11" spans="1:26" ht="63.5" customHeight="1" x14ac:dyDescent="0.35">
      <c r="A11" s="47"/>
      <c r="B11" s="47"/>
      <c r="Q11" s="32" t="s">
        <v>16</v>
      </c>
      <c r="R11" s="30" t="s">
        <v>88</v>
      </c>
      <c r="S11" s="30" t="s">
        <v>78</v>
      </c>
      <c r="T11" s="52" t="s">
        <v>82</v>
      </c>
      <c r="V11" s="26"/>
    </row>
    <row r="12" spans="1:26" ht="59.5" customHeight="1" x14ac:dyDescent="0.35">
      <c r="A12" s="47"/>
      <c r="B12" s="47"/>
      <c r="Q12" s="32" t="s">
        <v>17</v>
      </c>
      <c r="R12" s="30" t="s">
        <v>88</v>
      </c>
      <c r="S12" s="30" t="s">
        <v>78</v>
      </c>
      <c r="T12" s="52" t="s">
        <v>83</v>
      </c>
      <c r="V12" s="26"/>
    </row>
    <row r="13" spans="1:26" ht="56" customHeight="1" x14ac:dyDescent="0.35">
      <c r="A13" s="47"/>
      <c r="B13" s="47"/>
      <c r="Q13" s="32" t="s">
        <v>18</v>
      </c>
      <c r="R13" s="30" t="s">
        <v>89</v>
      </c>
      <c r="S13" s="30" t="s">
        <v>79</v>
      </c>
      <c r="T13" s="52" t="s">
        <v>83</v>
      </c>
      <c r="V13" s="26"/>
    </row>
    <row r="14" spans="1:26" ht="45.5" customHeight="1" thickBot="1" x14ac:dyDescent="0.4">
      <c r="A14" s="47"/>
      <c r="B14" s="47"/>
      <c r="Q14" s="33" t="s">
        <v>19</v>
      </c>
      <c r="R14" s="30" t="s">
        <v>90</v>
      </c>
      <c r="S14" s="30" t="s">
        <v>80</v>
      </c>
      <c r="T14" s="52" t="s">
        <v>83</v>
      </c>
      <c r="V14" s="26"/>
    </row>
    <row r="15" spans="1:26" ht="75.5" customHeight="1" x14ac:dyDescent="0.35">
      <c r="A15" s="47"/>
      <c r="B15" s="47"/>
      <c r="P15" s="11" t="s">
        <v>33</v>
      </c>
      <c r="Q15" s="45" t="s">
        <v>20</v>
      </c>
      <c r="R15" s="50" t="s">
        <v>72</v>
      </c>
      <c r="S15" s="50" t="s">
        <v>77</v>
      </c>
      <c r="T15" s="51" t="s">
        <v>76</v>
      </c>
      <c r="V15" s="26"/>
    </row>
    <row r="16" spans="1:26" ht="72" customHeight="1" x14ac:dyDescent="0.35">
      <c r="A16" s="47"/>
      <c r="B16" s="47"/>
      <c r="Q16" s="32" t="s">
        <v>21</v>
      </c>
      <c r="R16" s="30" t="s">
        <v>91</v>
      </c>
      <c r="S16" s="30" t="s">
        <v>96</v>
      </c>
      <c r="T16" s="52" t="s">
        <v>101</v>
      </c>
      <c r="V16" s="26"/>
    </row>
    <row r="17" spans="1:29" ht="28" customHeight="1" x14ac:dyDescent="0.35">
      <c r="A17" s="47"/>
      <c r="B17" s="47"/>
      <c r="Q17" s="32" t="s">
        <v>22</v>
      </c>
      <c r="R17" s="30" t="s">
        <v>92</v>
      </c>
      <c r="S17" s="30" t="s">
        <v>97</v>
      </c>
      <c r="T17" s="52" t="s">
        <v>102</v>
      </c>
      <c r="V17" s="26"/>
    </row>
    <row r="18" spans="1:29" ht="51" customHeight="1" x14ac:dyDescent="0.35">
      <c r="A18" s="47"/>
      <c r="B18" s="47"/>
      <c r="Q18" s="32" t="s">
        <v>23</v>
      </c>
      <c r="R18" s="30" t="s">
        <v>93</v>
      </c>
      <c r="S18" s="30" t="s">
        <v>100</v>
      </c>
      <c r="T18" s="52" t="s">
        <v>105</v>
      </c>
      <c r="V18" s="26"/>
    </row>
    <row r="19" spans="1:29" ht="60" customHeight="1" thickBot="1" x14ac:dyDescent="0.4">
      <c r="A19" s="47"/>
      <c r="B19" s="47"/>
      <c r="Q19" s="33" t="s">
        <v>24</v>
      </c>
      <c r="R19" s="30" t="s">
        <v>94</v>
      </c>
      <c r="S19" s="53" t="s">
        <v>95</v>
      </c>
      <c r="T19" s="54" t="s">
        <v>103</v>
      </c>
      <c r="V19" s="26"/>
    </row>
    <row r="20" spans="1:29" ht="45" customHeight="1" x14ac:dyDescent="0.35">
      <c r="A20" s="47"/>
      <c r="B20" s="47"/>
      <c r="P20" s="11" t="s">
        <v>34</v>
      </c>
      <c r="Q20" s="46" t="s">
        <v>25</v>
      </c>
      <c r="R20" s="50" t="s">
        <v>104</v>
      </c>
      <c r="S20" s="50" t="s">
        <v>107</v>
      </c>
      <c r="T20" s="51" t="s">
        <v>106</v>
      </c>
      <c r="V20" s="26"/>
    </row>
    <row r="21" spans="1:29" ht="54" customHeight="1" thickBot="1" x14ac:dyDescent="0.4">
      <c r="A21" s="47"/>
      <c r="B21" s="47"/>
      <c r="Q21" s="33" t="s">
        <v>26</v>
      </c>
      <c r="R21" s="53" t="s">
        <v>109</v>
      </c>
      <c r="S21" s="53" t="s">
        <v>108</v>
      </c>
      <c r="T21" s="54" t="s">
        <v>110</v>
      </c>
      <c r="V21" s="26"/>
    </row>
    <row r="22" spans="1:29" ht="74.5" customHeight="1" x14ac:dyDescent="0.35">
      <c r="A22" s="47"/>
      <c r="B22" s="47"/>
      <c r="P22" s="11" t="s">
        <v>35</v>
      </c>
      <c r="Q22" s="46" t="s">
        <v>27</v>
      </c>
      <c r="R22" s="50" t="s">
        <v>111</v>
      </c>
      <c r="S22" s="50" t="s">
        <v>112</v>
      </c>
      <c r="T22" s="51" t="s">
        <v>76</v>
      </c>
      <c r="V22" s="26"/>
    </row>
    <row r="23" spans="1:29" ht="30.5" customHeight="1" x14ac:dyDescent="0.35">
      <c r="A23" s="47"/>
      <c r="B23" s="47"/>
      <c r="Q23" s="32" t="s">
        <v>28</v>
      </c>
      <c r="R23" s="30" t="s">
        <v>115</v>
      </c>
      <c r="S23" s="30" t="s">
        <v>113</v>
      </c>
      <c r="T23" s="52" t="s">
        <v>114</v>
      </c>
      <c r="V23" s="26"/>
    </row>
    <row r="24" spans="1:29" ht="70.5" customHeight="1" thickBot="1" x14ac:dyDescent="0.4">
      <c r="A24" s="47"/>
      <c r="B24" s="47"/>
      <c r="Q24" s="33" t="s">
        <v>29</v>
      </c>
      <c r="R24" s="53" t="s">
        <v>116</v>
      </c>
      <c r="S24" s="53" t="s">
        <v>117</v>
      </c>
      <c r="T24" s="54" t="s">
        <v>118</v>
      </c>
      <c r="V24" s="26"/>
    </row>
    <row r="25" spans="1:29" ht="15" thickBot="1" x14ac:dyDescent="0.4">
      <c r="A25" s="47"/>
      <c r="B25" s="47"/>
      <c r="P25" s="22"/>
    </row>
    <row r="26" spans="1:29" ht="30" customHeight="1" thickBot="1" x14ac:dyDescent="0.4">
      <c r="A26" s="47"/>
      <c r="B26" s="47"/>
      <c r="O26" s="47"/>
      <c r="P26" s="22" t="s">
        <v>55</v>
      </c>
      <c r="Q26" s="24" t="s">
        <v>58</v>
      </c>
      <c r="R26" s="56"/>
      <c r="S26" s="106"/>
      <c r="T26" s="106"/>
      <c r="U26" s="106"/>
      <c r="V26" s="106"/>
      <c r="W26" s="106"/>
      <c r="X26" s="106"/>
      <c r="Y26" s="55"/>
    </row>
    <row r="27" spans="1:29" ht="60.5" customHeight="1" thickBot="1" x14ac:dyDescent="0.4">
      <c r="O27" s="47"/>
      <c r="P27" s="22" t="s">
        <v>56</v>
      </c>
      <c r="Q27" s="96" t="s">
        <v>202</v>
      </c>
      <c r="R27" s="104"/>
      <c r="S27" s="98"/>
      <c r="T27" s="98"/>
      <c r="U27" s="98"/>
      <c r="V27" s="98"/>
      <c r="W27" s="98"/>
      <c r="X27" s="98"/>
      <c r="Y27" s="98"/>
      <c r="Z27" s="98"/>
      <c r="AA27" s="98"/>
      <c r="AB27" s="98"/>
      <c r="AC27" s="98"/>
    </row>
    <row r="28" spans="1:29" ht="16.5" customHeight="1" thickBot="1" x14ac:dyDescent="0.4">
      <c r="O28" s="47"/>
      <c r="P28" s="109"/>
      <c r="Q28" s="96"/>
      <c r="R28" s="98"/>
      <c r="S28" s="98"/>
      <c r="T28" s="98"/>
      <c r="U28" s="98"/>
      <c r="V28" s="98"/>
      <c r="W28" s="98"/>
      <c r="X28" s="98"/>
      <c r="Y28" s="98"/>
      <c r="Z28" s="98"/>
      <c r="AA28" s="98"/>
      <c r="AB28" s="98"/>
      <c r="AC28" s="98"/>
    </row>
    <row r="29" spans="1:29" ht="48.5" customHeight="1" thickBot="1" x14ac:dyDescent="0.4">
      <c r="P29" s="109"/>
      <c r="Q29" s="26" t="s">
        <v>198</v>
      </c>
      <c r="R29" s="184" t="str">
        <f>IF(R27="","Please select your Option First &amp; Give Reason above","Correct Answer is Option A as this THE ROLES, RESPONSIBILITIES AND AUTHORITIES ARE CLEARLY DEFINED FOR ALL POSITIONS")</f>
        <v>Please select your Option First &amp; Give Reason above</v>
      </c>
      <c r="S29" s="185"/>
      <c r="T29" s="127" t="str">
        <f>IF(R27="","Give your answer first ","PLEASE NOTE THAT YOUR SELECTION MAY BE SAME OR NEARLY SAME TO THE CORRECT ANSWER DISPLAYED HERE")</f>
        <v xml:space="preserve">Give your answer first </v>
      </c>
      <c r="U29" s="126"/>
      <c r="V29" s="75"/>
      <c r="W29" s="75"/>
      <c r="X29" s="75"/>
      <c r="Y29" s="75"/>
      <c r="Z29" s="75"/>
      <c r="AA29" s="75"/>
      <c r="AB29" s="75"/>
      <c r="AC29" s="75"/>
    </row>
  </sheetData>
  <sheetProtection algorithmName="SHA-512" hashValue="RzmIkH4Cf+7fAzWC11Z3coWbz77MVGEQnbrj2py4Ev8Z1fJ+5ejxFxy8haqiyhHxQvTOSUyXaOBfq/DhEX1bjg==" saltValue="MIa/IkuImzYFkW/3YO3hag==" spinCount="100000" sheet="1" objects="1" scenarios="1"/>
  <protectedRanges>
    <protectedRange sqref="R26:R27" name="Range1"/>
  </protectedRanges>
  <mergeCells count="7">
    <mergeCell ref="R29:S29"/>
    <mergeCell ref="W3:Z3"/>
    <mergeCell ref="P1:T1"/>
    <mergeCell ref="F2:Q2"/>
    <mergeCell ref="A4:B4"/>
    <mergeCell ref="R2:T2"/>
    <mergeCell ref="Q3:T3"/>
  </mergeCells>
  <conditionalFormatting sqref="R29">
    <cfRule type="containsText" dxfId="15" priority="1" operator="containsText" text="Correct Answer is Option A as this THE ROLES, RESPONSIBILITIES AND AUTHORITIES ARE CLEARLY DEFINED FOR ALL POSITIONS">
      <formula>NOT(ISERROR(SEARCH("Correct Answer is Option A as this THE ROLES, RESPONSIBILITIES AND AUTHORITIES ARE CLEARLY DEFINED FOR ALL POSITIONS",R29)))</formula>
    </cfRule>
  </conditionalFormatting>
  <dataValidations count="1">
    <dataValidation type="list" allowBlank="1" showInputMessage="1" showErrorMessage="1" sqref="R26" xr:uid="{196E6712-1C78-46F5-9D24-D82D8C511E79}">
      <formula1>$P$25:$P$27</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9E2D-489C-4ED6-AD49-18AA6D6D3182}">
  <sheetPr>
    <tabColor theme="4" tint="-0.249977111117893"/>
  </sheetPr>
  <dimension ref="A1:P19"/>
  <sheetViews>
    <sheetView showGridLines="0" zoomScale="80" zoomScaleNormal="80" workbookViewId="0">
      <selection activeCell="G22" sqref="G22"/>
    </sheetView>
  </sheetViews>
  <sheetFormatPr defaultRowHeight="14.5" x14ac:dyDescent="0.35"/>
  <cols>
    <col min="2" max="2" width="14.26953125" style="27" customWidth="1"/>
    <col min="5" max="5" width="19.6328125" customWidth="1"/>
    <col min="15" max="15" width="11.26953125" customWidth="1"/>
  </cols>
  <sheetData>
    <row r="1" spans="1:16" s="2" customFormat="1" x14ac:dyDescent="0.35">
      <c r="A1" s="2" t="s">
        <v>0</v>
      </c>
      <c r="B1" s="26"/>
      <c r="D1" s="2" t="s">
        <v>1</v>
      </c>
      <c r="F1" s="2" t="s">
        <v>2</v>
      </c>
    </row>
    <row r="3" spans="1:16" ht="16" thickBot="1" x14ac:dyDescent="0.4">
      <c r="A3" s="190" t="s">
        <v>122</v>
      </c>
      <c r="B3" s="191"/>
      <c r="C3" s="191"/>
      <c r="D3" s="191"/>
      <c r="E3" s="191"/>
      <c r="F3" s="191"/>
      <c r="G3" s="191"/>
      <c r="H3" s="191"/>
      <c r="I3" s="191"/>
      <c r="J3" s="191"/>
      <c r="K3" s="191"/>
      <c r="L3" s="191"/>
      <c r="M3" s="191"/>
      <c r="N3" s="191"/>
      <c r="O3" s="191"/>
      <c r="P3" s="191"/>
    </row>
    <row r="4" spans="1:16" ht="14.5" customHeight="1" x14ac:dyDescent="0.35">
      <c r="A4" t="s">
        <v>6</v>
      </c>
      <c r="B4" s="149" t="s">
        <v>208</v>
      </c>
      <c r="C4" s="178" t="s">
        <v>123</v>
      </c>
      <c r="D4" s="179"/>
      <c r="E4" s="179"/>
      <c r="F4" s="179"/>
      <c r="G4" s="179"/>
      <c r="H4" s="179"/>
      <c r="I4" s="179"/>
      <c r="J4" s="179"/>
      <c r="K4" s="179"/>
      <c r="L4" s="179"/>
      <c r="M4" s="179"/>
      <c r="N4" s="179"/>
      <c r="O4" s="179"/>
      <c r="P4" s="180"/>
    </row>
    <row r="5" spans="1:16" x14ac:dyDescent="0.35">
      <c r="B5" s="149"/>
      <c r="C5" s="196"/>
      <c r="D5" s="197"/>
      <c r="E5" s="197"/>
      <c r="F5" s="197"/>
      <c r="G5" s="197"/>
      <c r="H5" s="197"/>
      <c r="I5" s="197"/>
      <c r="J5" s="197"/>
      <c r="K5" s="197"/>
      <c r="L5" s="197"/>
      <c r="M5" s="197"/>
      <c r="N5" s="197"/>
      <c r="O5" s="197"/>
      <c r="P5" s="198"/>
    </row>
    <row r="6" spans="1:16" ht="15" thickBot="1" x14ac:dyDescent="0.4">
      <c r="B6" s="26"/>
      <c r="C6" s="181"/>
      <c r="D6" s="182"/>
      <c r="E6" s="182"/>
      <c r="F6" s="182"/>
      <c r="G6" s="182"/>
      <c r="H6" s="182"/>
      <c r="I6" s="182"/>
      <c r="J6" s="182"/>
      <c r="K6" s="182"/>
      <c r="L6" s="182"/>
      <c r="M6" s="182"/>
      <c r="N6" s="182"/>
      <c r="O6" s="182"/>
      <c r="P6" s="183"/>
    </row>
    <row r="7" spans="1:16" ht="15" thickBot="1" x14ac:dyDescent="0.4">
      <c r="C7" s="9"/>
      <c r="D7" s="9"/>
      <c r="E7" s="9"/>
      <c r="F7" s="9"/>
      <c r="G7" s="9"/>
      <c r="H7" s="9"/>
      <c r="I7" s="9"/>
      <c r="J7" s="9"/>
      <c r="K7" s="9"/>
      <c r="L7" s="9"/>
    </row>
    <row r="8" spans="1:16" ht="14.5" customHeight="1" x14ac:dyDescent="0.35">
      <c r="B8" s="165" t="s">
        <v>209</v>
      </c>
      <c r="C8" s="178" t="s">
        <v>124</v>
      </c>
      <c r="D8" s="179"/>
      <c r="E8" s="179"/>
      <c r="F8" s="179"/>
      <c r="G8" s="179"/>
      <c r="H8" s="179"/>
      <c r="I8" s="179"/>
      <c r="J8" s="179"/>
      <c r="K8" s="179"/>
      <c r="L8" s="179"/>
      <c r="M8" s="179"/>
      <c r="N8" s="179"/>
      <c r="O8" s="179"/>
      <c r="P8" s="180"/>
    </row>
    <row r="9" spans="1:16" ht="14.5" customHeight="1" x14ac:dyDescent="0.35">
      <c r="B9" s="165"/>
      <c r="C9" s="196"/>
      <c r="D9" s="197"/>
      <c r="E9" s="197"/>
      <c r="F9" s="197"/>
      <c r="G9" s="197"/>
      <c r="H9" s="197"/>
      <c r="I9" s="197"/>
      <c r="J9" s="197"/>
      <c r="K9" s="197"/>
      <c r="L9" s="197"/>
      <c r="M9" s="197"/>
      <c r="N9" s="197"/>
      <c r="O9" s="197"/>
      <c r="P9" s="198"/>
    </row>
    <row r="10" spans="1:16" ht="15" thickBot="1" x14ac:dyDescent="0.4">
      <c r="B10" s="165"/>
      <c r="C10" s="181"/>
      <c r="D10" s="182"/>
      <c r="E10" s="182"/>
      <c r="F10" s="182"/>
      <c r="G10" s="182"/>
      <c r="H10" s="182"/>
      <c r="I10" s="182"/>
      <c r="J10" s="182"/>
      <c r="K10" s="182"/>
      <c r="L10" s="182"/>
      <c r="M10" s="182"/>
      <c r="N10" s="182"/>
      <c r="O10" s="182"/>
      <c r="P10" s="183"/>
    </row>
    <row r="11" spans="1:16" ht="15" thickBot="1" x14ac:dyDescent="0.4">
      <c r="C11" s="25"/>
      <c r="D11" s="25"/>
      <c r="E11" s="25"/>
      <c r="F11" s="25"/>
      <c r="G11" s="25"/>
      <c r="H11" s="25"/>
      <c r="I11" s="25"/>
      <c r="J11" s="25"/>
      <c r="K11" s="25"/>
      <c r="L11" s="25"/>
    </row>
    <row r="12" spans="1:16" x14ac:dyDescent="0.35">
      <c r="B12" s="165" t="s">
        <v>210</v>
      </c>
      <c r="C12" s="178" t="s">
        <v>203</v>
      </c>
      <c r="D12" s="179"/>
      <c r="E12" s="179"/>
      <c r="F12" s="179"/>
      <c r="G12" s="179"/>
      <c r="H12" s="179"/>
      <c r="I12" s="179"/>
      <c r="J12" s="179"/>
      <c r="K12" s="179"/>
      <c r="L12" s="179"/>
      <c r="M12" s="179"/>
      <c r="N12" s="179"/>
      <c r="O12" s="179"/>
      <c r="P12" s="180"/>
    </row>
    <row r="13" spans="1:16" x14ac:dyDescent="0.35">
      <c r="A13" s="8"/>
      <c r="B13" s="165"/>
      <c r="C13" s="196"/>
      <c r="D13" s="197"/>
      <c r="E13" s="197"/>
      <c r="F13" s="197"/>
      <c r="G13" s="197"/>
      <c r="H13" s="197"/>
      <c r="I13" s="197"/>
      <c r="J13" s="197"/>
      <c r="K13" s="197"/>
      <c r="L13" s="197"/>
      <c r="M13" s="197"/>
      <c r="N13" s="197"/>
      <c r="O13" s="197"/>
      <c r="P13" s="198"/>
    </row>
    <row r="14" spans="1:16" ht="15" thickBot="1" x14ac:dyDescent="0.4">
      <c r="A14" s="8" t="s">
        <v>55</v>
      </c>
      <c r="B14" s="165"/>
      <c r="C14" s="181"/>
      <c r="D14" s="182"/>
      <c r="E14" s="182"/>
      <c r="F14" s="182"/>
      <c r="G14" s="182"/>
      <c r="H14" s="182"/>
      <c r="I14" s="182"/>
      <c r="J14" s="182"/>
      <c r="K14" s="182"/>
      <c r="L14" s="182"/>
      <c r="M14" s="182"/>
      <c r="N14" s="182"/>
      <c r="O14" s="182"/>
      <c r="P14" s="183"/>
    </row>
    <row r="15" spans="1:16" ht="15" thickBot="1" x14ac:dyDescent="0.4">
      <c r="A15" s="8" t="s">
        <v>56</v>
      </c>
      <c r="C15" s="9"/>
      <c r="D15" s="9"/>
      <c r="E15" s="9"/>
      <c r="F15" s="9"/>
      <c r="G15" s="9"/>
      <c r="H15" s="9"/>
      <c r="I15" s="9"/>
      <c r="J15" s="9"/>
      <c r="K15" s="9"/>
      <c r="L15" s="9"/>
    </row>
    <row r="16" spans="1:16" ht="32.5" customHeight="1" thickBot="1" x14ac:dyDescent="0.4">
      <c r="A16" s="8" t="s">
        <v>200</v>
      </c>
      <c r="B16" s="175" t="s">
        <v>149</v>
      </c>
      <c r="C16" s="175"/>
      <c r="D16" s="176"/>
      <c r="E16" s="23"/>
      <c r="F16" s="99" t="str">
        <f>IF(E16="A","THIS POLICY IS FULFILLING ALL REQUIREMENTS OF CLAUSE 5.2 AND INCLUDES SOCIETAL RESPONSIBILITIES","THIS POLICY DOES NOT EVIDNCE THE CONTINUAL IMPROVEMENT AND SOCIETAL COMMITTMENTS")</f>
        <v>THIS POLICY DOES NOT EVIDNCE THE CONTINUAL IMPROVEMENT AND SOCIETAL COMMITTMENTS</v>
      </c>
      <c r="G16" s="100"/>
      <c r="H16" s="100"/>
      <c r="I16" s="100"/>
      <c r="J16" s="100"/>
      <c r="K16" s="100"/>
      <c r="L16" s="100"/>
      <c r="M16" s="100"/>
      <c r="N16" s="100"/>
      <c r="O16" s="100"/>
      <c r="P16" s="100"/>
    </row>
    <row r="17" spans="2:16" ht="26" customHeight="1" thickBot="1" x14ac:dyDescent="0.4">
      <c r="B17" s="199" t="s">
        <v>197</v>
      </c>
      <c r="C17" s="199"/>
      <c r="D17" s="200"/>
      <c r="E17" s="193"/>
      <c r="F17" s="194"/>
      <c r="G17" s="194"/>
      <c r="H17" s="194"/>
      <c r="I17" s="194"/>
      <c r="J17" s="194"/>
      <c r="K17" s="194"/>
      <c r="L17" s="194"/>
      <c r="M17" s="194"/>
      <c r="N17" s="194"/>
      <c r="O17" s="194"/>
      <c r="P17" s="195"/>
    </row>
    <row r="18" spans="2:16" ht="15" thickBot="1" x14ac:dyDescent="0.4"/>
    <row r="19" spans="2:16" ht="67" customHeight="1" thickBot="1" x14ac:dyDescent="0.4">
      <c r="C19" s="149" t="s">
        <v>198</v>
      </c>
      <c r="D19" s="165"/>
      <c r="E19" s="184" t="str">
        <f>IF(E17="","Please select your Option First &amp; Give Reason above","Correct Answer is Option B as this THIS POLICY IS FULFILLING ALL REQUIREMENTS OF CLAUSE 5.2 AND INCLUDES SOCIETAL RESPONSIBILITIES")</f>
        <v>Please select your Option First &amp; Give Reason above</v>
      </c>
      <c r="F19" s="201"/>
      <c r="G19" s="201"/>
      <c r="H19" s="201"/>
      <c r="I19" s="201"/>
      <c r="J19" s="201"/>
      <c r="K19" s="201"/>
      <c r="L19" s="201"/>
      <c r="M19" s="201"/>
      <c r="N19" s="185"/>
      <c r="O19" s="202" t="str">
        <f>IF(E17="","Give your answer first ","PLEASE NOTE THAT YOUR SELECTION &amp; REASON  MAY BE SAME OR NEARLY SAME TO THE CORRECT ANSWER DISPLAYED HERE")</f>
        <v xml:space="preserve">Give your answer first </v>
      </c>
      <c r="P19" s="203"/>
    </row>
  </sheetData>
  <sheetProtection algorithmName="SHA-512" hashValue="Lu6PPPYigtoGFZlwuPZhX1hbqm5HRc/DEgmDu18h9CSsQ2ls0Gcg/wrlmVicNwRFg66CW3STVqazCextkvH1Pw==" saltValue="5CUHOQA7hB48Ht3bJKJcUg==" spinCount="100000" sheet="1" objects="1" scenarios="1"/>
  <protectedRanges>
    <protectedRange sqref="E16:P17" name="Range1"/>
  </protectedRanges>
  <mergeCells count="13">
    <mergeCell ref="A3:P3"/>
    <mergeCell ref="B4:B5"/>
    <mergeCell ref="B8:B10"/>
    <mergeCell ref="C8:P10"/>
    <mergeCell ref="B16:D16"/>
    <mergeCell ref="C4:P6"/>
    <mergeCell ref="E17:P17"/>
    <mergeCell ref="C19:D19"/>
    <mergeCell ref="B12:B14"/>
    <mergeCell ref="C12:P14"/>
    <mergeCell ref="B17:D17"/>
    <mergeCell ref="E19:N19"/>
    <mergeCell ref="O19:P19"/>
  </mergeCells>
  <conditionalFormatting sqref="E19">
    <cfRule type="containsText" dxfId="14" priority="1" operator="containsText" text="Correct Answer is Option B as this THIS POLICY IS FULFILLING ALL REQUIREMENTS OF CLAUSE 5.2 AND INCLUDES SOCIETAL RESPONSIBILITIES">
      <formula>NOT(ISERROR(SEARCH("Correct Answer is Option B as this THIS POLICY IS FULFILLING ALL REQUIREMENTS OF CLAUSE 5.2 AND INCLUDES SOCIETAL RESPONSIBILITIES",E19)))</formula>
    </cfRule>
  </conditionalFormatting>
  <conditionalFormatting sqref="M15">
    <cfRule type="containsText" dxfId="13" priority="2" operator="containsText" text="THIS POLICY IS FULFILLING ALL REQUIREMENTS OF CLAUSE 5.2 AND INCLUDES SOCIETAL RESPONSIBILITIES">
      <formula>NOT(ISERROR(SEARCH("THIS POLICY IS FULFILLING ALL REQUIREMENTS OF CLAUSE 5.2 AND INCLUDES SOCIETAL RESPONSIBILITIES",M15)))</formula>
    </cfRule>
  </conditionalFormatting>
  <dataValidations count="2">
    <dataValidation type="list" allowBlank="1" showInputMessage="1" showErrorMessage="1" sqref="E16" xr:uid="{17D565EB-DE66-46D3-B2E4-80F0F4188B6E}">
      <formula1>$A$13:$A$16</formula1>
    </dataValidation>
    <dataValidation type="list" allowBlank="1" showInputMessage="1" showErrorMessage="1" sqref="A11:A14" xr:uid="{3F9F75A2-ECB0-43CC-8D05-A8304F16B39F}">
      <formula1>$A$7:$A$11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1CDA-41ED-4ABB-97F0-681CBE1DAD8F}">
  <sheetPr>
    <tabColor theme="5" tint="-0.249977111117893"/>
  </sheetPr>
  <dimension ref="A1:S11"/>
  <sheetViews>
    <sheetView topLeftCell="K1" zoomScale="70" zoomScaleNormal="70" workbookViewId="0">
      <selection activeCell="A3" sqref="A3"/>
    </sheetView>
  </sheetViews>
  <sheetFormatPr defaultRowHeight="14.5" x14ac:dyDescent="0.35"/>
  <cols>
    <col min="1" max="1" width="5.08984375" style="28" customWidth="1"/>
    <col min="2" max="2" width="22.7265625" style="10" customWidth="1"/>
    <col min="3" max="3" width="23.81640625" customWidth="1"/>
    <col min="4" max="4" width="12" customWidth="1"/>
    <col min="5" max="5" width="19.90625" style="37" customWidth="1"/>
  </cols>
  <sheetData>
    <row r="1" spans="1:19" s="2" customFormat="1" x14ac:dyDescent="0.35">
      <c r="A1" s="2" t="s">
        <v>0</v>
      </c>
      <c r="B1" s="26"/>
      <c r="D1" s="2" t="s">
        <v>1</v>
      </c>
      <c r="F1" s="2" t="s">
        <v>2</v>
      </c>
    </row>
    <row r="2" spans="1:19" ht="32" customHeight="1" x14ac:dyDescent="0.35">
      <c r="A2" s="206" t="s">
        <v>160</v>
      </c>
      <c r="B2" s="206"/>
      <c r="C2" s="206"/>
      <c r="D2" s="206"/>
      <c r="E2" s="206"/>
      <c r="F2" s="206"/>
      <c r="G2" s="206"/>
      <c r="H2" s="206"/>
      <c r="I2" s="206"/>
      <c r="J2" s="206"/>
      <c r="K2" s="206"/>
      <c r="L2" s="206"/>
      <c r="M2" s="206"/>
      <c r="N2" s="206"/>
      <c r="O2" s="206"/>
      <c r="P2" s="206"/>
      <c r="Q2" s="206"/>
      <c r="R2" s="206"/>
      <c r="S2" s="206"/>
    </row>
    <row r="4" spans="1:19" x14ac:dyDescent="0.35">
      <c r="A4" s="207" t="s">
        <v>125</v>
      </c>
      <c r="B4" s="208"/>
      <c r="C4" s="209" t="s">
        <v>126</v>
      </c>
      <c r="D4" s="210"/>
      <c r="E4" s="210"/>
      <c r="F4" s="211"/>
    </row>
    <row r="5" spans="1:19" ht="15" thickBot="1" x14ac:dyDescent="0.4">
      <c r="A5" s="60"/>
      <c r="B5" s="212"/>
      <c r="C5" s="212"/>
      <c r="D5" s="212"/>
      <c r="E5" s="212"/>
      <c r="F5" s="212"/>
    </row>
    <row r="6" spans="1:19" ht="28" x14ac:dyDescent="0.35">
      <c r="A6" s="63"/>
      <c r="B6" s="64"/>
      <c r="C6" s="65"/>
      <c r="D6" s="66" t="s">
        <v>127</v>
      </c>
      <c r="E6" s="66" t="s">
        <v>128</v>
      </c>
      <c r="F6" s="67" t="s">
        <v>129</v>
      </c>
    </row>
    <row r="7" spans="1:19" ht="32.5" customHeight="1" x14ac:dyDescent="0.35">
      <c r="A7" s="68">
        <v>1</v>
      </c>
      <c r="B7" s="61" t="s">
        <v>130</v>
      </c>
      <c r="C7" s="57" t="s">
        <v>134</v>
      </c>
      <c r="D7" s="58">
        <v>5372634</v>
      </c>
      <c r="E7" s="59">
        <v>572019399</v>
      </c>
      <c r="F7" s="69">
        <v>345325</v>
      </c>
    </row>
    <row r="8" spans="1:19" ht="38" customHeight="1" x14ac:dyDescent="0.35">
      <c r="A8" s="68">
        <f>+A7+1</f>
        <v>2</v>
      </c>
      <c r="B8" s="61" t="s">
        <v>131</v>
      </c>
      <c r="C8" s="57" t="s">
        <v>135</v>
      </c>
      <c r="D8" s="58">
        <v>7643829</v>
      </c>
      <c r="E8" s="59">
        <v>5022231875</v>
      </c>
      <c r="F8" s="69">
        <v>349857</v>
      </c>
    </row>
    <row r="9" spans="1:19" ht="90.5" customHeight="1" x14ac:dyDescent="0.35">
      <c r="A9" s="68">
        <f t="shared" ref="A9" si="0">+A8+1</f>
        <v>3</v>
      </c>
      <c r="B9" s="61" t="s">
        <v>132</v>
      </c>
      <c r="C9" s="213" t="s">
        <v>136</v>
      </c>
      <c r="D9" s="214"/>
      <c r="E9" s="214"/>
      <c r="F9" s="215"/>
    </row>
    <row r="10" spans="1:19" ht="39" x14ac:dyDescent="0.35">
      <c r="A10" s="68">
        <v>4</v>
      </c>
      <c r="B10" s="62" t="s">
        <v>137</v>
      </c>
      <c r="C10" s="216" t="s">
        <v>139</v>
      </c>
      <c r="D10" s="216"/>
      <c r="E10" s="216"/>
      <c r="F10" s="217"/>
    </row>
    <row r="11" spans="1:19" ht="65.5" thickBot="1" x14ac:dyDescent="0.4">
      <c r="A11" s="70">
        <v>5</v>
      </c>
      <c r="B11" s="71" t="s">
        <v>133</v>
      </c>
      <c r="C11" s="204" t="s">
        <v>138</v>
      </c>
      <c r="D11" s="204"/>
      <c r="E11" s="204"/>
      <c r="F11" s="205"/>
    </row>
  </sheetData>
  <sheetProtection algorithmName="SHA-512" hashValue="mfRNZ2eleKVo09mdXMK/DiPygyFKBiK/JXwmvc18lQQHlnRit4sUyy0ZKFLls1vFQ31+YgcyhQr39DzhlvtRDg==" saltValue="Z96NlaSsE7WLknll6EvABQ==" spinCount="100000" sheet="1" objects="1" scenarios="1"/>
  <mergeCells count="7">
    <mergeCell ref="C11:F11"/>
    <mergeCell ref="A2:S2"/>
    <mergeCell ref="A4:B4"/>
    <mergeCell ref="C4:F4"/>
    <mergeCell ref="B5:F5"/>
    <mergeCell ref="C9:F9"/>
    <mergeCell ref="C10:F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1492E-0185-4221-B8B2-70F43BBA5697}">
  <sheetPr>
    <tabColor theme="5" tint="-0.249977111117893"/>
  </sheetPr>
  <dimension ref="A1:S6"/>
  <sheetViews>
    <sheetView zoomScale="60" zoomScaleNormal="60" workbookViewId="0">
      <selection activeCell="G5" sqref="G5"/>
    </sheetView>
  </sheetViews>
  <sheetFormatPr defaultRowHeight="14.5" x14ac:dyDescent="0.35"/>
  <cols>
    <col min="1" max="1" width="5.08984375" style="28" customWidth="1"/>
    <col min="2" max="2" width="22.7265625" style="10" customWidth="1"/>
    <col min="3" max="3" width="23.81640625" customWidth="1"/>
    <col min="4" max="4" width="12" customWidth="1"/>
    <col min="5" max="5" width="19.90625" style="37" customWidth="1"/>
  </cols>
  <sheetData>
    <row r="1" spans="1:19" s="2" customFormat="1" x14ac:dyDescent="0.35">
      <c r="A1" s="2" t="s">
        <v>0</v>
      </c>
      <c r="B1" s="26"/>
      <c r="D1" s="2" t="s">
        <v>1</v>
      </c>
      <c r="F1" s="2" t="s">
        <v>2</v>
      </c>
    </row>
    <row r="3" spans="1:19" ht="32" customHeight="1" x14ac:dyDescent="0.35">
      <c r="A3" s="206" t="s">
        <v>140</v>
      </c>
      <c r="B3" s="206"/>
      <c r="C3" s="206"/>
      <c r="D3" s="206"/>
      <c r="E3" s="206"/>
      <c r="F3" s="206"/>
      <c r="G3" s="206"/>
      <c r="H3" s="206"/>
      <c r="I3" s="206"/>
      <c r="J3" s="206"/>
      <c r="K3" s="206"/>
      <c r="L3" s="206"/>
      <c r="M3" s="206"/>
      <c r="N3" s="206"/>
      <c r="O3" s="206"/>
      <c r="P3" s="206"/>
      <c r="Q3" s="206"/>
      <c r="R3" s="206"/>
      <c r="S3" s="206"/>
    </row>
    <row r="5" spans="1:19" x14ac:dyDescent="0.35">
      <c r="A5" s="207" t="s">
        <v>125</v>
      </c>
      <c r="B5" s="208"/>
      <c r="C5" s="209" t="s">
        <v>126</v>
      </c>
      <c r="D5" s="210"/>
      <c r="E5" s="210"/>
      <c r="F5" s="211"/>
    </row>
    <row r="6" spans="1:19" x14ac:dyDescent="0.35">
      <c r="A6" s="60"/>
      <c r="B6" s="212"/>
      <c r="C6" s="212"/>
      <c r="D6" s="212"/>
      <c r="E6" s="212"/>
      <c r="F6" s="212"/>
    </row>
  </sheetData>
  <sheetProtection algorithmName="SHA-512" hashValue="rp8DC4UcEVfiMUbP1LLTq78R+Z72tbavWhQQW9UBv8q7gVmDkeNmYS+LlFnkZe64YQO5WoTn2uA8E2u6aPOsbg==" saltValue="BRf0hW9oaoESzREsSNQmpg==" spinCount="100000" sheet="1" objects="1" scenarios="1"/>
  <mergeCells count="4">
    <mergeCell ref="A3:S3"/>
    <mergeCell ref="A5:B5"/>
    <mergeCell ref="C5:F5"/>
    <mergeCell ref="B6:F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36D1-DC45-4B20-8C9B-B7DE32ED52E8}">
  <sheetPr>
    <tabColor theme="5" tint="-0.249977111117893"/>
  </sheetPr>
  <dimension ref="A1:S11"/>
  <sheetViews>
    <sheetView showGridLines="0" zoomScaleNormal="100" workbookViewId="0">
      <selection activeCell="H9" sqref="H9"/>
    </sheetView>
  </sheetViews>
  <sheetFormatPr defaultRowHeight="14.5" x14ac:dyDescent="0.35"/>
  <cols>
    <col min="2" max="2" width="10" style="27" customWidth="1"/>
    <col min="3" max="3" width="10.7265625" customWidth="1"/>
    <col min="4" max="4" width="11.81640625" customWidth="1"/>
    <col min="5" max="5" width="11.36328125" customWidth="1"/>
    <col min="6" max="6" width="29.54296875" customWidth="1"/>
    <col min="7" max="7" width="12.453125" customWidth="1"/>
    <col min="8" max="8" width="19.90625" customWidth="1"/>
    <col min="9" max="9" width="11.26953125" customWidth="1"/>
    <col min="12" max="12" width="12" customWidth="1"/>
  </cols>
  <sheetData>
    <row r="1" spans="1:19" s="2" customFormat="1" x14ac:dyDescent="0.35">
      <c r="A1" s="2" t="s">
        <v>0</v>
      </c>
      <c r="B1" s="26"/>
      <c r="D1" s="2" t="s">
        <v>1</v>
      </c>
      <c r="G1" s="2" t="s">
        <v>2</v>
      </c>
    </row>
    <row r="3" spans="1:19" ht="16" thickBot="1" x14ac:dyDescent="0.4">
      <c r="A3" s="190" t="s">
        <v>155</v>
      </c>
      <c r="B3" s="191"/>
      <c r="C3" s="191"/>
      <c r="D3" s="191"/>
      <c r="E3" s="191"/>
      <c r="F3" s="191"/>
      <c r="G3" s="191"/>
      <c r="H3" s="191"/>
      <c r="I3" s="191"/>
      <c r="J3" s="191"/>
      <c r="K3" s="191"/>
      <c r="L3" s="191"/>
      <c r="M3" s="191"/>
      <c r="N3" s="191"/>
      <c r="O3" s="191"/>
      <c r="P3" s="191"/>
      <c r="Q3" s="191"/>
    </row>
    <row r="4" spans="1:19" ht="38" customHeight="1" x14ac:dyDescent="0.35">
      <c r="A4" t="s">
        <v>6</v>
      </c>
      <c r="B4" s="26" t="s">
        <v>50</v>
      </c>
      <c r="C4" s="110"/>
      <c r="D4" s="110"/>
      <c r="E4" s="110"/>
      <c r="F4" s="110"/>
      <c r="G4" s="111"/>
      <c r="H4" s="112"/>
      <c r="I4" s="112"/>
      <c r="J4" s="112"/>
      <c r="K4" s="112"/>
      <c r="L4" s="112"/>
      <c r="M4" s="72"/>
      <c r="N4" s="72"/>
      <c r="O4" s="73"/>
    </row>
    <row r="5" spans="1:19" ht="58" customHeight="1" x14ac:dyDescent="0.35">
      <c r="B5" s="13" t="s">
        <v>142</v>
      </c>
      <c r="C5" s="113"/>
      <c r="D5" s="114"/>
      <c r="E5" s="114"/>
      <c r="F5" s="114"/>
      <c r="G5" s="115"/>
      <c r="H5" s="116"/>
      <c r="I5" s="117"/>
      <c r="J5" s="114"/>
      <c r="K5" s="114"/>
      <c r="L5" s="114"/>
      <c r="M5" s="73"/>
      <c r="N5" s="73"/>
      <c r="O5" s="73"/>
    </row>
    <row r="6" spans="1:19" x14ac:dyDescent="0.35">
      <c r="C6" s="9"/>
      <c r="D6" s="9"/>
      <c r="E6" s="9"/>
      <c r="F6" s="9"/>
      <c r="G6" s="9"/>
      <c r="H6" s="74"/>
      <c r="I6" s="9"/>
      <c r="J6" s="9"/>
      <c r="K6" s="9"/>
      <c r="L6" s="9"/>
      <c r="M6" s="9"/>
    </row>
    <row r="7" spans="1:19" ht="15" thickBot="1" x14ac:dyDescent="0.4">
      <c r="A7" s="8" t="s">
        <v>56</v>
      </c>
      <c r="C7" s="9"/>
      <c r="D7" s="9"/>
      <c r="E7" s="9"/>
      <c r="F7" s="9"/>
      <c r="G7" s="9"/>
      <c r="H7" s="74"/>
      <c r="I7" s="9"/>
      <c r="J7" s="9"/>
      <c r="K7" s="9"/>
      <c r="L7" s="9"/>
      <c r="M7" s="9"/>
    </row>
    <row r="8" spans="1:19" ht="32.5" customHeight="1" thickBot="1" x14ac:dyDescent="0.4">
      <c r="B8" s="175" t="s">
        <v>145</v>
      </c>
      <c r="C8" s="175"/>
      <c r="D8" s="175"/>
      <c r="E8" s="176"/>
      <c r="F8" s="23"/>
      <c r="G8" s="218"/>
      <c r="H8" s="218"/>
      <c r="I8" s="218"/>
      <c r="J8" s="218"/>
      <c r="K8" s="218"/>
      <c r="L8" s="218"/>
      <c r="M8" s="218"/>
      <c r="N8" s="218"/>
      <c r="O8" s="218"/>
      <c r="P8" s="218"/>
      <c r="Q8" s="218"/>
    </row>
    <row r="9" spans="1:19" ht="43.5" customHeight="1" thickBot="1" x14ac:dyDescent="0.4">
      <c r="D9" s="199" t="s">
        <v>197</v>
      </c>
      <c r="E9" s="199"/>
      <c r="F9" s="118"/>
      <c r="G9" s="108"/>
      <c r="H9" s="108"/>
      <c r="I9" s="108"/>
      <c r="J9" s="108"/>
      <c r="K9" s="98"/>
      <c r="L9" s="98"/>
      <c r="M9" s="98"/>
      <c r="N9" s="98"/>
      <c r="O9" s="98"/>
      <c r="P9" s="98"/>
      <c r="Q9" s="98"/>
      <c r="R9" s="98"/>
      <c r="S9" s="98"/>
    </row>
    <row r="10" spans="1:19" ht="15" thickBot="1" x14ac:dyDescent="0.4"/>
    <row r="11" spans="1:19" ht="54.5" customHeight="1" thickBot="1" x14ac:dyDescent="0.4">
      <c r="E11" s="26" t="s">
        <v>198</v>
      </c>
      <c r="F11" s="184" t="str">
        <f>IF(F9="","Please select your Option First &amp; Give Reason above","Correct Answer is Option B as these timings are more realistic as based on actual test results and considers current Capability &amp; Capacity")</f>
        <v>Please select your Option First &amp; Give Reason above</v>
      </c>
      <c r="G11" s="201"/>
      <c r="H11" s="201"/>
      <c r="I11" s="201"/>
      <c r="J11" s="185"/>
      <c r="K11" s="202" t="str">
        <f>IF(F9="","Give your answer first ","PLEASE NOTE THAT YOUR REASONING MAY BE SAME OR NEARLY SAME TO THE CORRECT ANSWER DISPLAYED HERE")</f>
        <v xml:space="preserve">Give your answer first </v>
      </c>
      <c r="L11" s="203"/>
      <c r="M11" s="75"/>
      <c r="N11" s="75"/>
      <c r="O11" s="75"/>
      <c r="P11" s="75"/>
      <c r="Q11" s="75"/>
    </row>
  </sheetData>
  <sheetProtection algorithmName="SHA-512" hashValue="PFju2Xukf5UTxv4Mcr6tY9NgdJDcIguoJxVTAVRvM2glgBv0f346GLzcgA/kxSCwKHjjmMjg7zqkyPp4Y8oWog==" saltValue="xPcgP5kzjPBRfeFQx5oYZQ==" spinCount="100000" sheet="1" objects="1" scenarios="1"/>
  <protectedRanges>
    <protectedRange sqref="F8:F9" name="Range1"/>
  </protectedRanges>
  <mergeCells count="6">
    <mergeCell ref="K11:L11"/>
    <mergeCell ref="D9:E9"/>
    <mergeCell ref="F11:J11"/>
    <mergeCell ref="B8:E8"/>
    <mergeCell ref="A3:Q3"/>
    <mergeCell ref="G8:Q8"/>
  </mergeCells>
  <conditionalFormatting sqref="F11">
    <cfRule type="containsText" dxfId="12" priority="1" operator="containsText" text="Correct Answer is Option B as these timings are more realistic as based on actual test results and considers current Capability &amp; Capacity">
      <formula>NOT(ISERROR(SEARCH("Correct Answer is Option B as these timings are more realistic as based on actual test results and considers current Capability &amp; Capacity",F11)))</formula>
    </cfRule>
  </conditionalFormatting>
  <conditionalFormatting sqref="N7">
    <cfRule type="containsText" dxfId="11" priority="5" operator="containsText" text="THIS POLICY IS FULFILLING ALL REQUIREMENTS OF CLAUSE 5.2 AND INCLUDES SOCIETAL RESPONSIBILITIES">
      <formula>NOT(ISERROR(SEARCH("THIS POLICY IS FULFILLING ALL REQUIREMENTS OF CLAUSE 5.2 AND INCLUDES SOCIETAL RESPONSIBILITIES",N7)))</formula>
    </cfRule>
  </conditionalFormatting>
  <dataValidations count="1">
    <dataValidation type="list" allowBlank="1" showInputMessage="1" showErrorMessage="1" sqref="F8" xr:uid="{FC1E0F9F-56CB-4531-BAB1-3056DDF1B585}">
      <formula1>$A$7:$A$7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Company Background</vt:lpstr>
      <vt:lpstr>GUIDANCE FOR THIS EXERCISE</vt:lpstr>
      <vt:lpstr>&lt;I&gt; INTERESTED PARTIES</vt:lpstr>
      <vt:lpstr>&lt;I&gt; SCOPE &amp; CONTEXT</vt:lpstr>
      <vt:lpstr>&lt;I&gt; MANAGEMENT RESPONSIBILITY</vt:lpstr>
      <vt:lpstr>&lt;I&gt; BCMS POLICY</vt:lpstr>
      <vt:lpstr>BIA 1</vt:lpstr>
      <vt:lpstr>BIA 2</vt:lpstr>
      <vt:lpstr>&lt;I&gt; BIA SELECTION</vt:lpstr>
      <vt:lpstr>RA1</vt:lpstr>
      <vt:lpstr>RA 2</vt:lpstr>
      <vt:lpstr>&lt;I&gt; RA SELECTION</vt:lpstr>
      <vt:lpstr>&lt;I&gt; BCMS OBJECTIVES</vt:lpstr>
      <vt:lpstr>BRPs  BCP 1</vt:lpstr>
      <vt:lpstr>BRPs BCP 2</vt:lpstr>
      <vt:lpstr>&lt;I&gt; BRP SEECTION</vt:lpstr>
      <vt:lpstr>&lt;I&gt; BRP TESTING</vt:lpstr>
      <vt:lpstr>CHANGE MANAGEMENT 1</vt:lpstr>
      <vt:lpstr>CHANGE MANAGEMENT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Requirements</dc:creator>
  <cp:lastModifiedBy>Requirements</cp:lastModifiedBy>
  <dcterms:created xsi:type="dcterms:W3CDTF">2023-07-17T00:39:33Z</dcterms:created>
  <dcterms:modified xsi:type="dcterms:W3CDTF">2023-07-19T15:48:17Z</dcterms:modified>
</cp:coreProperties>
</file>