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7767\Desktop\CTLI Internal\Training\"/>
    </mc:Choice>
  </mc:AlternateContent>
  <xr:revisionPtr revIDLastSave="0" documentId="13_ncr:1_{F55D04F6-7DAA-4737-9B0E-9B49F51738D8}" xr6:coauthVersionLast="36" xr6:coauthVersionMax="36" xr10:uidLastSave="{00000000-0000-0000-0000-000000000000}"/>
  <bookViews>
    <workbookView xWindow="0" yWindow="0" windowWidth="15345" windowHeight="3570" xr2:uid="{65976249-42B2-40A8-98E1-8F1AAAC7244B}"/>
  </bookViews>
  <sheets>
    <sheet name="Intro" sheetId="2" r:id="rId1"/>
    <sheet name="ex" sheetId="1" r:id="rId2"/>
    <sheet name="Cost Function" sheetId="3" r:id="rId3"/>
    <sheet name="Gradient Dec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65" i="2" l="1"/>
  <c r="N65" i="2"/>
  <c r="K56" i="2"/>
  <c r="B5" i="4"/>
  <c r="C5" i="4"/>
  <c r="E5" i="4" s="1"/>
  <c r="B6" i="4"/>
  <c r="C6" i="4"/>
  <c r="E6" i="4" s="1"/>
  <c r="B7" i="4"/>
  <c r="C7" i="4"/>
  <c r="E7" i="4" s="1"/>
  <c r="B8" i="4"/>
  <c r="D8" i="4" s="1"/>
  <c r="C8" i="4"/>
  <c r="E8" i="4" s="1"/>
  <c r="B9" i="4"/>
  <c r="C9" i="4"/>
  <c r="E9" i="4" s="1"/>
  <c r="B10" i="4"/>
  <c r="C10" i="4"/>
  <c r="E10" i="4" s="1"/>
  <c r="B11" i="4"/>
  <c r="C11" i="4"/>
  <c r="E11" i="4" s="1"/>
  <c r="B12" i="4"/>
  <c r="D12" i="4" s="1"/>
  <c r="C12" i="4"/>
  <c r="E12" i="4" s="1"/>
  <c r="B13" i="4"/>
  <c r="C13" i="4"/>
  <c r="E13" i="4" s="1"/>
  <c r="B14" i="4"/>
  <c r="C14" i="4"/>
  <c r="E14" i="4" s="1"/>
  <c r="B15" i="4"/>
  <c r="C15" i="4"/>
  <c r="E15" i="4" s="1"/>
  <c r="B16" i="4"/>
  <c r="D16" i="4" s="1"/>
  <c r="C16" i="4"/>
  <c r="E16" i="4" s="1"/>
  <c r="B17" i="4"/>
  <c r="C17" i="4"/>
  <c r="E17" i="4" s="1"/>
  <c r="B18" i="4"/>
  <c r="C18" i="4"/>
  <c r="E18" i="4" s="1"/>
  <c r="B19" i="4"/>
  <c r="C19" i="4"/>
  <c r="E19" i="4" s="1"/>
  <c r="B20" i="4"/>
  <c r="D20" i="4" s="1"/>
  <c r="C20" i="4"/>
  <c r="E20" i="4" s="1"/>
  <c r="C4" i="4"/>
  <c r="E4" i="4" s="1"/>
  <c r="B4" i="4"/>
  <c r="D4" i="4" s="1"/>
  <c r="H57" i="2"/>
  <c r="J57" i="2" s="1"/>
  <c r="M57" i="2" s="1"/>
  <c r="H58" i="2"/>
  <c r="J58" i="2" s="1"/>
  <c r="M58" i="2" s="1"/>
  <c r="H59" i="2"/>
  <c r="J59" i="2" s="1"/>
  <c r="M59" i="2" s="1"/>
  <c r="H60" i="2"/>
  <c r="J60" i="2" s="1"/>
  <c r="M60" i="2" s="1"/>
  <c r="H61" i="2"/>
  <c r="J61" i="2" s="1"/>
  <c r="M61" i="2" s="1"/>
  <c r="H62" i="2"/>
  <c r="J62" i="2" s="1"/>
  <c r="M62" i="2" s="1"/>
  <c r="H63" i="2"/>
  <c r="J63" i="2" s="1"/>
  <c r="M63" i="2" s="1"/>
  <c r="H64" i="2"/>
  <c r="J64" i="2" s="1"/>
  <c r="M64" i="2" s="1"/>
  <c r="H56" i="2"/>
  <c r="J56" i="2" s="1"/>
  <c r="M56" i="2" s="1"/>
  <c r="E21" i="4" l="1"/>
  <c r="A19" i="4"/>
  <c r="A17" i="4"/>
  <c r="A15" i="4"/>
  <c r="A13" i="4"/>
  <c r="A11" i="4"/>
  <c r="A9" i="4"/>
  <c r="A7" i="4"/>
  <c r="A5" i="4"/>
  <c r="A18" i="4"/>
  <c r="A14" i="4"/>
  <c r="A10" i="4"/>
  <c r="A6" i="4"/>
  <c r="D19" i="4"/>
  <c r="D15" i="4"/>
  <c r="D11" i="4"/>
  <c r="D7" i="4"/>
  <c r="D18" i="4"/>
  <c r="D14" i="4"/>
  <c r="D10" i="4"/>
  <c r="D6" i="4"/>
  <c r="D17" i="4"/>
  <c r="D13" i="4"/>
  <c r="D9" i="4"/>
  <c r="D5" i="4"/>
  <c r="A20" i="4"/>
  <c r="A16" i="4"/>
  <c r="A12" i="4"/>
  <c r="A8" i="4"/>
  <c r="A4" i="4"/>
  <c r="K63" i="2"/>
  <c r="O63" i="2" s="1"/>
  <c r="K59" i="2"/>
  <c r="O59" i="2" s="1"/>
  <c r="K62" i="2"/>
  <c r="O62" i="2" s="1"/>
  <c r="K58" i="2"/>
  <c r="N58" i="2" s="1"/>
  <c r="O56" i="2"/>
  <c r="K61" i="2"/>
  <c r="O61" i="2" s="1"/>
  <c r="K57" i="2"/>
  <c r="O57" i="2" s="1"/>
  <c r="K64" i="2"/>
  <c r="N64" i="2" s="1"/>
  <c r="K60" i="2"/>
  <c r="N60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V24" i="2"/>
  <c r="W24" i="2" s="1"/>
  <c r="V27" i="2"/>
  <c r="W27" i="2" s="1"/>
  <c r="G26" i="2"/>
  <c r="N62" i="2" l="1"/>
  <c r="D21" i="4"/>
  <c r="N57" i="2"/>
  <c r="N59" i="2"/>
  <c r="N63" i="2"/>
  <c r="N56" i="2"/>
  <c r="O60" i="2"/>
  <c r="N61" i="2"/>
  <c r="O64" i="2"/>
  <c r="O58" i="2"/>
  <c r="E16" i="2"/>
  <c r="D25" i="2"/>
  <c r="C31" i="2" s="1"/>
  <c r="Y24" i="2"/>
  <c r="Z24" i="2" s="1"/>
  <c r="P65" i="2" l="1"/>
  <c r="I69" i="2" s="1"/>
  <c r="H130" i="2" s="1"/>
  <c r="Q65" i="2"/>
  <c r="I68" i="2" s="1"/>
  <c r="K130" i="2" l="1"/>
  <c r="J130" i="2"/>
  <c r="M130" i="2" s="1"/>
  <c r="H166" i="2"/>
  <c r="H163" i="2"/>
  <c r="H158" i="2"/>
  <c r="H107" i="2"/>
  <c r="H165" i="2"/>
  <c r="H160" i="2"/>
  <c r="H91" i="2"/>
  <c r="H162" i="2"/>
  <c r="H159" i="2"/>
  <c r="H148" i="2"/>
  <c r="H146" i="2"/>
  <c r="H144" i="2"/>
  <c r="H142" i="2"/>
  <c r="H164" i="2"/>
  <c r="H161" i="2"/>
  <c r="H149" i="2"/>
  <c r="H147" i="2"/>
  <c r="H145" i="2"/>
  <c r="H143" i="2"/>
  <c r="H141" i="2"/>
  <c r="H115" i="2"/>
  <c r="H110" i="2"/>
  <c r="H128" i="2"/>
  <c r="H108" i="2"/>
  <c r="H129" i="2"/>
  <c r="H93" i="2"/>
  <c r="H127" i="2"/>
  <c r="H125" i="2"/>
  <c r="H97" i="2"/>
  <c r="H90" i="2"/>
  <c r="H111" i="2"/>
  <c r="H132" i="2"/>
  <c r="H126" i="2"/>
  <c r="H96" i="2"/>
  <c r="H94" i="2"/>
  <c r="H113" i="2"/>
  <c r="H95" i="2"/>
  <c r="H109" i="2"/>
  <c r="H92" i="2"/>
  <c r="H112" i="2"/>
  <c r="H98" i="2"/>
  <c r="H124" i="2"/>
  <c r="H131" i="2"/>
  <c r="H114" i="2"/>
  <c r="H76" i="2"/>
  <c r="H80" i="2"/>
  <c r="H73" i="2"/>
  <c r="H75" i="2"/>
  <c r="H77" i="2"/>
  <c r="H81" i="2"/>
  <c r="H74" i="2"/>
  <c r="H78" i="2"/>
  <c r="H79" i="2"/>
  <c r="J109" i="2" l="1"/>
  <c r="M109" i="2" s="1"/>
  <c r="K109" i="2"/>
  <c r="K96" i="2"/>
  <c r="J96" i="2"/>
  <c r="M96" i="2" s="1"/>
  <c r="K90" i="2"/>
  <c r="J90" i="2"/>
  <c r="M90" i="2" s="1"/>
  <c r="K93" i="2"/>
  <c r="J93" i="2"/>
  <c r="M93" i="2" s="1"/>
  <c r="K110" i="2"/>
  <c r="J110" i="2"/>
  <c r="M110" i="2" s="1"/>
  <c r="J145" i="2"/>
  <c r="M145" i="2" s="1"/>
  <c r="K145" i="2"/>
  <c r="J164" i="2"/>
  <c r="M164" i="2" s="1"/>
  <c r="K164" i="2"/>
  <c r="K148" i="2"/>
  <c r="J148" i="2"/>
  <c r="M148" i="2" s="1"/>
  <c r="J160" i="2"/>
  <c r="M160" i="2" s="1"/>
  <c r="K160" i="2"/>
  <c r="K163" i="2"/>
  <c r="J163" i="2"/>
  <c r="M163" i="2" s="1"/>
  <c r="J124" i="2"/>
  <c r="M124" i="2" s="1"/>
  <c r="K124" i="2"/>
  <c r="K98" i="2"/>
  <c r="J98" i="2"/>
  <c r="M98" i="2" s="1"/>
  <c r="K95" i="2"/>
  <c r="J95" i="2"/>
  <c r="M95" i="2" s="1"/>
  <c r="J126" i="2"/>
  <c r="M126" i="2" s="1"/>
  <c r="K126" i="2"/>
  <c r="K97" i="2"/>
  <c r="J97" i="2"/>
  <c r="M97" i="2" s="1"/>
  <c r="K129" i="2"/>
  <c r="J129" i="2"/>
  <c r="M129" i="2" s="1"/>
  <c r="J115" i="2"/>
  <c r="M115" i="2" s="1"/>
  <c r="O115" i="2" s="1"/>
  <c r="K115" i="2"/>
  <c r="J147" i="2"/>
  <c r="M147" i="2" s="1"/>
  <c r="K147" i="2"/>
  <c r="O147" i="2" s="1"/>
  <c r="K142" i="2"/>
  <c r="J142" i="2"/>
  <c r="M142" i="2" s="1"/>
  <c r="K159" i="2"/>
  <c r="J159" i="2"/>
  <c r="M159" i="2" s="1"/>
  <c r="K165" i="2"/>
  <c r="J165" i="2"/>
  <c r="M165" i="2" s="1"/>
  <c r="J166" i="2"/>
  <c r="M166" i="2" s="1"/>
  <c r="K166" i="2"/>
  <c r="K114" i="2"/>
  <c r="J114" i="2"/>
  <c r="M114" i="2" s="1"/>
  <c r="K112" i="2"/>
  <c r="J112" i="2"/>
  <c r="M112" i="2" s="1"/>
  <c r="J113" i="2"/>
  <c r="M113" i="2" s="1"/>
  <c r="K113" i="2"/>
  <c r="K132" i="2"/>
  <c r="J132" i="2"/>
  <c r="M132" i="2" s="1"/>
  <c r="K125" i="2"/>
  <c r="J125" i="2"/>
  <c r="M125" i="2" s="1"/>
  <c r="K108" i="2"/>
  <c r="J108" i="2"/>
  <c r="M108" i="2" s="1"/>
  <c r="J141" i="2"/>
  <c r="M141" i="2" s="1"/>
  <c r="K141" i="2"/>
  <c r="J149" i="2"/>
  <c r="M149" i="2" s="1"/>
  <c r="K149" i="2"/>
  <c r="K144" i="2"/>
  <c r="J144" i="2"/>
  <c r="M144" i="2" s="1"/>
  <c r="J162" i="2"/>
  <c r="M162" i="2" s="1"/>
  <c r="K162" i="2"/>
  <c r="J107" i="2"/>
  <c r="M107" i="2" s="1"/>
  <c r="N107" i="2" s="1"/>
  <c r="K107" i="2"/>
  <c r="O130" i="2"/>
  <c r="N130" i="2"/>
  <c r="K131" i="2"/>
  <c r="J131" i="2"/>
  <c r="M131" i="2" s="1"/>
  <c r="J92" i="2"/>
  <c r="M92" i="2" s="1"/>
  <c r="K92" i="2"/>
  <c r="O92" i="2" s="1"/>
  <c r="J94" i="2"/>
  <c r="M94" i="2" s="1"/>
  <c r="O94" i="2" s="1"/>
  <c r="K94" i="2"/>
  <c r="J111" i="2"/>
  <c r="M111" i="2" s="1"/>
  <c r="K111" i="2"/>
  <c r="K127" i="2"/>
  <c r="J127" i="2"/>
  <c r="M127" i="2" s="1"/>
  <c r="J128" i="2"/>
  <c r="M128" i="2" s="1"/>
  <c r="K128" i="2"/>
  <c r="N128" i="2" s="1"/>
  <c r="J143" i="2"/>
  <c r="M143" i="2" s="1"/>
  <c r="N143" i="2" s="1"/>
  <c r="K143" i="2"/>
  <c r="K161" i="2"/>
  <c r="J161" i="2"/>
  <c r="M161" i="2" s="1"/>
  <c r="K146" i="2"/>
  <c r="J146" i="2"/>
  <c r="M146" i="2" s="1"/>
  <c r="K91" i="2"/>
  <c r="J91" i="2"/>
  <c r="M91" i="2" s="1"/>
  <c r="J158" i="2"/>
  <c r="M158" i="2" s="1"/>
  <c r="K158" i="2"/>
  <c r="J73" i="2"/>
  <c r="M73" i="2" s="1"/>
  <c r="K73" i="2"/>
  <c r="J75" i="2"/>
  <c r="M75" i="2" s="1"/>
  <c r="K75" i="2"/>
  <c r="K80" i="2"/>
  <c r="J80" i="2"/>
  <c r="M80" i="2" s="1"/>
  <c r="J78" i="2"/>
  <c r="M78" i="2" s="1"/>
  <c r="K78" i="2"/>
  <c r="J74" i="2"/>
  <c r="M74" i="2" s="1"/>
  <c r="K74" i="2"/>
  <c r="O74" i="2" s="1"/>
  <c r="J81" i="2"/>
  <c r="M81" i="2" s="1"/>
  <c r="K81" i="2"/>
  <c r="J79" i="2"/>
  <c r="M79" i="2" s="1"/>
  <c r="K79" i="2"/>
  <c r="J77" i="2"/>
  <c r="M77" i="2" s="1"/>
  <c r="K77" i="2"/>
  <c r="K76" i="2"/>
  <c r="J76" i="2"/>
  <c r="M76" i="2" s="1"/>
  <c r="O145" i="2" l="1"/>
  <c r="O143" i="2"/>
  <c r="N94" i="2"/>
  <c r="O107" i="2"/>
  <c r="N113" i="2"/>
  <c r="N115" i="2"/>
  <c r="O91" i="2"/>
  <c r="N91" i="2"/>
  <c r="O161" i="2"/>
  <c r="N161" i="2"/>
  <c r="N108" i="2"/>
  <c r="O108" i="2"/>
  <c r="N132" i="2"/>
  <c r="O132" i="2"/>
  <c r="O112" i="2"/>
  <c r="N112" i="2"/>
  <c r="O159" i="2"/>
  <c r="N159" i="2"/>
  <c r="N129" i="2"/>
  <c r="O129" i="2"/>
  <c r="N98" i="2"/>
  <c r="O98" i="2"/>
  <c r="N163" i="2"/>
  <c r="O163" i="2"/>
  <c r="N148" i="2"/>
  <c r="O148" i="2"/>
  <c r="N93" i="2"/>
  <c r="O93" i="2"/>
  <c r="N96" i="2"/>
  <c r="O96" i="2"/>
  <c r="O128" i="2"/>
  <c r="N111" i="2"/>
  <c r="O111" i="2"/>
  <c r="N92" i="2"/>
  <c r="N162" i="2"/>
  <c r="O162" i="2"/>
  <c r="O149" i="2"/>
  <c r="N149" i="2"/>
  <c r="O166" i="2"/>
  <c r="N166" i="2"/>
  <c r="N147" i="2"/>
  <c r="N126" i="2"/>
  <c r="O126" i="2"/>
  <c r="N145" i="2"/>
  <c r="O146" i="2"/>
  <c r="N146" i="2"/>
  <c r="N127" i="2"/>
  <c r="O127" i="2"/>
  <c r="N131" i="2"/>
  <c r="O131" i="2"/>
  <c r="N144" i="2"/>
  <c r="O144" i="2"/>
  <c r="N125" i="2"/>
  <c r="O125" i="2"/>
  <c r="N114" i="2"/>
  <c r="O114" i="2"/>
  <c r="N165" i="2"/>
  <c r="O165" i="2"/>
  <c r="O142" i="2"/>
  <c r="N142" i="2"/>
  <c r="N97" i="2"/>
  <c r="O97" i="2"/>
  <c r="O95" i="2"/>
  <c r="N95" i="2"/>
  <c r="N110" i="2"/>
  <c r="O110" i="2"/>
  <c r="N90" i="2"/>
  <c r="O90" i="2"/>
  <c r="O158" i="2"/>
  <c r="N158" i="2"/>
  <c r="O141" i="2"/>
  <c r="O150" i="2" s="1"/>
  <c r="N141" i="2"/>
  <c r="N150" i="2" s="1"/>
  <c r="O113" i="2"/>
  <c r="O124" i="2"/>
  <c r="N124" i="2"/>
  <c r="N133" i="2" s="1"/>
  <c r="N160" i="2"/>
  <c r="O160" i="2"/>
  <c r="N164" i="2"/>
  <c r="O164" i="2"/>
  <c r="N109" i="2"/>
  <c r="N116" i="2" s="1"/>
  <c r="O109" i="2"/>
  <c r="O73" i="2"/>
  <c r="N77" i="2"/>
  <c r="O81" i="2"/>
  <c r="N78" i="2"/>
  <c r="O75" i="2"/>
  <c r="O79" i="2"/>
  <c r="N74" i="2"/>
  <c r="N73" i="2"/>
  <c r="O77" i="2"/>
  <c r="N81" i="2"/>
  <c r="O78" i="2"/>
  <c r="N75" i="2"/>
  <c r="O76" i="2"/>
  <c r="N76" i="2"/>
  <c r="N79" i="2"/>
  <c r="O80" i="2"/>
  <c r="N80" i="2"/>
  <c r="O116" i="2" l="1"/>
  <c r="N167" i="2"/>
  <c r="O99" i="2"/>
  <c r="O167" i="2"/>
  <c r="O133" i="2"/>
  <c r="N99" i="2"/>
  <c r="N82" i="2"/>
  <c r="P82" i="2" s="1"/>
  <c r="I86" i="2" s="1"/>
  <c r="P99" i="2" s="1"/>
  <c r="I103" i="2" s="1"/>
  <c r="P116" i="2" s="1"/>
  <c r="I120" i="2" s="1"/>
  <c r="P133" i="2" s="1"/>
  <c r="I137" i="2" s="1"/>
  <c r="P150" i="2" s="1"/>
  <c r="I154" i="2" s="1"/>
  <c r="O82" i="2"/>
  <c r="Q82" i="2" s="1"/>
  <c r="I85" i="2" s="1"/>
  <c r="Q99" i="2" s="1"/>
  <c r="I102" i="2" s="1"/>
  <c r="Q116" i="2" s="1"/>
  <c r="I119" i="2" s="1"/>
  <c r="Q133" i="2" s="1"/>
  <c r="I136" i="2" s="1"/>
  <c r="Q150" i="2" s="1"/>
  <c r="I153" i="2" s="1"/>
  <c r="Q167" i="2" l="1"/>
  <c r="P167" i="2"/>
</calcChain>
</file>

<file path=xl/sharedStrings.xml><?xml version="1.0" encoding="utf-8"?>
<sst xmlns="http://schemas.openxmlformats.org/spreadsheetml/2006/main" count="158" uniqueCount="79">
  <si>
    <t>Age</t>
  </si>
  <si>
    <t>Gender</t>
  </si>
  <si>
    <t>Height</t>
  </si>
  <si>
    <t>Weight</t>
  </si>
  <si>
    <t>a</t>
  </si>
  <si>
    <t>Activity</t>
  </si>
  <si>
    <t>w</t>
  </si>
  <si>
    <t>b</t>
  </si>
  <si>
    <t>Bias</t>
  </si>
  <si>
    <t>σ</t>
  </si>
  <si>
    <t>Activation function</t>
  </si>
  <si>
    <t>eg.</t>
  </si>
  <si>
    <t>Simulating Not function (i.e input =0, output = 1 and visaversa)</t>
  </si>
  <si>
    <r>
      <t xml:space="preserve">a 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= σ(w * a</t>
    </r>
    <r>
      <rPr>
        <vertAlign val="superscript"/>
        <sz val="11"/>
        <color theme="1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+b )</t>
    </r>
  </si>
  <si>
    <t>Initial Values</t>
  </si>
  <si>
    <t>Let σ be tanh</t>
  </si>
  <si>
    <t>Output</t>
  </si>
  <si>
    <t>&lt;- Change these values such that function gives</t>
  </si>
  <si>
    <t>Right resutls</t>
  </si>
  <si>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(0)</t>
    </r>
  </si>
  <si>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(1)</t>
    </r>
  </si>
  <si>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(0)</t>
    </r>
  </si>
  <si>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(1)</t>
    </r>
  </si>
  <si>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</si>
  <si>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(2)</t>
    </r>
  </si>
  <si>
    <t>Inputs</t>
  </si>
  <si>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a</t>
    </r>
    <r>
      <rPr>
        <b/>
        <vertAlign val="superscript"/>
        <sz val="11"/>
        <color theme="1"/>
        <rFont val="Calibri"/>
        <family val="2"/>
        <scheme val="minor"/>
      </rPr>
      <t>(0)</t>
    </r>
  </si>
  <si>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a</t>
    </r>
    <r>
      <rPr>
        <b/>
        <vertAlign val="superscript"/>
        <sz val="11"/>
        <color theme="1"/>
        <rFont val="Calibri"/>
        <family val="2"/>
        <scheme val="minor"/>
      </rPr>
      <t>(0)</t>
    </r>
  </si>
  <si>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a</t>
    </r>
    <r>
      <rPr>
        <b/>
        <vertAlign val="superscript"/>
        <sz val="11"/>
        <color theme="1"/>
        <rFont val="Calibri"/>
        <family val="2"/>
        <scheme val="minor"/>
      </rPr>
      <t>(0)</t>
    </r>
  </si>
  <si>
    <r>
      <rPr>
        <vertAlign val="subscript"/>
        <sz val="11"/>
        <color theme="5"/>
        <rFont val="Calibri"/>
        <family val="2"/>
        <scheme val="minor"/>
      </rPr>
      <t>0</t>
    </r>
    <r>
      <rPr>
        <sz val="11"/>
        <color theme="5"/>
        <rFont val="Calibri"/>
        <family val="2"/>
        <scheme val="minor"/>
      </rPr>
      <t>w</t>
    </r>
    <r>
      <rPr>
        <vertAlign val="superscript"/>
        <sz val="11"/>
        <color theme="5"/>
        <rFont val="Calibri"/>
        <family val="2"/>
        <scheme val="minor"/>
      </rPr>
      <t>0</t>
    </r>
  </si>
  <si>
    <r>
      <rPr>
        <vertAlign val="subscript"/>
        <sz val="11"/>
        <color theme="5"/>
        <rFont val="Calibri"/>
        <family val="2"/>
        <scheme val="minor"/>
      </rPr>
      <t>1</t>
    </r>
    <r>
      <rPr>
        <sz val="11"/>
        <color theme="5"/>
        <rFont val="Calibri"/>
        <family val="2"/>
        <scheme val="minor"/>
      </rPr>
      <t>w</t>
    </r>
    <r>
      <rPr>
        <vertAlign val="superscript"/>
        <sz val="11"/>
        <color theme="5"/>
        <rFont val="Calibri"/>
        <family val="2"/>
        <scheme val="minor"/>
      </rPr>
      <t>0</t>
    </r>
  </si>
  <si>
    <r>
      <rPr>
        <vertAlign val="subscript"/>
        <sz val="11"/>
        <color theme="5"/>
        <rFont val="Calibri"/>
        <family val="2"/>
        <scheme val="minor"/>
      </rPr>
      <t>2</t>
    </r>
    <r>
      <rPr>
        <sz val="11"/>
        <color theme="5"/>
        <rFont val="Calibri"/>
        <family val="2"/>
        <scheme val="minor"/>
      </rPr>
      <t>w</t>
    </r>
    <r>
      <rPr>
        <vertAlign val="superscript"/>
        <sz val="11"/>
        <color theme="5"/>
        <rFont val="Calibri"/>
        <family val="2"/>
        <scheme val="minor"/>
      </rPr>
      <t>0</t>
    </r>
  </si>
  <si>
    <r>
      <rPr>
        <vertAlign val="subscript"/>
        <sz val="11"/>
        <color theme="9"/>
        <rFont val="Calibri"/>
        <family val="2"/>
        <scheme val="minor"/>
      </rPr>
      <t>0</t>
    </r>
    <r>
      <rPr>
        <sz val="11"/>
        <color theme="9"/>
        <rFont val="Calibri"/>
        <family val="2"/>
        <scheme val="minor"/>
      </rPr>
      <t>w</t>
    </r>
    <r>
      <rPr>
        <vertAlign val="superscript"/>
        <sz val="11"/>
        <color theme="9"/>
        <rFont val="Calibri"/>
        <family val="2"/>
        <scheme val="minor"/>
      </rPr>
      <t>1</t>
    </r>
  </si>
  <si>
    <r>
      <rPr>
        <vertAlign val="subscript"/>
        <sz val="11"/>
        <color theme="9"/>
        <rFont val="Calibri"/>
        <family val="2"/>
        <scheme val="minor"/>
      </rPr>
      <t>1</t>
    </r>
    <r>
      <rPr>
        <sz val="11"/>
        <color theme="9"/>
        <rFont val="Calibri"/>
        <family val="2"/>
        <scheme val="minor"/>
      </rPr>
      <t>w</t>
    </r>
    <r>
      <rPr>
        <vertAlign val="superscript"/>
        <sz val="11"/>
        <color theme="9"/>
        <rFont val="Calibri"/>
        <family val="2"/>
        <scheme val="minor"/>
      </rPr>
      <t>1</t>
    </r>
  </si>
  <si>
    <r>
      <rPr>
        <vertAlign val="subscript"/>
        <sz val="11"/>
        <color theme="9"/>
        <rFont val="Calibri"/>
        <family val="2"/>
        <scheme val="minor"/>
      </rPr>
      <t>2</t>
    </r>
    <r>
      <rPr>
        <sz val="11"/>
        <color theme="9"/>
        <rFont val="Calibri"/>
        <family val="2"/>
        <scheme val="minor"/>
      </rPr>
      <t>w</t>
    </r>
    <r>
      <rPr>
        <vertAlign val="superscript"/>
        <sz val="11"/>
        <color theme="9"/>
        <rFont val="Calibri"/>
        <family val="2"/>
        <scheme val="minor"/>
      </rPr>
      <t>1</t>
    </r>
  </si>
  <si>
    <r>
      <t>w</t>
    </r>
    <r>
      <rPr>
        <vertAlign val="superscript"/>
        <sz val="11"/>
        <color theme="4"/>
        <rFont val="Calibri"/>
        <family val="2"/>
        <scheme val="minor"/>
      </rPr>
      <t>0</t>
    </r>
  </si>
  <si>
    <r>
      <t>w</t>
    </r>
    <r>
      <rPr>
        <vertAlign val="superscript"/>
        <sz val="11"/>
        <color theme="4"/>
        <rFont val="Calibri"/>
        <family val="2"/>
        <scheme val="minor"/>
      </rPr>
      <t>1</t>
    </r>
  </si>
  <si>
    <t>Cost Function:</t>
  </si>
  <si>
    <t>Training Data</t>
  </si>
  <si>
    <r>
      <t>a</t>
    </r>
    <r>
      <rPr>
        <vertAlign val="superscript"/>
        <sz val="11"/>
        <color theme="1"/>
        <rFont val="Calibri"/>
        <family val="2"/>
        <scheme val="minor"/>
      </rPr>
      <t>(0)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</si>
  <si>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(1)</t>
    </r>
  </si>
  <si>
    <t>Example 1</t>
  </si>
  <si>
    <t>Example 2</t>
  </si>
  <si>
    <t>Predicted</t>
  </si>
  <si>
    <t>X</t>
  </si>
  <si>
    <t>Y</t>
  </si>
  <si>
    <t>Error</t>
  </si>
  <si>
    <t>Ŷ</t>
  </si>
  <si>
    <t>w = -5</t>
  </si>
  <si>
    <t>Cost function Value</t>
  </si>
  <si>
    <t>Back Propogation</t>
  </si>
  <si>
    <r>
      <t>Z= (w * a</t>
    </r>
    <r>
      <rPr>
        <vertAlign val="superscript"/>
        <sz val="11"/>
        <color theme="1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+b )</t>
    </r>
  </si>
  <si>
    <t>let</t>
  </si>
  <si>
    <r>
      <t xml:space="preserve">a 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= σ(Z )</t>
    </r>
  </si>
  <si>
    <t>Then</t>
  </si>
  <si>
    <t>Cost function</t>
  </si>
  <si>
    <r>
      <t xml:space="preserve">C = 1/N Σ (a 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- y)</t>
    </r>
    <r>
      <rPr>
        <vertAlign val="superscript"/>
        <sz val="11"/>
        <color theme="1"/>
        <rFont val="Calibri"/>
        <family val="2"/>
        <scheme val="minor"/>
      </rPr>
      <t>2</t>
    </r>
  </si>
  <si>
    <t>Jacobian</t>
  </si>
  <si>
    <t>Applying Chain rule</t>
  </si>
  <si>
    <t xml:space="preserve">Intial Random Values </t>
  </si>
  <si>
    <t>Itteration 1</t>
  </si>
  <si>
    <t>Z</t>
  </si>
  <si>
    <t>Y(Actual)</t>
  </si>
  <si>
    <t>J_B</t>
  </si>
  <si>
    <t>J_W</t>
  </si>
  <si>
    <t>stepsize</t>
  </si>
  <si>
    <t>b = b - J_B*1.5</t>
  </si>
  <si>
    <t>w = w - J_W*1.5</t>
  </si>
  <si>
    <t>Itteration 2</t>
  </si>
  <si>
    <t>Eq</t>
  </si>
  <si>
    <r>
      <t>Z =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Y</t>
    </r>
    <r>
      <rPr>
        <vertAlign val="superscript"/>
        <sz val="11"/>
        <color theme="1"/>
        <rFont val="Calibri"/>
        <family val="2"/>
        <scheme val="minor"/>
      </rPr>
      <t>2</t>
    </r>
  </si>
  <si>
    <t>dz/dx</t>
  </si>
  <si>
    <t>dz/dy</t>
  </si>
  <si>
    <t>b = b - J_B*0.5</t>
  </si>
  <si>
    <t>w = w - J_W*0.5</t>
  </si>
  <si>
    <t>Itteration 3</t>
  </si>
  <si>
    <t>Itteration 4</t>
  </si>
  <si>
    <t>Itteration 5</t>
  </si>
  <si>
    <t>Itteration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</si>
</sst>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bscript"/>
      <sz val="11"/>
      <color theme="5"/>
      <name val="Calibri"/>
      <family val="2"/>
      <scheme val="minor"/>
    </font>
    <font>
      <vertAlign val="superscript"/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vertAlign val="subscript"/>
      <sz val="11"/>
      <color theme="9"/>
      <name val="Calibri"/>
      <family val="2"/>
      <scheme val="minor"/>
    </font>
    <font>
      <vertAlign val="superscript"/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vertAlign val="superscript"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1" fillId="3" borderId="0" xfId="0" applyFont="1" applyFill="1"/>
    <xf numFmtId="0" fontId="10" fillId="0" borderId="0" xfId="0" applyFont="1"/>
    <xf numFmtId="0" fontId="13" fillId="0" borderId="0" xfId="0" applyFont="1"/>
    <xf numFmtId="0" fontId="16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Intro!$C$30</c:f>
              <c:strCache>
                <c:ptCount val="1"/>
                <c:pt idx="0">
                  <c:v>Cost function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Intro!$B$31:$B$40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Intro!$C$31:$C$40</c:f>
              <c:numCache>
                <c:formatCode>General</c:formatCode>
                <c:ptCount val="10"/>
                <c:pt idx="0">
                  <c:v>0.55545467598280884</c:v>
                </c:pt>
                <c:pt idx="1">
                  <c:v>0.55064954157262302</c:v>
                </c:pt>
                <c:pt idx="2">
                  <c:v>0.51631596639761934</c:v>
                </c:pt>
                <c:pt idx="3">
                  <c:v>0.32223667680946988</c:v>
                </c:pt>
                <c:pt idx="4">
                  <c:v>3.6639404137414331E-9</c:v>
                </c:pt>
                <c:pt idx="5">
                  <c:v>0.32223647694820928</c:v>
                </c:pt>
                <c:pt idx="6">
                  <c:v>0.51630509730502683</c:v>
                </c:pt>
                <c:pt idx="7">
                  <c:v>0.55007442379700022</c:v>
                </c:pt>
                <c:pt idx="8">
                  <c:v>0.55481058295387475</c:v>
                </c:pt>
                <c:pt idx="9">
                  <c:v>0.55545467598280884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71-4925-B43B-78E7EAA9A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260984"/>
        <c:axId val="706270168"/>
      </c:scatterChart>
      <c:valAx>
        <c:axId val="70626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</a:t>
                </a:r>
              </a:p>
            </c:rich>
          </c:tx>
          <c:layout>
            <c:manualLayout>
              <c:xMode val="edge"/>
              <c:yMode val="edge"/>
              <c:x val="0.42561779777527808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70168"/>
        <c:crosses val="autoZero"/>
        <c:crossBetween val="midCat"/>
      </c:valAx>
      <c:valAx>
        <c:axId val="70627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60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 Function'!$A$13:$A$22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'Cost Function'!$C$13:$C$22</c:f>
              <c:numCache>
                <c:formatCode>General</c:formatCode>
                <c:ptCount val="10"/>
                <c:pt idx="0">
                  <c:v>0.58007162583140515</c:v>
                </c:pt>
                <c:pt idx="1">
                  <c:v>0.55064954157262302</c:v>
                </c:pt>
                <c:pt idx="2">
                  <c:v>0.51631596639761934</c:v>
                </c:pt>
                <c:pt idx="3">
                  <c:v>0.32223667680946988</c:v>
                </c:pt>
                <c:pt idx="4">
                  <c:v>3.6639404137414331E-9</c:v>
                </c:pt>
                <c:pt idx="5">
                  <c:v>0.32223647694820928</c:v>
                </c:pt>
                <c:pt idx="6">
                  <c:v>0.51630509730502683</c:v>
                </c:pt>
                <c:pt idx="7">
                  <c:v>0.55007442379700022</c:v>
                </c:pt>
                <c:pt idx="8">
                  <c:v>0.55481058295387475</c:v>
                </c:pt>
                <c:pt idx="9">
                  <c:v>0.55545467598280884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72-4AFE-BCCD-35C6D25B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210800"/>
        <c:axId val="706228512"/>
      </c:scatterChart>
      <c:valAx>
        <c:axId val="70621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28512"/>
        <c:crosses val="autoZero"/>
        <c:crossBetween val="midCat"/>
      </c:valAx>
      <c:valAx>
        <c:axId val="7062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1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485775</xdr:colOff>
      <xdr:row>12</xdr:row>
      <xdr:rowOff>114300</xdr:rowOff>
    </xdr:from>
    <xdr:to>
      <xdr:col>21</xdr:col>
      <xdr:colOff>342900</xdr:colOff>
      <xdr:row>13</xdr:row>
      <xdr:rowOff>180975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953B3B8-9DB4-4B66-952B-ED74B0AC8AF9}"/>
            </a:ext>
          </a:extLst>
        </xdr:cNvPr>
        <xdr:cNvSpPr txBox="1"/>
      </xdr:nvSpPr>
      <xdr:spPr>
        <a:xfrm>
          <a:off x="9629775" y="240030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-25000">
              <a:solidFill>
                <a:schemeClr val="accent6"/>
              </a:solidFill>
            </a:rPr>
            <a:t>1</a:t>
          </a:r>
          <a:r>
            <a:rPr lang="en-US" sz="1100">
              <a:solidFill>
                <a:schemeClr val="accent6"/>
              </a:solidFill>
            </a:rPr>
            <a:t>w</a:t>
          </a:r>
          <a:r>
            <a:rPr lang="en-US" sz="1100" baseline="30000">
              <a:solidFill>
                <a:schemeClr val="accent6"/>
              </a:solidFill>
            </a:rPr>
            <a:t>1</a:t>
          </a:r>
        </a:p>
      </xdr:txBody>
    </xdr:sp>
    <xdr:clientData/>
  </xdr:twoCellAnchor>
  <xdr:twoCellAnchor>
    <xdr:from>
      <xdr:col>20</xdr:col>
      <xdr:colOff>466725</xdr:colOff>
      <xdr:row>10</xdr:row>
      <xdr:rowOff>9525</xdr:rowOff>
    </xdr:from>
    <xdr:to>
      <xdr:col>21</xdr:col>
      <xdr:colOff>323850</xdr:colOff>
      <xdr:row>11</xdr:row>
      <xdr:rowOff>76200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BBD8796-E4DF-406C-9B96-CE36EA961668}"/>
            </a:ext>
          </a:extLst>
        </xdr:cNvPr>
        <xdr:cNvSpPr txBox="1"/>
      </xdr:nvSpPr>
      <xdr:spPr>
        <a:xfrm>
          <a:off x="9610725" y="1914525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-25000">
              <a:solidFill>
                <a:schemeClr val="accent2"/>
              </a:solidFill>
            </a:rPr>
            <a:t>1</a:t>
          </a:r>
          <a:r>
            <a:rPr lang="en-US" sz="1100">
              <a:solidFill>
                <a:schemeClr val="accent2"/>
              </a:solidFill>
            </a:rPr>
            <a:t>w</a:t>
          </a:r>
          <a:r>
            <a:rPr lang="en-US" sz="1100" baseline="30000">
              <a:solidFill>
                <a:schemeClr val="accent2"/>
              </a:solidFill>
            </a:rPr>
            <a:t>0</a:t>
          </a:r>
        </a:p>
      </xdr:txBody>
    </xdr:sp>
    <xdr:clientData/>
  </xdr:twoCellAnchor>
  <xdr:twoCellAnchor>
    <xdr:from>
      <xdr:col>6</xdr:col>
      <xdr:colOff>409575</xdr:colOff>
      <xdr:row>5</xdr:row>
      <xdr:rowOff>76200</xdr:rowOff>
    </xdr:from>
    <xdr:to>
      <xdr:col>7</xdr:col>
      <xdr:colOff>390525</xdr:colOff>
      <xdr:row>8</xdr:row>
      <xdr:rowOff>95250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638D434-0777-4348-BED8-16C049E243DC}"/>
            </a:ext>
          </a:extLst>
        </xdr:cNvPr>
        <xdr:cNvSpPr/>
      </xdr:nvSpPr>
      <xdr:spPr>
        <a:xfrm>
          <a:off x="5286375" y="1028700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 baseline="30000"/>
            <a:t>(0)</a:t>
          </a:r>
        </a:p>
      </xdr:txBody>
    </xdr:sp>
    <xdr:clientData/>
  </xdr:twoCellAnchor>
  <xdr:twoCellAnchor>
    <xdr:from>
      <xdr:col>7</xdr:col>
      <xdr:colOff>390525</xdr:colOff>
      <xdr:row>6</xdr:row>
      <xdr:rowOff>180975</xdr:rowOff>
    </xdr:from>
    <xdr:to>
      <xdr:col>9</xdr:col>
      <xdr:colOff>152400</xdr:colOff>
      <xdr:row>6</xdr:row>
      <xdr:rowOff>180975</xdr:rowOff>
    </xdr:to>
    <xdr:cxnSp macro="">
      <xdr:nvCxnSpPr>
        <xdr:cNvPr id="9" name="Straight Arrow Connector 8" descr="w1">
          <a:extLst>
            <a:ext uri="{FF2B5EF4-FFF2-40B4-BE49-F238E27FC236}">
              <a16:creationId xmlns:a16="http://schemas.microsoft.com/office/drawing/2014/main" id="{160DB0AB-1F5B-4240-94D3-56BD775FF709}"/>
            </a:ext>
          </a:extLst>
        </xdr:cNvPr>
        <xdr:cNvCxnSpPr>
          <a:stCxn id="2" idx="6"/>
          <a:endCxn id="22" idx="2"/>
        </xdr:cNvCxnSpPr>
      </xdr:nvCxnSpPr>
      <xdr:spPr>
        <a:xfrm>
          <a:off x="5876925" y="1323975"/>
          <a:ext cx="981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5</xdr:row>
      <xdr:rowOff>76200</xdr:rowOff>
    </xdr:from>
    <xdr:to>
      <xdr:col>10</xdr:col>
      <xdr:colOff>133350</xdr:colOff>
      <xdr:row>8</xdr:row>
      <xdr:rowOff>95250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543C399B-4783-44CC-82F7-E7BC20DC48E8}"/>
            </a:ext>
          </a:extLst>
        </xdr:cNvPr>
        <xdr:cNvSpPr/>
      </xdr:nvSpPr>
      <xdr:spPr>
        <a:xfrm>
          <a:off x="6858000" y="1028700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 baseline="30000"/>
            <a:t>(1)</a:t>
          </a:r>
        </a:p>
      </xdr:txBody>
    </xdr:sp>
    <xdr:clientData/>
  </xdr:twoCellAnchor>
  <xdr:twoCellAnchor>
    <xdr:from>
      <xdr:col>8</xdr:col>
      <xdr:colOff>95250</xdr:colOff>
      <xdr:row>5</xdr:row>
      <xdr:rowOff>57150</xdr:rowOff>
    </xdr:from>
    <xdr:to>
      <xdr:col>8</xdr:col>
      <xdr:colOff>561975</xdr:colOff>
      <xdr:row>6</xdr:row>
      <xdr:rowOff>123825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211327A-FED4-46D1-A986-F2530C4DB662}"/>
            </a:ext>
          </a:extLst>
        </xdr:cNvPr>
        <xdr:cNvSpPr txBox="1"/>
      </xdr:nvSpPr>
      <xdr:spPr>
        <a:xfrm>
          <a:off x="6191250" y="100965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w</a:t>
          </a:r>
        </a:p>
      </xdr:txBody>
    </xdr:sp>
    <xdr:clientData/>
  </xdr:twoCellAnchor>
  <xdr:twoCellAnchor>
    <xdr:from>
      <xdr:col>9</xdr:col>
      <xdr:colOff>257175</xdr:colOff>
      <xdr:row>9</xdr:row>
      <xdr:rowOff>19050</xdr:rowOff>
    </xdr:from>
    <xdr:to>
      <xdr:col>10</xdr:col>
      <xdr:colOff>114300</xdr:colOff>
      <xdr:row>10</xdr:row>
      <xdr:rowOff>85725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1C9EA94-EBAE-410F-A607-7BEAFAF7516B}"/>
            </a:ext>
          </a:extLst>
        </xdr:cNvPr>
        <xdr:cNvSpPr txBox="1"/>
      </xdr:nvSpPr>
      <xdr:spPr>
        <a:xfrm>
          <a:off x="6962775" y="173355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19</xdr:col>
      <xdr:colOff>409575</xdr:colOff>
      <xdr:row>5</xdr:row>
      <xdr:rowOff>76200</xdr:rowOff>
    </xdr:from>
    <xdr:to>
      <xdr:col>20</xdr:col>
      <xdr:colOff>390525</xdr:colOff>
      <xdr:row>8</xdr:row>
      <xdr:rowOff>95250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AF1D132-DF72-462D-A901-A2378A5291AC}"/>
            </a:ext>
          </a:extLst>
        </xdr:cNvPr>
        <xdr:cNvSpPr/>
      </xdr:nvSpPr>
      <xdr:spPr>
        <a:xfrm>
          <a:off x="5286375" y="1028700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-25000"/>
            <a:t>0</a:t>
          </a:r>
          <a:r>
            <a:rPr lang="en-US" sz="1100"/>
            <a:t>a</a:t>
          </a:r>
          <a:r>
            <a:rPr lang="en-US" sz="1100" baseline="30000"/>
            <a:t>(0)</a:t>
          </a:r>
        </a:p>
      </xdr:txBody>
    </xdr:sp>
    <xdr:clientData/>
  </xdr:twoCellAnchor>
  <xdr:twoCellAnchor>
    <xdr:from>
      <xdr:col>20</xdr:col>
      <xdr:colOff>390525</xdr:colOff>
      <xdr:row>6</xdr:row>
      <xdr:rowOff>180975</xdr:rowOff>
    </xdr:from>
    <xdr:to>
      <xdr:col>22</xdr:col>
      <xdr:colOff>214312</xdr:colOff>
      <xdr:row>6</xdr:row>
      <xdr:rowOff>180975</xdr:rowOff>
    </xdr:to>
    <xdr:cxnSp macro="">
      <xdr:nvCxnSpPr>
        <xdr:cNvPr id="28" name="Straight Arrow Connector 27" descr="w1">
          <a:extLst>
            <a:ext uri="{FF2B5EF4-FFF2-40B4-BE49-F238E27FC236}">
              <a16:creationId xmlns:a16="http://schemas.microsoft.com/office/drawing/2014/main" id="{0B5F8F8F-3059-442D-8AE3-3B484757FDD4}"/>
            </a:ext>
          </a:extLst>
        </xdr:cNvPr>
        <xdr:cNvCxnSpPr>
          <a:stCxn id="27" idx="6"/>
          <a:endCxn id="29" idx="2"/>
        </xdr:cNvCxnSpPr>
      </xdr:nvCxnSpPr>
      <xdr:spPr>
        <a:xfrm>
          <a:off x="9534525" y="1323975"/>
          <a:ext cx="10429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214312</xdr:colOff>
      <xdr:row>5</xdr:row>
      <xdr:rowOff>76200</xdr:rowOff>
    </xdr:from>
    <xdr:to>
      <xdr:col>23</xdr:col>
      <xdr:colOff>195262</xdr:colOff>
      <xdr:row>8</xdr:row>
      <xdr:rowOff>95250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8B593207-026D-4DE0-9E1E-CF07CD90FC2F}"/>
            </a:ext>
          </a:extLst>
        </xdr:cNvPr>
        <xdr:cNvSpPr/>
      </xdr:nvSpPr>
      <xdr:spPr>
        <a:xfrm>
          <a:off x="10577512" y="1028700"/>
          <a:ext cx="590550" cy="5905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-25000"/>
            <a:t>0</a:t>
          </a:r>
          <a:r>
            <a:rPr lang="en-US" sz="1100"/>
            <a:t>a</a:t>
          </a:r>
          <a:r>
            <a:rPr lang="en-US" sz="1100" baseline="30000"/>
            <a:t>(1)</a:t>
          </a:r>
        </a:p>
      </xdr:txBody>
    </xdr:sp>
    <xdr:clientData/>
  </xdr:twoCellAnchor>
  <xdr:twoCellAnchor>
    <xdr:from>
      <xdr:col>21</xdr:col>
      <xdr:colOff>95250</xdr:colOff>
      <xdr:row>5</xdr:row>
      <xdr:rowOff>57150</xdr:rowOff>
    </xdr:from>
    <xdr:to>
      <xdr:col>21</xdr:col>
      <xdr:colOff>561975</xdr:colOff>
      <xdr:row>6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23FAAEA-C3A4-4267-8970-9985114AD390}"/>
            </a:ext>
          </a:extLst>
        </xdr:cNvPr>
        <xdr:cNvSpPr txBox="1"/>
      </xdr:nvSpPr>
      <xdr:spPr>
        <a:xfrm>
          <a:off x="6191250" y="100965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-25000">
              <a:solidFill>
                <a:schemeClr val="accent2"/>
              </a:solidFill>
            </a:rPr>
            <a:t>0</a:t>
          </a:r>
          <a:r>
            <a:rPr lang="en-US" sz="1100">
              <a:solidFill>
                <a:schemeClr val="accent2"/>
              </a:solidFill>
            </a:rPr>
            <a:t>w</a:t>
          </a:r>
          <a:r>
            <a:rPr lang="en-US" sz="1100" baseline="30000">
              <a:solidFill>
                <a:schemeClr val="accent2"/>
              </a:solidFill>
            </a:rPr>
            <a:t>0</a:t>
          </a:r>
        </a:p>
      </xdr:txBody>
    </xdr:sp>
    <xdr:clientData/>
  </xdr:twoCellAnchor>
  <xdr:twoCellAnchor>
    <xdr:from>
      <xdr:col>23</xdr:col>
      <xdr:colOff>28575</xdr:colOff>
      <xdr:row>8</xdr:row>
      <xdr:rowOff>95250</xdr:rowOff>
    </xdr:from>
    <xdr:to>
      <xdr:col>23</xdr:col>
      <xdr:colOff>495300</xdr:colOff>
      <xdr:row>9</xdr:row>
      <xdr:rowOff>161925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030627E-62BF-4B0B-8BCD-845C5436CD7D}"/>
            </a:ext>
          </a:extLst>
        </xdr:cNvPr>
        <xdr:cNvSpPr txBox="1"/>
      </xdr:nvSpPr>
      <xdr:spPr>
        <a:xfrm>
          <a:off x="11001375" y="161925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-25000"/>
            <a:t>1</a:t>
          </a:r>
          <a:r>
            <a:rPr lang="en-US" sz="1100"/>
            <a:t>b</a:t>
          </a:r>
          <a:r>
            <a:rPr lang="en-US" sz="1100" baseline="30000"/>
            <a:t>(0)</a:t>
          </a:r>
        </a:p>
      </xdr:txBody>
    </xdr:sp>
    <xdr:clientData/>
  </xdr:twoCellAnchor>
  <xdr:twoCellAnchor>
    <xdr:from>
      <xdr:col>19</xdr:col>
      <xdr:colOff>428625</xdr:colOff>
      <xdr:row>10</xdr:row>
      <xdr:rowOff>171450</xdr:rowOff>
    </xdr:from>
    <xdr:to>
      <xdr:col>20</xdr:col>
      <xdr:colOff>409575</xdr:colOff>
      <xdr:row>14</xdr:row>
      <xdr:rowOff>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525A1C02-0B73-45A7-9D87-0681C8C11886}"/>
            </a:ext>
          </a:extLst>
        </xdr:cNvPr>
        <xdr:cNvSpPr/>
      </xdr:nvSpPr>
      <xdr:spPr>
        <a:xfrm>
          <a:off x="8963025" y="2076450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-25000"/>
            <a:t>1</a:t>
          </a:r>
          <a:r>
            <a:rPr lang="en-US" sz="1100"/>
            <a:t>a</a:t>
          </a:r>
          <a:r>
            <a:rPr lang="en-US" sz="1100" baseline="30000"/>
            <a:t>(0)</a:t>
          </a:r>
        </a:p>
      </xdr:txBody>
    </xdr:sp>
    <xdr:clientData/>
  </xdr:twoCellAnchor>
  <xdr:twoCellAnchor>
    <xdr:from>
      <xdr:col>20</xdr:col>
      <xdr:colOff>409575</xdr:colOff>
      <xdr:row>8</xdr:row>
      <xdr:rowOff>8766</xdr:rowOff>
    </xdr:from>
    <xdr:to>
      <xdr:col>22</xdr:col>
      <xdr:colOff>300796</xdr:colOff>
      <xdr:row>12</xdr:row>
      <xdr:rowOff>85725</xdr:rowOff>
    </xdr:to>
    <xdr:cxnSp macro="">
      <xdr:nvCxnSpPr>
        <xdr:cNvPr id="33" name="Straight Arrow Connector 32" descr="w1">
          <a:extLst>
            <a:ext uri="{FF2B5EF4-FFF2-40B4-BE49-F238E27FC236}">
              <a16:creationId xmlns:a16="http://schemas.microsoft.com/office/drawing/2014/main" id="{816BD4F2-AE71-462B-B382-8B3BC375491E}"/>
            </a:ext>
          </a:extLst>
        </xdr:cNvPr>
        <xdr:cNvCxnSpPr>
          <a:stCxn id="32" idx="6"/>
          <a:endCxn id="29" idx="3"/>
        </xdr:cNvCxnSpPr>
      </xdr:nvCxnSpPr>
      <xdr:spPr>
        <a:xfrm flipV="1">
          <a:off x="9553575" y="1532766"/>
          <a:ext cx="1110421" cy="8389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542925</xdr:colOff>
      <xdr:row>8</xdr:row>
      <xdr:rowOff>9525</xdr:rowOff>
    </xdr:from>
    <xdr:to>
      <xdr:col>21</xdr:col>
      <xdr:colOff>400050</xdr:colOff>
      <xdr:row>9</xdr:row>
      <xdr:rowOff>76200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19E2FDA-3296-422F-90E9-2E46EB031771}"/>
            </a:ext>
          </a:extLst>
        </xdr:cNvPr>
        <xdr:cNvSpPr txBox="1"/>
      </xdr:nvSpPr>
      <xdr:spPr>
        <a:xfrm>
          <a:off x="9686925" y="1533525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-25000">
              <a:solidFill>
                <a:schemeClr val="accent6"/>
              </a:solidFill>
            </a:rPr>
            <a:t>0</a:t>
          </a:r>
          <a:r>
            <a:rPr lang="en-US" sz="1100">
              <a:solidFill>
                <a:schemeClr val="accent6"/>
              </a:solidFill>
            </a:rPr>
            <a:t>w</a:t>
          </a:r>
          <a:r>
            <a:rPr lang="en-US" sz="1100" baseline="30000">
              <a:solidFill>
                <a:schemeClr val="accent6"/>
              </a:solidFill>
            </a:rPr>
            <a:t>1</a:t>
          </a:r>
        </a:p>
      </xdr:txBody>
    </xdr:sp>
    <xdr:clientData/>
  </xdr:twoCellAnchor>
  <xdr:twoCellAnchor>
    <xdr:from>
      <xdr:col>19</xdr:col>
      <xdr:colOff>485775</xdr:colOff>
      <xdr:row>16</xdr:row>
      <xdr:rowOff>76200</xdr:rowOff>
    </xdr:from>
    <xdr:to>
      <xdr:col>20</xdr:col>
      <xdr:colOff>466725</xdr:colOff>
      <xdr:row>19</xdr:row>
      <xdr:rowOff>95250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F3694EEA-1D7F-4ADF-9F8A-CF0C20E6B219}"/>
            </a:ext>
          </a:extLst>
        </xdr:cNvPr>
        <xdr:cNvSpPr/>
      </xdr:nvSpPr>
      <xdr:spPr>
        <a:xfrm>
          <a:off x="9020175" y="3124200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-25000"/>
            <a:t>2</a:t>
          </a:r>
          <a:r>
            <a:rPr lang="en-US" sz="1100"/>
            <a:t>a</a:t>
          </a:r>
          <a:r>
            <a:rPr lang="en-US" sz="1100" baseline="30000"/>
            <a:t>(0)</a:t>
          </a:r>
        </a:p>
      </xdr:txBody>
    </xdr:sp>
    <xdr:clientData/>
  </xdr:twoCellAnchor>
  <xdr:twoCellAnchor>
    <xdr:from>
      <xdr:col>20</xdr:col>
      <xdr:colOff>466725</xdr:colOff>
      <xdr:row>13</xdr:row>
      <xdr:rowOff>104016</xdr:rowOff>
    </xdr:from>
    <xdr:to>
      <xdr:col>22</xdr:col>
      <xdr:colOff>296034</xdr:colOff>
      <xdr:row>17</xdr:row>
      <xdr:rowOff>180975</xdr:rowOff>
    </xdr:to>
    <xdr:cxnSp macro="">
      <xdr:nvCxnSpPr>
        <xdr:cNvPr id="38" name="Straight Arrow Connector 37" descr="w1">
          <a:extLst>
            <a:ext uri="{FF2B5EF4-FFF2-40B4-BE49-F238E27FC236}">
              <a16:creationId xmlns:a16="http://schemas.microsoft.com/office/drawing/2014/main" id="{65F08746-8A43-47AB-915F-76949D4BC55C}"/>
            </a:ext>
          </a:extLst>
        </xdr:cNvPr>
        <xdr:cNvCxnSpPr>
          <a:stCxn id="37" idx="6"/>
        </xdr:cNvCxnSpPr>
      </xdr:nvCxnSpPr>
      <xdr:spPr>
        <a:xfrm flipV="1">
          <a:off x="9610725" y="2580516"/>
          <a:ext cx="1048509" cy="8389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214312</xdr:colOff>
      <xdr:row>11</xdr:row>
      <xdr:rowOff>28575</xdr:rowOff>
    </xdr:from>
    <xdr:to>
      <xdr:col>23</xdr:col>
      <xdr:colOff>195262</xdr:colOff>
      <xdr:row>14</xdr:row>
      <xdr:rowOff>47625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456C5447-FC98-4BDE-8B37-9F9F0B01D072}"/>
            </a:ext>
          </a:extLst>
        </xdr:cNvPr>
        <xdr:cNvSpPr/>
      </xdr:nvSpPr>
      <xdr:spPr>
        <a:xfrm>
          <a:off x="10577512" y="2124075"/>
          <a:ext cx="590550" cy="5905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-25000"/>
            <a:t>1</a:t>
          </a:r>
          <a:r>
            <a:rPr lang="en-US" sz="1100"/>
            <a:t>a</a:t>
          </a:r>
          <a:r>
            <a:rPr lang="en-US" sz="1100" baseline="30000"/>
            <a:t>(1)</a:t>
          </a:r>
        </a:p>
      </xdr:txBody>
    </xdr:sp>
    <xdr:clientData/>
  </xdr:twoCellAnchor>
  <xdr:twoCellAnchor>
    <xdr:from>
      <xdr:col>20</xdr:col>
      <xdr:colOff>466725</xdr:colOff>
      <xdr:row>8</xdr:row>
      <xdr:rowOff>8766</xdr:rowOff>
    </xdr:from>
    <xdr:to>
      <xdr:col>22</xdr:col>
      <xdr:colOff>300796</xdr:colOff>
      <xdr:row>17</xdr:row>
      <xdr:rowOff>180975</xdr:rowOff>
    </xdr:to>
    <xdr:cxnSp macro="">
      <xdr:nvCxnSpPr>
        <xdr:cNvPr id="40" name="Straight Arrow Connector 39" descr="w1">
          <a:extLst>
            <a:ext uri="{FF2B5EF4-FFF2-40B4-BE49-F238E27FC236}">
              <a16:creationId xmlns:a16="http://schemas.microsoft.com/office/drawing/2014/main" id="{989FE75F-456E-4755-ACC3-48413F5E2394}"/>
            </a:ext>
          </a:extLst>
        </xdr:cNvPr>
        <xdr:cNvCxnSpPr>
          <a:stCxn id="37" idx="6"/>
          <a:endCxn id="29" idx="3"/>
        </xdr:cNvCxnSpPr>
      </xdr:nvCxnSpPr>
      <xdr:spPr>
        <a:xfrm flipV="1">
          <a:off x="9610725" y="1532766"/>
          <a:ext cx="1053271" cy="18867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409575</xdr:colOff>
      <xdr:row>12</xdr:row>
      <xdr:rowOff>85725</xdr:rowOff>
    </xdr:from>
    <xdr:to>
      <xdr:col>22</xdr:col>
      <xdr:colOff>300796</xdr:colOff>
      <xdr:row>13</xdr:row>
      <xdr:rowOff>151641</xdr:rowOff>
    </xdr:to>
    <xdr:cxnSp macro="">
      <xdr:nvCxnSpPr>
        <xdr:cNvPr id="46" name="Straight Arrow Connector 45" descr="w1">
          <a:extLst>
            <a:ext uri="{FF2B5EF4-FFF2-40B4-BE49-F238E27FC236}">
              <a16:creationId xmlns:a16="http://schemas.microsoft.com/office/drawing/2014/main" id="{2ED8E5C5-5E89-4077-8BFC-655E0975F6E7}"/>
            </a:ext>
          </a:extLst>
        </xdr:cNvPr>
        <xdr:cNvCxnSpPr>
          <a:stCxn id="32" idx="6"/>
          <a:endCxn id="39" idx="3"/>
        </xdr:cNvCxnSpPr>
      </xdr:nvCxnSpPr>
      <xdr:spPr>
        <a:xfrm>
          <a:off x="9553575" y="2371725"/>
          <a:ext cx="1110421" cy="256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14</xdr:row>
      <xdr:rowOff>66675</xdr:rowOff>
    </xdr:from>
    <xdr:to>
      <xdr:col>23</xdr:col>
      <xdr:colOff>495300</xdr:colOff>
      <xdr:row>15</xdr:row>
      <xdr:rowOff>133350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BF8B49C-1CDA-4421-A098-EC264E21A417}"/>
            </a:ext>
          </a:extLst>
        </xdr:cNvPr>
        <xdr:cNvSpPr txBox="1"/>
      </xdr:nvSpPr>
      <xdr:spPr>
        <a:xfrm>
          <a:off x="11001375" y="2733675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-25000"/>
            <a:t>1</a:t>
          </a:r>
          <a:r>
            <a:rPr lang="en-US" sz="1100"/>
            <a:t>b</a:t>
          </a:r>
          <a:r>
            <a:rPr lang="en-US" sz="1100" baseline="30000"/>
            <a:t>(1)</a:t>
          </a:r>
        </a:p>
      </xdr:txBody>
    </xdr:sp>
    <xdr:clientData/>
  </xdr:twoCellAnchor>
  <xdr:twoCellAnchor>
    <xdr:from>
      <xdr:col>20</xdr:col>
      <xdr:colOff>390525</xdr:colOff>
      <xdr:row>6</xdr:row>
      <xdr:rowOff>180975</xdr:rowOff>
    </xdr:from>
    <xdr:to>
      <xdr:col>22</xdr:col>
      <xdr:colOff>214312</xdr:colOff>
      <xdr:row>12</xdr:row>
      <xdr:rowOff>133350</xdr:rowOff>
    </xdr:to>
    <xdr:cxnSp macro="">
      <xdr:nvCxnSpPr>
        <xdr:cNvPr id="50" name="Straight Arrow Connector 49" descr="w1">
          <a:extLst>
            <a:ext uri="{FF2B5EF4-FFF2-40B4-BE49-F238E27FC236}">
              <a16:creationId xmlns:a16="http://schemas.microsoft.com/office/drawing/2014/main" id="{4C9BE5B4-F8E6-47BB-BB7D-D217019FDBE3}"/>
            </a:ext>
          </a:extLst>
        </xdr:cNvPr>
        <xdr:cNvCxnSpPr>
          <a:stCxn id="27" idx="6"/>
          <a:endCxn id="39" idx="2"/>
        </xdr:cNvCxnSpPr>
      </xdr:nvCxnSpPr>
      <xdr:spPr>
        <a:xfrm>
          <a:off x="9534525" y="1323975"/>
          <a:ext cx="1042987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428625</xdr:colOff>
      <xdr:row>15</xdr:row>
      <xdr:rowOff>28575</xdr:rowOff>
    </xdr:from>
    <xdr:to>
      <xdr:col>21</xdr:col>
      <xdr:colOff>285750</xdr:colOff>
      <xdr:row>16</xdr:row>
      <xdr:rowOff>95250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1580650-2C79-4791-ADAB-F91BAEC0AE52}"/>
            </a:ext>
          </a:extLst>
        </xdr:cNvPr>
        <xdr:cNvSpPr txBox="1"/>
      </xdr:nvSpPr>
      <xdr:spPr>
        <a:xfrm>
          <a:off x="9572625" y="2886075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-25000">
              <a:solidFill>
                <a:schemeClr val="accent2"/>
              </a:solidFill>
            </a:rPr>
            <a:t>2</a:t>
          </a:r>
          <a:r>
            <a:rPr lang="en-US" sz="1100">
              <a:solidFill>
                <a:schemeClr val="accent2"/>
              </a:solidFill>
            </a:rPr>
            <a:t>w</a:t>
          </a:r>
          <a:r>
            <a:rPr lang="en-US" sz="1100" baseline="30000">
              <a:solidFill>
                <a:schemeClr val="accent2"/>
              </a:solidFill>
            </a:rPr>
            <a:t>0</a:t>
          </a:r>
        </a:p>
      </xdr:txBody>
    </xdr:sp>
    <xdr:clientData/>
  </xdr:twoCellAnchor>
  <xdr:twoCellAnchor>
    <xdr:from>
      <xdr:col>21</xdr:col>
      <xdr:colOff>361950</xdr:colOff>
      <xdr:row>14</xdr:row>
      <xdr:rowOff>171450</xdr:rowOff>
    </xdr:from>
    <xdr:to>
      <xdr:col>22</xdr:col>
      <xdr:colOff>219075</xdr:colOff>
      <xdr:row>16</xdr:row>
      <xdr:rowOff>47625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5C1FACB-0E13-416F-AB2F-5059F855216F}"/>
            </a:ext>
          </a:extLst>
        </xdr:cNvPr>
        <xdr:cNvSpPr txBox="1"/>
      </xdr:nvSpPr>
      <xdr:spPr>
        <a:xfrm>
          <a:off x="10115550" y="283845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-25000">
              <a:solidFill>
                <a:schemeClr val="accent6"/>
              </a:solidFill>
            </a:rPr>
            <a:t>2</a:t>
          </a:r>
          <a:r>
            <a:rPr lang="en-US" sz="1100">
              <a:solidFill>
                <a:schemeClr val="accent6"/>
              </a:solidFill>
            </a:rPr>
            <a:t>w</a:t>
          </a:r>
          <a:r>
            <a:rPr lang="en-US" sz="1100" baseline="30000">
              <a:solidFill>
                <a:schemeClr val="accent6"/>
              </a:solidFill>
            </a:rPr>
            <a:t>1</a:t>
          </a:r>
        </a:p>
      </xdr:txBody>
    </xdr:sp>
    <xdr:clientData/>
  </xdr:twoCellAnchor>
  <xdr:twoCellAnchor>
    <xdr:from>
      <xdr:col>24</xdr:col>
      <xdr:colOff>419100</xdr:colOff>
      <xdr:row>6</xdr:row>
      <xdr:rowOff>123825</xdr:rowOff>
    </xdr:from>
    <xdr:to>
      <xdr:col>25</xdr:col>
      <xdr:colOff>400050</xdr:colOff>
      <xdr:row>9</xdr:row>
      <xdr:rowOff>142875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CE758DF-E805-4183-8506-3220E62E4151}"/>
            </a:ext>
          </a:extLst>
        </xdr:cNvPr>
        <xdr:cNvSpPr/>
      </xdr:nvSpPr>
      <xdr:spPr>
        <a:xfrm>
          <a:off x="12001500" y="1266825"/>
          <a:ext cx="5905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 baseline="30000"/>
            <a:t>(2)</a:t>
          </a:r>
        </a:p>
      </xdr:txBody>
    </xdr:sp>
    <xdr:clientData/>
  </xdr:twoCellAnchor>
  <xdr:twoCellAnchor>
    <xdr:from>
      <xdr:col>23</xdr:col>
      <xdr:colOff>195262</xdr:colOff>
      <xdr:row>6</xdr:row>
      <xdr:rowOff>180975</xdr:rowOff>
    </xdr:from>
    <xdr:to>
      <xdr:col>24</xdr:col>
      <xdr:colOff>505584</xdr:colOff>
      <xdr:row>7</xdr:row>
      <xdr:rowOff>19809</xdr:rowOff>
    </xdr:to>
    <xdr:cxnSp macro="">
      <xdr:nvCxnSpPr>
        <xdr:cNvPr id="58" name="Straight Arrow Connector 57" descr="w1">
          <a:extLst>
            <a:ext uri="{FF2B5EF4-FFF2-40B4-BE49-F238E27FC236}">
              <a16:creationId xmlns:a16="http://schemas.microsoft.com/office/drawing/2014/main" id="{F5C7554B-4EBC-4555-8040-D740DF66346D}"/>
            </a:ext>
          </a:extLst>
        </xdr:cNvPr>
        <xdr:cNvCxnSpPr>
          <a:stCxn id="29" idx="6"/>
          <a:endCxn id="57" idx="1"/>
        </xdr:cNvCxnSpPr>
      </xdr:nvCxnSpPr>
      <xdr:spPr>
        <a:xfrm>
          <a:off x="11168062" y="1323975"/>
          <a:ext cx="919922" cy="293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195262</xdr:colOff>
      <xdr:row>9</xdr:row>
      <xdr:rowOff>56391</xdr:rowOff>
    </xdr:from>
    <xdr:to>
      <xdr:col>24</xdr:col>
      <xdr:colOff>505584</xdr:colOff>
      <xdr:row>12</xdr:row>
      <xdr:rowOff>133350</xdr:rowOff>
    </xdr:to>
    <xdr:cxnSp macro="">
      <xdr:nvCxnSpPr>
        <xdr:cNvPr id="63" name="Straight Arrow Connector 62" descr="w1">
          <a:extLst>
            <a:ext uri="{FF2B5EF4-FFF2-40B4-BE49-F238E27FC236}">
              <a16:creationId xmlns:a16="http://schemas.microsoft.com/office/drawing/2014/main" id="{2CA626C6-D040-4573-8F5C-FC65319ECF7E}"/>
            </a:ext>
          </a:extLst>
        </xdr:cNvPr>
        <xdr:cNvCxnSpPr>
          <a:stCxn id="39" idx="6"/>
          <a:endCxn id="57" idx="3"/>
        </xdr:cNvCxnSpPr>
      </xdr:nvCxnSpPr>
      <xdr:spPr>
        <a:xfrm flipV="1">
          <a:off x="11168062" y="1770891"/>
          <a:ext cx="919922" cy="6484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9</xdr:row>
      <xdr:rowOff>152400</xdr:rowOff>
    </xdr:from>
    <xdr:to>
      <xdr:col>26</xdr:col>
      <xdr:colOff>114300</xdr:colOff>
      <xdr:row>11</xdr:row>
      <xdr:rowOff>28575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0200C1F-3902-471C-8CE4-D81B35B5AC9A}"/>
            </a:ext>
          </a:extLst>
        </xdr:cNvPr>
        <xdr:cNvSpPr txBox="1"/>
      </xdr:nvSpPr>
      <xdr:spPr>
        <a:xfrm>
          <a:off x="12449175" y="186690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-25000"/>
            <a:t>2</a:t>
          </a:r>
          <a:r>
            <a:rPr lang="en-US" sz="1100"/>
            <a:t>b</a:t>
          </a:r>
          <a:r>
            <a:rPr lang="en-US" sz="1100" baseline="30000"/>
            <a:t>(0)</a:t>
          </a:r>
        </a:p>
      </xdr:txBody>
    </xdr:sp>
    <xdr:clientData/>
  </xdr:twoCellAnchor>
  <xdr:twoCellAnchor>
    <xdr:from>
      <xdr:col>23</xdr:col>
      <xdr:colOff>361950</xdr:colOff>
      <xdr:row>10</xdr:row>
      <xdr:rowOff>95250</xdr:rowOff>
    </xdr:from>
    <xdr:to>
      <xdr:col>24</xdr:col>
      <xdr:colOff>219075</xdr:colOff>
      <xdr:row>11</xdr:row>
      <xdr:rowOff>161925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DDFB4F62-E580-4954-B498-853FB663EB63}"/>
            </a:ext>
          </a:extLst>
        </xdr:cNvPr>
        <xdr:cNvSpPr txBox="1"/>
      </xdr:nvSpPr>
      <xdr:spPr>
        <a:xfrm>
          <a:off x="11334750" y="200025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w</a:t>
          </a:r>
          <a:r>
            <a:rPr lang="en-US" sz="1100" baseline="300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23</xdr:col>
      <xdr:colOff>352425</xdr:colOff>
      <xdr:row>6</xdr:row>
      <xdr:rowOff>57150</xdr:rowOff>
    </xdr:from>
    <xdr:to>
      <xdr:col>24</xdr:col>
      <xdr:colOff>209550</xdr:colOff>
      <xdr:row>7</xdr:row>
      <xdr:rowOff>123825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D93A9BA-07C0-445B-9B31-D6E107C48BE9}"/>
            </a:ext>
          </a:extLst>
        </xdr:cNvPr>
        <xdr:cNvSpPr txBox="1"/>
      </xdr:nvSpPr>
      <xdr:spPr>
        <a:xfrm>
          <a:off x="11325225" y="1200150"/>
          <a:ext cx="466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accent1"/>
              </a:solidFill>
            </a:rPr>
            <a:t>w</a:t>
          </a:r>
          <a:r>
            <a:rPr lang="en-US" sz="1100" baseline="300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</xdr:col>
      <xdr:colOff>47625</xdr:colOff>
      <xdr:row>30</xdr:row>
      <xdr:rowOff>4762</xdr:rowOff>
    </xdr:from>
    <xdr:to>
      <xdr:col>11</xdr:col>
      <xdr:colOff>600075</xdr:colOff>
      <xdr:row>43</xdr:row>
      <xdr:rowOff>23812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A973BB83-DE24-4086-B3A3-8786E3CD9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109537</xdr:colOff>
      <xdr:row>52</xdr:row>
      <xdr:rowOff>14287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A808720-1C41-4BFC-AC1C-B4FE917817B8}"/>
            </a:ext>
          </a:extLst>
        </xdr:cNvPr>
        <xdr:cNvSpPr txBox="1"/>
      </xdr:nvSpPr>
      <xdr:spPr>
        <a:xfrm>
          <a:off x="1328737" y="10691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23812</xdr:colOff>
      <xdr:row>52</xdr:row>
      <xdr:rowOff>4762</xdr:rowOff>
    </xdr:from>
    <xdr:ext cx="630108" cy="376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1953335-8335-42B5-8090-62C0A368D9EC}"/>
                </a:ext>
              </a:extLst>
            </xdr:cNvPr>
            <xdr:cNvSpPr txBox="1"/>
          </xdr:nvSpPr>
          <xdr:spPr>
            <a:xfrm>
              <a:off x="633412" y="10682287"/>
              <a:ext cx="63010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</m:num>
                          <m:den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den>
                        </m:f>
                        <m:r>
                          <m:rPr>
                            <m:nor/>
                          </m:rPr>
                          <a:rPr lang="en-US">
                            <a:effectLst/>
                          </a:rPr>
                          <m:t> </m:t>
                        </m:r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</m:num>
                          <m:den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𝜕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den>
                        </m:f>
                        <m:r>
                          <m:rPr>
                            <m:nor/>
                          </m:rPr>
                          <a:rPr lang="en-US">
                            <a:effectLst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1953335-8335-42B5-8090-62C0A368D9EC}"/>
                </a:ext>
              </a:extLst>
            </xdr:cNvPr>
            <xdr:cNvSpPr txBox="1"/>
          </xdr:nvSpPr>
          <xdr:spPr>
            <a:xfrm>
              <a:off x="633412" y="10682287"/>
              <a:ext cx="630108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 "</a:t>
              </a:r>
              <a:r>
                <a:rPr lang="en-US" i="0">
                  <a:effectLst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 "</a:t>
              </a:r>
              <a:r>
                <a:rPr lang="en-US" i="0">
                  <a:effectLst/>
                </a:rPr>
                <a:t> </a:t>
              </a:r>
              <a:r>
                <a:rPr lang="en-US" sz="1100" i="0">
                  <a:effectLst/>
                  <a:latin typeface="Cambria Math" panose="02040503050406030204" pitchFamily="18" charset="0"/>
                </a:rPr>
                <a:t>"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595312</xdr:colOff>
      <xdr:row>56</xdr:row>
      <xdr:rowOff>33337</xdr:rowOff>
    </xdr:from>
    <xdr:ext cx="23300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80BA1F4-B15A-450A-8021-B713A1E0D1A2}"/>
                </a:ext>
              </a:extLst>
            </xdr:cNvPr>
            <xdr:cNvSpPr txBox="1"/>
          </xdr:nvSpPr>
          <xdr:spPr>
            <a:xfrm>
              <a:off x="595312" y="11282362"/>
              <a:ext cx="23300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 =  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i="1" baseline="30000">
                        <a:latin typeface="Cambria Math" panose="02040503050406030204" pitchFamily="18" charset="0"/>
                      </a:rPr>
                      <m:t>(1)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* 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i="1" baseline="30000">
                        <a:latin typeface="Cambria Math" panose="02040503050406030204" pitchFamily="18" charset="0"/>
                      </a:rPr>
                      <m:t>(1)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* 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80BA1F4-B15A-450A-8021-B713A1E0D1A2}"/>
                </a:ext>
              </a:extLst>
            </xdr:cNvPr>
            <xdr:cNvSpPr txBox="1"/>
          </xdr:nvSpPr>
          <xdr:spPr>
            <a:xfrm>
              <a:off x="595312" y="11282362"/>
              <a:ext cx="23300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𝜕𝑏 =  𝜕𝐶/𝜕𝑎</a:t>
              </a:r>
              <a:r>
                <a:rPr lang="en-US" sz="1100" i="0" baseline="30000">
                  <a:latin typeface="Cambria Math" panose="02040503050406030204" pitchFamily="18" charset="0"/>
                </a:rPr>
                <a:t>(1)</a:t>
              </a:r>
              <a:r>
                <a:rPr lang="en-US" sz="1100" i="0">
                  <a:latin typeface="Cambria Math" panose="02040503050406030204" pitchFamily="18" charset="0"/>
                </a:rPr>
                <a:t>* 𝜕𝑎</a:t>
              </a:r>
              <a:r>
                <a:rPr lang="en-US" sz="1100" i="0" baseline="30000">
                  <a:latin typeface="Cambria Math" panose="02040503050406030204" pitchFamily="18" charset="0"/>
                </a:rPr>
                <a:t>(1)</a:t>
              </a:r>
              <a:r>
                <a:rPr lang="en-US" sz="1100" i="0">
                  <a:latin typeface="Cambria Math" panose="02040503050406030204" pitchFamily="18" charset="0"/>
                </a:rPr>
                <a:t>/𝜕𝑍* 𝜕𝑍/𝜕𝑏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585787</xdr:colOff>
      <xdr:row>57</xdr:row>
      <xdr:rowOff>138112</xdr:rowOff>
    </xdr:from>
    <xdr:ext cx="2359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9832AF8-3806-4837-814E-ED0083FCA50D}"/>
                </a:ext>
              </a:extLst>
            </xdr:cNvPr>
            <xdr:cNvSpPr txBox="1"/>
          </xdr:nvSpPr>
          <xdr:spPr>
            <a:xfrm>
              <a:off x="585787" y="11768137"/>
              <a:ext cx="2359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</a:rPr>
                    <m:t>𝜕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𝐶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/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𝜕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𝑤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 =  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𝜕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𝐶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/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𝜕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i="1" baseline="30000">
                      <a:latin typeface="Cambria Math" panose="02040503050406030204" pitchFamily="18" charset="0"/>
                    </a:rPr>
                    <m:t>(1)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* 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𝜕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i="1" baseline="30000">
                      <a:latin typeface="Cambria Math" panose="02040503050406030204" pitchFamily="18" charset="0"/>
                    </a:rPr>
                    <m:t>(1)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/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𝜕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𝑍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* 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𝜕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𝑍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/</m:t>
                  </m:r>
                  <m:r>
                    <a:rPr lang="en-US" sz="1100" i="1">
                      <a:latin typeface="Cambria Math" panose="02040503050406030204" pitchFamily="18" charset="0"/>
                    </a:rPr>
                    <m:t>𝜕</m:t>
                  </m:r>
                </m:oMath>
              </a14:m>
              <a:r>
                <a:rPr lang="en-US" sz="1100"/>
                <a:t>w</a:t>
              </a:r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9832AF8-3806-4837-814E-ED0083FCA50D}"/>
                </a:ext>
              </a:extLst>
            </xdr:cNvPr>
            <xdr:cNvSpPr txBox="1"/>
          </xdr:nvSpPr>
          <xdr:spPr>
            <a:xfrm>
              <a:off x="585787" y="11768137"/>
              <a:ext cx="2359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en-US" sz="1100" i="0">
                  <a:latin typeface="Cambria Math" panose="02040503050406030204" pitchFamily="18" charset="0"/>
                </a:rPr>
                <a:t> =  𝜕𝐶/𝜕𝑎</a:t>
              </a:r>
              <a:r>
                <a:rPr lang="en-US" sz="1100" i="0" baseline="30000">
                  <a:latin typeface="Cambria Math" panose="02040503050406030204" pitchFamily="18" charset="0"/>
                </a:rPr>
                <a:t>(1)</a:t>
              </a:r>
              <a:r>
                <a:rPr lang="en-US" sz="1100" i="0">
                  <a:latin typeface="Cambria Math" panose="02040503050406030204" pitchFamily="18" charset="0"/>
                </a:rPr>
                <a:t>* 𝜕𝑎</a:t>
              </a:r>
              <a:r>
                <a:rPr lang="en-US" sz="1100" i="0" baseline="30000">
                  <a:latin typeface="Cambria Math" panose="02040503050406030204" pitchFamily="18" charset="0"/>
                </a:rPr>
                <a:t>(1)</a:t>
              </a:r>
              <a:r>
                <a:rPr lang="en-US" sz="1100" i="0">
                  <a:latin typeface="Cambria Math" panose="02040503050406030204" pitchFamily="18" charset="0"/>
                </a:rPr>
                <a:t>/𝜕𝑍* 𝜕𝑍/𝜕</a:t>
              </a:r>
              <a:r>
                <a:rPr lang="en-US" sz="1100"/>
                <a:t>w</a:t>
              </a:r>
            </a:p>
          </xdr:txBody>
        </xdr:sp>
      </mc:Fallback>
    </mc:AlternateContent>
    <xdr:clientData/>
  </xdr:oneCellAnchor>
  <xdr:oneCellAnchor>
    <xdr:from>
      <xdr:col>0</xdr:col>
      <xdr:colOff>533399</xdr:colOff>
      <xdr:row>59</xdr:row>
      <xdr:rowOff>0</xdr:rowOff>
    </xdr:from>
    <xdr:ext cx="1266825" cy="352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AEE8BAE-AA30-4D21-9420-043F315AE950}"/>
                </a:ext>
              </a:extLst>
            </xdr:cNvPr>
            <xdr:cNvSpPr txBox="1"/>
          </xdr:nvSpPr>
          <xdr:spPr>
            <a:xfrm>
              <a:off x="533399" y="12011025"/>
              <a:ext cx="1266825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400" i="1">
                          <a:latin typeface="Cambria Math" panose="02040503050406030204" pitchFamily="18" charset="0"/>
                        </a:rPr>
                        <m:t>𝐶</m:t>
                      </m:r>
                    </m:num>
                    <m:den>
                      <m:r>
                        <a:rPr lang="en-US" sz="14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400" i="1">
                          <a:latin typeface="Cambria Math" panose="02040503050406030204" pitchFamily="18" charset="0"/>
                        </a:rPr>
                        <m:t>𝑎</m:t>
                      </m:r>
                      <m:d>
                        <m:dPr>
                          <m:ctrlPr>
                            <a:rPr lang="en-US" sz="1400" i="1" baseline="3000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i="1" baseline="0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d>
                    </m:den>
                  </m:f>
                </m:oMath>
              </a14:m>
              <a:r>
                <a:rPr lang="en-US" sz="1400" b="0" baseline="30000"/>
                <a:t>  =  </a:t>
              </a:r>
              <a:r>
                <a:rPr lang="en-US" sz="1400" b="0" baseline="0"/>
                <a:t>2 (a</a:t>
              </a:r>
              <a:r>
                <a:rPr lang="en-US" sz="1400" b="0" baseline="30000"/>
                <a:t>(1)</a:t>
              </a:r>
              <a:r>
                <a:rPr lang="en-US" sz="1400" b="0" baseline="0"/>
                <a:t> - y)</a:t>
              </a:r>
              <a:endParaRPr lang="en-US" sz="1400" b="0" baseline="30000"/>
            </a:p>
            <a:p>
              <a:endParaRPr lang="en-US" sz="14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AEE8BAE-AA30-4D21-9420-043F315AE950}"/>
                </a:ext>
              </a:extLst>
            </xdr:cNvPr>
            <xdr:cNvSpPr txBox="1"/>
          </xdr:nvSpPr>
          <xdr:spPr>
            <a:xfrm>
              <a:off x="533399" y="12011025"/>
              <a:ext cx="1266825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𝜕𝐶/𝜕𝑎</a:t>
              </a:r>
              <a:r>
                <a:rPr lang="en-US" sz="1400" i="0" baseline="30000">
                  <a:latin typeface="Cambria Math" panose="02040503050406030204" pitchFamily="18" charset="0"/>
                </a:rPr>
                <a:t>(</a:t>
              </a:r>
              <a:r>
                <a:rPr lang="en-US" sz="1400" i="0" baseline="0">
                  <a:latin typeface="Cambria Math" panose="02040503050406030204" pitchFamily="18" charset="0"/>
                </a:rPr>
                <a:t>1</a:t>
              </a:r>
              <a:r>
                <a:rPr lang="en-US" sz="1400" b="0" i="0" baseline="30000">
                  <a:latin typeface="Cambria Math" panose="02040503050406030204" pitchFamily="18" charset="0"/>
                </a:rPr>
                <a:t>) </a:t>
              </a:r>
              <a:r>
                <a:rPr lang="en-US" sz="1400" b="0" baseline="30000"/>
                <a:t>  =  </a:t>
              </a:r>
              <a:r>
                <a:rPr lang="en-US" sz="1400" b="0" baseline="0"/>
                <a:t>2 (a</a:t>
              </a:r>
              <a:r>
                <a:rPr lang="en-US" sz="1400" b="0" baseline="30000"/>
                <a:t>(1)</a:t>
              </a:r>
              <a:r>
                <a:rPr lang="en-US" sz="1400" b="0" baseline="0"/>
                <a:t> - y)</a:t>
              </a:r>
              <a:endParaRPr lang="en-US" sz="1400" b="0" baseline="30000"/>
            </a:p>
            <a:p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542924</xdr:colOff>
      <xdr:row>60</xdr:row>
      <xdr:rowOff>180975</xdr:rowOff>
    </xdr:from>
    <xdr:ext cx="1638301" cy="695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1AA49FA1-C6FD-442E-ACD5-609F51D84D98}"/>
                </a:ext>
              </a:extLst>
            </xdr:cNvPr>
            <xdr:cNvSpPr txBox="1"/>
          </xdr:nvSpPr>
          <xdr:spPr>
            <a:xfrm>
              <a:off x="542924" y="12382500"/>
              <a:ext cx="1638301" cy="695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b="0" i="0">
                          <a:latin typeface="Cambria Math" panose="02040503050406030204" pitchFamily="18" charset="0"/>
                        </a:rPr>
                      </m:ctrlPr>
                    </m:fPr>
                    <m:num>
                      <m:eqArr>
                        <m:eqArrPr>
                          <m:ctrlPr>
                            <a:rPr lang="en-US" sz="1400" i="0">
                              <a:latin typeface="Cambria Math" panose="02040503050406030204" pitchFamily="18" charset="0"/>
                            </a:rPr>
                          </m:ctrlPr>
                        </m:eqArrPr>
                        <m:e/>
                        <m:e>
                          <m:r>
                            <a:rPr lang="en-US" sz="1400" i="0">
                              <a:latin typeface="Cambria Math" panose="02040503050406030204" pitchFamily="18" charset="0"/>
                            </a:rPr>
                            <m:t>∂</m:t>
                          </m:r>
                          <m:r>
                            <m:rPr>
                              <m:sty m:val="p"/>
                            </m:rPr>
                            <a:rPr lang="en-US" sz="1400" i="0">
                              <a:latin typeface="Cambria Math" panose="02040503050406030204" pitchFamily="18" charset="0"/>
                            </a:rPr>
                            <m:t>a</m:t>
                          </m:r>
                          <m:d>
                            <m:dPr>
                              <m:ctrlPr>
                                <a:rPr lang="en-US" sz="1400" i="0" baseline="3000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i="0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d>
                        </m:e>
                      </m:eqArr>
                    </m:num>
                    <m:den>
                      <m:r>
                        <a:rPr lang="en-US" sz="11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∂</m:t>
                      </m:r>
                      <m:r>
                        <m:rPr>
                          <m:sty m:val="p"/>
                        </m:rPr>
                        <a:rPr lang="en-US" sz="11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Z</m:t>
                      </m:r>
                      <m:r>
                        <m:rPr>
                          <m:nor/>
                        </m:rPr>
                        <a:rPr lang="en-US" sz="1400" i="0">
                          <a:effectLst/>
                        </a:rPr>
                        <m:t> </m:t>
                      </m:r>
                    </m:den>
                  </m:f>
                </m:oMath>
              </a14:m>
              <a:r>
                <a:rPr lang="en-US" sz="1400" b="0" i="0">
                  <a:latin typeface="Cambria Math" panose="02040503050406030204" pitchFamily="18" charset="0"/>
                </a:rPr>
                <a:t> = 1- tanh</a:t>
              </a:r>
              <a:r>
                <a:rPr lang="en-US" sz="1400" b="0" i="0" baseline="30000">
                  <a:latin typeface="Cambria Math" panose="02040503050406030204" pitchFamily="18" charset="0"/>
                </a:rPr>
                <a:t>2 </a:t>
              </a:r>
              <a:r>
                <a:rPr lang="en-US" sz="1400" b="0" i="0" baseline="0">
                  <a:latin typeface="Cambria Math" panose="02040503050406030204" pitchFamily="18" charset="0"/>
                </a:rPr>
                <a:t>(Z)</a:t>
              </a:r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1AA49FA1-C6FD-442E-ACD5-609F51D84D98}"/>
                </a:ext>
              </a:extLst>
            </xdr:cNvPr>
            <xdr:cNvSpPr txBox="1"/>
          </xdr:nvSpPr>
          <xdr:spPr>
            <a:xfrm>
              <a:off x="542924" y="12382500"/>
              <a:ext cx="1638301" cy="695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█(@∂a</a:t>
              </a:r>
              <a:r>
                <a:rPr lang="en-US" sz="1400" i="0" baseline="30000">
                  <a:latin typeface="Cambria Math" panose="02040503050406030204" pitchFamily="18" charset="0"/>
                </a:rPr>
                <a:t>(</a:t>
              </a:r>
              <a:r>
                <a:rPr lang="en-US" sz="1400" i="0" baseline="0">
                  <a:latin typeface="Cambria Math" panose="02040503050406030204" pitchFamily="18" charset="0"/>
                </a:rPr>
                <a:t>1</a:t>
              </a:r>
              <a:r>
                <a:rPr lang="en-US" sz="1400" i="0" baseline="30000">
                  <a:latin typeface="Cambria Math" panose="02040503050406030204" pitchFamily="18" charset="0"/>
                </a:rPr>
                <a:t>) )</a:t>
              </a:r>
              <a:r>
                <a:rPr lang="en-US" sz="1400" b="0" i="0" baseline="3000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∂Z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400" i="0">
                  <a:effectLst/>
                </a:rPr>
                <a:t> </a:t>
              </a:r>
              <a:r>
                <a:rPr lang="en-US" sz="14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400" b="0" i="0">
                  <a:latin typeface="Cambria Math" panose="02040503050406030204" pitchFamily="18" charset="0"/>
                </a:rPr>
                <a:t> = 1- tanh</a:t>
              </a:r>
              <a:r>
                <a:rPr lang="en-US" sz="1400" b="0" i="0" baseline="30000">
                  <a:latin typeface="Cambria Math" panose="02040503050406030204" pitchFamily="18" charset="0"/>
                </a:rPr>
                <a:t>2 </a:t>
              </a:r>
              <a:r>
                <a:rPr lang="en-US" sz="1400" b="0" i="0" baseline="0">
                  <a:latin typeface="Cambria Math" panose="02040503050406030204" pitchFamily="18" charset="0"/>
                </a:rPr>
                <a:t>(Z)</a:t>
              </a:r>
            </a:p>
          </xdr:txBody>
        </xdr:sp>
      </mc:Fallback>
    </mc:AlternateContent>
    <xdr:clientData/>
  </xdr:oneCellAnchor>
  <xdr:oneCellAnchor>
    <xdr:from>
      <xdr:col>0</xdr:col>
      <xdr:colOff>561975</xdr:colOff>
      <xdr:row>63</xdr:row>
      <xdr:rowOff>128587</xdr:rowOff>
    </xdr:from>
    <xdr:ext cx="828675" cy="3167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9501532-B42B-4B95-9E70-D09CBC112505}"/>
                </a:ext>
              </a:extLst>
            </xdr:cNvPr>
            <xdr:cNvSpPr txBox="1"/>
          </xdr:nvSpPr>
          <xdr:spPr>
            <a:xfrm>
              <a:off x="561975" y="12901612"/>
              <a:ext cx="828675" cy="316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4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r>
                <a:rPr lang="en-US" sz="1400"/>
                <a:t>  = 1</a:t>
              </a: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9501532-B42B-4B95-9E70-D09CBC112505}"/>
                </a:ext>
              </a:extLst>
            </xdr:cNvPr>
            <xdr:cNvSpPr txBox="1"/>
          </xdr:nvSpPr>
          <xdr:spPr>
            <a:xfrm>
              <a:off x="561975" y="12901612"/>
              <a:ext cx="828675" cy="316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𝜕</a:t>
              </a:r>
              <a:r>
                <a:rPr lang="en-US" sz="1400" b="0" i="0">
                  <a:latin typeface="Cambria Math" panose="02040503050406030204" pitchFamily="18" charset="0"/>
                </a:rPr>
                <a:t>𝑧/</a:t>
              </a:r>
              <a:r>
                <a:rPr lang="en-US" sz="1400" i="0">
                  <a:latin typeface="Cambria Math" panose="02040503050406030204" pitchFamily="18" charset="0"/>
                </a:rPr>
                <a:t>𝜕</a:t>
              </a:r>
              <a:r>
                <a:rPr lang="en-US" sz="1400" b="0" i="0">
                  <a:latin typeface="Cambria Math" panose="02040503050406030204" pitchFamily="18" charset="0"/>
                </a:rPr>
                <a:t>𝑏</a:t>
              </a:r>
              <a:r>
                <a:rPr lang="en-US" sz="1400"/>
                <a:t>  = 1</a:t>
              </a:r>
            </a:p>
          </xdr:txBody>
        </xdr:sp>
      </mc:Fallback>
    </mc:AlternateContent>
    <xdr:clientData/>
  </xdr:oneCellAnchor>
  <xdr:oneCellAnchor>
    <xdr:from>
      <xdr:col>0</xdr:col>
      <xdr:colOff>571500</xdr:colOff>
      <xdr:row>65</xdr:row>
      <xdr:rowOff>166687</xdr:rowOff>
    </xdr:from>
    <xdr:ext cx="828675" cy="3167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C3E80C7B-20A7-4CCD-AFF6-C6BE1BC6DB6A}"/>
                </a:ext>
              </a:extLst>
            </xdr:cNvPr>
            <xdr:cNvSpPr txBox="1"/>
          </xdr:nvSpPr>
          <xdr:spPr>
            <a:xfrm>
              <a:off x="571500" y="13320712"/>
              <a:ext cx="828675" cy="316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4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𝑤</m:t>
                      </m:r>
                    </m:den>
                  </m:f>
                </m:oMath>
              </a14:m>
              <a:r>
                <a:rPr lang="en-US" sz="1400"/>
                <a:t>  = a</a:t>
              </a:r>
              <a:r>
                <a:rPr lang="en-US" sz="1400" baseline="26000"/>
                <a:t>(0)</a:t>
              </a:r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C3E80C7B-20A7-4CCD-AFF6-C6BE1BC6DB6A}"/>
                </a:ext>
              </a:extLst>
            </xdr:cNvPr>
            <xdr:cNvSpPr txBox="1"/>
          </xdr:nvSpPr>
          <xdr:spPr>
            <a:xfrm>
              <a:off x="571500" y="13320712"/>
              <a:ext cx="828675" cy="316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𝜕</a:t>
              </a:r>
              <a:r>
                <a:rPr lang="en-US" sz="1400" b="0" i="0">
                  <a:latin typeface="Cambria Math" panose="02040503050406030204" pitchFamily="18" charset="0"/>
                </a:rPr>
                <a:t>𝑧/</a:t>
              </a:r>
              <a:r>
                <a:rPr lang="en-US" sz="1400" i="0">
                  <a:latin typeface="Cambria Math" panose="02040503050406030204" pitchFamily="18" charset="0"/>
                </a:rPr>
                <a:t>𝜕</a:t>
              </a:r>
              <a:r>
                <a:rPr lang="en-US" sz="1400" b="0" i="0">
                  <a:latin typeface="Cambria Math" panose="02040503050406030204" pitchFamily="18" charset="0"/>
                </a:rPr>
                <a:t>𝑤</a:t>
              </a:r>
              <a:r>
                <a:rPr lang="en-US" sz="1400"/>
                <a:t>  = a</a:t>
              </a:r>
              <a:r>
                <a:rPr lang="en-US" sz="1400" baseline="26000"/>
                <a:t>(0)</a:t>
              </a:r>
            </a:p>
          </xdr:txBody>
        </xdr:sp>
      </mc:Fallback>
    </mc:AlternateContent>
    <xdr:clientData/>
  </xdr:oneCellAnchor>
  <xdr:oneCellAnchor>
    <xdr:from>
      <xdr:col>12</xdr:col>
      <xdr:colOff>180976</xdr:colOff>
      <xdr:row>53</xdr:row>
      <xdr:rowOff>180975</xdr:rowOff>
    </xdr:from>
    <xdr:ext cx="609600" cy="352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2AE74BE-5A32-4F3F-846F-B532B5805F2A}"/>
                </a:ext>
              </a:extLst>
            </xdr:cNvPr>
            <xdr:cNvSpPr txBox="1"/>
          </xdr:nvSpPr>
          <xdr:spPr>
            <a:xfrm>
              <a:off x="6457951" y="11049000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9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𝐶</m:t>
                      </m:r>
                    </m:num>
                    <m:den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𝑎</m:t>
                      </m:r>
                      <m:d>
                        <m:dPr>
                          <m:ctrlPr>
                            <a:rPr lang="en-US" sz="900" i="1" baseline="3000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900" i="1" baseline="0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d>
                    </m:den>
                  </m:f>
                </m:oMath>
              </a14:m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2AE74BE-5A32-4F3F-846F-B532B5805F2A}"/>
                </a:ext>
              </a:extLst>
            </xdr:cNvPr>
            <xdr:cNvSpPr txBox="1"/>
          </xdr:nvSpPr>
          <xdr:spPr>
            <a:xfrm>
              <a:off x="6457951" y="11049000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𝜕𝐶/𝜕𝑎</a:t>
              </a:r>
              <a:r>
                <a:rPr lang="en-US" sz="900" i="0" baseline="30000">
                  <a:latin typeface="Cambria Math" panose="02040503050406030204" pitchFamily="18" charset="0"/>
                </a:rPr>
                <a:t>(</a:t>
              </a:r>
              <a:r>
                <a:rPr lang="en-US" sz="900" i="0" baseline="0">
                  <a:latin typeface="Cambria Math" panose="02040503050406030204" pitchFamily="18" charset="0"/>
                </a:rPr>
                <a:t>1</a:t>
              </a:r>
              <a:r>
                <a:rPr lang="en-US" sz="900" b="0" i="0" baseline="30000">
                  <a:latin typeface="Cambria Math" panose="02040503050406030204" pitchFamily="18" charset="0"/>
                </a:rPr>
                <a:t>) </a:t>
              </a:r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Fallback>
    </mc:AlternateContent>
    <xdr:clientData/>
  </xdr:oneCellAnchor>
  <xdr:oneCellAnchor>
    <xdr:from>
      <xdr:col>8</xdr:col>
      <xdr:colOff>133350</xdr:colOff>
      <xdr:row>54</xdr:row>
      <xdr:rowOff>0</xdr:rowOff>
    </xdr:from>
    <xdr:ext cx="390525" cy="23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7998B13-B130-47CE-9257-80E8B3DC710C}"/>
                </a:ext>
              </a:extLst>
            </xdr:cNvPr>
            <xdr:cNvSpPr txBox="1"/>
          </xdr:nvSpPr>
          <xdr:spPr>
            <a:xfrm>
              <a:off x="5191125" y="11058525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5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r>
                <a:rPr lang="en-US" sz="1050"/>
                <a:t>  = 1</a:t>
              </a:r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7998B13-B130-47CE-9257-80E8B3DC710C}"/>
                </a:ext>
              </a:extLst>
            </xdr:cNvPr>
            <xdr:cNvSpPr txBox="1"/>
          </xdr:nvSpPr>
          <xdr:spPr>
            <a:xfrm>
              <a:off x="5191125" y="11058525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𝑧/</a:t>
              </a:r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𝑏</a:t>
              </a:r>
              <a:r>
                <a:rPr lang="en-US" sz="1050"/>
                <a:t>  = 1</a:t>
              </a:r>
            </a:p>
          </xdr:txBody>
        </xdr:sp>
      </mc:Fallback>
    </mc:AlternateContent>
    <xdr:clientData/>
  </xdr:oneCellAnchor>
  <xdr:oneCellAnchor>
    <xdr:from>
      <xdr:col>10</xdr:col>
      <xdr:colOff>171450</xdr:colOff>
      <xdr:row>53</xdr:row>
      <xdr:rowOff>95251</xdr:rowOff>
    </xdr:from>
    <xdr:ext cx="409576" cy="476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55C658E9-615C-4ABF-AC67-A97F589EEAF8}"/>
                </a:ext>
              </a:extLst>
            </xdr:cNvPr>
            <xdr:cNvSpPr txBox="1"/>
          </xdr:nvSpPr>
          <xdr:spPr>
            <a:xfrm>
              <a:off x="5838825" y="10963276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fPr>
                    <m:num>
                      <m:eqArr>
                        <m:eqArrPr>
                          <m:ctrlPr>
                            <a:rPr lang="en-US" sz="1100" i="0">
                              <a:latin typeface="Cambria Math" panose="02040503050406030204" pitchFamily="18" charset="0"/>
                            </a:rPr>
                          </m:ctrlPr>
                        </m:eqArrPr>
                        <m:e/>
                        <m:e>
                          <m:r>
                            <a:rPr lang="en-US" sz="1100" i="0">
                              <a:latin typeface="Cambria Math" panose="02040503050406030204" pitchFamily="18" charset="0"/>
                            </a:rPr>
                            <m:t>∂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a</m:t>
                          </m:r>
                          <m:d>
                            <m:dPr>
                              <m:ctrlPr>
                                <a:rPr lang="en-US" sz="1100" i="0" baseline="3000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i="0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d>
                        </m:e>
                      </m:eqArr>
                    </m:num>
                    <m:den>
                      <m: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∂</m:t>
                      </m:r>
                      <m:r>
                        <m:rPr>
                          <m:sty m:val="p"/>
                        </m:rP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Z</m:t>
                      </m:r>
                      <m:r>
                        <m:rPr>
                          <m:nor/>
                        </m:rPr>
                        <a:rPr lang="en-US" sz="1100" i="0">
                          <a:effectLst/>
                        </a:rPr>
                        <m:t> </m:t>
                      </m:r>
                    </m:den>
                  </m:f>
                </m:oMath>
              </a14:m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55C658E9-615C-4ABF-AC67-A97F589EEAF8}"/>
                </a:ext>
              </a:extLst>
            </xdr:cNvPr>
            <xdr:cNvSpPr txBox="1"/>
          </xdr:nvSpPr>
          <xdr:spPr>
            <a:xfrm>
              <a:off x="5838825" y="10963276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█(@∂a</a:t>
              </a:r>
              <a:r>
                <a:rPr lang="en-US" sz="1100" i="0" baseline="30000">
                  <a:latin typeface="Cambria Math" panose="02040503050406030204" pitchFamily="18" charset="0"/>
                </a:rPr>
                <a:t>(</a:t>
              </a:r>
              <a:r>
                <a:rPr lang="en-US" sz="1100" i="0" baseline="0">
                  <a:latin typeface="Cambria Math" panose="02040503050406030204" pitchFamily="18" charset="0"/>
                </a:rPr>
                <a:t>1</a:t>
              </a:r>
              <a:r>
                <a:rPr lang="en-US" sz="1100" i="0" baseline="30000">
                  <a:latin typeface="Cambria Math" panose="02040503050406030204" pitchFamily="18" charset="0"/>
                </a:rPr>
                <a:t>) 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/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∂Z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effectLst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53</xdr:row>
      <xdr:rowOff>176212</xdr:rowOff>
    </xdr:from>
    <xdr:ext cx="828675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3198316F-27A6-4173-8F51-806F05DC636F}"/>
                </a:ext>
              </a:extLst>
            </xdr:cNvPr>
            <xdr:cNvSpPr txBox="1"/>
          </xdr:nvSpPr>
          <xdr:spPr>
            <a:xfrm>
              <a:off x="3228975" y="11044237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𝑤</m:t>
                      </m:r>
                    </m:den>
                  </m:f>
                </m:oMath>
              </a14:m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3198316F-27A6-4173-8F51-806F05DC636F}"/>
                </a:ext>
              </a:extLst>
            </xdr:cNvPr>
            <xdr:cNvSpPr txBox="1"/>
          </xdr:nvSpPr>
          <xdr:spPr>
            <a:xfrm>
              <a:off x="3228975" y="11044237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𝑧/</a:t>
              </a:r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𝑤</a:t>
              </a:r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Fallback>
    </mc:AlternateContent>
    <xdr:clientData/>
  </xdr:oneCellAnchor>
  <xdr:oneCellAnchor>
    <xdr:from>
      <xdr:col>13</xdr:col>
      <xdr:colOff>100012</xdr:colOff>
      <xdr:row>54</xdr:row>
      <xdr:rowOff>23812</xdr:rowOff>
    </xdr:from>
    <xdr:ext cx="4275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EA6CBA6F-F05B-45DE-BF12-CC48C95500BD}"/>
                </a:ext>
              </a:extLst>
            </xdr:cNvPr>
            <xdr:cNvSpPr txBox="1"/>
          </xdr:nvSpPr>
          <xdr:spPr>
            <a:xfrm>
              <a:off x="7596187" y="11082337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EA6CBA6F-F05B-45DE-BF12-CC48C95500BD}"/>
                </a:ext>
              </a:extLst>
            </xdr:cNvPr>
            <xdr:cNvSpPr txBox="1"/>
          </xdr:nvSpPr>
          <xdr:spPr>
            <a:xfrm>
              <a:off x="7596187" y="11082337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80962</xdr:colOff>
      <xdr:row>54</xdr:row>
      <xdr:rowOff>33337</xdr:rowOff>
    </xdr:from>
    <xdr:ext cx="4567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C172A8C2-6570-4182-B926-757A0B978426}"/>
                </a:ext>
              </a:extLst>
            </xdr:cNvPr>
            <xdr:cNvSpPr txBox="1"/>
          </xdr:nvSpPr>
          <xdr:spPr>
            <a:xfrm>
              <a:off x="8186737" y="11091862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C172A8C2-6570-4182-B926-757A0B978426}"/>
                </a:ext>
              </a:extLst>
            </xdr:cNvPr>
            <xdr:cNvSpPr txBox="1"/>
          </xdr:nvSpPr>
          <xdr:spPr>
            <a:xfrm>
              <a:off x="8186737" y="11091862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180976</xdr:colOff>
      <xdr:row>70</xdr:row>
      <xdr:rowOff>180975</xdr:rowOff>
    </xdr:from>
    <xdr:ext cx="609600" cy="352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7BAD702-17B6-41C7-A5E9-50588A00949F}"/>
                </a:ext>
              </a:extLst>
            </xdr:cNvPr>
            <xdr:cNvSpPr txBox="1"/>
          </xdr:nvSpPr>
          <xdr:spPr>
            <a:xfrm>
              <a:off x="7067551" y="110966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9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𝐶</m:t>
                      </m:r>
                    </m:num>
                    <m:den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𝑎</m:t>
                      </m:r>
                      <m:d>
                        <m:dPr>
                          <m:ctrlPr>
                            <a:rPr lang="en-US" sz="900" i="1" baseline="3000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900" i="1" baseline="0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d>
                    </m:den>
                  </m:f>
                </m:oMath>
              </a14:m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7BAD702-17B6-41C7-A5E9-50588A00949F}"/>
                </a:ext>
              </a:extLst>
            </xdr:cNvPr>
            <xdr:cNvSpPr txBox="1"/>
          </xdr:nvSpPr>
          <xdr:spPr>
            <a:xfrm>
              <a:off x="7067551" y="110966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𝜕𝐶/𝜕𝑎</a:t>
              </a:r>
              <a:r>
                <a:rPr lang="en-US" sz="900" i="0" baseline="30000">
                  <a:latin typeface="Cambria Math" panose="02040503050406030204" pitchFamily="18" charset="0"/>
                </a:rPr>
                <a:t>(</a:t>
              </a:r>
              <a:r>
                <a:rPr lang="en-US" sz="900" i="0" baseline="0">
                  <a:latin typeface="Cambria Math" panose="02040503050406030204" pitchFamily="18" charset="0"/>
                </a:rPr>
                <a:t>1</a:t>
              </a:r>
              <a:r>
                <a:rPr lang="en-US" sz="900" b="0" i="0" baseline="30000">
                  <a:latin typeface="Cambria Math" panose="02040503050406030204" pitchFamily="18" charset="0"/>
                </a:rPr>
                <a:t>) </a:t>
              </a:r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Fallback>
    </mc:AlternateContent>
    <xdr:clientData/>
  </xdr:oneCellAnchor>
  <xdr:oneCellAnchor>
    <xdr:from>
      <xdr:col>8</xdr:col>
      <xdr:colOff>133350</xdr:colOff>
      <xdr:row>71</xdr:row>
      <xdr:rowOff>0</xdr:rowOff>
    </xdr:from>
    <xdr:ext cx="390525" cy="23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D0C31AEC-6C0D-4622-9323-7AF9156B60C7}"/>
                </a:ext>
              </a:extLst>
            </xdr:cNvPr>
            <xdr:cNvSpPr txBox="1"/>
          </xdr:nvSpPr>
          <xdr:spPr>
            <a:xfrm>
              <a:off x="4581525" y="111061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5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r>
                <a:rPr lang="en-US" sz="1050"/>
                <a:t>  = 1</a:t>
              </a:r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D0C31AEC-6C0D-4622-9323-7AF9156B60C7}"/>
                </a:ext>
              </a:extLst>
            </xdr:cNvPr>
            <xdr:cNvSpPr txBox="1"/>
          </xdr:nvSpPr>
          <xdr:spPr>
            <a:xfrm>
              <a:off x="4581525" y="111061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𝑧/</a:t>
              </a:r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𝑏</a:t>
              </a:r>
              <a:r>
                <a:rPr lang="en-US" sz="1050"/>
                <a:t>  = 1</a:t>
              </a:r>
            </a:p>
          </xdr:txBody>
        </xdr:sp>
      </mc:Fallback>
    </mc:AlternateContent>
    <xdr:clientData/>
  </xdr:oneCellAnchor>
  <xdr:oneCellAnchor>
    <xdr:from>
      <xdr:col>10</xdr:col>
      <xdr:colOff>171450</xdr:colOff>
      <xdr:row>70</xdr:row>
      <xdr:rowOff>95251</xdr:rowOff>
    </xdr:from>
    <xdr:ext cx="409576" cy="476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344CDF85-9A23-48EB-8E7A-FB3F57CF9846}"/>
                </a:ext>
              </a:extLst>
            </xdr:cNvPr>
            <xdr:cNvSpPr txBox="1"/>
          </xdr:nvSpPr>
          <xdr:spPr>
            <a:xfrm>
              <a:off x="5838825" y="143256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fPr>
                    <m:num>
                      <m:eqArr>
                        <m:eqArrPr>
                          <m:ctrlPr>
                            <a:rPr lang="en-US" sz="1100" i="0">
                              <a:latin typeface="Cambria Math" panose="02040503050406030204" pitchFamily="18" charset="0"/>
                            </a:rPr>
                          </m:ctrlPr>
                        </m:eqArrPr>
                        <m:e/>
                        <m:e>
                          <m:r>
                            <a:rPr lang="en-US" sz="1100" i="0">
                              <a:latin typeface="Cambria Math" panose="02040503050406030204" pitchFamily="18" charset="0"/>
                            </a:rPr>
                            <m:t>∂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a</m:t>
                          </m:r>
                          <m:d>
                            <m:dPr>
                              <m:ctrlPr>
                                <a:rPr lang="en-US" sz="1100" i="0" baseline="3000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i="0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d>
                        </m:e>
                      </m:eqArr>
                    </m:num>
                    <m:den>
                      <m: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∂</m:t>
                      </m:r>
                      <m:r>
                        <m:rPr>
                          <m:sty m:val="p"/>
                        </m:rP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Z</m:t>
                      </m:r>
                      <m:r>
                        <m:rPr>
                          <m:nor/>
                        </m:rPr>
                        <a:rPr lang="en-US" sz="1100" i="0">
                          <a:effectLst/>
                        </a:rPr>
                        <m:t> </m:t>
                      </m:r>
                    </m:den>
                  </m:f>
                </m:oMath>
              </a14:m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344CDF85-9A23-48EB-8E7A-FB3F57CF9846}"/>
                </a:ext>
              </a:extLst>
            </xdr:cNvPr>
            <xdr:cNvSpPr txBox="1"/>
          </xdr:nvSpPr>
          <xdr:spPr>
            <a:xfrm>
              <a:off x="5838825" y="143256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█(@∂a</a:t>
              </a:r>
              <a:r>
                <a:rPr lang="en-US" sz="1100" i="0" baseline="30000">
                  <a:latin typeface="Cambria Math" panose="02040503050406030204" pitchFamily="18" charset="0"/>
                </a:rPr>
                <a:t>(</a:t>
              </a:r>
              <a:r>
                <a:rPr lang="en-US" sz="1100" i="0" baseline="0">
                  <a:latin typeface="Cambria Math" panose="02040503050406030204" pitchFamily="18" charset="0"/>
                </a:rPr>
                <a:t>1</a:t>
              </a:r>
              <a:r>
                <a:rPr lang="en-US" sz="1100" i="0" baseline="30000">
                  <a:latin typeface="Cambria Math" panose="02040503050406030204" pitchFamily="18" charset="0"/>
                </a:rPr>
                <a:t>) 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/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∂Z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effectLst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70</xdr:row>
      <xdr:rowOff>176212</xdr:rowOff>
    </xdr:from>
    <xdr:ext cx="828675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DCF15B47-FA11-4467-B744-A53A5FA420B0}"/>
                </a:ext>
              </a:extLst>
            </xdr:cNvPr>
            <xdr:cNvSpPr txBox="1"/>
          </xdr:nvSpPr>
          <xdr:spPr>
            <a:xfrm>
              <a:off x="3228975" y="110918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𝑤</m:t>
                      </m:r>
                    </m:den>
                  </m:f>
                </m:oMath>
              </a14:m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DCF15B47-FA11-4467-B744-A53A5FA420B0}"/>
                </a:ext>
              </a:extLst>
            </xdr:cNvPr>
            <xdr:cNvSpPr txBox="1"/>
          </xdr:nvSpPr>
          <xdr:spPr>
            <a:xfrm>
              <a:off x="3228975" y="110918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𝑧/</a:t>
              </a:r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𝑤</a:t>
              </a:r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Fallback>
    </mc:AlternateContent>
    <xdr:clientData/>
  </xdr:oneCellAnchor>
  <xdr:oneCellAnchor>
    <xdr:from>
      <xdr:col>13</xdr:col>
      <xdr:colOff>100012</xdr:colOff>
      <xdr:row>71</xdr:row>
      <xdr:rowOff>23812</xdr:rowOff>
    </xdr:from>
    <xdr:ext cx="4275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6CA81028-8DE5-4D5E-A0DC-A8F50DAD7EC5}"/>
                </a:ext>
              </a:extLst>
            </xdr:cNvPr>
            <xdr:cNvSpPr txBox="1"/>
          </xdr:nvSpPr>
          <xdr:spPr>
            <a:xfrm>
              <a:off x="7596187" y="111299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6CA81028-8DE5-4D5E-A0DC-A8F50DAD7EC5}"/>
                </a:ext>
              </a:extLst>
            </xdr:cNvPr>
            <xdr:cNvSpPr txBox="1"/>
          </xdr:nvSpPr>
          <xdr:spPr>
            <a:xfrm>
              <a:off x="7596187" y="111299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80962</xdr:colOff>
      <xdr:row>71</xdr:row>
      <xdr:rowOff>33337</xdr:rowOff>
    </xdr:from>
    <xdr:ext cx="4567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00A616E8-F88D-4405-97AC-53D7E50DBDEA}"/>
                </a:ext>
              </a:extLst>
            </xdr:cNvPr>
            <xdr:cNvSpPr txBox="1"/>
          </xdr:nvSpPr>
          <xdr:spPr>
            <a:xfrm>
              <a:off x="8186737" y="111394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00A616E8-F88D-4405-97AC-53D7E50DBDEA}"/>
                </a:ext>
              </a:extLst>
            </xdr:cNvPr>
            <xdr:cNvSpPr txBox="1"/>
          </xdr:nvSpPr>
          <xdr:spPr>
            <a:xfrm>
              <a:off x="8186737" y="111394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180976</xdr:colOff>
      <xdr:row>87</xdr:row>
      <xdr:rowOff>180975</xdr:rowOff>
    </xdr:from>
    <xdr:ext cx="609600" cy="352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323531B8-0008-4B78-8D66-6F60500A6013}"/>
                </a:ext>
              </a:extLst>
            </xdr:cNvPr>
            <xdr:cNvSpPr txBox="1"/>
          </xdr:nvSpPr>
          <xdr:spPr>
            <a:xfrm>
              <a:off x="7067551" y="144113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9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𝐶</m:t>
                      </m:r>
                    </m:num>
                    <m:den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𝑎</m:t>
                      </m:r>
                      <m:d>
                        <m:dPr>
                          <m:ctrlPr>
                            <a:rPr lang="en-US" sz="900" i="1" baseline="3000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900" i="1" baseline="0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d>
                    </m:den>
                  </m:f>
                </m:oMath>
              </a14:m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Choice>
      <mc:Fallback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323531B8-0008-4B78-8D66-6F60500A6013}"/>
                </a:ext>
              </a:extLst>
            </xdr:cNvPr>
            <xdr:cNvSpPr txBox="1"/>
          </xdr:nvSpPr>
          <xdr:spPr>
            <a:xfrm>
              <a:off x="7067551" y="144113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𝜕𝐶/𝜕𝑎</a:t>
              </a:r>
              <a:r>
                <a:rPr lang="en-US" sz="900" i="0" baseline="30000">
                  <a:latin typeface="Cambria Math" panose="02040503050406030204" pitchFamily="18" charset="0"/>
                </a:rPr>
                <a:t>(</a:t>
              </a:r>
              <a:r>
                <a:rPr lang="en-US" sz="900" i="0" baseline="0">
                  <a:latin typeface="Cambria Math" panose="02040503050406030204" pitchFamily="18" charset="0"/>
                </a:rPr>
                <a:t>1</a:t>
              </a:r>
              <a:r>
                <a:rPr lang="en-US" sz="900" b="0" i="0" baseline="30000">
                  <a:latin typeface="Cambria Math" panose="02040503050406030204" pitchFamily="18" charset="0"/>
                </a:rPr>
                <a:t>) </a:t>
              </a:r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Fallback>
    </mc:AlternateContent>
    <xdr:clientData/>
  </xdr:oneCellAnchor>
  <xdr:oneCellAnchor>
    <xdr:from>
      <xdr:col>8</xdr:col>
      <xdr:colOff>133350</xdr:colOff>
      <xdr:row>88</xdr:row>
      <xdr:rowOff>0</xdr:rowOff>
    </xdr:from>
    <xdr:ext cx="390525" cy="23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62884CE1-506E-4149-BD77-C6A01B3F4FAE}"/>
                </a:ext>
              </a:extLst>
            </xdr:cNvPr>
            <xdr:cNvSpPr txBox="1"/>
          </xdr:nvSpPr>
          <xdr:spPr>
            <a:xfrm>
              <a:off x="4581525" y="144208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5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r>
                <a:rPr lang="en-US" sz="1050"/>
                <a:t>  = 1</a:t>
              </a:r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62884CE1-506E-4149-BD77-C6A01B3F4FAE}"/>
                </a:ext>
              </a:extLst>
            </xdr:cNvPr>
            <xdr:cNvSpPr txBox="1"/>
          </xdr:nvSpPr>
          <xdr:spPr>
            <a:xfrm>
              <a:off x="4581525" y="144208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𝑧/</a:t>
              </a:r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𝑏</a:t>
              </a:r>
              <a:r>
                <a:rPr lang="en-US" sz="1050"/>
                <a:t>  = 1</a:t>
              </a:r>
            </a:p>
          </xdr:txBody>
        </xdr:sp>
      </mc:Fallback>
    </mc:AlternateContent>
    <xdr:clientData/>
  </xdr:oneCellAnchor>
  <xdr:oneCellAnchor>
    <xdr:from>
      <xdr:col>10</xdr:col>
      <xdr:colOff>171450</xdr:colOff>
      <xdr:row>87</xdr:row>
      <xdr:rowOff>95251</xdr:rowOff>
    </xdr:from>
    <xdr:ext cx="409576" cy="476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2A732CEA-E25A-4B83-8AD6-87892ADDDE43}"/>
                </a:ext>
              </a:extLst>
            </xdr:cNvPr>
            <xdr:cNvSpPr txBox="1"/>
          </xdr:nvSpPr>
          <xdr:spPr>
            <a:xfrm>
              <a:off x="5838825" y="143256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fPr>
                    <m:num>
                      <m:eqArr>
                        <m:eqArrPr>
                          <m:ctrlPr>
                            <a:rPr lang="en-US" sz="1100" i="0">
                              <a:latin typeface="Cambria Math" panose="02040503050406030204" pitchFamily="18" charset="0"/>
                            </a:rPr>
                          </m:ctrlPr>
                        </m:eqArrPr>
                        <m:e/>
                        <m:e>
                          <m:r>
                            <a:rPr lang="en-US" sz="1100" i="0">
                              <a:latin typeface="Cambria Math" panose="02040503050406030204" pitchFamily="18" charset="0"/>
                            </a:rPr>
                            <m:t>∂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a</m:t>
                          </m:r>
                          <m:d>
                            <m:dPr>
                              <m:ctrlPr>
                                <a:rPr lang="en-US" sz="1100" i="0" baseline="3000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i="0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d>
                        </m:e>
                      </m:eqArr>
                    </m:num>
                    <m:den>
                      <m: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∂</m:t>
                      </m:r>
                      <m:r>
                        <m:rPr>
                          <m:sty m:val="p"/>
                        </m:rP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Z</m:t>
                      </m:r>
                      <m:r>
                        <m:rPr>
                          <m:nor/>
                        </m:rPr>
                        <a:rPr lang="en-US" sz="1100" i="0">
                          <a:effectLst/>
                        </a:rPr>
                        <m:t> </m:t>
                      </m:r>
                    </m:den>
                  </m:f>
                </m:oMath>
              </a14:m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2A732CEA-E25A-4B83-8AD6-87892ADDDE43}"/>
                </a:ext>
              </a:extLst>
            </xdr:cNvPr>
            <xdr:cNvSpPr txBox="1"/>
          </xdr:nvSpPr>
          <xdr:spPr>
            <a:xfrm>
              <a:off x="5838825" y="143256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█(@∂a</a:t>
              </a:r>
              <a:r>
                <a:rPr lang="en-US" sz="1100" i="0" baseline="30000">
                  <a:latin typeface="Cambria Math" panose="02040503050406030204" pitchFamily="18" charset="0"/>
                </a:rPr>
                <a:t>(</a:t>
              </a:r>
              <a:r>
                <a:rPr lang="en-US" sz="1100" i="0" baseline="0">
                  <a:latin typeface="Cambria Math" panose="02040503050406030204" pitchFamily="18" charset="0"/>
                </a:rPr>
                <a:t>1</a:t>
              </a:r>
              <a:r>
                <a:rPr lang="en-US" sz="1100" i="0" baseline="30000">
                  <a:latin typeface="Cambria Math" panose="02040503050406030204" pitchFamily="18" charset="0"/>
                </a:rPr>
                <a:t>) 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/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∂Z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effectLst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87</xdr:row>
      <xdr:rowOff>176212</xdr:rowOff>
    </xdr:from>
    <xdr:ext cx="828675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BFC74A9-B001-4FC0-87FA-1D04F32A4AAE}"/>
                </a:ext>
              </a:extLst>
            </xdr:cNvPr>
            <xdr:cNvSpPr txBox="1"/>
          </xdr:nvSpPr>
          <xdr:spPr>
            <a:xfrm>
              <a:off x="3228975" y="144065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𝑤</m:t>
                      </m:r>
                    </m:den>
                  </m:f>
                </m:oMath>
              </a14:m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Choice>
      <mc:Fallback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BFC74A9-B001-4FC0-87FA-1D04F32A4AAE}"/>
                </a:ext>
              </a:extLst>
            </xdr:cNvPr>
            <xdr:cNvSpPr txBox="1"/>
          </xdr:nvSpPr>
          <xdr:spPr>
            <a:xfrm>
              <a:off x="3228975" y="144065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𝑧/</a:t>
              </a:r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𝑤</a:t>
              </a:r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Fallback>
    </mc:AlternateContent>
    <xdr:clientData/>
  </xdr:oneCellAnchor>
  <xdr:oneCellAnchor>
    <xdr:from>
      <xdr:col>13</xdr:col>
      <xdr:colOff>100012</xdr:colOff>
      <xdr:row>88</xdr:row>
      <xdr:rowOff>23812</xdr:rowOff>
    </xdr:from>
    <xdr:ext cx="4275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3BB35D96-3019-4B81-B2D4-D294A014C0E9}"/>
                </a:ext>
              </a:extLst>
            </xdr:cNvPr>
            <xdr:cNvSpPr txBox="1"/>
          </xdr:nvSpPr>
          <xdr:spPr>
            <a:xfrm>
              <a:off x="7596187" y="144446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3BB35D96-3019-4B81-B2D4-D294A014C0E9}"/>
                </a:ext>
              </a:extLst>
            </xdr:cNvPr>
            <xdr:cNvSpPr txBox="1"/>
          </xdr:nvSpPr>
          <xdr:spPr>
            <a:xfrm>
              <a:off x="7596187" y="144446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80962</xdr:colOff>
      <xdr:row>88</xdr:row>
      <xdr:rowOff>33337</xdr:rowOff>
    </xdr:from>
    <xdr:ext cx="4567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4895829E-BB2F-4F84-A275-AA3D447FAC21}"/>
                </a:ext>
              </a:extLst>
            </xdr:cNvPr>
            <xdr:cNvSpPr txBox="1"/>
          </xdr:nvSpPr>
          <xdr:spPr>
            <a:xfrm>
              <a:off x="8186737" y="144541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4895829E-BB2F-4F84-A275-AA3D447FAC21}"/>
                </a:ext>
              </a:extLst>
            </xdr:cNvPr>
            <xdr:cNvSpPr txBox="1"/>
          </xdr:nvSpPr>
          <xdr:spPr>
            <a:xfrm>
              <a:off x="8186737" y="144541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180976</xdr:colOff>
      <xdr:row>104</xdr:row>
      <xdr:rowOff>180975</xdr:rowOff>
    </xdr:from>
    <xdr:ext cx="609600" cy="352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45FD7EF1-A206-4C07-91C8-366801B8822D}"/>
                </a:ext>
              </a:extLst>
            </xdr:cNvPr>
            <xdr:cNvSpPr txBox="1"/>
          </xdr:nvSpPr>
          <xdr:spPr>
            <a:xfrm>
              <a:off x="7067551" y="177260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9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𝐶</m:t>
                      </m:r>
                    </m:num>
                    <m:den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𝑎</m:t>
                      </m:r>
                      <m:d>
                        <m:dPr>
                          <m:ctrlPr>
                            <a:rPr lang="en-US" sz="900" i="1" baseline="3000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900" i="1" baseline="0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d>
                    </m:den>
                  </m:f>
                </m:oMath>
              </a14:m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45FD7EF1-A206-4C07-91C8-366801B8822D}"/>
                </a:ext>
              </a:extLst>
            </xdr:cNvPr>
            <xdr:cNvSpPr txBox="1"/>
          </xdr:nvSpPr>
          <xdr:spPr>
            <a:xfrm>
              <a:off x="7067551" y="177260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𝜕𝐶/𝜕𝑎</a:t>
              </a:r>
              <a:r>
                <a:rPr lang="en-US" sz="900" i="0" baseline="30000">
                  <a:latin typeface="Cambria Math" panose="02040503050406030204" pitchFamily="18" charset="0"/>
                </a:rPr>
                <a:t>(</a:t>
              </a:r>
              <a:r>
                <a:rPr lang="en-US" sz="900" i="0" baseline="0">
                  <a:latin typeface="Cambria Math" panose="02040503050406030204" pitchFamily="18" charset="0"/>
                </a:rPr>
                <a:t>1</a:t>
              </a:r>
              <a:r>
                <a:rPr lang="en-US" sz="900" b="0" i="0" baseline="30000">
                  <a:latin typeface="Cambria Math" panose="02040503050406030204" pitchFamily="18" charset="0"/>
                </a:rPr>
                <a:t>) </a:t>
              </a:r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Fallback>
    </mc:AlternateContent>
    <xdr:clientData/>
  </xdr:oneCellAnchor>
  <xdr:oneCellAnchor>
    <xdr:from>
      <xdr:col>8</xdr:col>
      <xdr:colOff>133350</xdr:colOff>
      <xdr:row>105</xdr:row>
      <xdr:rowOff>0</xdr:rowOff>
    </xdr:from>
    <xdr:ext cx="390525" cy="23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3EB02343-1E46-4B40-86FB-881D19DA3A0A}"/>
                </a:ext>
              </a:extLst>
            </xdr:cNvPr>
            <xdr:cNvSpPr txBox="1"/>
          </xdr:nvSpPr>
          <xdr:spPr>
            <a:xfrm>
              <a:off x="4581525" y="177355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5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r>
                <a:rPr lang="en-US" sz="1050"/>
                <a:t>  = 1</a:t>
              </a:r>
            </a:p>
          </xdr:txBody>
        </xdr:sp>
      </mc:Choice>
      <mc:Fallback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3EB02343-1E46-4B40-86FB-881D19DA3A0A}"/>
                </a:ext>
              </a:extLst>
            </xdr:cNvPr>
            <xdr:cNvSpPr txBox="1"/>
          </xdr:nvSpPr>
          <xdr:spPr>
            <a:xfrm>
              <a:off x="4581525" y="177355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𝑧/</a:t>
              </a:r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𝑏</a:t>
              </a:r>
              <a:r>
                <a:rPr lang="en-US" sz="1050"/>
                <a:t>  = 1</a:t>
              </a:r>
            </a:p>
          </xdr:txBody>
        </xdr:sp>
      </mc:Fallback>
    </mc:AlternateContent>
    <xdr:clientData/>
  </xdr:oneCellAnchor>
  <xdr:oneCellAnchor>
    <xdr:from>
      <xdr:col>10</xdr:col>
      <xdr:colOff>171450</xdr:colOff>
      <xdr:row>104</xdr:row>
      <xdr:rowOff>95251</xdr:rowOff>
    </xdr:from>
    <xdr:ext cx="409576" cy="476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6E4D64AF-E365-42CC-954F-D595E9592C64}"/>
                </a:ext>
              </a:extLst>
            </xdr:cNvPr>
            <xdr:cNvSpPr txBox="1"/>
          </xdr:nvSpPr>
          <xdr:spPr>
            <a:xfrm>
              <a:off x="5838825" y="176403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fPr>
                    <m:num>
                      <m:eqArr>
                        <m:eqArrPr>
                          <m:ctrlPr>
                            <a:rPr lang="en-US" sz="1100" i="0">
                              <a:latin typeface="Cambria Math" panose="02040503050406030204" pitchFamily="18" charset="0"/>
                            </a:rPr>
                          </m:ctrlPr>
                        </m:eqArrPr>
                        <m:e/>
                        <m:e>
                          <m:r>
                            <a:rPr lang="en-US" sz="1100" i="0">
                              <a:latin typeface="Cambria Math" panose="02040503050406030204" pitchFamily="18" charset="0"/>
                            </a:rPr>
                            <m:t>∂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a</m:t>
                          </m:r>
                          <m:d>
                            <m:dPr>
                              <m:ctrlPr>
                                <a:rPr lang="en-US" sz="1100" i="0" baseline="3000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i="0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d>
                        </m:e>
                      </m:eqArr>
                    </m:num>
                    <m:den>
                      <m: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∂</m:t>
                      </m:r>
                      <m:r>
                        <m:rPr>
                          <m:sty m:val="p"/>
                        </m:rP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Z</m:t>
                      </m:r>
                      <m:r>
                        <m:rPr>
                          <m:nor/>
                        </m:rPr>
                        <a:rPr lang="en-US" sz="1100" i="0">
                          <a:effectLst/>
                        </a:rPr>
                        <m:t> </m:t>
                      </m:r>
                    </m:den>
                  </m:f>
                </m:oMath>
              </a14:m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6E4D64AF-E365-42CC-954F-D595E9592C64}"/>
                </a:ext>
              </a:extLst>
            </xdr:cNvPr>
            <xdr:cNvSpPr txBox="1"/>
          </xdr:nvSpPr>
          <xdr:spPr>
            <a:xfrm>
              <a:off x="5838825" y="176403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█(@∂a</a:t>
              </a:r>
              <a:r>
                <a:rPr lang="en-US" sz="1100" i="0" baseline="30000">
                  <a:latin typeface="Cambria Math" panose="02040503050406030204" pitchFamily="18" charset="0"/>
                </a:rPr>
                <a:t>(</a:t>
              </a:r>
              <a:r>
                <a:rPr lang="en-US" sz="1100" i="0" baseline="0">
                  <a:latin typeface="Cambria Math" panose="02040503050406030204" pitchFamily="18" charset="0"/>
                </a:rPr>
                <a:t>1</a:t>
              </a:r>
              <a:r>
                <a:rPr lang="en-US" sz="1100" i="0" baseline="30000">
                  <a:latin typeface="Cambria Math" panose="02040503050406030204" pitchFamily="18" charset="0"/>
                </a:rPr>
                <a:t>) 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/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∂Z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effectLst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104</xdr:row>
      <xdr:rowOff>176212</xdr:rowOff>
    </xdr:from>
    <xdr:ext cx="828675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1F623BA2-DFE6-442A-9097-9190F9FE886D}"/>
                </a:ext>
              </a:extLst>
            </xdr:cNvPr>
            <xdr:cNvSpPr txBox="1"/>
          </xdr:nvSpPr>
          <xdr:spPr>
            <a:xfrm>
              <a:off x="3228975" y="177212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𝑤</m:t>
                      </m:r>
                    </m:den>
                  </m:f>
                </m:oMath>
              </a14:m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Choice>
      <mc:Fallback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1F623BA2-DFE6-442A-9097-9190F9FE886D}"/>
                </a:ext>
              </a:extLst>
            </xdr:cNvPr>
            <xdr:cNvSpPr txBox="1"/>
          </xdr:nvSpPr>
          <xdr:spPr>
            <a:xfrm>
              <a:off x="3228975" y="177212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𝑧/</a:t>
              </a:r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𝑤</a:t>
              </a:r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Fallback>
    </mc:AlternateContent>
    <xdr:clientData/>
  </xdr:oneCellAnchor>
  <xdr:oneCellAnchor>
    <xdr:from>
      <xdr:col>13</xdr:col>
      <xdr:colOff>100012</xdr:colOff>
      <xdr:row>105</xdr:row>
      <xdr:rowOff>23812</xdr:rowOff>
    </xdr:from>
    <xdr:ext cx="4275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BF6573CD-65C6-4744-9E33-F13C392C2909}"/>
                </a:ext>
              </a:extLst>
            </xdr:cNvPr>
            <xdr:cNvSpPr txBox="1"/>
          </xdr:nvSpPr>
          <xdr:spPr>
            <a:xfrm>
              <a:off x="7596187" y="177593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BF6573CD-65C6-4744-9E33-F13C392C2909}"/>
                </a:ext>
              </a:extLst>
            </xdr:cNvPr>
            <xdr:cNvSpPr txBox="1"/>
          </xdr:nvSpPr>
          <xdr:spPr>
            <a:xfrm>
              <a:off x="7596187" y="177593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80962</xdr:colOff>
      <xdr:row>105</xdr:row>
      <xdr:rowOff>33337</xdr:rowOff>
    </xdr:from>
    <xdr:ext cx="4567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E398EEBA-7DDE-4B97-8E36-1150529574C7}"/>
                </a:ext>
              </a:extLst>
            </xdr:cNvPr>
            <xdr:cNvSpPr txBox="1"/>
          </xdr:nvSpPr>
          <xdr:spPr>
            <a:xfrm>
              <a:off x="8186737" y="177688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E398EEBA-7DDE-4B97-8E36-1150529574C7}"/>
                </a:ext>
              </a:extLst>
            </xdr:cNvPr>
            <xdr:cNvSpPr txBox="1"/>
          </xdr:nvSpPr>
          <xdr:spPr>
            <a:xfrm>
              <a:off x="8186737" y="177688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180976</xdr:colOff>
      <xdr:row>121</xdr:row>
      <xdr:rowOff>180975</xdr:rowOff>
    </xdr:from>
    <xdr:ext cx="609600" cy="352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81658141-8E40-4ED1-9FB4-ED483C643F63}"/>
                </a:ext>
              </a:extLst>
            </xdr:cNvPr>
            <xdr:cNvSpPr txBox="1"/>
          </xdr:nvSpPr>
          <xdr:spPr>
            <a:xfrm>
              <a:off x="7067551" y="210407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9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𝐶</m:t>
                      </m:r>
                    </m:num>
                    <m:den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𝑎</m:t>
                      </m:r>
                      <m:d>
                        <m:dPr>
                          <m:ctrlPr>
                            <a:rPr lang="en-US" sz="900" i="1" baseline="3000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900" i="1" baseline="0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d>
                    </m:den>
                  </m:f>
                </m:oMath>
              </a14:m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Choice>
      <mc:Fallback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81658141-8E40-4ED1-9FB4-ED483C643F63}"/>
                </a:ext>
              </a:extLst>
            </xdr:cNvPr>
            <xdr:cNvSpPr txBox="1"/>
          </xdr:nvSpPr>
          <xdr:spPr>
            <a:xfrm>
              <a:off x="7067551" y="210407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𝜕𝐶/𝜕𝑎</a:t>
              </a:r>
              <a:r>
                <a:rPr lang="en-US" sz="900" i="0" baseline="30000">
                  <a:latin typeface="Cambria Math" panose="02040503050406030204" pitchFamily="18" charset="0"/>
                </a:rPr>
                <a:t>(</a:t>
              </a:r>
              <a:r>
                <a:rPr lang="en-US" sz="900" i="0" baseline="0">
                  <a:latin typeface="Cambria Math" panose="02040503050406030204" pitchFamily="18" charset="0"/>
                </a:rPr>
                <a:t>1</a:t>
              </a:r>
              <a:r>
                <a:rPr lang="en-US" sz="900" b="0" i="0" baseline="30000">
                  <a:latin typeface="Cambria Math" panose="02040503050406030204" pitchFamily="18" charset="0"/>
                </a:rPr>
                <a:t>) </a:t>
              </a:r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Fallback>
    </mc:AlternateContent>
    <xdr:clientData/>
  </xdr:oneCellAnchor>
  <xdr:oneCellAnchor>
    <xdr:from>
      <xdr:col>8</xdr:col>
      <xdr:colOff>133350</xdr:colOff>
      <xdr:row>122</xdr:row>
      <xdr:rowOff>0</xdr:rowOff>
    </xdr:from>
    <xdr:ext cx="390525" cy="23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89EFF8F2-2D00-40B7-BBCF-712D6235C7FA}"/>
                </a:ext>
              </a:extLst>
            </xdr:cNvPr>
            <xdr:cNvSpPr txBox="1"/>
          </xdr:nvSpPr>
          <xdr:spPr>
            <a:xfrm>
              <a:off x="4581525" y="210502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5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r>
                <a:rPr lang="en-US" sz="1050"/>
                <a:t>  = 1</a:t>
              </a:r>
            </a:p>
          </xdr:txBody>
        </xdr:sp>
      </mc:Choice>
      <mc:Fallback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89EFF8F2-2D00-40B7-BBCF-712D6235C7FA}"/>
                </a:ext>
              </a:extLst>
            </xdr:cNvPr>
            <xdr:cNvSpPr txBox="1"/>
          </xdr:nvSpPr>
          <xdr:spPr>
            <a:xfrm>
              <a:off x="4581525" y="210502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𝑧/</a:t>
              </a:r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𝑏</a:t>
              </a:r>
              <a:r>
                <a:rPr lang="en-US" sz="1050"/>
                <a:t>  = 1</a:t>
              </a:r>
            </a:p>
          </xdr:txBody>
        </xdr:sp>
      </mc:Fallback>
    </mc:AlternateContent>
    <xdr:clientData/>
  </xdr:oneCellAnchor>
  <xdr:oneCellAnchor>
    <xdr:from>
      <xdr:col>10</xdr:col>
      <xdr:colOff>171450</xdr:colOff>
      <xdr:row>121</xdr:row>
      <xdr:rowOff>95251</xdr:rowOff>
    </xdr:from>
    <xdr:ext cx="409576" cy="476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30E3338A-0977-48F6-948A-1BB945F26FB9}"/>
                </a:ext>
              </a:extLst>
            </xdr:cNvPr>
            <xdr:cNvSpPr txBox="1"/>
          </xdr:nvSpPr>
          <xdr:spPr>
            <a:xfrm>
              <a:off x="5838825" y="209550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fPr>
                    <m:num>
                      <m:eqArr>
                        <m:eqArrPr>
                          <m:ctrlPr>
                            <a:rPr lang="en-US" sz="1100" i="0">
                              <a:latin typeface="Cambria Math" panose="02040503050406030204" pitchFamily="18" charset="0"/>
                            </a:rPr>
                          </m:ctrlPr>
                        </m:eqArrPr>
                        <m:e/>
                        <m:e>
                          <m:r>
                            <a:rPr lang="en-US" sz="1100" i="0">
                              <a:latin typeface="Cambria Math" panose="02040503050406030204" pitchFamily="18" charset="0"/>
                            </a:rPr>
                            <m:t>∂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a</m:t>
                          </m:r>
                          <m:d>
                            <m:dPr>
                              <m:ctrlPr>
                                <a:rPr lang="en-US" sz="1100" i="0" baseline="3000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i="0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d>
                        </m:e>
                      </m:eqArr>
                    </m:num>
                    <m:den>
                      <m: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∂</m:t>
                      </m:r>
                      <m:r>
                        <m:rPr>
                          <m:sty m:val="p"/>
                        </m:rP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Z</m:t>
                      </m:r>
                      <m:r>
                        <m:rPr>
                          <m:nor/>
                        </m:rPr>
                        <a:rPr lang="en-US" sz="1100" i="0">
                          <a:effectLst/>
                        </a:rPr>
                        <m:t> </m:t>
                      </m:r>
                    </m:den>
                  </m:f>
                </m:oMath>
              </a14:m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30E3338A-0977-48F6-948A-1BB945F26FB9}"/>
                </a:ext>
              </a:extLst>
            </xdr:cNvPr>
            <xdr:cNvSpPr txBox="1"/>
          </xdr:nvSpPr>
          <xdr:spPr>
            <a:xfrm>
              <a:off x="5838825" y="209550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█(@∂a</a:t>
              </a:r>
              <a:r>
                <a:rPr lang="en-US" sz="1100" i="0" baseline="30000">
                  <a:latin typeface="Cambria Math" panose="02040503050406030204" pitchFamily="18" charset="0"/>
                </a:rPr>
                <a:t>(</a:t>
              </a:r>
              <a:r>
                <a:rPr lang="en-US" sz="1100" i="0" baseline="0">
                  <a:latin typeface="Cambria Math" panose="02040503050406030204" pitchFamily="18" charset="0"/>
                </a:rPr>
                <a:t>1</a:t>
              </a:r>
              <a:r>
                <a:rPr lang="en-US" sz="1100" i="0" baseline="30000">
                  <a:latin typeface="Cambria Math" panose="02040503050406030204" pitchFamily="18" charset="0"/>
                </a:rPr>
                <a:t>) 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/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∂Z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effectLst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121</xdr:row>
      <xdr:rowOff>176212</xdr:rowOff>
    </xdr:from>
    <xdr:ext cx="828675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74F59CF2-5DDE-4092-AC8D-8ECA0FA17E96}"/>
                </a:ext>
              </a:extLst>
            </xdr:cNvPr>
            <xdr:cNvSpPr txBox="1"/>
          </xdr:nvSpPr>
          <xdr:spPr>
            <a:xfrm>
              <a:off x="3228975" y="210359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𝑤</m:t>
                      </m:r>
                    </m:den>
                  </m:f>
                </m:oMath>
              </a14:m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Choice>
      <mc:Fallback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74F59CF2-5DDE-4092-AC8D-8ECA0FA17E96}"/>
                </a:ext>
              </a:extLst>
            </xdr:cNvPr>
            <xdr:cNvSpPr txBox="1"/>
          </xdr:nvSpPr>
          <xdr:spPr>
            <a:xfrm>
              <a:off x="3228975" y="210359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𝑧/</a:t>
              </a:r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𝑤</a:t>
              </a:r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Fallback>
    </mc:AlternateContent>
    <xdr:clientData/>
  </xdr:oneCellAnchor>
  <xdr:oneCellAnchor>
    <xdr:from>
      <xdr:col>13</xdr:col>
      <xdr:colOff>100012</xdr:colOff>
      <xdr:row>122</xdr:row>
      <xdr:rowOff>23812</xdr:rowOff>
    </xdr:from>
    <xdr:ext cx="4275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3E41F931-629B-46E3-B8B4-5541541DFF7C}"/>
                </a:ext>
              </a:extLst>
            </xdr:cNvPr>
            <xdr:cNvSpPr txBox="1"/>
          </xdr:nvSpPr>
          <xdr:spPr>
            <a:xfrm>
              <a:off x="7596187" y="210740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3E41F931-629B-46E3-B8B4-5541541DFF7C}"/>
                </a:ext>
              </a:extLst>
            </xdr:cNvPr>
            <xdr:cNvSpPr txBox="1"/>
          </xdr:nvSpPr>
          <xdr:spPr>
            <a:xfrm>
              <a:off x="7596187" y="210740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80962</xdr:colOff>
      <xdr:row>122</xdr:row>
      <xdr:rowOff>33337</xdr:rowOff>
    </xdr:from>
    <xdr:ext cx="4567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357D67B4-6545-45DE-B214-489606BADF6B}"/>
                </a:ext>
              </a:extLst>
            </xdr:cNvPr>
            <xdr:cNvSpPr txBox="1"/>
          </xdr:nvSpPr>
          <xdr:spPr>
            <a:xfrm>
              <a:off x="8186737" y="210835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357D67B4-6545-45DE-B214-489606BADF6B}"/>
                </a:ext>
              </a:extLst>
            </xdr:cNvPr>
            <xdr:cNvSpPr txBox="1"/>
          </xdr:nvSpPr>
          <xdr:spPr>
            <a:xfrm>
              <a:off x="8186737" y="210835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180976</xdr:colOff>
      <xdr:row>138</xdr:row>
      <xdr:rowOff>180975</xdr:rowOff>
    </xdr:from>
    <xdr:ext cx="609600" cy="352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3B4E4840-6246-4A81-9B9E-D7AD3EB10F30}"/>
                </a:ext>
              </a:extLst>
            </xdr:cNvPr>
            <xdr:cNvSpPr txBox="1"/>
          </xdr:nvSpPr>
          <xdr:spPr>
            <a:xfrm>
              <a:off x="7067551" y="243554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9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𝐶</m:t>
                      </m:r>
                    </m:num>
                    <m:den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𝑎</m:t>
                      </m:r>
                      <m:d>
                        <m:dPr>
                          <m:ctrlPr>
                            <a:rPr lang="en-US" sz="900" i="1" baseline="3000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900" i="1" baseline="0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d>
                    </m:den>
                  </m:f>
                </m:oMath>
              </a14:m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Choice>
      <mc:Fallback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3B4E4840-6246-4A81-9B9E-D7AD3EB10F30}"/>
                </a:ext>
              </a:extLst>
            </xdr:cNvPr>
            <xdr:cNvSpPr txBox="1"/>
          </xdr:nvSpPr>
          <xdr:spPr>
            <a:xfrm>
              <a:off x="7067551" y="243554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𝜕𝐶/𝜕𝑎</a:t>
              </a:r>
              <a:r>
                <a:rPr lang="en-US" sz="900" i="0" baseline="30000">
                  <a:latin typeface="Cambria Math" panose="02040503050406030204" pitchFamily="18" charset="0"/>
                </a:rPr>
                <a:t>(</a:t>
              </a:r>
              <a:r>
                <a:rPr lang="en-US" sz="900" i="0" baseline="0">
                  <a:latin typeface="Cambria Math" panose="02040503050406030204" pitchFamily="18" charset="0"/>
                </a:rPr>
                <a:t>1</a:t>
              </a:r>
              <a:r>
                <a:rPr lang="en-US" sz="900" b="0" i="0" baseline="30000">
                  <a:latin typeface="Cambria Math" panose="02040503050406030204" pitchFamily="18" charset="0"/>
                </a:rPr>
                <a:t>) </a:t>
              </a:r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Fallback>
    </mc:AlternateContent>
    <xdr:clientData/>
  </xdr:oneCellAnchor>
  <xdr:oneCellAnchor>
    <xdr:from>
      <xdr:col>8</xdr:col>
      <xdr:colOff>133350</xdr:colOff>
      <xdr:row>139</xdr:row>
      <xdr:rowOff>0</xdr:rowOff>
    </xdr:from>
    <xdr:ext cx="390525" cy="23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14C5A478-0A09-4023-BE81-687DD58C9E23}"/>
                </a:ext>
              </a:extLst>
            </xdr:cNvPr>
            <xdr:cNvSpPr txBox="1"/>
          </xdr:nvSpPr>
          <xdr:spPr>
            <a:xfrm>
              <a:off x="4581525" y="243649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5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r>
                <a:rPr lang="en-US" sz="1050"/>
                <a:t>  = 1</a:t>
              </a:r>
            </a:p>
          </xdr:txBody>
        </xdr:sp>
      </mc:Choice>
      <mc:Fallback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14C5A478-0A09-4023-BE81-687DD58C9E23}"/>
                </a:ext>
              </a:extLst>
            </xdr:cNvPr>
            <xdr:cNvSpPr txBox="1"/>
          </xdr:nvSpPr>
          <xdr:spPr>
            <a:xfrm>
              <a:off x="4581525" y="243649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𝑧/</a:t>
              </a:r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𝑏</a:t>
              </a:r>
              <a:r>
                <a:rPr lang="en-US" sz="1050"/>
                <a:t>  = 1</a:t>
              </a:r>
            </a:p>
          </xdr:txBody>
        </xdr:sp>
      </mc:Fallback>
    </mc:AlternateContent>
    <xdr:clientData/>
  </xdr:oneCellAnchor>
  <xdr:oneCellAnchor>
    <xdr:from>
      <xdr:col>10</xdr:col>
      <xdr:colOff>171450</xdr:colOff>
      <xdr:row>138</xdr:row>
      <xdr:rowOff>95251</xdr:rowOff>
    </xdr:from>
    <xdr:ext cx="409576" cy="476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56EABF6F-FA41-4223-AD85-9E388114FEA3}"/>
                </a:ext>
              </a:extLst>
            </xdr:cNvPr>
            <xdr:cNvSpPr txBox="1"/>
          </xdr:nvSpPr>
          <xdr:spPr>
            <a:xfrm>
              <a:off x="5838825" y="242697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fPr>
                    <m:num>
                      <m:eqArr>
                        <m:eqArrPr>
                          <m:ctrlPr>
                            <a:rPr lang="en-US" sz="1100" i="0">
                              <a:latin typeface="Cambria Math" panose="02040503050406030204" pitchFamily="18" charset="0"/>
                            </a:rPr>
                          </m:ctrlPr>
                        </m:eqArrPr>
                        <m:e/>
                        <m:e>
                          <m:r>
                            <a:rPr lang="en-US" sz="1100" i="0">
                              <a:latin typeface="Cambria Math" panose="02040503050406030204" pitchFamily="18" charset="0"/>
                            </a:rPr>
                            <m:t>∂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a</m:t>
                          </m:r>
                          <m:d>
                            <m:dPr>
                              <m:ctrlPr>
                                <a:rPr lang="en-US" sz="1100" i="0" baseline="3000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i="0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d>
                        </m:e>
                      </m:eqArr>
                    </m:num>
                    <m:den>
                      <m: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∂</m:t>
                      </m:r>
                      <m:r>
                        <m:rPr>
                          <m:sty m:val="p"/>
                        </m:rP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Z</m:t>
                      </m:r>
                      <m:r>
                        <m:rPr>
                          <m:nor/>
                        </m:rPr>
                        <a:rPr lang="en-US" sz="1100" i="0">
                          <a:effectLst/>
                        </a:rPr>
                        <m:t> </m:t>
                      </m:r>
                    </m:den>
                  </m:f>
                </m:oMath>
              </a14:m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56EABF6F-FA41-4223-AD85-9E388114FEA3}"/>
                </a:ext>
              </a:extLst>
            </xdr:cNvPr>
            <xdr:cNvSpPr txBox="1"/>
          </xdr:nvSpPr>
          <xdr:spPr>
            <a:xfrm>
              <a:off x="5838825" y="242697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█(@∂a</a:t>
              </a:r>
              <a:r>
                <a:rPr lang="en-US" sz="1100" i="0" baseline="30000">
                  <a:latin typeface="Cambria Math" panose="02040503050406030204" pitchFamily="18" charset="0"/>
                </a:rPr>
                <a:t>(</a:t>
              </a:r>
              <a:r>
                <a:rPr lang="en-US" sz="1100" i="0" baseline="0">
                  <a:latin typeface="Cambria Math" panose="02040503050406030204" pitchFamily="18" charset="0"/>
                </a:rPr>
                <a:t>1</a:t>
              </a:r>
              <a:r>
                <a:rPr lang="en-US" sz="1100" i="0" baseline="30000">
                  <a:latin typeface="Cambria Math" panose="02040503050406030204" pitchFamily="18" charset="0"/>
                </a:rPr>
                <a:t>) 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/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∂Z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effectLst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138</xdr:row>
      <xdr:rowOff>176212</xdr:rowOff>
    </xdr:from>
    <xdr:ext cx="828675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2259DAEC-CE7C-41FA-ACB0-A74253CD0AB5}"/>
                </a:ext>
              </a:extLst>
            </xdr:cNvPr>
            <xdr:cNvSpPr txBox="1"/>
          </xdr:nvSpPr>
          <xdr:spPr>
            <a:xfrm>
              <a:off x="3228975" y="243506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𝑤</m:t>
                      </m:r>
                    </m:den>
                  </m:f>
                </m:oMath>
              </a14:m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Choice>
      <mc:Fallback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2259DAEC-CE7C-41FA-ACB0-A74253CD0AB5}"/>
                </a:ext>
              </a:extLst>
            </xdr:cNvPr>
            <xdr:cNvSpPr txBox="1"/>
          </xdr:nvSpPr>
          <xdr:spPr>
            <a:xfrm>
              <a:off x="3228975" y="243506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𝑧/</a:t>
              </a:r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𝑤</a:t>
              </a:r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Fallback>
    </mc:AlternateContent>
    <xdr:clientData/>
  </xdr:oneCellAnchor>
  <xdr:oneCellAnchor>
    <xdr:from>
      <xdr:col>13</xdr:col>
      <xdr:colOff>100012</xdr:colOff>
      <xdr:row>139</xdr:row>
      <xdr:rowOff>23812</xdr:rowOff>
    </xdr:from>
    <xdr:ext cx="4275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FC172AEB-1E2C-4C75-9F64-60C5296E8528}"/>
                </a:ext>
              </a:extLst>
            </xdr:cNvPr>
            <xdr:cNvSpPr txBox="1"/>
          </xdr:nvSpPr>
          <xdr:spPr>
            <a:xfrm>
              <a:off x="7596187" y="243887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FC172AEB-1E2C-4C75-9F64-60C5296E8528}"/>
                </a:ext>
              </a:extLst>
            </xdr:cNvPr>
            <xdr:cNvSpPr txBox="1"/>
          </xdr:nvSpPr>
          <xdr:spPr>
            <a:xfrm>
              <a:off x="7596187" y="243887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80962</xdr:colOff>
      <xdr:row>139</xdr:row>
      <xdr:rowOff>33337</xdr:rowOff>
    </xdr:from>
    <xdr:ext cx="4567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0B5741AA-DADE-47EE-8166-C2AB4FBE253A}"/>
                </a:ext>
              </a:extLst>
            </xdr:cNvPr>
            <xdr:cNvSpPr txBox="1"/>
          </xdr:nvSpPr>
          <xdr:spPr>
            <a:xfrm>
              <a:off x="8186737" y="243982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0B5741AA-DADE-47EE-8166-C2AB4FBE253A}"/>
                </a:ext>
              </a:extLst>
            </xdr:cNvPr>
            <xdr:cNvSpPr txBox="1"/>
          </xdr:nvSpPr>
          <xdr:spPr>
            <a:xfrm>
              <a:off x="8186737" y="243982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180976</xdr:colOff>
      <xdr:row>155</xdr:row>
      <xdr:rowOff>180975</xdr:rowOff>
    </xdr:from>
    <xdr:ext cx="609600" cy="352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75078D8B-CE74-44A7-91C4-2C2E321DE561}"/>
                </a:ext>
              </a:extLst>
            </xdr:cNvPr>
            <xdr:cNvSpPr txBox="1"/>
          </xdr:nvSpPr>
          <xdr:spPr>
            <a:xfrm>
              <a:off x="7067551" y="276701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9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𝐶</m:t>
                      </m:r>
                    </m:num>
                    <m:den>
                      <m:r>
                        <a:rPr lang="en-US" sz="9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900" i="1">
                          <a:latin typeface="Cambria Math" panose="02040503050406030204" pitchFamily="18" charset="0"/>
                        </a:rPr>
                        <m:t>𝑎</m:t>
                      </m:r>
                      <m:d>
                        <m:dPr>
                          <m:ctrlPr>
                            <a:rPr lang="en-US" sz="900" i="1" baseline="3000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900" i="1" baseline="0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d>
                    </m:den>
                  </m:f>
                </m:oMath>
              </a14:m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Choice>
      <mc:Fallback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75078D8B-CE74-44A7-91C4-2C2E321DE561}"/>
                </a:ext>
              </a:extLst>
            </xdr:cNvPr>
            <xdr:cNvSpPr txBox="1"/>
          </xdr:nvSpPr>
          <xdr:spPr>
            <a:xfrm>
              <a:off x="7067551" y="27670125"/>
              <a:ext cx="609600" cy="352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𝜕𝐶/𝜕𝑎</a:t>
              </a:r>
              <a:r>
                <a:rPr lang="en-US" sz="900" i="0" baseline="30000">
                  <a:latin typeface="Cambria Math" panose="02040503050406030204" pitchFamily="18" charset="0"/>
                </a:rPr>
                <a:t>(</a:t>
              </a:r>
              <a:r>
                <a:rPr lang="en-US" sz="900" i="0" baseline="0">
                  <a:latin typeface="Cambria Math" panose="02040503050406030204" pitchFamily="18" charset="0"/>
                </a:rPr>
                <a:t>1</a:t>
              </a:r>
              <a:r>
                <a:rPr lang="en-US" sz="900" b="0" i="0" baseline="30000">
                  <a:latin typeface="Cambria Math" panose="02040503050406030204" pitchFamily="18" charset="0"/>
                </a:rPr>
                <a:t>) </a:t>
              </a:r>
              <a:r>
                <a:rPr lang="en-US" sz="900" b="0" baseline="30000"/>
                <a:t>  =  </a:t>
              </a:r>
            </a:p>
            <a:p>
              <a:endParaRPr lang="en-US" sz="900"/>
            </a:p>
          </xdr:txBody>
        </xdr:sp>
      </mc:Fallback>
    </mc:AlternateContent>
    <xdr:clientData/>
  </xdr:oneCellAnchor>
  <xdr:oneCellAnchor>
    <xdr:from>
      <xdr:col>8</xdr:col>
      <xdr:colOff>133350</xdr:colOff>
      <xdr:row>156</xdr:row>
      <xdr:rowOff>0</xdr:rowOff>
    </xdr:from>
    <xdr:ext cx="390525" cy="23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4B8CCBA9-1D82-4A9F-A4D3-53E9783536FD}"/>
                </a:ext>
              </a:extLst>
            </xdr:cNvPr>
            <xdr:cNvSpPr txBox="1"/>
          </xdr:nvSpPr>
          <xdr:spPr>
            <a:xfrm>
              <a:off x="4581525" y="276796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5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5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5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r>
                <a:rPr lang="en-US" sz="1050"/>
                <a:t>  = 1</a:t>
              </a:r>
            </a:p>
          </xdr:txBody>
        </xdr:sp>
      </mc:Choice>
      <mc:Fallback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4B8CCBA9-1D82-4A9F-A4D3-53E9783536FD}"/>
                </a:ext>
              </a:extLst>
            </xdr:cNvPr>
            <xdr:cNvSpPr txBox="1"/>
          </xdr:nvSpPr>
          <xdr:spPr>
            <a:xfrm>
              <a:off x="4581525" y="27679650"/>
              <a:ext cx="390525" cy="23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𝑧/</a:t>
              </a:r>
              <a:r>
                <a:rPr lang="en-US" sz="1050" i="0">
                  <a:latin typeface="Cambria Math" panose="02040503050406030204" pitchFamily="18" charset="0"/>
                </a:rPr>
                <a:t>𝜕</a:t>
              </a:r>
              <a:r>
                <a:rPr lang="en-US" sz="1050" b="0" i="0">
                  <a:latin typeface="Cambria Math" panose="02040503050406030204" pitchFamily="18" charset="0"/>
                </a:rPr>
                <a:t>𝑏</a:t>
              </a:r>
              <a:r>
                <a:rPr lang="en-US" sz="1050"/>
                <a:t>  = 1</a:t>
              </a:r>
            </a:p>
          </xdr:txBody>
        </xdr:sp>
      </mc:Fallback>
    </mc:AlternateContent>
    <xdr:clientData/>
  </xdr:oneCellAnchor>
  <xdr:oneCellAnchor>
    <xdr:from>
      <xdr:col>10</xdr:col>
      <xdr:colOff>171450</xdr:colOff>
      <xdr:row>155</xdr:row>
      <xdr:rowOff>95251</xdr:rowOff>
    </xdr:from>
    <xdr:ext cx="409576" cy="4762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DE265DCC-02CE-4AE3-83B1-E6615E24604C}"/>
                </a:ext>
              </a:extLst>
            </xdr:cNvPr>
            <xdr:cNvSpPr txBox="1"/>
          </xdr:nvSpPr>
          <xdr:spPr>
            <a:xfrm>
              <a:off x="5838825" y="275844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fPr>
                    <m:num>
                      <m:eqArr>
                        <m:eqArrPr>
                          <m:ctrlPr>
                            <a:rPr lang="en-US" sz="1100" i="0">
                              <a:latin typeface="Cambria Math" panose="02040503050406030204" pitchFamily="18" charset="0"/>
                            </a:rPr>
                          </m:ctrlPr>
                        </m:eqArrPr>
                        <m:e/>
                        <m:e>
                          <m:r>
                            <a:rPr lang="en-US" sz="1100" i="0">
                              <a:latin typeface="Cambria Math" panose="02040503050406030204" pitchFamily="18" charset="0"/>
                            </a:rPr>
                            <m:t>∂</m:t>
                          </m:r>
                          <m:r>
                            <m:rPr>
                              <m:sty m:val="p"/>
                            </m:rPr>
                            <a:rPr lang="en-US" sz="1100" i="0">
                              <a:latin typeface="Cambria Math" panose="02040503050406030204" pitchFamily="18" charset="0"/>
                            </a:rPr>
                            <m:t>a</m:t>
                          </m:r>
                          <m:d>
                            <m:dPr>
                              <m:ctrlPr>
                                <a:rPr lang="en-US" sz="1100" i="0" baseline="30000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i="0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d>
                        </m:e>
                      </m:eqArr>
                    </m:num>
                    <m:den>
                      <m: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∂</m:t>
                      </m:r>
                      <m:r>
                        <m:rPr>
                          <m:sty m:val="p"/>
                        </m:rPr>
                        <a:rPr lang="en-US" sz="10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Z</m:t>
                      </m:r>
                      <m:r>
                        <m:rPr>
                          <m:nor/>
                        </m:rPr>
                        <a:rPr lang="en-US" sz="1100" i="0">
                          <a:effectLst/>
                        </a:rPr>
                        <m:t> </m:t>
                      </m:r>
                    </m:den>
                  </m:f>
                </m:oMath>
              </a14:m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DE265DCC-02CE-4AE3-83B1-E6615E24604C}"/>
                </a:ext>
              </a:extLst>
            </xdr:cNvPr>
            <xdr:cNvSpPr txBox="1"/>
          </xdr:nvSpPr>
          <xdr:spPr>
            <a:xfrm>
              <a:off x="5838825" y="27584401"/>
              <a:ext cx="409576" cy="476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█(@∂a</a:t>
              </a:r>
              <a:r>
                <a:rPr lang="en-US" sz="1100" i="0" baseline="30000">
                  <a:latin typeface="Cambria Math" panose="02040503050406030204" pitchFamily="18" charset="0"/>
                </a:rPr>
                <a:t>(</a:t>
              </a:r>
              <a:r>
                <a:rPr lang="en-US" sz="1100" i="0" baseline="0">
                  <a:latin typeface="Cambria Math" panose="02040503050406030204" pitchFamily="18" charset="0"/>
                </a:rPr>
                <a:t>1</a:t>
              </a:r>
              <a:r>
                <a:rPr lang="en-US" sz="1100" i="0" baseline="30000">
                  <a:latin typeface="Cambria Math" panose="02040503050406030204" pitchFamily="18" charset="0"/>
                </a:rPr>
                <a:t>) )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/</a:t>
              </a:r>
              <a:r>
                <a:rPr lang="en-US" sz="1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∂Z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effectLst/>
                </a:rPr>
                <a:t> </a:t>
              </a:r>
              <a:r>
                <a:rPr lang="en-US" sz="1100" b="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 b="0" i="0" baseline="0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155</xdr:row>
      <xdr:rowOff>176212</xdr:rowOff>
    </xdr:from>
    <xdr:ext cx="828675" cy="226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247B95E3-F5AB-4CB7-954E-305FE58A7388}"/>
                </a:ext>
              </a:extLst>
            </xdr:cNvPr>
            <xdr:cNvSpPr txBox="1"/>
          </xdr:nvSpPr>
          <xdr:spPr>
            <a:xfrm>
              <a:off x="3228975" y="276653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𝑧</m:t>
                      </m:r>
                    </m:num>
                    <m:den>
                      <m:r>
                        <a:rPr lang="en-US" sz="1000" i="1">
                          <a:latin typeface="Cambria Math" panose="02040503050406030204" pitchFamily="18" charset="0"/>
                        </a:rPr>
                        <m:t>𝜕</m:t>
                      </m:r>
                      <m:r>
                        <a:rPr lang="en-US" sz="1000" b="0" i="1">
                          <a:latin typeface="Cambria Math" panose="02040503050406030204" pitchFamily="18" charset="0"/>
                        </a:rPr>
                        <m:t>𝑤</m:t>
                      </m:r>
                    </m:den>
                  </m:f>
                </m:oMath>
              </a14:m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Choice>
      <mc:Fallback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247B95E3-F5AB-4CB7-954E-305FE58A7388}"/>
                </a:ext>
              </a:extLst>
            </xdr:cNvPr>
            <xdr:cNvSpPr txBox="1"/>
          </xdr:nvSpPr>
          <xdr:spPr>
            <a:xfrm>
              <a:off x="3228975" y="27665362"/>
              <a:ext cx="828675" cy="226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𝑧/</a:t>
              </a:r>
              <a:r>
                <a:rPr lang="en-US" sz="1000" i="0">
                  <a:latin typeface="Cambria Math" panose="02040503050406030204" pitchFamily="18" charset="0"/>
                </a:rPr>
                <a:t>𝜕</a:t>
              </a:r>
              <a:r>
                <a:rPr lang="en-US" sz="1000" b="0" i="0">
                  <a:latin typeface="Cambria Math" panose="02040503050406030204" pitchFamily="18" charset="0"/>
                </a:rPr>
                <a:t>𝑤</a:t>
              </a:r>
              <a:r>
                <a:rPr lang="en-US" sz="1000"/>
                <a:t>  /</a:t>
              </a:r>
              <a:r>
                <a:rPr lang="en-US" sz="1000" baseline="0"/>
                <a:t> </a:t>
              </a:r>
              <a:r>
                <a:rPr lang="en-US" sz="1000"/>
                <a:t>a</a:t>
              </a:r>
              <a:r>
                <a:rPr lang="en-US" sz="1000" baseline="26000"/>
                <a:t>(0)</a:t>
              </a:r>
            </a:p>
          </xdr:txBody>
        </xdr:sp>
      </mc:Fallback>
    </mc:AlternateContent>
    <xdr:clientData/>
  </xdr:oneCellAnchor>
  <xdr:oneCellAnchor>
    <xdr:from>
      <xdr:col>13</xdr:col>
      <xdr:colOff>100012</xdr:colOff>
      <xdr:row>156</xdr:row>
      <xdr:rowOff>23812</xdr:rowOff>
    </xdr:from>
    <xdr:ext cx="4275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CE8222E5-5858-4CF4-89E3-04A2721F805F}"/>
                </a:ext>
              </a:extLst>
            </xdr:cNvPr>
            <xdr:cNvSpPr txBox="1"/>
          </xdr:nvSpPr>
          <xdr:spPr>
            <a:xfrm>
              <a:off x="7596187" y="277034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CE8222E5-5858-4CF4-89E3-04A2721F805F}"/>
                </a:ext>
              </a:extLst>
            </xdr:cNvPr>
            <xdr:cNvSpPr txBox="1"/>
          </xdr:nvSpPr>
          <xdr:spPr>
            <a:xfrm>
              <a:off x="7596187" y="27703462"/>
              <a:ext cx="4275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𝜕𝑏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80962</xdr:colOff>
      <xdr:row>156</xdr:row>
      <xdr:rowOff>33337</xdr:rowOff>
    </xdr:from>
    <xdr:ext cx="4567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2B6C49A9-BC50-42B4-9E39-CF700B92C3B7}"/>
                </a:ext>
              </a:extLst>
            </xdr:cNvPr>
            <xdr:cNvSpPr txBox="1"/>
          </xdr:nvSpPr>
          <xdr:spPr>
            <a:xfrm>
              <a:off x="8186737" y="277129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𝜕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𝑤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2B6C49A9-BC50-42B4-9E39-CF700B92C3B7}"/>
                </a:ext>
              </a:extLst>
            </xdr:cNvPr>
            <xdr:cNvSpPr txBox="1"/>
          </xdr:nvSpPr>
          <xdr:spPr>
            <a:xfrm>
              <a:off x="8186737" y="27712987"/>
              <a:ext cx="4567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𝜕𝐶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133350</xdr:rowOff>
    </xdr:from>
    <xdr:to>
      <xdr:col>6</xdr:col>
      <xdr:colOff>142875</xdr:colOff>
      <xdr:row>6</xdr:row>
      <xdr:rowOff>95250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FBDF2A1-5933-4731-8BBD-8DF932EE860E}"/>
            </a:ext>
          </a:extLst>
        </xdr:cNvPr>
        <xdr:cNvSpPr/>
      </xdr:nvSpPr>
      <xdr:spPr>
        <a:xfrm>
          <a:off x="3457575" y="89535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5</xdr:col>
      <xdr:colOff>409575</xdr:colOff>
      <xdr:row>7</xdr:row>
      <xdr:rowOff>152400</xdr:rowOff>
    </xdr:from>
    <xdr:to>
      <xdr:col>6</xdr:col>
      <xdr:colOff>142875</xdr:colOff>
      <xdr:row>9</xdr:row>
      <xdr:rowOff>114300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7F7EDCD-B855-410C-8AA8-ACA0C759CFC4}"/>
            </a:ext>
          </a:extLst>
        </xdr:cNvPr>
        <xdr:cNvSpPr/>
      </xdr:nvSpPr>
      <xdr:spPr>
        <a:xfrm>
          <a:off x="3457575" y="14859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5</xdr:col>
      <xdr:colOff>409575</xdr:colOff>
      <xdr:row>10</xdr:row>
      <xdr:rowOff>171450</xdr:rowOff>
    </xdr:from>
    <xdr:to>
      <xdr:col>6</xdr:col>
      <xdr:colOff>142875</xdr:colOff>
      <xdr:row>12</xdr:row>
      <xdr:rowOff>133350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C1F2603-6C03-4559-B4A8-B6630B2718BD}"/>
            </a:ext>
          </a:extLst>
        </xdr:cNvPr>
        <xdr:cNvSpPr/>
      </xdr:nvSpPr>
      <xdr:spPr>
        <a:xfrm>
          <a:off x="3457575" y="207645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6</xdr:col>
      <xdr:colOff>485775</xdr:colOff>
      <xdr:row>5</xdr:row>
      <xdr:rowOff>180975</xdr:rowOff>
    </xdr:from>
    <xdr:to>
      <xdr:col>7</xdr:col>
      <xdr:colOff>219075</xdr:colOff>
      <xdr:row>7</xdr:row>
      <xdr:rowOff>142875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81FC4C5-EB53-4DB5-BDB3-CC53B0762532}"/>
            </a:ext>
          </a:extLst>
        </xdr:cNvPr>
        <xdr:cNvSpPr/>
      </xdr:nvSpPr>
      <xdr:spPr>
        <a:xfrm>
          <a:off x="4143375" y="1133475"/>
          <a:ext cx="342900" cy="3429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</a:t>
          </a:r>
        </a:p>
      </xdr:txBody>
    </xdr:sp>
    <xdr:clientData/>
  </xdr:twoCellAnchor>
  <xdr:twoCellAnchor>
    <xdr:from>
      <xdr:col>6</xdr:col>
      <xdr:colOff>485775</xdr:colOff>
      <xdr:row>9</xdr:row>
      <xdr:rowOff>28575</xdr:rowOff>
    </xdr:from>
    <xdr:to>
      <xdr:col>7</xdr:col>
      <xdr:colOff>219075</xdr:colOff>
      <xdr:row>10</xdr:row>
      <xdr:rowOff>180975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3E76579-ACA2-42D5-A4A2-35602E8D5345}"/>
            </a:ext>
          </a:extLst>
        </xdr:cNvPr>
        <xdr:cNvSpPr/>
      </xdr:nvSpPr>
      <xdr:spPr>
        <a:xfrm>
          <a:off x="4143375" y="1743075"/>
          <a:ext cx="342900" cy="3429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</a:t>
          </a:r>
        </a:p>
      </xdr:txBody>
    </xdr:sp>
    <xdr:clientData/>
  </xdr:twoCellAnchor>
  <xdr:twoCellAnchor>
    <xdr:from>
      <xdr:col>7</xdr:col>
      <xdr:colOff>447675</xdr:colOff>
      <xdr:row>7</xdr:row>
      <xdr:rowOff>123825</xdr:rowOff>
    </xdr:from>
    <xdr:to>
      <xdr:col>8</xdr:col>
      <xdr:colOff>180975</xdr:colOff>
      <xdr:row>9</xdr:row>
      <xdr:rowOff>85725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0FDCEFF-1CA7-4C75-9694-F1E8BFBE42FF}"/>
            </a:ext>
          </a:extLst>
        </xdr:cNvPr>
        <xdr:cNvSpPr/>
      </xdr:nvSpPr>
      <xdr:spPr>
        <a:xfrm>
          <a:off x="4714875" y="1457325"/>
          <a:ext cx="342900" cy="3429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</a:p>
      </xdr:txBody>
    </xdr:sp>
    <xdr:clientData/>
  </xdr:twoCellAnchor>
  <xdr:twoCellAnchor>
    <xdr:from>
      <xdr:col>6</xdr:col>
      <xdr:colOff>142875</xdr:colOff>
      <xdr:row>5</xdr:row>
      <xdr:rowOff>114300</xdr:rowOff>
    </xdr:from>
    <xdr:to>
      <xdr:col>6</xdr:col>
      <xdr:colOff>535992</xdr:colOff>
      <xdr:row>6</xdr:row>
      <xdr:rowOff>40692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6E35D21-EEDF-4560-A78D-F71E51642872}"/>
            </a:ext>
          </a:extLst>
        </xdr:cNvPr>
        <xdr:cNvCxnSpPr>
          <a:stCxn id="2" idx="6"/>
          <a:endCxn id="5" idx="1"/>
        </xdr:cNvCxnSpPr>
      </xdr:nvCxnSpPr>
      <xdr:spPr>
        <a:xfrm>
          <a:off x="3800475" y="1066800"/>
          <a:ext cx="393117" cy="116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114300</xdr:rowOff>
    </xdr:from>
    <xdr:to>
      <xdr:col>6</xdr:col>
      <xdr:colOff>535992</xdr:colOff>
      <xdr:row>9</xdr:row>
      <xdr:rowOff>78792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532E24F-4EA9-420E-84D7-B7BCAE829E71}"/>
            </a:ext>
          </a:extLst>
        </xdr:cNvPr>
        <xdr:cNvCxnSpPr>
          <a:stCxn id="2" idx="6"/>
          <a:endCxn id="6" idx="1"/>
        </xdr:cNvCxnSpPr>
      </xdr:nvCxnSpPr>
      <xdr:spPr>
        <a:xfrm>
          <a:off x="3800475" y="1066800"/>
          <a:ext cx="393117" cy="726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6</xdr:row>
      <xdr:rowOff>161925</xdr:rowOff>
    </xdr:from>
    <xdr:to>
      <xdr:col>6</xdr:col>
      <xdr:colOff>485775</xdr:colOff>
      <xdr:row>8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E0B799E-3456-4F64-8212-08BE1E8A90B2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800475" y="1304925"/>
          <a:ext cx="3429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8</xdr:row>
      <xdr:rowOff>133350</xdr:rowOff>
    </xdr:from>
    <xdr:to>
      <xdr:col>6</xdr:col>
      <xdr:colOff>485775</xdr:colOff>
      <xdr:row>10</xdr:row>
      <xdr:rowOff>9525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B00F291-41D1-4AD2-A34D-57BE8A025D59}"/>
            </a:ext>
          </a:extLst>
        </xdr:cNvPr>
        <xdr:cNvCxnSpPr>
          <a:stCxn id="3" idx="6"/>
          <a:endCxn id="6" idx="2"/>
        </xdr:cNvCxnSpPr>
      </xdr:nvCxnSpPr>
      <xdr:spPr>
        <a:xfrm>
          <a:off x="3800475" y="1657350"/>
          <a:ext cx="3429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</xdr:row>
      <xdr:rowOff>92658</xdr:rowOff>
    </xdr:from>
    <xdr:to>
      <xdr:col>6</xdr:col>
      <xdr:colOff>535992</xdr:colOff>
      <xdr:row>11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3E70067-AC02-4EAE-A560-A6EEAA5B0C98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3800475" y="1426158"/>
          <a:ext cx="393117" cy="82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10</xdr:row>
      <xdr:rowOff>130758</xdr:rowOff>
    </xdr:from>
    <xdr:to>
      <xdr:col>6</xdr:col>
      <xdr:colOff>535992</xdr:colOff>
      <xdr:row>11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1E8544-B891-4F7B-95CA-FB1571DC02E3}"/>
            </a:ext>
          </a:extLst>
        </xdr:cNvPr>
        <xdr:cNvCxnSpPr>
          <a:stCxn id="4" idx="6"/>
          <a:endCxn id="6" idx="3"/>
        </xdr:cNvCxnSpPr>
      </xdr:nvCxnSpPr>
      <xdr:spPr>
        <a:xfrm flipV="1">
          <a:off x="3800475" y="2035758"/>
          <a:ext cx="393117" cy="212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6</xdr:row>
      <xdr:rowOff>161925</xdr:rowOff>
    </xdr:from>
    <xdr:to>
      <xdr:col>7</xdr:col>
      <xdr:colOff>447675</xdr:colOff>
      <xdr:row>8</xdr:row>
      <xdr:rowOff>104775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7419950-1E3D-43BB-A0E7-064BA95CAFF7}"/>
            </a:ext>
          </a:extLst>
        </xdr:cNvPr>
        <xdr:cNvCxnSpPr>
          <a:stCxn id="5" idx="6"/>
          <a:endCxn id="7" idx="2"/>
        </xdr:cNvCxnSpPr>
      </xdr:nvCxnSpPr>
      <xdr:spPr>
        <a:xfrm>
          <a:off x="4486275" y="1304925"/>
          <a:ext cx="2286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8</xdr:row>
      <xdr:rowOff>104775</xdr:rowOff>
    </xdr:from>
    <xdr:to>
      <xdr:col>7</xdr:col>
      <xdr:colOff>447675</xdr:colOff>
      <xdr:row>10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52E15A7-8661-489D-B781-0FD72853202F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4486275" y="1628775"/>
          <a:ext cx="2286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</xdr:row>
      <xdr:rowOff>104775</xdr:rowOff>
    </xdr:from>
    <xdr:to>
      <xdr:col>8</xdr:col>
      <xdr:colOff>533400</xdr:colOff>
      <xdr:row>8</xdr:row>
      <xdr:rowOff>104775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961EB88-78F1-48C7-A900-E148F335E045}"/>
            </a:ext>
          </a:extLst>
        </xdr:cNvPr>
        <xdr:cNvCxnSpPr>
          <a:stCxn id="7" idx="6"/>
        </xdr:cNvCxnSpPr>
      </xdr:nvCxnSpPr>
      <xdr:spPr>
        <a:xfrm>
          <a:off x="5057775" y="1628775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95250</xdr:rowOff>
    </xdr:from>
    <xdr:to>
      <xdr:col>5</xdr:col>
      <xdr:colOff>400050</xdr:colOff>
      <xdr:row>5</xdr:row>
      <xdr:rowOff>95250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C3F863B-6ED3-4844-9E3A-31DA751FA6DB}"/>
            </a:ext>
          </a:extLst>
        </xdr:cNvPr>
        <xdr:cNvCxnSpPr/>
      </xdr:nvCxnSpPr>
      <xdr:spPr>
        <a:xfrm>
          <a:off x="3095625" y="10477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</xdr:row>
      <xdr:rowOff>142875</xdr:rowOff>
    </xdr:from>
    <xdr:to>
      <xdr:col>5</xdr:col>
      <xdr:colOff>409575</xdr:colOff>
      <xdr:row>8</xdr:row>
      <xdr:rowOff>142875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3C66BB5-65AA-42C2-BCAD-7262A16A5D91}"/>
            </a:ext>
          </a:extLst>
        </xdr:cNvPr>
        <xdr:cNvCxnSpPr/>
      </xdr:nvCxnSpPr>
      <xdr:spPr>
        <a:xfrm>
          <a:off x="3105150" y="1666875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12</xdr:row>
      <xdr:rowOff>9525</xdr:rowOff>
    </xdr:from>
    <xdr:to>
      <xdr:col>5</xdr:col>
      <xdr:colOff>409575</xdr:colOff>
      <xdr:row>12</xdr:row>
      <xdr:rowOff>9525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451E0BD-5237-42C6-BB8F-DE34AD0FEDE5}"/>
            </a:ext>
          </a:extLst>
        </xdr:cNvPr>
        <xdr:cNvCxnSpPr/>
      </xdr:nvCxnSpPr>
      <xdr:spPr>
        <a:xfrm>
          <a:off x="3105150" y="2295525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2</xdr:row>
      <xdr:rowOff>4762</xdr:rowOff>
    </xdr:from>
    <xdr:to>
      <xdr:col>13</xdr:col>
      <xdr:colOff>180974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AE09E-D2E3-4E13-AB1B-1BB958598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23CB-7570-4C9C-8627-A5C6AC1EAC84}">
  <dimension ref="A2:AB167"/>
  <sheetViews>
    <sheetView tabSelected="1" zoomScaleNormal="100" workbookViewId="0">
      <selection activeCell="A15" sqref="A15"/>
    </sheetView>
  </sheetViews>
  <sheetFormatPr defaultRowHeight="15" x14ac:dyDescent="0.25"/>
  <cols>
    <col min="5" max="5" width="2.7109375" customWidth="1"/>
    <col min="16" max="16" width="13.28515625" bestFit="1" customWidth="1"/>
    <col min="17" max="17" width="14.85546875" bestFit="1" customWidth="1"/>
    <col min="18" max="18" width="9.140625" style="13"/>
  </cols>
  <sheetData>
    <row r="2" spans="1:28" x14ac:dyDescent="0.25">
      <c r="A2" s="14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1"/>
      <c r="N2" s="11"/>
      <c r="O2" s="11"/>
      <c r="P2" s="11"/>
      <c r="Q2" s="11"/>
      <c r="S2" s="14" t="s">
        <v>42</v>
      </c>
      <c r="T2" s="14"/>
      <c r="U2" s="14"/>
      <c r="V2" s="14"/>
      <c r="W2" s="14"/>
      <c r="X2" s="14"/>
      <c r="Y2" s="14"/>
      <c r="Z2" s="14"/>
      <c r="AA2" s="14"/>
      <c r="AB2" s="14"/>
    </row>
    <row r="13" spans="1:28" x14ac:dyDescent="0.25">
      <c r="A13" t="s">
        <v>38</v>
      </c>
      <c r="H13" t="s">
        <v>4</v>
      </c>
      <c r="I13" t="s">
        <v>5</v>
      </c>
    </row>
    <row r="14" spans="1:28" x14ac:dyDescent="0.25">
      <c r="A14" t="s">
        <v>44</v>
      </c>
      <c r="B14" t="s">
        <v>45</v>
      </c>
      <c r="C14" s="12" t="s">
        <v>47</v>
      </c>
      <c r="H14" t="s">
        <v>6</v>
      </c>
      <c r="I14" t="s">
        <v>3</v>
      </c>
    </row>
    <row r="15" spans="1:28" ht="17.25" x14ac:dyDescent="0.25">
      <c r="A15" t="s">
        <v>39</v>
      </c>
      <c r="B15" t="s">
        <v>40</v>
      </c>
      <c r="C15" t="s">
        <v>43</v>
      </c>
      <c r="D15" t="s">
        <v>46</v>
      </c>
      <c r="H15" t="s">
        <v>7</v>
      </c>
      <c r="I15" t="s">
        <v>8</v>
      </c>
    </row>
    <row r="16" spans="1:28" x14ac:dyDescent="0.25">
      <c r="A16">
        <v>1</v>
      </c>
      <c r="B16" s="10">
        <v>0</v>
      </c>
      <c r="C16">
        <f>TANH(A16*$G$23+$G$24)</f>
        <v>0.999909204262595</v>
      </c>
      <c r="D16">
        <f>(B16-C16)^2</f>
        <v>0.99981841676905592</v>
      </c>
      <c r="E16" s="5">
        <f>B16*LOG(C16) + (1-B16)*LOG(1-C16)</f>
        <v>-4.0419345398593105</v>
      </c>
      <c r="H16" s="1" t="s">
        <v>9</v>
      </c>
      <c r="I16" t="s">
        <v>10</v>
      </c>
      <c r="U16" s="1"/>
    </row>
    <row r="17" spans="1:26" x14ac:dyDescent="0.25">
      <c r="A17">
        <v>1</v>
      </c>
      <c r="B17" s="10">
        <v>0</v>
      </c>
      <c r="C17">
        <f t="shared" ref="C17:C24" si="0">TANH(A17*$G$23+$G$24)</f>
        <v>0.999909204262595</v>
      </c>
      <c r="D17">
        <f t="shared" ref="D17:D24" si="1">(B17-C17)^2</f>
        <v>0.99981841676905592</v>
      </c>
    </row>
    <row r="18" spans="1:26" x14ac:dyDescent="0.25">
      <c r="A18">
        <v>0</v>
      </c>
      <c r="B18" s="10">
        <v>1</v>
      </c>
      <c r="C18">
        <f t="shared" si="0"/>
        <v>0.99999999587769262</v>
      </c>
      <c r="D18">
        <f t="shared" si="1"/>
        <v>1.6993418170946988E-17</v>
      </c>
      <c r="G18" t="s">
        <v>11</v>
      </c>
    </row>
    <row r="19" spans="1:26" x14ac:dyDescent="0.25">
      <c r="A19">
        <v>1</v>
      </c>
      <c r="B19" s="10">
        <v>0</v>
      </c>
      <c r="C19">
        <f t="shared" si="0"/>
        <v>0.999909204262595</v>
      </c>
      <c r="D19">
        <f t="shared" si="1"/>
        <v>0.99981841676905592</v>
      </c>
      <c r="G19" t="s">
        <v>12</v>
      </c>
    </row>
    <row r="20" spans="1:26" ht="17.25" x14ac:dyDescent="0.25">
      <c r="A20">
        <v>0</v>
      </c>
      <c r="B20" s="10">
        <v>1</v>
      </c>
      <c r="C20">
        <f t="shared" si="0"/>
        <v>0.99999999587769262</v>
      </c>
      <c r="D20">
        <f t="shared" si="1"/>
        <v>1.6993418170946988E-17</v>
      </c>
      <c r="G20" s="2" t="s">
        <v>13</v>
      </c>
    </row>
    <row r="21" spans="1:26" x14ac:dyDescent="0.25">
      <c r="A21">
        <v>1</v>
      </c>
      <c r="B21" s="10">
        <v>0</v>
      </c>
      <c r="C21">
        <f t="shared" si="0"/>
        <v>0.999909204262595</v>
      </c>
      <c r="D21">
        <f t="shared" si="1"/>
        <v>0.99981841676905592</v>
      </c>
      <c r="F21" t="s">
        <v>15</v>
      </c>
    </row>
    <row r="22" spans="1:26" x14ac:dyDescent="0.25">
      <c r="A22">
        <v>1</v>
      </c>
      <c r="B22" s="10">
        <v>0</v>
      </c>
      <c r="C22">
        <f t="shared" si="0"/>
        <v>0.999909204262595</v>
      </c>
      <c r="D22">
        <f t="shared" si="1"/>
        <v>0.99981841676905592</v>
      </c>
      <c r="F22" t="s">
        <v>14</v>
      </c>
      <c r="T22" t="s">
        <v>14</v>
      </c>
    </row>
    <row r="23" spans="1:26" ht="18.75" x14ac:dyDescent="0.35">
      <c r="A23">
        <v>0</v>
      </c>
      <c r="B23" s="10">
        <v>1</v>
      </c>
      <c r="C23">
        <f t="shared" si="0"/>
        <v>0.99999999587769262</v>
      </c>
      <c r="D23">
        <f t="shared" si="1"/>
        <v>1.6993418170946988E-17</v>
      </c>
      <c r="E23" s="5">
        <v>-5</v>
      </c>
      <c r="F23" t="s">
        <v>6</v>
      </c>
      <c r="G23">
        <v>-5</v>
      </c>
      <c r="H23" t="s">
        <v>17</v>
      </c>
      <c r="T23" t="s">
        <v>21</v>
      </c>
      <c r="U23">
        <v>1</v>
      </c>
      <c r="W23" t="s">
        <v>22</v>
      </c>
      <c r="Z23" t="s">
        <v>24</v>
      </c>
    </row>
    <row r="24" spans="1:26" ht="18.75" x14ac:dyDescent="0.35">
      <c r="A24">
        <v>0</v>
      </c>
      <c r="B24" s="10">
        <v>1</v>
      </c>
      <c r="C24">
        <f t="shared" si="0"/>
        <v>0.99999999587769262</v>
      </c>
      <c r="D24">
        <f t="shared" si="1"/>
        <v>1.6993418170946988E-17</v>
      </c>
      <c r="E24" s="5">
        <v>5</v>
      </c>
      <c r="F24" t="s">
        <v>7</v>
      </c>
      <c r="G24">
        <v>10</v>
      </c>
      <c r="H24" t="s">
        <v>18</v>
      </c>
      <c r="T24" t="s">
        <v>20</v>
      </c>
      <c r="U24">
        <v>2</v>
      </c>
      <c r="V24">
        <f>U25*U35+U36*U27+U29*U37+U23</f>
        <v>390</v>
      </c>
      <c r="W24">
        <f>TANH(V24)</f>
        <v>1</v>
      </c>
      <c r="Y24">
        <f>W24*U31+W27*U32+U33</f>
        <v>16</v>
      </c>
      <c r="Z24">
        <f>TANH(Y24)</f>
        <v>0.9999999999999748</v>
      </c>
    </row>
    <row r="25" spans="1:26" ht="18.75" x14ac:dyDescent="0.35">
      <c r="D25">
        <f>AVERAGE(D16:D24)</f>
        <v>0.55545467598280884</v>
      </c>
      <c r="T25" s="7" t="s">
        <v>29</v>
      </c>
      <c r="U25">
        <v>3</v>
      </c>
    </row>
    <row r="26" spans="1:26" ht="18.75" x14ac:dyDescent="0.35">
      <c r="F26">
        <v>1</v>
      </c>
      <c r="G26" s="3">
        <f>TANH(F26*G23+G24)</f>
        <v>0.999909204262595</v>
      </c>
      <c r="H26" s="4" t="s">
        <v>16</v>
      </c>
      <c r="T26" s="8" t="s">
        <v>32</v>
      </c>
      <c r="U26">
        <v>2</v>
      </c>
      <c r="W26" t="s">
        <v>23</v>
      </c>
    </row>
    <row r="27" spans="1:26" ht="18.75" x14ac:dyDescent="0.35">
      <c r="T27" s="7" t="s">
        <v>30</v>
      </c>
      <c r="U27">
        <v>3</v>
      </c>
      <c r="V27">
        <f>U26*U35+U28*U36+U30*U37+U24</f>
        <v>944</v>
      </c>
      <c r="W27">
        <f>TANH(V27)</f>
        <v>1</v>
      </c>
    </row>
    <row r="28" spans="1:26" ht="18.75" x14ac:dyDescent="0.35">
      <c r="T28" s="8" t="s">
        <v>33</v>
      </c>
      <c r="U28">
        <v>4</v>
      </c>
    </row>
    <row r="29" spans="1:26" ht="18.75" x14ac:dyDescent="0.35">
      <c r="B29" t="s">
        <v>37</v>
      </c>
      <c r="T29" s="7" t="s">
        <v>31</v>
      </c>
      <c r="U29">
        <v>1</v>
      </c>
    </row>
    <row r="30" spans="1:26" ht="18.75" x14ac:dyDescent="0.35">
      <c r="B30" t="s">
        <v>7</v>
      </c>
      <c r="C30" t="s">
        <v>49</v>
      </c>
      <c r="T30" s="8" t="s">
        <v>34</v>
      </c>
      <c r="U30">
        <v>4</v>
      </c>
    </row>
    <row r="31" spans="1:26" ht="17.25" x14ac:dyDescent="0.25">
      <c r="B31">
        <v>1</v>
      </c>
      <c r="C31">
        <f>D25</f>
        <v>0.55545467598280884</v>
      </c>
      <c r="T31" s="9" t="s">
        <v>35</v>
      </c>
      <c r="U31">
        <v>6</v>
      </c>
    </row>
    <row r="32" spans="1:26" ht="17.25" x14ac:dyDescent="0.25">
      <c r="B32">
        <v>2</v>
      </c>
      <c r="C32">
        <f t="dataTable" ref="C32:C40" dt2D="0" dtr="0" r1="G24"/>
        <v>0.55064954157262302</v>
      </c>
      <c r="T32" s="9" t="s">
        <v>36</v>
      </c>
      <c r="U32">
        <v>8</v>
      </c>
    </row>
    <row r="33" spans="1:21" ht="18.75" x14ac:dyDescent="0.35">
      <c r="B33">
        <v>3</v>
      </c>
      <c r="C33">
        <v>0.51631596639761934</v>
      </c>
      <c r="T33" t="s">
        <v>19</v>
      </c>
      <c r="U33">
        <v>2</v>
      </c>
    </row>
    <row r="34" spans="1:21" x14ac:dyDescent="0.25">
      <c r="B34">
        <v>4</v>
      </c>
      <c r="C34">
        <v>0.32223667680946988</v>
      </c>
      <c r="T34" s="6" t="s">
        <v>25</v>
      </c>
    </row>
    <row r="35" spans="1:21" ht="18.75" x14ac:dyDescent="0.35">
      <c r="B35">
        <v>5</v>
      </c>
      <c r="C35">
        <v>3.6639404137414331E-9</v>
      </c>
      <c r="S35" t="s">
        <v>0</v>
      </c>
      <c r="T35" s="6" t="s">
        <v>26</v>
      </c>
      <c r="U35">
        <v>23</v>
      </c>
    </row>
    <row r="36" spans="1:21" ht="18.75" x14ac:dyDescent="0.35">
      <c r="B36">
        <v>6</v>
      </c>
      <c r="C36">
        <v>0.32223647694820928</v>
      </c>
      <c r="S36" t="s">
        <v>3</v>
      </c>
      <c r="T36" s="6" t="s">
        <v>27</v>
      </c>
      <c r="U36">
        <v>48</v>
      </c>
    </row>
    <row r="37" spans="1:21" ht="18.75" x14ac:dyDescent="0.35">
      <c r="B37">
        <v>7</v>
      </c>
      <c r="C37">
        <v>0.51630509730502683</v>
      </c>
      <c r="S37" t="s">
        <v>2</v>
      </c>
      <c r="T37" s="6" t="s">
        <v>28</v>
      </c>
      <c r="U37">
        <v>176</v>
      </c>
    </row>
    <row r="38" spans="1:21" x14ac:dyDescent="0.25">
      <c r="B38">
        <v>8</v>
      </c>
      <c r="C38">
        <v>0.55007442379700022</v>
      </c>
    </row>
    <row r="39" spans="1:21" x14ac:dyDescent="0.25">
      <c r="B39">
        <v>9</v>
      </c>
      <c r="C39">
        <v>0.55481058295387475</v>
      </c>
    </row>
    <row r="40" spans="1:21" x14ac:dyDescent="0.25">
      <c r="B40">
        <v>10</v>
      </c>
      <c r="C40">
        <v>0.55545467598280884</v>
      </c>
    </row>
    <row r="46" spans="1:21" x14ac:dyDescent="0.25">
      <c r="A46" t="s">
        <v>50</v>
      </c>
      <c r="H46" t="s">
        <v>59</v>
      </c>
    </row>
    <row r="47" spans="1:21" ht="17.25" x14ac:dyDescent="0.25">
      <c r="A47" t="s">
        <v>52</v>
      </c>
      <c r="B47" s="2" t="s">
        <v>51</v>
      </c>
      <c r="H47" t="s">
        <v>6</v>
      </c>
      <c r="I47">
        <v>-5</v>
      </c>
    </row>
    <row r="48" spans="1:21" ht="17.25" x14ac:dyDescent="0.25">
      <c r="A48" t="s">
        <v>54</v>
      </c>
      <c r="B48" s="2" t="s">
        <v>53</v>
      </c>
      <c r="H48" t="s">
        <v>7</v>
      </c>
      <c r="I48">
        <v>0</v>
      </c>
    </row>
    <row r="49" spans="1:17" x14ac:dyDescent="0.25">
      <c r="H49" t="s">
        <v>65</v>
      </c>
      <c r="I49">
        <v>3</v>
      </c>
    </row>
    <row r="50" spans="1:17" ht="18.75" x14ac:dyDescent="0.3">
      <c r="A50" s="15"/>
      <c r="B50" s="15"/>
      <c r="C50" s="15"/>
      <c r="D50" s="15"/>
      <c r="E50" s="15"/>
      <c r="F50" s="15"/>
      <c r="H50" s="17" t="s">
        <v>60</v>
      </c>
    </row>
    <row r="51" spans="1:17" ht="17.25" x14ac:dyDescent="0.25">
      <c r="A51" s="15" t="s">
        <v>55</v>
      </c>
      <c r="B51" s="15"/>
      <c r="C51" s="16" t="s">
        <v>56</v>
      </c>
      <c r="D51" s="15"/>
      <c r="E51" s="15"/>
      <c r="F51" s="15"/>
      <c r="H51" s="2" t="s">
        <v>51</v>
      </c>
    </row>
    <row r="52" spans="1:17" x14ac:dyDescent="0.25">
      <c r="A52" s="15"/>
      <c r="B52" s="15"/>
      <c r="C52" s="15"/>
      <c r="D52" s="15"/>
      <c r="E52" s="15"/>
      <c r="F52" s="15"/>
    </row>
    <row r="53" spans="1:17" x14ac:dyDescent="0.25">
      <c r="A53" s="15" t="s">
        <v>57</v>
      </c>
      <c r="B53" s="15"/>
      <c r="C53" s="15"/>
      <c r="D53" s="15"/>
      <c r="E53" s="15"/>
      <c r="F53" s="15"/>
      <c r="G53" t="s">
        <v>6</v>
      </c>
      <c r="H53">
        <v>-5</v>
      </c>
    </row>
    <row r="54" spans="1:17" x14ac:dyDescent="0.25">
      <c r="A54" s="15"/>
      <c r="B54" s="15"/>
      <c r="C54" s="15"/>
      <c r="D54" s="15"/>
      <c r="E54" s="15"/>
      <c r="F54" s="15"/>
      <c r="G54" t="s">
        <v>7</v>
      </c>
      <c r="H54">
        <v>0</v>
      </c>
      <c r="N54" t="s">
        <v>63</v>
      </c>
      <c r="O54" t="s">
        <v>64</v>
      </c>
    </row>
    <row r="55" spans="1:17" ht="17.25" x14ac:dyDescent="0.25">
      <c r="A55" s="15"/>
      <c r="B55" s="15"/>
      <c r="C55" s="15"/>
      <c r="D55" s="15"/>
      <c r="E55" s="15"/>
      <c r="F55" s="15"/>
      <c r="H55" t="s">
        <v>61</v>
      </c>
      <c r="J55" t="s">
        <v>40</v>
      </c>
      <c r="L55" t="s">
        <v>62</v>
      </c>
      <c r="P55" t="s">
        <v>73</v>
      </c>
      <c r="Q55" t="s">
        <v>74</v>
      </c>
    </row>
    <row r="56" spans="1:17" x14ac:dyDescent="0.25">
      <c r="A56" s="15" t="s">
        <v>58</v>
      </c>
      <c r="B56" s="15"/>
      <c r="C56" s="15"/>
      <c r="D56" s="15"/>
      <c r="E56" s="15"/>
      <c r="F56" s="15"/>
      <c r="G56">
        <v>1</v>
      </c>
      <c r="H56">
        <f>G56*$H$53+$H$54</f>
        <v>-5</v>
      </c>
      <c r="I56">
        <v>1</v>
      </c>
      <c r="J56">
        <f>TANH(H56)</f>
        <v>-0.999909204262595</v>
      </c>
      <c r="K56">
        <f>1-(TANH(H56))^2</f>
        <v>1.8158323094408235E-4</v>
      </c>
      <c r="L56" s="10">
        <v>0</v>
      </c>
      <c r="M56">
        <f>2*(J56-L56)</f>
        <v>-1.99981840852519</v>
      </c>
      <c r="N56">
        <f>M56*K56*I56</f>
        <v>-3.6313348792145679E-4</v>
      </c>
      <c r="O56">
        <f>M56*K56*G56</f>
        <v>-3.6313348792145679E-4</v>
      </c>
    </row>
    <row r="57" spans="1:17" x14ac:dyDescent="0.25">
      <c r="A57" s="15"/>
      <c r="B57" s="15"/>
      <c r="C57" s="15"/>
      <c r="D57" s="15"/>
      <c r="E57" s="15"/>
      <c r="F57" s="15"/>
      <c r="G57">
        <v>1</v>
      </c>
      <c r="H57">
        <f>G57*$H$53+$H$54</f>
        <v>-5</v>
      </c>
      <c r="I57">
        <v>1</v>
      </c>
      <c r="J57">
        <f t="shared" ref="J57:J64" si="2">TANH(H57)</f>
        <v>-0.999909204262595</v>
      </c>
      <c r="K57">
        <f t="shared" ref="K57:K64" si="3">1-TANH(H57)^2</f>
        <v>1.8158323094408235E-4</v>
      </c>
      <c r="L57" s="10">
        <v>0</v>
      </c>
      <c r="M57">
        <f t="shared" ref="M57:M64" si="4">2*(J57-L57)</f>
        <v>-1.99981840852519</v>
      </c>
      <c r="N57">
        <f t="shared" ref="N57:N64" si="5">M57*K57*I57</f>
        <v>-3.6313348792145679E-4</v>
      </c>
      <c r="O57">
        <f>M57*K57*G57</f>
        <v>-3.6313348792145679E-4</v>
      </c>
    </row>
    <row r="58" spans="1:17" x14ac:dyDescent="0.25">
      <c r="A58" s="15"/>
      <c r="B58" s="15"/>
      <c r="C58" s="15"/>
      <c r="D58" s="15"/>
      <c r="E58" s="15"/>
      <c r="F58" s="15"/>
      <c r="G58">
        <v>0</v>
      </c>
      <c r="H58">
        <f>G58*$H$53+$H$54</f>
        <v>0</v>
      </c>
      <c r="I58">
        <v>1</v>
      </c>
      <c r="J58">
        <f t="shared" si="2"/>
        <v>0</v>
      </c>
      <c r="K58">
        <f t="shared" si="3"/>
        <v>1</v>
      </c>
      <c r="L58" s="10">
        <v>1</v>
      </c>
      <c r="M58">
        <f t="shared" si="4"/>
        <v>-2</v>
      </c>
      <c r="N58">
        <f t="shared" si="5"/>
        <v>-2</v>
      </c>
      <c r="O58">
        <f t="shared" ref="O58:O64" si="6">M58*K58*G58</f>
        <v>0</v>
      </c>
    </row>
    <row r="59" spans="1:17" x14ac:dyDescent="0.25">
      <c r="A59" s="15"/>
      <c r="B59" s="15"/>
      <c r="C59" s="15"/>
      <c r="D59" s="15"/>
      <c r="E59" s="15"/>
      <c r="F59" s="15"/>
      <c r="G59">
        <v>1</v>
      </c>
      <c r="H59">
        <f>G59*$H$53+$H$54</f>
        <v>-5</v>
      </c>
      <c r="I59">
        <v>1</v>
      </c>
      <c r="J59">
        <f t="shared" si="2"/>
        <v>-0.999909204262595</v>
      </c>
      <c r="K59">
        <f t="shared" si="3"/>
        <v>1.8158323094408235E-4</v>
      </c>
      <c r="L59" s="10">
        <v>0</v>
      </c>
      <c r="M59">
        <f t="shared" si="4"/>
        <v>-1.99981840852519</v>
      </c>
      <c r="N59">
        <f t="shared" si="5"/>
        <v>-3.6313348792145679E-4</v>
      </c>
      <c r="O59">
        <f t="shared" si="6"/>
        <v>-3.6313348792145679E-4</v>
      </c>
    </row>
    <row r="60" spans="1:17" x14ac:dyDescent="0.25">
      <c r="A60" s="15"/>
      <c r="B60" s="15"/>
      <c r="C60" s="15"/>
      <c r="D60" s="15"/>
      <c r="E60" s="15"/>
      <c r="F60" s="15"/>
      <c r="G60">
        <v>0</v>
      </c>
      <c r="H60">
        <f>G60*$H$53+$H$54</f>
        <v>0</v>
      </c>
      <c r="I60">
        <v>1</v>
      </c>
      <c r="J60">
        <f t="shared" si="2"/>
        <v>0</v>
      </c>
      <c r="K60">
        <f t="shared" si="3"/>
        <v>1</v>
      </c>
      <c r="L60" s="10">
        <v>1</v>
      </c>
      <c r="M60">
        <f t="shared" si="4"/>
        <v>-2</v>
      </c>
      <c r="N60">
        <f t="shared" si="5"/>
        <v>-2</v>
      </c>
      <c r="O60">
        <f t="shared" si="6"/>
        <v>0</v>
      </c>
    </row>
    <row r="61" spans="1:17" x14ac:dyDescent="0.25">
      <c r="A61" s="15"/>
      <c r="B61" s="15"/>
      <c r="C61" s="15"/>
      <c r="D61" s="15"/>
      <c r="E61" s="15"/>
      <c r="F61" s="15"/>
      <c r="G61">
        <v>1</v>
      </c>
      <c r="H61">
        <f>G61*$H$53+$H$54</f>
        <v>-5</v>
      </c>
      <c r="I61">
        <v>1</v>
      </c>
      <c r="J61">
        <f t="shared" si="2"/>
        <v>-0.999909204262595</v>
      </c>
      <c r="K61">
        <f t="shared" si="3"/>
        <v>1.8158323094408235E-4</v>
      </c>
      <c r="L61" s="10">
        <v>0</v>
      </c>
      <c r="M61">
        <f t="shared" si="4"/>
        <v>-1.99981840852519</v>
      </c>
      <c r="N61">
        <f t="shared" si="5"/>
        <v>-3.6313348792145679E-4</v>
      </c>
      <c r="O61">
        <f t="shared" si="6"/>
        <v>-3.6313348792145679E-4</v>
      </c>
    </row>
    <row r="62" spans="1:17" x14ac:dyDescent="0.25">
      <c r="A62" s="15"/>
      <c r="B62" s="15"/>
      <c r="C62" s="15"/>
      <c r="D62" s="15"/>
      <c r="E62" s="15"/>
      <c r="F62" s="15"/>
      <c r="G62">
        <v>1</v>
      </c>
      <c r="H62">
        <f>G62*$H$53+$H$54</f>
        <v>-5</v>
      </c>
      <c r="I62">
        <v>1</v>
      </c>
      <c r="J62">
        <f t="shared" si="2"/>
        <v>-0.999909204262595</v>
      </c>
      <c r="K62">
        <f t="shared" si="3"/>
        <v>1.8158323094408235E-4</v>
      </c>
      <c r="L62" s="10">
        <v>0</v>
      </c>
      <c r="M62">
        <f t="shared" si="4"/>
        <v>-1.99981840852519</v>
      </c>
      <c r="N62">
        <f t="shared" si="5"/>
        <v>-3.6313348792145679E-4</v>
      </c>
      <c r="O62">
        <f t="shared" si="6"/>
        <v>-3.6313348792145679E-4</v>
      </c>
    </row>
    <row r="63" spans="1:17" x14ac:dyDescent="0.25">
      <c r="A63" s="15"/>
      <c r="B63" s="15"/>
      <c r="C63" s="15"/>
      <c r="D63" s="15"/>
      <c r="E63" s="15"/>
      <c r="F63" s="15"/>
      <c r="G63">
        <v>0</v>
      </c>
      <c r="H63">
        <f>G63*$H$53+$H$54</f>
        <v>0</v>
      </c>
      <c r="I63">
        <v>1</v>
      </c>
      <c r="J63">
        <f t="shared" si="2"/>
        <v>0</v>
      </c>
      <c r="K63">
        <f t="shared" si="3"/>
        <v>1</v>
      </c>
      <c r="L63" s="10">
        <v>1</v>
      </c>
      <c r="M63">
        <f t="shared" si="4"/>
        <v>-2</v>
      </c>
      <c r="N63">
        <f t="shared" si="5"/>
        <v>-2</v>
      </c>
      <c r="O63">
        <f t="shared" si="6"/>
        <v>0</v>
      </c>
    </row>
    <row r="64" spans="1:17" x14ac:dyDescent="0.25">
      <c r="A64" s="15"/>
      <c r="B64" s="15"/>
      <c r="C64" s="15"/>
      <c r="D64" s="15"/>
      <c r="E64" s="15"/>
      <c r="F64" s="15"/>
      <c r="G64">
        <v>0</v>
      </c>
      <c r="H64">
        <f>G64*$H$53+$H$54</f>
        <v>0</v>
      </c>
      <c r="I64">
        <v>1</v>
      </c>
      <c r="J64">
        <f t="shared" si="2"/>
        <v>0</v>
      </c>
      <c r="K64">
        <f t="shared" si="3"/>
        <v>1</v>
      </c>
      <c r="L64" s="10">
        <v>1</v>
      </c>
      <c r="M64">
        <f t="shared" si="4"/>
        <v>-2</v>
      </c>
      <c r="N64">
        <f t="shared" si="5"/>
        <v>-2</v>
      </c>
      <c r="O64">
        <f t="shared" si="6"/>
        <v>0</v>
      </c>
    </row>
    <row r="65" spans="1:17" x14ac:dyDescent="0.25">
      <c r="A65" s="15"/>
      <c r="B65" s="15"/>
      <c r="C65" s="15"/>
      <c r="D65" s="15"/>
      <c r="E65" s="15"/>
      <c r="F65" s="15"/>
      <c r="N65">
        <f>AVERAGE(N56:N64)</f>
        <v>-0.88909062971551178</v>
      </c>
      <c r="O65">
        <f>AVERAGE(O56:O64)</f>
        <v>-2.0174082662303156E-4</v>
      </c>
      <c r="P65">
        <f>I48-(N65*I49)</f>
        <v>2.6672718891465355</v>
      </c>
      <c r="Q65">
        <f>I47-(O65*I49)</f>
        <v>-4.9993947775201306</v>
      </c>
    </row>
    <row r="66" spans="1:17" x14ac:dyDescent="0.25">
      <c r="A66" s="15"/>
      <c r="B66" s="15"/>
      <c r="C66" s="15"/>
      <c r="D66" s="15"/>
      <c r="E66" s="15"/>
      <c r="F66" s="15"/>
    </row>
    <row r="67" spans="1:17" ht="18.75" x14ac:dyDescent="0.3">
      <c r="A67" s="15"/>
      <c r="B67" s="15"/>
      <c r="C67" s="15"/>
      <c r="D67" s="15"/>
      <c r="E67" s="15"/>
      <c r="F67" s="15"/>
      <c r="H67" s="17" t="s">
        <v>68</v>
      </c>
    </row>
    <row r="68" spans="1:17" x14ac:dyDescent="0.25">
      <c r="A68" s="15"/>
      <c r="B68" s="15"/>
      <c r="C68" s="15"/>
      <c r="D68" s="15"/>
      <c r="E68" s="15"/>
      <c r="F68" s="15"/>
      <c r="H68" t="s">
        <v>6</v>
      </c>
      <c r="I68">
        <f>Q65</f>
        <v>-4.9993947775201306</v>
      </c>
    </row>
    <row r="69" spans="1:17" x14ac:dyDescent="0.25">
      <c r="A69" s="15"/>
      <c r="B69" s="15"/>
      <c r="C69" s="15"/>
      <c r="D69" s="15"/>
      <c r="E69" s="15"/>
      <c r="F69" s="15"/>
      <c r="H69" t="s">
        <v>7</v>
      </c>
      <c r="I69">
        <f>P65</f>
        <v>2.6672718891465355</v>
      </c>
    </row>
    <row r="70" spans="1:17" x14ac:dyDescent="0.25">
      <c r="H70" t="s">
        <v>65</v>
      </c>
      <c r="I70">
        <v>3</v>
      </c>
    </row>
    <row r="71" spans="1:17" x14ac:dyDescent="0.25">
      <c r="N71" t="s">
        <v>63</v>
      </c>
      <c r="O71" t="s">
        <v>64</v>
      </c>
    </row>
    <row r="72" spans="1:17" ht="17.25" x14ac:dyDescent="0.25">
      <c r="H72" t="s">
        <v>61</v>
      </c>
      <c r="J72" t="s">
        <v>40</v>
      </c>
      <c r="L72" t="s">
        <v>62</v>
      </c>
      <c r="P72" t="s">
        <v>66</v>
      </c>
      <c r="Q72" t="s">
        <v>67</v>
      </c>
    </row>
    <row r="73" spans="1:17" x14ac:dyDescent="0.25">
      <c r="G73">
        <v>1</v>
      </c>
      <c r="H73">
        <f>G73*$I$68+$I$69</f>
        <v>-2.3321228883735952</v>
      </c>
      <c r="I73">
        <v>1</v>
      </c>
      <c r="J73">
        <f>TANH(H73)</f>
        <v>-0.98132334256680587</v>
      </c>
      <c r="K73">
        <f>1-TANH(H73)^2</f>
        <v>3.700449733351141E-2</v>
      </c>
      <c r="L73" s="10">
        <v>0</v>
      </c>
      <c r="M73">
        <f>2*(J73-L73)</f>
        <v>-1.9626466851336117</v>
      </c>
      <c r="N73">
        <f>M73*K73*I73</f>
        <v>-7.2626754026651738E-2</v>
      </c>
      <c r="O73">
        <f>M73*K73*G73</f>
        <v>-7.2626754026651738E-2</v>
      </c>
    </row>
    <row r="74" spans="1:17" x14ac:dyDescent="0.25">
      <c r="G74">
        <v>1</v>
      </c>
      <c r="H74">
        <f t="shared" ref="H74:H81" si="7">G74*$I$68+$I$69</f>
        <v>-2.3321228883735952</v>
      </c>
      <c r="I74">
        <v>1</v>
      </c>
      <c r="J74">
        <f t="shared" ref="J74:J81" si="8">TANH(H74)</f>
        <v>-0.98132334256680587</v>
      </c>
      <c r="K74">
        <f t="shared" ref="K74:K81" si="9">1-TANH(H74)^2</f>
        <v>3.700449733351141E-2</v>
      </c>
      <c r="L74" s="10">
        <v>0</v>
      </c>
      <c r="M74">
        <f t="shared" ref="M74:M81" si="10">2*(J74-L74)</f>
        <v>-1.9626466851336117</v>
      </c>
      <c r="N74">
        <f t="shared" ref="N74:N81" si="11">M74*K74*I74</f>
        <v>-7.2626754026651738E-2</v>
      </c>
      <c r="O74">
        <f>M74*K74*G74</f>
        <v>-7.2626754026651738E-2</v>
      </c>
    </row>
    <row r="75" spans="1:17" x14ac:dyDescent="0.25">
      <c r="G75">
        <v>0</v>
      </c>
      <c r="H75">
        <f t="shared" si="7"/>
        <v>2.6672718891465355</v>
      </c>
      <c r="I75">
        <v>1</v>
      </c>
      <c r="J75">
        <f t="shared" si="8"/>
        <v>0.99040206317977308</v>
      </c>
      <c r="K75">
        <f t="shared" si="9"/>
        <v>1.9103753249248734E-2</v>
      </c>
      <c r="L75" s="10">
        <v>1</v>
      </c>
      <c r="M75">
        <f t="shared" si="10"/>
        <v>-1.9195873640453831E-2</v>
      </c>
      <c r="N75">
        <f t="shared" si="11"/>
        <v>-3.6671323343098798E-4</v>
      </c>
      <c r="O75">
        <f t="shared" ref="O75:O81" si="12">M75*K75*G75</f>
        <v>0</v>
      </c>
    </row>
    <row r="76" spans="1:17" x14ac:dyDescent="0.25">
      <c r="G76">
        <v>1</v>
      </c>
      <c r="H76">
        <f t="shared" si="7"/>
        <v>-2.3321228883735952</v>
      </c>
      <c r="I76">
        <v>1</v>
      </c>
      <c r="J76">
        <f t="shared" si="8"/>
        <v>-0.98132334256680587</v>
      </c>
      <c r="K76">
        <f t="shared" si="9"/>
        <v>3.700449733351141E-2</v>
      </c>
      <c r="L76" s="10">
        <v>0</v>
      </c>
      <c r="M76">
        <f t="shared" si="10"/>
        <v>-1.9626466851336117</v>
      </c>
      <c r="N76">
        <f t="shared" si="11"/>
        <v>-7.2626754026651738E-2</v>
      </c>
      <c r="O76">
        <f t="shared" si="12"/>
        <v>-7.2626754026651738E-2</v>
      </c>
    </row>
    <row r="77" spans="1:17" x14ac:dyDescent="0.25">
      <c r="G77">
        <v>0</v>
      </c>
      <c r="H77">
        <f t="shared" si="7"/>
        <v>2.6672718891465355</v>
      </c>
      <c r="I77">
        <v>1</v>
      </c>
      <c r="J77">
        <f t="shared" si="8"/>
        <v>0.99040206317977308</v>
      </c>
      <c r="K77">
        <f t="shared" si="9"/>
        <v>1.9103753249248734E-2</v>
      </c>
      <c r="L77" s="10">
        <v>1</v>
      </c>
      <c r="M77">
        <f t="shared" si="10"/>
        <v>-1.9195873640453831E-2</v>
      </c>
      <c r="N77">
        <f t="shared" si="11"/>
        <v>-3.6671323343098798E-4</v>
      </c>
      <c r="O77">
        <f t="shared" si="12"/>
        <v>0</v>
      </c>
    </row>
    <row r="78" spans="1:17" x14ac:dyDescent="0.25">
      <c r="G78">
        <v>1</v>
      </c>
      <c r="H78">
        <f t="shared" si="7"/>
        <v>-2.3321228883735952</v>
      </c>
      <c r="I78">
        <v>1</v>
      </c>
      <c r="J78">
        <f t="shared" si="8"/>
        <v>-0.98132334256680587</v>
      </c>
      <c r="K78">
        <f t="shared" si="9"/>
        <v>3.700449733351141E-2</v>
      </c>
      <c r="L78" s="10">
        <v>0</v>
      </c>
      <c r="M78">
        <f t="shared" si="10"/>
        <v>-1.9626466851336117</v>
      </c>
      <c r="N78">
        <f t="shared" si="11"/>
        <v>-7.2626754026651738E-2</v>
      </c>
      <c r="O78">
        <f t="shared" si="12"/>
        <v>-7.2626754026651738E-2</v>
      </c>
    </row>
    <row r="79" spans="1:17" x14ac:dyDescent="0.25">
      <c r="G79">
        <v>1</v>
      </c>
      <c r="H79">
        <f t="shared" si="7"/>
        <v>-2.3321228883735952</v>
      </c>
      <c r="I79">
        <v>1</v>
      </c>
      <c r="J79">
        <f t="shared" si="8"/>
        <v>-0.98132334256680587</v>
      </c>
      <c r="K79">
        <f t="shared" si="9"/>
        <v>3.700449733351141E-2</v>
      </c>
      <c r="L79" s="10">
        <v>0</v>
      </c>
      <c r="M79">
        <f t="shared" si="10"/>
        <v>-1.9626466851336117</v>
      </c>
      <c r="N79">
        <f t="shared" si="11"/>
        <v>-7.2626754026651738E-2</v>
      </c>
      <c r="O79">
        <f t="shared" si="12"/>
        <v>-7.2626754026651738E-2</v>
      </c>
    </row>
    <row r="80" spans="1:17" x14ac:dyDescent="0.25">
      <c r="G80">
        <v>0</v>
      </c>
      <c r="H80">
        <f t="shared" si="7"/>
        <v>2.6672718891465355</v>
      </c>
      <c r="I80">
        <v>1</v>
      </c>
      <c r="J80">
        <f t="shared" si="8"/>
        <v>0.99040206317977308</v>
      </c>
      <c r="K80">
        <f t="shared" si="9"/>
        <v>1.9103753249248734E-2</v>
      </c>
      <c r="L80" s="10">
        <v>1</v>
      </c>
      <c r="M80">
        <f t="shared" si="10"/>
        <v>-1.9195873640453831E-2</v>
      </c>
      <c r="N80">
        <f t="shared" si="11"/>
        <v>-3.6671323343098798E-4</v>
      </c>
      <c r="O80">
        <f t="shared" si="12"/>
        <v>0</v>
      </c>
    </row>
    <row r="81" spans="7:17" x14ac:dyDescent="0.25">
      <c r="G81">
        <v>0</v>
      </c>
      <c r="H81">
        <f t="shared" si="7"/>
        <v>2.6672718891465355</v>
      </c>
      <c r="I81">
        <v>1</v>
      </c>
      <c r="J81">
        <f t="shared" si="8"/>
        <v>0.99040206317977308</v>
      </c>
      <c r="K81">
        <f t="shared" si="9"/>
        <v>1.9103753249248734E-2</v>
      </c>
      <c r="L81" s="10">
        <v>1</v>
      </c>
      <c r="M81">
        <f t="shared" si="10"/>
        <v>-1.9195873640453831E-2</v>
      </c>
      <c r="N81">
        <f t="shared" si="11"/>
        <v>-3.6671323343098798E-4</v>
      </c>
      <c r="O81">
        <f t="shared" si="12"/>
        <v>0</v>
      </c>
    </row>
    <row r="82" spans="7:17" x14ac:dyDescent="0.25">
      <c r="N82">
        <f>AVERAGE(N73:N81)</f>
        <v>-4.051118034077586E-2</v>
      </c>
      <c r="O82">
        <f>AVERAGE(O73:O81)</f>
        <v>-4.0348196681473186E-2</v>
      </c>
      <c r="P82">
        <f>I69-(N82*I70)</f>
        <v>2.7888054301688632</v>
      </c>
      <c r="Q82">
        <f>I68-(O82*I70)</f>
        <v>-4.8783501874757107</v>
      </c>
    </row>
    <row r="84" spans="7:17" ht="18.75" x14ac:dyDescent="0.3">
      <c r="H84" s="17" t="s">
        <v>75</v>
      </c>
    </row>
    <row r="85" spans="7:17" x14ac:dyDescent="0.25">
      <c r="H85" t="s">
        <v>6</v>
      </c>
      <c r="I85">
        <f>Q82</f>
        <v>-4.8783501874757107</v>
      </c>
    </row>
    <row r="86" spans="7:17" x14ac:dyDescent="0.25">
      <c r="H86" t="s">
        <v>7</v>
      </c>
      <c r="I86">
        <f>P82</f>
        <v>2.7888054301688632</v>
      </c>
    </row>
    <row r="87" spans="7:17" x14ac:dyDescent="0.25">
      <c r="H87" t="s">
        <v>65</v>
      </c>
      <c r="I87">
        <v>2</v>
      </c>
    </row>
    <row r="88" spans="7:17" x14ac:dyDescent="0.25">
      <c r="N88" t="s">
        <v>63</v>
      </c>
      <c r="O88" t="s">
        <v>64</v>
      </c>
    </row>
    <row r="89" spans="7:17" ht="17.25" x14ac:dyDescent="0.25">
      <c r="H89" t="s">
        <v>61</v>
      </c>
      <c r="J89" t="s">
        <v>40</v>
      </c>
      <c r="L89" t="s">
        <v>62</v>
      </c>
      <c r="P89" t="s">
        <v>66</v>
      </c>
      <c r="Q89" t="s">
        <v>67</v>
      </c>
    </row>
    <row r="90" spans="7:17" x14ac:dyDescent="0.25">
      <c r="G90">
        <v>1</v>
      </c>
      <c r="H90">
        <f>G90*$I$68+$I$69</f>
        <v>-2.3321228883735952</v>
      </c>
      <c r="I90">
        <v>1</v>
      </c>
      <c r="J90">
        <f>TANH(H90)</f>
        <v>-0.98132334256680587</v>
      </c>
      <c r="K90">
        <f>1-TANH(H90)^2</f>
        <v>3.700449733351141E-2</v>
      </c>
      <c r="L90" s="10">
        <v>0</v>
      </c>
      <c r="M90">
        <f>2*(J90-L90)</f>
        <v>-1.9626466851336117</v>
      </c>
      <c r="N90">
        <f>M90*K90*I90</f>
        <v>-7.2626754026651738E-2</v>
      </c>
      <c r="O90">
        <f>M90*K90*G90</f>
        <v>-7.2626754026651738E-2</v>
      </c>
    </row>
    <row r="91" spans="7:17" x14ac:dyDescent="0.25">
      <c r="G91">
        <v>1</v>
      </c>
      <c r="H91">
        <f t="shared" ref="H91:H98" si="13">G91*$I$68+$I$69</f>
        <v>-2.3321228883735952</v>
      </c>
      <c r="I91">
        <v>1</v>
      </c>
      <c r="J91">
        <f t="shared" ref="J91:J98" si="14">TANH(H91)</f>
        <v>-0.98132334256680587</v>
      </c>
      <c r="K91">
        <f t="shared" ref="K91:K98" si="15">1-TANH(H91)^2</f>
        <v>3.700449733351141E-2</v>
      </c>
      <c r="L91" s="10">
        <v>0</v>
      </c>
      <c r="M91">
        <f t="shared" ref="M91:M98" si="16">2*(J91-L91)</f>
        <v>-1.9626466851336117</v>
      </c>
      <c r="N91">
        <f t="shared" ref="N91:N98" si="17">M91*K91*I91</f>
        <v>-7.2626754026651738E-2</v>
      </c>
      <c r="O91">
        <f>M91*K91*G91</f>
        <v>-7.2626754026651738E-2</v>
      </c>
    </row>
    <row r="92" spans="7:17" x14ac:dyDescent="0.25">
      <c r="G92">
        <v>0</v>
      </c>
      <c r="H92">
        <f t="shared" si="13"/>
        <v>2.6672718891465355</v>
      </c>
      <c r="I92">
        <v>1</v>
      </c>
      <c r="J92">
        <f t="shared" si="14"/>
        <v>0.99040206317977308</v>
      </c>
      <c r="K92">
        <f t="shared" si="15"/>
        <v>1.9103753249248734E-2</v>
      </c>
      <c r="L92" s="10">
        <v>1</v>
      </c>
      <c r="M92">
        <f t="shared" si="16"/>
        <v>-1.9195873640453831E-2</v>
      </c>
      <c r="N92">
        <f t="shared" si="17"/>
        <v>-3.6671323343098798E-4</v>
      </c>
      <c r="O92">
        <f t="shared" ref="O92:O98" si="18">M92*K92*G92</f>
        <v>0</v>
      </c>
    </row>
    <row r="93" spans="7:17" x14ac:dyDescent="0.25">
      <c r="G93">
        <v>1</v>
      </c>
      <c r="H93">
        <f t="shared" si="13"/>
        <v>-2.3321228883735952</v>
      </c>
      <c r="I93">
        <v>1</v>
      </c>
      <c r="J93">
        <f t="shared" si="14"/>
        <v>-0.98132334256680587</v>
      </c>
      <c r="K93">
        <f t="shared" si="15"/>
        <v>3.700449733351141E-2</v>
      </c>
      <c r="L93" s="10">
        <v>0</v>
      </c>
      <c r="M93">
        <f t="shared" si="16"/>
        <v>-1.9626466851336117</v>
      </c>
      <c r="N93">
        <f t="shared" si="17"/>
        <v>-7.2626754026651738E-2</v>
      </c>
      <c r="O93">
        <f t="shared" si="18"/>
        <v>-7.2626754026651738E-2</v>
      </c>
    </row>
    <row r="94" spans="7:17" x14ac:dyDescent="0.25">
      <c r="G94">
        <v>0</v>
      </c>
      <c r="H94">
        <f t="shared" si="13"/>
        <v>2.6672718891465355</v>
      </c>
      <c r="I94">
        <v>1</v>
      </c>
      <c r="J94">
        <f t="shared" si="14"/>
        <v>0.99040206317977308</v>
      </c>
      <c r="K94">
        <f t="shared" si="15"/>
        <v>1.9103753249248734E-2</v>
      </c>
      <c r="L94" s="10">
        <v>1</v>
      </c>
      <c r="M94">
        <f t="shared" si="16"/>
        <v>-1.9195873640453831E-2</v>
      </c>
      <c r="N94">
        <f t="shared" si="17"/>
        <v>-3.6671323343098798E-4</v>
      </c>
      <c r="O94">
        <f t="shared" si="18"/>
        <v>0</v>
      </c>
    </row>
    <row r="95" spans="7:17" x14ac:dyDescent="0.25">
      <c r="G95">
        <v>1</v>
      </c>
      <c r="H95">
        <f t="shared" si="13"/>
        <v>-2.3321228883735952</v>
      </c>
      <c r="I95">
        <v>1</v>
      </c>
      <c r="J95">
        <f t="shared" si="14"/>
        <v>-0.98132334256680587</v>
      </c>
      <c r="K95">
        <f t="shared" si="15"/>
        <v>3.700449733351141E-2</v>
      </c>
      <c r="L95" s="10">
        <v>0</v>
      </c>
      <c r="M95">
        <f t="shared" si="16"/>
        <v>-1.9626466851336117</v>
      </c>
      <c r="N95">
        <f t="shared" si="17"/>
        <v>-7.2626754026651738E-2</v>
      </c>
      <c r="O95">
        <f t="shared" si="18"/>
        <v>-7.2626754026651738E-2</v>
      </c>
    </row>
    <row r="96" spans="7:17" x14ac:dyDescent="0.25">
      <c r="G96">
        <v>1</v>
      </c>
      <c r="H96">
        <f t="shared" si="13"/>
        <v>-2.3321228883735952</v>
      </c>
      <c r="I96">
        <v>1</v>
      </c>
      <c r="J96">
        <f t="shared" si="14"/>
        <v>-0.98132334256680587</v>
      </c>
      <c r="K96">
        <f t="shared" si="15"/>
        <v>3.700449733351141E-2</v>
      </c>
      <c r="L96" s="10">
        <v>0</v>
      </c>
      <c r="M96">
        <f t="shared" si="16"/>
        <v>-1.9626466851336117</v>
      </c>
      <c r="N96">
        <f t="shared" si="17"/>
        <v>-7.2626754026651738E-2</v>
      </c>
      <c r="O96">
        <f t="shared" si="18"/>
        <v>-7.2626754026651738E-2</v>
      </c>
    </row>
    <row r="97" spans="7:17" x14ac:dyDescent="0.25">
      <c r="G97">
        <v>0</v>
      </c>
      <c r="H97">
        <f t="shared" si="13"/>
        <v>2.6672718891465355</v>
      </c>
      <c r="I97">
        <v>1</v>
      </c>
      <c r="J97">
        <f t="shared" si="14"/>
        <v>0.99040206317977308</v>
      </c>
      <c r="K97">
        <f t="shared" si="15"/>
        <v>1.9103753249248734E-2</v>
      </c>
      <c r="L97" s="10">
        <v>1</v>
      </c>
      <c r="M97">
        <f t="shared" si="16"/>
        <v>-1.9195873640453831E-2</v>
      </c>
      <c r="N97">
        <f t="shared" si="17"/>
        <v>-3.6671323343098798E-4</v>
      </c>
      <c r="O97">
        <f t="shared" si="18"/>
        <v>0</v>
      </c>
    </row>
    <row r="98" spans="7:17" x14ac:dyDescent="0.25">
      <c r="G98">
        <v>0</v>
      </c>
      <c r="H98">
        <f t="shared" si="13"/>
        <v>2.6672718891465355</v>
      </c>
      <c r="I98">
        <v>1</v>
      </c>
      <c r="J98">
        <f t="shared" si="14"/>
        <v>0.99040206317977308</v>
      </c>
      <c r="K98">
        <f t="shared" si="15"/>
        <v>1.9103753249248734E-2</v>
      </c>
      <c r="L98" s="10">
        <v>1</v>
      </c>
      <c r="M98">
        <f t="shared" si="16"/>
        <v>-1.9195873640453831E-2</v>
      </c>
      <c r="N98">
        <f t="shared" si="17"/>
        <v>-3.6671323343098798E-4</v>
      </c>
      <c r="O98">
        <f t="shared" si="18"/>
        <v>0</v>
      </c>
    </row>
    <row r="99" spans="7:17" x14ac:dyDescent="0.25">
      <c r="N99">
        <f>AVERAGE(N90:N98)</f>
        <v>-4.051118034077586E-2</v>
      </c>
      <c r="O99">
        <f>AVERAGE(O90:O98)</f>
        <v>-4.0348196681473186E-2</v>
      </c>
      <c r="P99">
        <f>I86-(N99*I87)</f>
        <v>2.8698277908504148</v>
      </c>
      <c r="Q99">
        <f>I85-(O99*I87)</f>
        <v>-4.7976537941127644</v>
      </c>
    </row>
    <row r="101" spans="7:17" ht="18.75" x14ac:dyDescent="0.3">
      <c r="H101" s="17" t="s">
        <v>76</v>
      </c>
    </row>
    <row r="102" spans="7:17" x14ac:dyDescent="0.25">
      <c r="H102" t="s">
        <v>6</v>
      </c>
      <c r="I102">
        <f>Q99</f>
        <v>-4.7976537941127644</v>
      </c>
    </row>
    <row r="103" spans="7:17" x14ac:dyDescent="0.25">
      <c r="H103" t="s">
        <v>7</v>
      </c>
      <c r="I103">
        <f>P99</f>
        <v>2.8698277908504148</v>
      </c>
    </row>
    <row r="104" spans="7:17" x14ac:dyDescent="0.25">
      <c r="H104" t="s">
        <v>65</v>
      </c>
      <c r="I104">
        <v>2</v>
      </c>
    </row>
    <row r="105" spans="7:17" x14ac:dyDescent="0.25">
      <c r="N105" t="s">
        <v>63</v>
      </c>
      <c r="O105" t="s">
        <v>64</v>
      </c>
    </row>
    <row r="106" spans="7:17" ht="17.25" x14ac:dyDescent="0.25">
      <c r="H106" t="s">
        <v>61</v>
      </c>
      <c r="J106" t="s">
        <v>40</v>
      </c>
      <c r="L106" t="s">
        <v>62</v>
      </c>
      <c r="P106" t="s">
        <v>66</v>
      </c>
      <c r="Q106" t="s">
        <v>67</v>
      </c>
    </row>
    <row r="107" spans="7:17" x14ac:dyDescent="0.25">
      <c r="G107">
        <v>1</v>
      </c>
      <c r="H107">
        <f>G107*$I$68+$I$69</f>
        <v>-2.3321228883735952</v>
      </c>
      <c r="I107">
        <v>1</v>
      </c>
      <c r="J107">
        <f>TANH(H107)</f>
        <v>-0.98132334256680587</v>
      </c>
      <c r="K107">
        <f>1-TANH(H107)^2</f>
        <v>3.700449733351141E-2</v>
      </c>
      <c r="L107" s="10">
        <v>0</v>
      </c>
      <c r="M107">
        <f>2*(J107-L107)</f>
        <v>-1.9626466851336117</v>
      </c>
      <c r="N107">
        <f>M107*K107*I107</f>
        <v>-7.2626754026651738E-2</v>
      </c>
      <c r="O107">
        <f>M107*K107*G107</f>
        <v>-7.2626754026651738E-2</v>
      </c>
    </row>
    <row r="108" spans="7:17" x14ac:dyDescent="0.25">
      <c r="G108">
        <v>1</v>
      </c>
      <c r="H108">
        <f t="shared" ref="H108:H115" si="19">G108*$I$68+$I$69</f>
        <v>-2.3321228883735952</v>
      </c>
      <c r="I108">
        <v>1</v>
      </c>
      <c r="J108">
        <f t="shared" ref="J108:J115" si="20">TANH(H108)</f>
        <v>-0.98132334256680587</v>
      </c>
      <c r="K108">
        <f t="shared" ref="K108:K115" si="21">1-TANH(H108)^2</f>
        <v>3.700449733351141E-2</v>
      </c>
      <c r="L108" s="10">
        <v>0</v>
      </c>
      <c r="M108">
        <f t="shared" ref="M108:M115" si="22">2*(J108-L108)</f>
        <v>-1.9626466851336117</v>
      </c>
      <c r="N108">
        <f t="shared" ref="N108:N115" si="23">M108*K108*I108</f>
        <v>-7.2626754026651738E-2</v>
      </c>
      <c r="O108">
        <f>M108*K108*G108</f>
        <v>-7.2626754026651738E-2</v>
      </c>
    </row>
    <row r="109" spans="7:17" x14ac:dyDescent="0.25">
      <c r="G109">
        <v>0</v>
      </c>
      <c r="H109">
        <f t="shared" si="19"/>
        <v>2.6672718891465355</v>
      </c>
      <c r="I109">
        <v>1</v>
      </c>
      <c r="J109">
        <f t="shared" si="20"/>
        <v>0.99040206317977308</v>
      </c>
      <c r="K109">
        <f t="shared" si="21"/>
        <v>1.9103753249248734E-2</v>
      </c>
      <c r="L109" s="10">
        <v>1</v>
      </c>
      <c r="M109">
        <f t="shared" si="22"/>
        <v>-1.9195873640453831E-2</v>
      </c>
      <c r="N109">
        <f t="shared" si="23"/>
        <v>-3.6671323343098798E-4</v>
      </c>
      <c r="O109">
        <f t="shared" ref="O109:O115" si="24">M109*K109*G109</f>
        <v>0</v>
      </c>
    </row>
    <row r="110" spans="7:17" x14ac:dyDescent="0.25">
      <c r="G110">
        <v>1</v>
      </c>
      <c r="H110">
        <f t="shared" si="19"/>
        <v>-2.3321228883735952</v>
      </c>
      <c r="I110">
        <v>1</v>
      </c>
      <c r="J110">
        <f t="shared" si="20"/>
        <v>-0.98132334256680587</v>
      </c>
      <c r="K110">
        <f t="shared" si="21"/>
        <v>3.700449733351141E-2</v>
      </c>
      <c r="L110" s="10">
        <v>0</v>
      </c>
      <c r="M110">
        <f t="shared" si="22"/>
        <v>-1.9626466851336117</v>
      </c>
      <c r="N110">
        <f t="shared" si="23"/>
        <v>-7.2626754026651738E-2</v>
      </c>
      <c r="O110">
        <f t="shared" si="24"/>
        <v>-7.2626754026651738E-2</v>
      </c>
    </row>
    <row r="111" spans="7:17" x14ac:dyDescent="0.25">
      <c r="G111">
        <v>0</v>
      </c>
      <c r="H111">
        <f t="shared" si="19"/>
        <v>2.6672718891465355</v>
      </c>
      <c r="I111">
        <v>1</v>
      </c>
      <c r="J111">
        <f t="shared" si="20"/>
        <v>0.99040206317977308</v>
      </c>
      <c r="K111">
        <f t="shared" si="21"/>
        <v>1.9103753249248734E-2</v>
      </c>
      <c r="L111" s="10">
        <v>1</v>
      </c>
      <c r="M111">
        <f t="shared" si="22"/>
        <v>-1.9195873640453831E-2</v>
      </c>
      <c r="N111">
        <f t="shared" si="23"/>
        <v>-3.6671323343098798E-4</v>
      </c>
      <c r="O111">
        <f t="shared" si="24"/>
        <v>0</v>
      </c>
    </row>
    <row r="112" spans="7:17" x14ac:dyDescent="0.25">
      <c r="G112">
        <v>1</v>
      </c>
      <c r="H112">
        <f t="shared" si="19"/>
        <v>-2.3321228883735952</v>
      </c>
      <c r="I112">
        <v>1</v>
      </c>
      <c r="J112">
        <f t="shared" si="20"/>
        <v>-0.98132334256680587</v>
      </c>
      <c r="K112">
        <f t="shared" si="21"/>
        <v>3.700449733351141E-2</v>
      </c>
      <c r="L112" s="10">
        <v>0</v>
      </c>
      <c r="M112">
        <f t="shared" si="22"/>
        <v>-1.9626466851336117</v>
      </c>
      <c r="N112">
        <f t="shared" si="23"/>
        <v>-7.2626754026651738E-2</v>
      </c>
      <c r="O112">
        <f t="shared" si="24"/>
        <v>-7.2626754026651738E-2</v>
      </c>
    </row>
    <row r="113" spans="7:17" x14ac:dyDescent="0.25">
      <c r="G113">
        <v>1</v>
      </c>
      <c r="H113">
        <f t="shared" si="19"/>
        <v>-2.3321228883735952</v>
      </c>
      <c r="I113">
        <v>1</v>
      </c>
      <c r="J113">
        <f t="shared" si="20"/>
        <v>-0.98132334256680587</v>
      </c>
      <c r="K113">
        <f t="shared" si="21"/>
        <v>3.700449733351141E-2</v>
      </c>
      <c r="L113" s="10">
        <v>0</v>
      </c>
      <c r="M113">
        <f t="shared" si="22"/>
        <v>-1.9626466851336117</v>
      </c>
      <c r="N113">
        <f t="shared" si="23"/>
        <v>-7.2626754026651738E-2</v>
      </c>
      <c r="O113">
        <f t="shared" si="24"/>
        <v>-7.2626754026651738E-2</v>
      </c>
    </row>
    <row r="114" spans="7:17" x14ac:dyDescent="0.25">
      <c r="G114">
        <v>0</v>
      </c>
      <c r="H114">
        <f t="shared" si="19"/>
        <v>2.6672718891465355</v>
      </c>
      <c r="I114">
        <v>1</v>
      </c>
      <c r="J114">
        <f t="shared" si="20"/>
        <v>0.99040206317977308</v>
      </c>
      <c r="K114">
        <f t="shared" si="21"/>
        <v>1.9103753249248734E-2</v>
      </c>
      <c r="L114" s="10">
        <v>1</v>
      </c>
      <c r="M114">
        <f t="shared" si="22"/>
        <v>-1.9195873640453831E-2</v>
      </c>
      <c r="N114">
        <f t="shared" si="23"/>
        <v>-3.6671323343098798E-4</v>
      </c>
      <c r="O114">
        <f t="shared" si="24"/>
        <v>0</v>
      </c>
    </row>
    <row r="115" spans="7:17" x14ac:dyDescent="0.25">
      <c r="G115">
        <v>0</v>
      </c>
      <c r="H115">
        <f t="shared" si="19"/>
        <v>2.6672718891465355</v>
      </c>
      <c r="I115">
        <v>1</v>
      </c>
      <c r="J115">
        <f t="shared" si="20"/>
        <v>0.99040206317977308</v>
      </c>
      <c r="K115">
        <f t="shared" si="21"/>
        <v>1.9103753249248734E-2</v>
      </c>
      <c r="L115" s="10">
        <v>1</v>
      </c>
      <c r="M115">
        <f t="shared" si="22"/>
        <v>-1.9195873640453831E-2</v>
      </c>
      <c r="N115">
        <f t="shared" si="23"/>
        <v>-3.6671323343098798E-4</v>
      </c>
      <c r="O115">
        <f t="shared" si="24"/>
        <v>0</v>
      </c>
    </row>
    <row r="116" spans="7:17" x14ac:dyDescent="0.25">
      <c r="N116">
        <f>AVERAGE(N107:N115)</f>
        <v>-4.051118034077586E-2</v>
      </c>
      <c r="O116">
        <f>AVERAGE(O107:O115)</f>
        <v>-4.0348196681473186E-2</v>
      </c>
      <c r="P116">
        <f>I103-(N116*I104)</f>
        <v>2.9508501515319665</v>
      </c>
      <c r="Q116">
        <f>I102-(O116*I104)</f>
        <v>-4.7169574007498181</v>
      </c>
    </row>
    <row r="118" spans="7:17" ht="18.75" x14ac:dyDescent="0.3">
      <c r="H118" s="17" t="s">
        <v>77</v>
      </c>
    </row>
    <row r="119" spans="7:17" x14ac:dyDescent="0.25">
      <c r="H119" t="s">
        <v>6</v>
      </c>
      <c r="I119">
        <f>Q116</f>
        <v>-4.7169574007498181</v>
      </c>
    </row>
    <row r="120" spans="7:17" x14ac:dyDescent="0.25">
      <c r="H120" t="s">
        <v>7</v>
      </c>
      <c r="I120">
        <f>P116</f>
        <v>2.9508501515319665</v>
      </c>
    </row>
    <row r="121" spans="7:17" x14ac:dyDescent="0.25">
      <c r="H121" t="s">
        <v>65</v>
      </c>
      <c r="I121">
        <v>2</v>
      </c>
    </row>
    <row r="122" spans="7:17" x14ac:dyDescent="0.25">
      <c r="N122" t="s">
        <v>63</v>
      </c>
      <c r="O122" t="s">
        <v>64</v>
      </c>
    </row>
    <row r="123" spans="7:17" ht="17.25" x14ac:dyDescent="0.25">
      <c r="H123" t="s">
        <v>61</v>
      </c>
      <c r="J123" t="s">
        <v>40</v>
      </c>
      <c r="L123" t="s">
        <v>62</v>
      </c>
      <c r="P123" t="s">
        <v>66</v>
      </c>
      <c r="Q123" t="s">
        <v>67</v>
      </c>
    </row>
    <row r="124" spans="7:17" x14ac:dyDescent="0.25">
      <c r="G124">
        <v>1</v>
      </c>
      <c r="H124">
        <f>G124*$I$68+$I$69</f>
        <v>-2.3321228883735952</v>
      </c>
      <c r="I124">
        <v>1</v>
      </c>
      <c r="J124">
        <f>TANH(H124)</f>
        <v>-0.98132334256680587</v>
      </c>
      <c r="K124">
        <f>1-TANH(H124)^2</f>
        <v>3.700449733351141E-2</v>
      </c>
      <c r="L124" s="10">
        <v>0</v>
      </c>
      <c r="M124">
        <f>2*(J124-L124)</f>
        <v>-1.9626466851336117</v>
      </c>
      <c r="N124">
        <f>M124*K124*I124</f>
        <v>-7.2626754026651738E-2</v>
      </c>
      <c r="O124">
        <f>M124*K124*G124</f>
        <v>-7.2626754026651738E-2</v>
      </c>
    </row>
    <row r="125" spans="7:17" x14ac:dyDescent="0.25">
      <c r="G125">
        <v>1</v>
      </c>
      <c r="H125">
        <f t="shared" ref="H125:H132" si="25">G125*$I$68+$I$69</f>
        <v>-2.3321228883735952</v>
      </c>
      <c r="I125">
        <v>1</v>
      </c>
      <c r="J125">
        <f t="shared" ref="J125:J132" si="26">TANH(H125)</f>
        <v>-0.98132334256680587</v>
      </c>
      <c r="K125">
        <f t="shared" ref="K125:K132" si="27">1-TANH(H125)^2</f>
        <v>3.700449733351141E-2</v>
      </c>
      <c r="L125" s="10">
        <v>0</v>
      </c>
      <c r="M125">
        <f t="shared" ref="M125:M132" si="28">2*(J125-L125)</f>
        <v>-1.9626466851336117</v>
      </c>
      <c r="N125">
        <f t="shared" ref="N125:N132" si="29">M125*K125*I125</f>
        <v>-7.2626754026651738E-2</v>
      </c>
      <c r="O125">
        <f>M125*K125*G125</f>
        <v>-7.2626754026651738E-2</v>
      </c>
    </row>
    <row r="126" spans="7:17" x14ac:dyDescent="0.25">
      <c r="G126">
        <v>0</v>
      </c>
      <c r="H126">
        <f t="shared" si="25"/>
        <v>2.6672718891465355</v>
      </c>
      <c r="I126">
        <v>1</v>
      </c>
      <c r="J126">
        <f t="shared" si="26"/>
        <v>0.99040206317977308</v>
      </c>
      <c r="K126">
        <f t="shared" si="27"/>
        <v>1.9103753249248734E-2</v>
      </c>
      <c r="L126" s="10">
        <v>1</v>
      </c>
      <c r="M126">
        <f t="shared" si="28"/>
        <v>-1.9195873640453831E-2</v>
      </c>
      <c r="N126">
        <f t="shared" si="29"/>
        <v>-3.6671323343098798E-4</v>
      </c>
      <c r="O126">
        <f t="shared" ref="O126:O132" si="30">M126*K126*G126</f>
        <v>0</v>
      </c>
    </row>
    <row r="127" spans="7:17" x14ac:dyDescent="0.25">
      <c r="G127">
        <v>1</v>
      </c>
      <c r="H127">
        <f t="shared" si="25"/>
        <v>-2.3321228883735952</v>
      </c>
      <c r="I127">
        <v>1</v>
      </c>
      <c r="J127">
        <f t="shared" si="26"/>
        <v>-0.98132334256680587</v>
      </c>
      <c r="K127">
        <f t="shared" si="27"/>
        <v>3.700449733351141E-2</v>
      </c>
      <c r="L127" s="10">
        <v>0</v>
      </c>
      <c r="M127">
        <f t="shared" si="28"/>
        <v>-1.9626466851336117</v>
      </c>
      <c r="N127">
        <f t="shared" si="29"/>
        <v>-7.2626754026651738E-2</v>
      </c>
      <c r="O127">
        <f t="shared" si="30"/>
        <v>-7.2626754026651738E-2</v>
      </c>
    </row>
    <row r="128" spans="7:17" x14ac:dyDescent="0.25">
      <c r="G128">
        <v>0</v>
      </c>
      <c r="H128">
        <f t="shared" si="25"/>
        <v>2.6672718891465355</v>
      </c>
      <c r="I128">
        <v>1</v>
      </c>
      <c r="J128">
        <f t="shared" si="26"/>
        <v>0.99040206317977308</v>
      </c>
      <c r="K128">
        <f t="shared" si="27"/>
        <v>1.9103753249248734E-2</v>
      </c>
      <c r="L128" s="10">
        <v>1</v>
      </c>
      <c r="M128">
        <f t="shared" si="28"/>
        <v>-1.9195873640453831E-2</v>
      </c>
      <c r="N128">
        <f t="shared" si="29"/>
        <v>-3.6671323343098798E-4</v>
      </c>
      <c r="O128">
        <f t="shared" si="30"/>
        <v>0</v>
      </c>
    </row>
    <row r="129" spans="7:17" x14ac:dyDescent="0.25">
      <c r="G129">
        <v>1</v>
      </c>
      <c r="H129">
        <f t="shared" si="25"/>
        <v>-2.3321228883735952</v>
      </c>
      <c r="I129">
        <v>1</v>
      </c>
      <c r="J129">
        <f t="shared" si="26"/>
        <v>-0.98132334256680587</v>
      </c>
      <c r="K129">
        <f t="shared" si="27"/>
        <v>3.700449733351141E-2</v>
      </c>
      <c r="L129" s="10">
        <v>0</v>
      </c>
      <c r="M129">
        <f t="shared" si="28"/>
        <v>-1.9626466851336117</v>
      </c>
      <c r="N129">
        <f t="shared" si="29"/>
        <v>-7.2626754026651738E-2</v>
      </c>
      <c r="O129">
        <f t="shared" si="30"/>
        <v>-7.2626754026651738E-2</v>
      </c>
    </row>
    <row r="130" spans="7:17" x14ac:dyDescent="0.25">
      <c r="G130">
        <v>1</v>
      </c>
      <c r="H130">
        <f t="shared" si="25"/>
        <v>-2.3321228883735952</v>
      </c>
      <c r="I130">
        <v>1</v>
      </c>
      <c r="J130">
        <f t="shared" si="26"/>
        <v>-0.98132334256680587</v>
      </c>
      <c r="K130">
        <f t="shared" si="27"/>
        <v>3.700449733351141E-2</v>
      </c>
      <c r="L130" s="10">
        <v>0</v>
      </c>
      <c r="M130">
        <f t="shared" si="28"/>
        <v>-1.9626466851336117</v>
      </c>
      <c r="N130">
        <f t="shared" si="29"/>
        <v>-7.2626754026651738E-2</v>
      </c>
      <c r="O130">
        <f t="shared" si="30"/>
        <v>-7.2626754026651738E-2</v>
      </c>
    </row>
    <row r="131" spans="7:17" x14ac:dyDescent="0.25">
      <c r="G131">
        <v>0</v>
      </c>
      <c r="H131">
        <f t="shared" si="25"/>
        <v>2.6672718891465355</v>
      </c>
      <c r="I131">
        <v>1</v>
      </c>
      <c r="J131">
        <f t="shared" si="26"/>
        <v>0.99040206317977308</v>
      </c>
      <c r="K131">
        <f t="shared" si="27"/>
        <v>1.9103753249248734E-2</v>
      </c>
      <c r="L131" s="10">
        <v>1</v>
      </c>
      <c r="M131">
        <f t="shared" si="28"/>
        <v>-1.9195873640453831E-2</v>
      </c>
      <c r="N131">
        <f t="shared" si="29"/>
        <v>-3.6671323343098798E-4</v>
      </c>
      <c r="O131">
        <f t="shared" si="30"/>
        <v>0</v>
      </c>
    </row>
    <row r="132" spans="7:17" x14ac:dyDescent="0.25">
      <c r="G132">
        <v>0</v>
      </c>
      <c r="H132">
        <f t="shared" si="25"/>
        <v>2.6672718891465355</v>
      </c>
      <c r="I132">
        <v>1</v>
      </c>
      <c r="J132">
        <f t="shared" si="26"/>
        <v>0.99040206317977308</v>
      </c>
      <c r="K132">
        <f t="shared" si="27"/>
        <v>1.9103753249248734E-2</v>
      </c>
      <c r="L132" s="10">
        <v>1</v>
      </c>
      <c r="M132">
        <f t="shared" si="28"/>
        <v>-1.9195873640453831E-2</v>
      </c>
      <c r="N132">
        <f t="shared" si="29"/>
        <v>-3.6671323343098798E-4</v>
      </c>
      <c r="O132">
        <f t="shared" si="30"/>
        <v>0</v>
      </c>
    </row>
    <row r="133" spans="7:17" x14ac:dyDescent="0.25">
      <c r="N133">
        <f>AVERAGE(N124:N132)</f>
        <v>-4.051118034077586E-2</v>
      </c>
      <c r="O133">
        <f>AVERAGE(O124:O132)</f>
        <v>-4.0348196681473186E-2</v>
      </c>
      <c r="P133">
        <f>I120-(N133*I121)</f>
        <v>3.0318725122135182</v>
      </c>
      <c r="Q133">
        <f>I119-(O133*I121)</f>
        <v>-4.6362610073868717</v>
      </c>
    </row>
    <row r="135" spans="7:17" ht="18.75" x14ac:dyDescent="0.3">
      <c r="H135" s="17" t="s">
        <v>78</v>
      </c>
    </row>
    <row r="136" spans="7:17" x14ac:dyDescent="0.25">
      <c r="H136" t="s">
        <v>6</v>
      </c>
      <c r="I136">
        <f>Q133</f>
        <v>-4.6362610073868717</v>
      </c>
    </row>
    <row r="137" spans="7:17" x14ac:dyDescent="0.25">
      <c r="H137" t="s">
        <v>7</v>
      </c>
      <c r="I137">
        <f>P133</f>
        <v>3.0318725122135182</v>
      </c>
    </row>
    <row r="138" spans="7:17" x14ac:dyDescent="0.25">
      <c r="H138" t="s">
        <v>65</v>
      </c>
      <c r="I138">
        <v>2</v>
      </c>
    </row>
    <row r="139" spans="7:17" x14ac:dyDescent="0.25">
      <c r="N139" t="s">
        <v>63</v>
      </c>
      <c r="O139" t="s">
        <v>64</v>
      </c>
    </row>
    <row r="140" spans="7:17" ht="17.25" x14ac:dyDescent="0.25">
      <c r="H140" t="s">
        <v>61</v>
      </c>
      <c r="J140" t="s">
        <v>40</v>
      </c>
      <c r="L140" t="s">
        <v>62</v>
      </c>
      <c r="P140" t="s">
        <v>66</v>
      </c>
      <c r="Q140" t="s">
        <v>67</v>
      </c>
    </row>
    <row r="141" spans="7:17" x14ac:dyDescent="0.25">
      <c r="G141">
        <v>1</v>
      </c>
      <c r="H141">
        <f>G141*$I$68+$I$69</f>
        <v>-2.3321228883735952</v>
      </c>
      <c r="I141">
        <v>1</v>
      </c>
      <c r="J141">
        <f>TANH(H141)</f>
        <v>-0.98132334256680587</v>
      </c>
      <c r="K141">
        <f>1-TANH(H141)^2</f>
        <v>3.700449733351141E-2</v>
      </c>
      <c r="L141" s="10">
        <v>0</v>
      </c>
      <c r="M141">
        <f>2*(J141-L141)</f>
        <v>-1.9626466851336117</v>
      </c>
      <c r="N141">
        <f>M141*K141*I141</f>
        <v>-7.2626754026651738E-2</v>
      </c>
      <c r="O141">
        <f>M141*K141*G141</f>
        <v>-7.2626754026651738E-2</v>
      </c>
    </row>
    <row r="142" spans="7:17" x14ac:dyDescent="0.25">
      <c r="G142">
        <v>1</v>
      </c>
      <c r="H142">
        <f t="shared" ref="H142:H149" si="31">G142*$I$68+$I$69</f>
        <v>-2.3321228883735952</v>
      </c>
      <c r="I142">
        <v>1</v>
      </c>
      <c r="J142">
        <f t="shared" ref="J142:J149" si="32">TANH(H142)</f>
        <v>-0.98132334256680587</v>
      </c>
      <c r="K142">
        <f t="shared" ref="K142:K149" si="33">1-TANH(H142)^2</f>
        <v>3.700449733351141E-2</v>
      </c>
      <c r="L142" s="10">
        <v>0</v>
      </c>
      <c r="M142">
        <f t="shared" ref="M142:M149" si="34">2*(J142-L142)</f>
        <v>-1.9626466851336117</v>
      </c>
      <c r="N142">
        <f t="shared" ref="N142:N149" si="35">M142*K142*I142</f>
        <v>-7.2626754026651738E-2</v>
      </c>
      <c r="O142">
        <f>M142*K142*G142</f>
        <v>-7.2626754026651738E-2</v>
      </c>
    </row>
    <row r="143" spans="7:17" x14ac:dyDescent="0.25">
      <c r="G143">
        <v>0</v>
      </c>
      <c r="H143">
        <f t="shared" si="31"/>
        <v>2.6672718891465355</v>
      </c>
      <c r="I143">
        <v>1</v>
      </c>
      <c r="J143">
        <f t="shared" si="32"/>
        <v>0.99040206317977308</v>
      </c>
      <c r="K143">
        <f t="shared" si="33"/>
        <v>1.9103753249248734E-2</v>
      </c>
      <c r="L143" s="10">
        <v>1</v>
      </c>
      <c r="M143">
        <f t="shared" si="34"/>
        <v>-1.9195873640453831E-2</v>
      </c>
      <c r="N143">
        <f t="shared" si="35"/>
        <v>-3.6671323343098798E-4</v>
      </c>
      <c r="O143">
        <f t="shared" ref="O143:O149" si="36">M143*K143*G143</f>
        <v>0</v>
      </c>
    </row>
    <row r="144" spans="7:17" x14ac:dyDescent="0.25">
      <c r="G144">
        <v>1</v>
      </c>
      <c r="H144">
        <f t="shared" si="31"/>
        <v>-2.3321228883735952</v>
      </c>
      <c r="I144">
        <v>1</v>
      </c>
      <c r="J144">
        <f t="shared" si="32"/>
        <v>-0.98132334256680587</v>
      </c>
      <c r="K144">
        <f t="shared" si="33"/>
        <v>3.700449733351141E-2</v>
      </c>
      <c r="L144" s="10">
        <v>0</v>
      </c>
      <c r="M144">
        <f t="shared" si="34"/>
        <v>-1.9626466851336117</v>
      </c>
      <c r="N144">
        <f t="shared" si="35"/>
        <v>-7.2626754026651738E-2</v>
      </c>
      <c r="O144">
        <f t="shared" si="36"/>
        <v>-7.2626754026651738E-2</v>
      </c>
    </row>
    <row r="145" spans="7:17" x14ac:dyDescent="0.25">
      <c r="G145">
        <v>0</v>
      </c>
      <c r="H145">
        <f t="shared" si="31"/>
        <v>2.6672718891465355</v>
      </c>
      <c r="I145">
        <v>1</v>
      </c>
      <c r="J145">
        <f t="shared" si="32"/>
        <v>0.99040206317977308</v>
      </c>
      <c r="K145">
        <f t="shared" si="33"/>
        <v>1.9103753249248734E-2</v>
      </c>
      <c r="L145" s="10">
        <v>1</v>
      </c>
      <c r="M145">
        <f t="shared" si="34"/>
        <v>-1.9195873640453831E-2</v>
      </c>
      <c r="N145">
        <f t="shared" si="35"/>
        <v>-3.6671323343098798E-4</v>
      </c>
      <c r="O145">
        <f t="shared" si="36"/>
        <v>0</v>
      </c>
    </row>
    <row r="146" spans="7:17" x14ac:dyDescent="0.25">
      <c r="G146">
        <v>1</v>
      </c>
      <c r="H146">
        <f t="shared" si="31"/>
        <v>-2.3321228883735952</v>
      </c>
      <c r="I146">
        <v>1</v>
      </c>
      <c r="J146">
        <f t="shared" si="32"/>
        <v>-0.98132334256680587</v>
      </c>
      <c r="K146">
        <f t="shared" si="33"/>
        <v>3.700449733351141E-2</v>
      </c>
      <c r="L146" s="10">
        <v>0</v>
      </c>
      <c r="M146">
        <f t="shared" si="34"/>
        <v>-1.9626466851336117</v>
      </c>
      <c r="N146">
        <f t="shared" si="35"/>
        <v>-7.2626754026651738E-2</v>
      </c>
      <c r="O146">
        <f t="shared" si="36"/>
        <v>-7.2626754026651738E-2</v>
      </c>
    </row>
    <row r="147" spans="7:17" x14ac:dyDescent="0.25">
      <c r="G147">
        <v>1</v>
      </c>
      <c r="H147">
        <f t="shared" si="31"/>
        <v>-2.3321228883735952</v>
      </c>
      <c r="I147">
        <v>1</v>
      </c>
      <c r="J147">
        <f t="shared" si="32"/>
        <v>-0.98132334256680587</v>
      </c>
      <c r="K147">
        <f t="shared" si="33"/>
        <v>3.700449733351141E-2</v>
      </c>
      <c r="L147" s="10">
        <v>0</v>
      </c>
      <c r="M147">
        <f t="shared" si="34"/>
        <v>-1.9626466851336117</v>
      </c>
      <c r="N147">
        <f t="shared" si="35"/>
        <v>-7.2626754026651738E-2</v>
      </c>
      <c r="O147">
        <f t="shared" si="36"/>
        <v>-7.2626754026651738E-2</v>
      </c>
    </row>
    <row r="148" spans="7:17" x14ac:dyDescent="0.25">
      <c r="G148">
        <v>0</v>
      </c>
      <c r="H148">
        <f t="shared" si="31"/>
        <v>2.6672718891465355</v>
      </c>
      <c r="I148">
        <v>1</v>
      </c>
      <c r="J148">
        <f t="shared" si="32"/>
        <v>0.99040206317977308</v>
      </c>
      <c r="K148">
        <f t="shared" si="33"/>
        <v>1.9103753249248734E-2</v>
      </c>
      <c r="L148" s="10">
        <v>1</v>
      </c>
      <c r="M148">
        <f t="shared" si="34"/>
        <v>-1.9195873640453831E-2</v>
      </c>
      <c r="N148">
        <f t="shared" si="35"/>
        <v>-3.6671323343098798E-4</v>
      </c>
      <c r="O148">
        <f t="shared" si="36"/>
        <v>0</v>
      </c>
    </row>
    <row r="149" spans="7:17" x14ac:dyDescent="0.25">
      <c r="G149">
        <v>0</v>
      </c>
      <c r="H149">
        <f t="shared" si="31"/>
        <v>2.6672718891465355</v>
      </c>
      <c r="I149">
        <v>1</v>
      </c>
      <c r="J149">
        <f t="shared" si="32"/>
        <v>0.99040206317977308</v>
      </c>
      <c r="K149">
        <f t="shared" si="33"/>
        <v>1.9103753249248734E-2</v>
      </c>
      <c r="L149" s="10">
        <v>1</v>
      </c>
      <c r="M149">
        <f t="shared" si="34"/>
        <v>-1.9195873640453831E-2</v>
      </c>
      <c r="N149">
        <f t="shared" si="35"/>
        <v>-3.6671323343098798E-4</v>
      </c>
      <c r="O149">
        <f t="shared" si="36"/>
        <v>0</v>
      </c>
    </row>
    <row r="150" spans="7:17" x14ac:dyDescent="0.25">
      <c r="N150">
        <f>AVERAGE(N141:N149)</f>
        <v>-4.051118034077586E-2</v>
      </c>
      <c r="O150">
        <f>AVERAGE(O141:O149)</f>
        <v>-4.0348196681473186E-2</v>
      </c>
      <c r="P150">
        <f>I137-(N150*I138)</f>
        <v>3.1128948728950698</v>
      </c>
      <c r="Q150">
        <f>I136-(O150*I138)</f>
        <v>-4.5555646140239254</v>
      </c>
    </row>
    <row r="152" spans="7:17" ht="18.75" x14ac:dyDescent="0.3">
      <c r="H152" s="17" t="s">
        <v>78</v>
      </c>
    </row>
    <row r="153" spans="7:17" x14ac:dyDescent="0.25">
      <c r="H153" t="s">
        <v>6</v>
      </c>
      <c r="I153">
        <f>Q150</f>
        <v>-4.5555646140239254</v>
      </c>
    </row>
    <row r="154" spans="7:17" x14ac:dyDescent="0.25">
      <c r="H154" t="s">
        <v>7</v>
      </c>
      <c r="I154">
        <f>P150</f>
        <v>3.1128948728950698</v>
      </c>
    </row>
    <row r="155" spans="7:17" x14ac:dyDescent="0.25">
      <c r="H155" t="s">
        <v>65</v>
      </c>
      <c r="I155">
        <v>2</v>
      </c>
    </row>
    <row r="156" spans="7:17" x14ac:dyDescent="0.25">
      <c r="N156" t="s">
        <v>63</v>
      </c>
      <c r="O156" t="s">
        <v>64</v>
      </c>
    </row>
    <row r="157" spans="7:17" ht="17.25" x14ac:dyDescent="0.25">
      <c r="H157" t="s">
        <v>61</v>
      </c>
      <c r="J157" t="s">
        <v>40</v>
      </c>
      <c r="L157" t="s">
        <v>62</v>
      </c>
      <c r="P157" t="s">
        <v>66</v>
      </c>
      <c r="Q157" t="s">
        <v>67</v>
      </c>
    </row>
    <row r="158" spans="7:17" x14ac:dyDescent="0.25">
      <c r="G158">
        <v>1</v>
      </c>
      <c r="H158">
        <f>G158*$I$68+$I$69</f>
        <v>-2.3321228883735952</v>
      </c>
      <c r="I158">
        <v>1</v>
      </c>
      <c r="J158">
        <f>TANH(H158)</f>
        <v>-0.98132334256680587</v>
      </c>
      <c r="K158">
        <f>1-TANH(H158)^2</f>
        <v>3.700449733351141E-2</v>
      </c>
      <c r="L158" s="10">
        <v>0</v>
      </c>
      <c r="M158">
        <f>2*(J158-L158)</f>
        <v>-1.9626466851336117</v>
      </c>
      <c r="N158">
        <f>M158*K158*I158</f>
        <v>-7.2626754026651738E-2</v>
      </c>
      <c r="O158">
        <f>M158*K158*G158</f>
        <v>-7.2626754026651738E-2</v>
      </c>
    </row>
    <row r="159" spans="7:17" x14ac:dyDescent="0.25">
      <c r="G159">
        <v>1</v>
      </c>
      <c r="H159">
        <f t="shared" ref="H159:H166" si="37">G159*$I$68+$I$69</f>
        <v>-2.3321228883735952</v>
      </c>
      <c r="I159">
        <v>1</v>
      </c>
      <c r="J159">
        <f t="shared" ref="J159:J166" si="38">TANH(H159)</f>
        <v>-0.98132334256680587</v>
      </c>
      <c r="K159">
        <f t="shared" ref="K159:K166" si="39">1-TANH(H159)^2</f>
        <v>3.700449733351141E-2</v>
      </c>
      <c r="L159" s="10">
        <v>0</v>
      </c>
      <c r="M159">
        <f t="shared" ref="M159:M166" si="40">2*(J159-L159)</f>
        <v>-1.9626466851336117</v>
      </c>
      <c r="N159">
        <f t="shared" ref="N159:N166" si="41">M159*K159*I159</f>
        <v>-7.2626754026651738E-2</v>
      </c>
      <c r="O159">
        <f>M159*K159*G159</f>
        <v>-7.2626754026651738E-2</v>
      </c>
    </row>
    <row r="160" spans="7:17" x14ac:dyDescent="0.25">
      <c r="G160">
        <v>0</v>
      </c>
      <c r="H160">
        <f t="shared" si="37"/>
        <v>2.6672718891465355</v>
      </c>
      <c r="I160">
        <v>1</v>
      </c>
      <c r="J160">
        <f t="shared" si="38"/>
        <v>0.99040206317977308</v>
      </c>
      <c r="K160">
        <f t="shared" si="39"/>
        <v>1.9103753249248734E-2</v>
      </c>
      <c r="L160" s="10">
        <v>1</v>
      </c>
      <c r="M160">
        <f t="shared" si="40"/>
        <v>-1.9195873640453831E-2</v>
      </c>
      <c r="N160">
        <f t="shared" si="41"/>
        <v>-3.6671323343098798E-4</v>
      </c>
      <c r="O160">
        <f t="shared" ref="O160:O166" si="42">M160*K160*G160</f>
        <v>0</v>
      </c>
    </row>
    <row r="161" spans="7:17" x14ac:dyDescent="0.25">
      <c r="G161">
        <v>1</v>
      </c>
      <c r="H161">
        <f t="shared" si="37"/>
        <v>-2.3321228883735952</v>
      </c>
      <c r="I161">
        <v>1</v>
      </c>
      <c r="J161">
        <f t="shared" si="38"/>
        <v>-0.98132334256680587</v>
      </c>
      <c r="K161">
        <f t="shared" si="39"/>
        <v>3.700449733351141E-2</v>
      </c>
      <c r="L161" s="10">
        <v>0</v>
      </c>
      <c r="M161">
        <f t="shared" si="40"/>
        <v>-1.9626466851336117</v>
      </c>
      <c r="N161">
        <f t="shared" si="41"/>
        <v>-7.2626754026651738E-2</v>
      </c>
      <c r="O161">
        <f t="shared" si="42"/>
        <v>-7.2626754026651738E-2</v>
      </c>
    </row>
    <row r="162" spans="7:17" x14ac:dyDescent="0.25">
      <c r="G162">
        <v>0</v>
      </c>
      <c r="H162">
        <f t="shared" si="37"/>
        <v>2.6672718891465355</v>
      </c>
      <c r="I162">
        <v>1</v>
      </c>
      <c r="J162">
        <f t="shared" si="38"/>
        <v>0.99040206317977308</v>
      </c>
      <c r="K162">
        <f t="shared" si="39"/>
        <v>1.9103753249248734E-2</v>
      </c>
      <c r="L162" s="10">
        <v>1</v>
      </c>
      <c r="M162">
        <f t="shared" si="40"/>
        <v>-1.9195873640453831E-2</v>
      </c>
      <c r="N162">
        <f t="shared" si="41"/>
        <v>-3.6671323343098798E-4</v>
      </c>
      <c r="O162">
        <f t="shared" si="42"/>
        <v>0</v>
      </c>
    </row>
    <row r="163" spans="7:17" x14ac:dyDescent="0.25">
      <c r="G163">
        <v>1</v>
      </c>
      <c r="H163">
        <f t="shared" si="37"/>
        <v>-2.3321228883735952</v>
      </c>
      <c r="I163">
        <v>1</v>
      </c>
      <c r="J163">
        <f t="shared" si="38"/>
        <v>-0.98132334256680587</v>
      </c>
      <c r="K163">
        <f t="shared" si="39"/>
        <v>3.700449733351141E-2</v>
      </c>
      <c r="L163" s="10">
        <v>0</v>
      </c>
      <c r="M163">
        <f t="shared" si="40"/>
        <v>-1.9626466851336117</v>
      </c>
      <c r="N163">
        <f t="shared" si="41"/>
        <v>-7.2626754026651738E-2</v>
      </c>
      <c r="O163">
        <f t="shared" si="42"/>
        <v>-7.2626754026651738E-2</v>
      </c>
    </row>
    <row r="164" spans="7:17" x14ac:dyDescent="0.25">
      <c r="G164">
        <v>1</v>
      </c>
      <c r="H164">
        <f t="shared" si="37"/>
        <v>-2.3321228883735952</v>
      </c>
      <c r="I164">
        <v>1</v>
      </c>
      <c r="J164">
        <f t="shared" si="38"/>
        <v>-0.98132334256680587</v>
      </c>
      <c r="K164">
        <f t="shared" si="39"/>
        <v>3.700449733351141E-2</v>
      </c>
      <c r="L164" s="10">
        <v>0</v>
      </c>
      <c r="M164">
        <f t="shared" si="40"/>
        <v>-1.9626466851336117</v>
      </c>
      <c r="N164">
        <f t="shared" si="41"/>
        <v>-7.2626754026651738E-2</v>
      </c>
      <c r="O164">
        <f t="shared" si="42"/>
        <v>-7.2626754026651738E-2</v>
      </c>
    </row>
    <row r="165" spans="7:17" x14ac:dyDescent="0.25">
      <c r="G165">
        <v>0</v>
      </c>
      <c r="H165">
        <f t="shared" si="37"/>
        <v>2.6672718891465355</v>
      </c>
      <c r="I165">
        <v>1</v>
      </c>
      <c r="J165">
        <f t="shared" si="38"/>
        <v>0.99040206317977308</v>
      </c>
      <c r="K165">
        <f t="shared" si="39"/>
        <v>1.9103753249248734E-2</v>
      </c>
      <c r="L165" s="10">
        <v>1</v>
      </c>
      <c r="M165">
        <f t="shared" si="40"/>
        <v>-1.9195873640453831E-2</v>
      </c>
      <c r="N165">
        <f t="shared" si="41"/>
        <v>-3.6671323343098798E-4</v>
      </c>
      <c r="O165">
        <f t="shared" si="42"/>
        <v>0</v>
      </c>
    </row>
    <row r="166" spans="7:17" x14ac:dyDescent="0.25">
      <c r="G166">
        <v>0</v>
      </c>
      <c r="H166">
        <f t="shared" si="37"/>
        <v>2.6672718891465355</v>
      </c>
      <c r="I166">
        <v>1</v>
      </c>
      <c r="J166">
        <f t="shared" si="38"/>
        <v>0.99040206317977308</v>
      </c>
      <c r="K166">
        <f t="shared" si="39"/>
        <v>1.9103753249248734E-2</v>
      </c>
      <c r="L166" s="10">
        <v>1</v>
      </c>
      <c r="M166">
        <f t="shared" si="40"/>
        <v>-1.9195873640453831E-2</v>
      </c>
      <c r="N166">
        <f t="shared" si="41"/>
        <v>-3.6671323343098798E-4</v>
      </c>
      <c r="O166">
        <f t="shared" si="42"/>
        <v>0</v>
      </c>
    </row>
    <row r="167" spans="7:17" x14ac:dyDescent="0.25">
      <c r="N167">
        <f>AVERAGE(N158:N166)</f>
        <v>-4.051118034077586E-2</v>
      </c>
      <c r="O167">
        <f>AVERAGE(O158:O166)</f>
        <v>-4.0348196681473186E-2</v>
      </c>
      <c r="P167">
        <f>I154-(N167*I155)</f>
        <v>3.1939172335766215</v>
      </c>
      <c r="Q167">
        <f>I153-(O167*I155)</f>
        <v>-4.4748682206609791</v>
      </c>
    </row>
  </sheetData>
  <mergeCells count="2">
    <mergeCell ref="A2:L2"/>
    <mergeCell ref="S2:A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3DE7-FF2A-4695-AF3B-D8E9E89F8826}">
  <dimension ref="D6:J12"/>
  <sheetViews>
    <sheetView topLeftCell="D1" workbookViewId="0">
      <selection activeCell="G20" sqref="G20"/>
    </sheetView>
  </sheetViews>
  <sheetFormatPr defaultRowHeight="15" x14ac:dyDescent="0.25"/>
  <sheetData>
    <row r="6" spans="4:10" x14ac:dyDescent="0.25">
      <c r="D6" t="s">
        <v>0</v>
      </c>
    </row>
    <row r="9" spans="4:10" x14ac:dyDescent="0.25">
      <c r="D9" t="s">
        <v>3</v>
      </c>
      <c r="J9" t="s">
        <v>1</v>
      </c>
    </row>
    <row r="12" spans="4:10" x14ac:dyDescent="0.25">
      <c r="D1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48CB-0263-4F0B-852B-89D185957ACC}">
  <dimension ref="A1:C22"/>
  <sheetViews>
    <sheetView zoomScale="85" zoomScaleNormal="85" workbookViewId="0">
      <selection activeCell="B1" sqref="B1:B1048576"/>
    </sheetView>
  </sheetViews>
  <sheetFormatPr defaultRowHeight="15" x14ac:dyDescent="0.25"/>
  <sheetData>
    <row r="1" spans="1:3" x14ac:dyDescent="0.25">
      <c r="A1" t="s">
        <v>48</v>
      </c>
    </row>
    <row r="2" spans="1:3" x14ac:dyDescent="0.25">
      <c r="A2" t="s">
        <v>7</v>
      </c>
      <c r="B2" t="s">
        <v>6</v>
      </c>
      <c r="C2" t="s">
        <v>49</v>
      </c>
    </row>
    <row r="3" spans="1:3" x14ac:dyDescent="0.25">
      <c r="A3">
        <v>1</v>
      </c>
      <c r="B3">
        <v>-5</v>
      </c>
      <c r="C3">
        <v>0.58007162583140515</v>
      </c>
    </row>
    <row r="4" spans="1:3" x14ac:dyDescent="0.25">
      <c r="A4">
        <v>2</v>
      </c>
      <c r="B4">
        <v>-5</v>
      </c>
      <c r="C4">
        <v>0.55064954157262302</v>
      </c>
    </row>
    <row r="5" spans="1:3" x14ac:dyDescent="0.25">
      <c r="A5">
        <v>3</v>
      </c>
      <c r="B5">
        <v>-5</v>
      </c>
      <c r="C5">
        <v>0.51631596639761934</v>
      </c>
    </row>
    <row r="6" spans="1:3" x14ac:dyDescent="0.25">
      <c r="A6">
        <v>4</v>
      </c>
      <c r="B6">
        <v>-5</v>
      </c>
      <c r="C6">
        <v>0.32223667680946988</v>
      </c>
    </row>
    <row r="7" spans="1:3" x14ac:dyDescent="0.25">
      <c r="A7">
        <v>5</v>
      </c>
      <c r="B7">
        <v>-5</v>
      </c>
      <c r="C7">
        <v>3.6639404137414331E-9</v>
      </c>
    </row>
    <row r="8" spans="1:3" x14ac:dyDescent="0.25">
      <c r="A8">
        <v>6</v>
      </c>
      <c r="B8">
        <v>-5</v>
      </c>
      <c r="C8">
        <v>0.32223647694820928</v>
      </c>
    </row>
    <row r="9" spans="1:3" x14ac:dyDescent="0.25">
      <c r="A9">
        <v>7</v>
      </c>
      <c r="B9">
        <v>-5</v>
      </c>
      <c r="C9">
        <v>0.51630509730502683</v>
      </c>
    </row>
    <row r="10" spans="1:3" x14ac:dyDescent="0.25">
      <c r="A10">
        <v>8</v>
      </c>
      <c r="B10">
        <v>-5</v>
      </c>
      <c r="C10">
        <v>0.55007442379700022</v>
      </c>
    </row>
    <row r="11" spans="1:3" x14ac:dyDescent="0.25">
      <c r="A11">
        <v>9</v>
      </c>
      <c r="B11">
        <v>-5</v>
      </c>
      <c r="C11">
        <v>0.55481058295387475</v>
      </c>
    </row>
    <row r="12" spans="1:3" x14ac:dyDescent="0.25">
      <c r="A12">
        <v>10</v>
      </c>
      <c r="B12">
        <v>-5</v>
      </c>
      <c r="C12">
        <v>0.55545467598280884</v>
      </c>
    </row>
    <row r="13" spans="1:3" x14ac:dyDescent="0.25">
      <c r="A13">
        <v>1</v>
      </c>
      <c r="B13">
        <v>-5</v>
      </c>
      <c r="C13">
        <v>0.58007162583140515</v>
      </c>
    </row>
    <row r="14" spans="1:3" x14ac:dyDescent="0.25">
      <c r="A14">
        <v>2</v>
      </c>
      <c r="B14">
        <v>-5</v>
      </c>
      <c r="C14">
        <v>0.55064954157262302</v>
      </c>
    </row>
    <row r="15" spans="1:3" x14ac:dyDescent="0.25">
      <c r="A15">
        <v>3</v>
      </c>
      <c r="B15">
        <v>-5</v>
      </c>
      <c r="C15">
        <v>0.51631596639761934</v>
      </c>
    </row>
    <row r="16" spans="1:3" x14ac:dyDescent="0.25">
      <c r="A16">
        <v>4</v>
      </c>
      <c r="B16">
        <v>-5</v>
      </c>
      <c r="C16">
        <v>0.32223667680946988</v>
      </c>
    </row>
    <row r="17" spans="1:3" x14ac:dyDescent="0.25">
      <c r="A17">
        <v>5</v>
      </c>
      <c r="B17">
        <v>-5</v>
      </c>
      <c r="C17">
        <v>3.6639404137414331E-9</v>
      </c>
    </row>
    <row r="18" spans="1:3" x14ac:dyDescent="0.25">
      <c r="A18">
        <v>6</v>
      </c>
      <c r="B18">
        <v>-5</v>
      </c>
      <c r="C18">
        <v>0.32223647694820928</v>
      </c>
    </row>
    <row r="19" spans="1:3" x14ac:dyDescent="0.25">
      <c r="A19">
        <v>7</v>
      </c>
      <c r="B19">
        <v>-5</v>
      </c>
      <c r="C19">
        <v>0.51630509730502683</v>
      </c>
    </row>
    <row r="20" spans="1:3" x14ac:dyDescent="0.25">
      <c r="A20">
        <v>8</v>
      </c>
      <c r="B20">
        <v>-5</v>
      </c>
      <c r="C20">
        <v>0.55007442379700022</v>
      </c>
    </row>
    <row r="21" spans="1:3" x14ac:dyDescent="0.25">
      <c r="A21">
        <v>9</v>
      </c>
      <c r="B21">
        <v>-5</v>
      </c>
      <c r="C21">
        <v>0.55481058295387475</v>
      </c>
    </row>
    <row r="22" spans="1:3" x14ac:dyDescent="0.25">
      <c r="A22">
        <v>10</v>
      </c>
      <c r="B22">
        <v>-5</v>
      </c>
      <c r="C22">
        <v>0.55545467598280884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3DCB-8662-49CF-B1AA-4CBB00896E4C}">
  <dimension ref="A1:E21"/>
  <sheetViews>
    <sheetView workbookViewId="0">
      <selection activeCell="D21" sqref="D21"/>
    </sheetView>
  </sheetViews>
  <sheetFormatPr defaultRowHeight="15" x14ac:dyDescent="0.25"/>
  <sheetData>
    <row r="1" spans="1:5" x14ac:dyDescent="0.25">
      <c r="A1" t="s">
        <v>69</v>
      </c>
    </row>
    <row r="2" spans="1:5" ht="17.25" x14ac:dyDescent="0.25">
      <c r="A2" t="s">
        <v>70</v>
      </c>
    </row>
    <row r="3" spans="1:5" x14ac:dyDescent="0.25">
      <c r="A3" t="s">
        <v>61</v>
      </c>
      <c r="B3" t="s">
        <v>44</v>
      </c>
      <c r="C3" t="s">
        <v>45</v>
      </c>
      <c r="D3" t="s">
        <v>71</v>
      </c>
      <c r="E3" t="s">
        <v>72</v>
      </c>
    </row>
    <row r="4" spans="1:5" x14ac:dyDescent="0.25">
      <c r="A4">
        <f ca="1">B4*B4- (C4*C4)</f>
        <v>-35</v>
      </c>
      <c r="B4">
        <f ca="1">RANDBETWEEN(-10,30)</f>
        <v>-1</v>
      </c>
      <c r="C4">
        <f ca="1">RANDBETWEEN(-10,30)</f>
        <v>-6</v>
      </c>
      <c r="D4">
        <f ca="1">2*B4</f>
        <v>-2</v>
      </c>
      <c r="E4">
        <f ca="1">C4*2</f>
        <v>-12</v>
      </c>
    </row>
    <row r="5" spans="1:5" x14ac:dyDescent="0.25">
      <c r="A5">
        <f t="shared" ref="A5:A20" ca="1" si="0">B5*B5- (C5*C5)</f>
        <v>-783</v>
      </c>
      <c r="B5">
        <f t="shared" ref="B5:C20" ca="1" si="1">RANDBETWEEN(-10,30)</f>
        <v>-1</v>
      </c>
      <c r="C5">
        <f t="shared" ca="1" si="1"/>
        <v>28</v>
      </c>
      <c r="D5">
        <f t="shared" ref="D5:D20" ca="1" si="2">2*B5</f>
        <v>-2</v>
      </c>
      <c r="E5">
        <f t="shared" ref="E5:E20" ca="1" si="3">C5*2</f>
        <v>56</v>
      </c>
    </row>
    <row r="6" spans="1:5" x14ac:dyDescent="0.25">
      <c r="A6">
        <f t="shared" ca="1" si="0"/>
        <v>273</v>
      </c>
      <c r="B6">
        <f t="shared" ca="1" si="1"/>
        <v>17</v>
      </c>
      <c r="C6">
        <f t="shared" ca="1" si="1"/>
        <v>-4</v>
      </c>
      <c r="D6">
        <f t="shared" ca="1" si="2"/>
        <v>34</v>
      </c>
      <c r="E6">
        <f t="shared" ca="1" si="3"/>
        <v>-8</v>
      </c>
    </row>
    <row r="7" spans="1:5" x14ac:dyDescent="0.25">
      <c r="A7">
        <f t="shared" ca="1" si="0"/>
        <v>741</v>
      </c>
      <c r="B7">
        <f t="shared" ca="1" si="1"/>
        <v>29</v>
      </c>
      <c r="C7">
        <f t="shared" ca="1" si="1"/>
        <v>10</v>
      </c>
      <c r="D7">
        <f t="shared" ca="1" si="2"/>
        <v>58</v>
      </c>
      <c r="E7">
        <f t="shared" ca="1" si="3"/>
        <v>20</v>
      </c>
    </row>
    <row r="8" spans="1:5" x14ac:dyDescent="0.25">
      <c r="A8">
        <f t="shared" ca="1" si="0"/>
        <v>160</v>
      </c>
      <c r="B8">
        <f t="shared" ca="1" si="1"/>
        <v>22</v>
      </c>
      <c r="C8">
        <f t="shared" ca="1" si="1"/>
        <v>18</v>
      </c>
      <c r="D8">
        <f t="shared" ca="1" si="2"/>
        <v>44</v>
      </c>
      <c r="E8">
        <f t="shared" ca="1" si="3"/>
        <v>36</v>
      </c>
    </row>
    <row r="9" spans="1:5" x14ac:dyDescent="0.25">
      <c r="A9">
        <f t="shared" ca="1" si="0"/>
        <v>-287</v>
      </c>
      <c r="B9">
        <f t="shared" ca="1" si="1"/>
        <v>17</v>
      </c>
      <c r="C9">
        <f t="shared" ca="1" si="1"/>
        <v>24</v>
      </c>
      <c r="D9">
        <f t="shared" ca="1" si="2"/>
        <v>34</v>
      </c>
      <c r="E9">
        <f t="shared" ca="1" si="3"/>
        <v>48</v>
      </c>
    </row>
    <row r="10" spans="1:5" x14ac:dyDescent="0.25">
      <c r="A10">
        <f t="shared" ca="1" si="0"/>
        <v>768</v>
      </c>
      <c r="B10">
        <f t="shared" ca="1" si="1"/>
        <v>28</v>
      </c>
      <c r="C10">
        <f t="shared" ca="1" si="1"/>
        <v>-4</v>
      </c>
      <c r="D10">
        <f t="shared" ca="1" si="2"/>
        <v>56</v>
      </c>
      <c r="E10">
        <f t="shared" ca="1" si="3"/>
        <v>-8</v>
      </c>
    </row>
    <row r="11" spans="1:5" x14ac:dyDescent="0.25">
      <c r="A11">
        <f t="shared" ca="1" si="0"/>
        <v>-49</v>
      </c>
      <c r="B11">
        <f t="shared" ca="1" si="1"/>
        <v>24</v>
      </c>
      <c r="C11">
        <f t="shared" ca="1" si="1"/>
        <v>25</v>
      </c>
      <c r="D11">
        <f t="shared" ca="1" si="2"/>
        <v>48</v>
      </c>
      <c r="E11">
        <f t="shared" ca="1" si="3"/>
        <v>50</v>
      </c>
    </row>
    <row r="12" spans="1:5" x14ac:dyDescent="0.25">
      <c r="A12">
        <f t="shared" ca="1" si="0"/>
        <v>-171</v>
      </c>
      <c r="B12">
        <f t="shared" ca="1" si="1"/>
        <v>27</v>
      </c>
      <c r="C12">
        <f t="shared" ca="1" si="1"/>
        <v>30</v>
      </c>
      <c r="D12">
        <f t="shared" ca="1" si="2"/>
        <v>54</v>
      </c>
      <c r="E12">
        <f t="shared" ca="1" si="3"/>
        <v>60</v>
      </c>
    </row>
    <row r="13" spans="1:5" x14ac:dyDescent="0.25">
      <c r="A13">
        <f t="shared" ca="1" si="0"/>
        <v>240</v>
      </c>
      <c r="B13">
        <f t="shared" ca="1" si="1"/>
        <v>17</v>
      </c>
      <c r="C13">
        <f t="shared" ca="1" si="1"/>
        <v>7</v>
      </c>
      <c r="D13">
        <f t="shared" ca="1" si="2"/>
        <v>34</v>
      </c>
      <c r="E13">
        <f t="shared" ca="1" si="3"/>
        <v>14</v>
      </c>
    </row>
    <row r="14" spans="1:5" x14ac:dyDescent="0.25">
      <c r="A14">
        <f t="shared" ca="1" si="0"/>
        <v>-672</v>
      </c>
      <c r="B14">
        <f t="shared" ca="1" si="1"/>
        <v>13</v>
      </c>
      <c r="C14">
        <f t="shared" ca="1" si="1"/>
        <v>29</v>
      </c>
      <c r="D14">
        <f t="shared" ca="1" si="2"/>
        <v>26</v>
      </c>
      <c r="E14">
        <f t="shared" ca="1" si="3"/>
        <v>58</v>
      </c>
    </row>
    <row r="15" spans="1:5" x14ac:dyDescent="0.25">
      <c r="A15">
        <f t="shared" ca="1" si="0"/>
        <v>-495</v>
      </c>
      <c r="B15">
        <f t="shared" ca="1" si="1"/>
        <v>-9</v>
      </c>
      <c r="C15">
        <f t="shared" ca="1" si="1"/>
        <v>24</v>
      </c>
      <c r="D15">
        <f t="shared" ca="1" si="2"/>
        <v>-18</v>
      </c>
      <c r="E15">
        <f t="shared" ca="1" si="3"/>
        <v>48</v>
      </c>
    </row>
    <row r="16" spans="1:5" x14ac:dyDescent="0.25">
      <c r="A16">
        <f t="shared" ca="1" si="0"/>
        <v>35</v>
      </c>
      <c r="B16">
        <f t="shared" ca="1" si="1"/>
        <v>6</v>
      </c>
      <c r="C16">
        <f t="shared" ca="1" si="1"/>
        <v>-1</v>
      </c>
      <c r="D16">
        <f t="shared" ca="1" si="2"/>
        <v>12</v>
      </c>
      <c r="E16">
        <f t="shared" ca="1" si="3"/>
        <v>-2</v>
      </c>
    </row>
    <row r="17" spans="1:5" x14ac:dyDescent="0.25">
      <c r="A17">
        <f t="shared" ca="1" si="0"/>
        <v>-731</v>
      </c>
      <c r="B17">
        <f t="shared" ca="1" si="1"/>
        <v>13</v>
      </c>
      <c r="C17">
        <f t="shared" ca="1" si="1"/>
        <v>30</v>
      </c>
      <c r="D17">
        <f t="shared" ca="1" si="2"/>
        <v>26</v>
      </c>
      <c r="E17">
        <f t="shared" ca="1" si="3"/>
        <v>60</v>
      </c>
    </row>
    <row r="18" spans="1:5" x14ac:dyDescent="0.25">
      <c r="A18">
        <f t="shared" ca="1" si="0"/>
        <v>115</v>
      </c>
      <c r="B18">
        <f t="shared" ca="1" si="1"/>
        <v>14</v>
      </c>
      <c r="C18">
        <f t="shared" ca="1" si="1"/>
        <v>-9</v>
      </c>
      <c r="D18">
        <f t="shared" ca="1" si="2"/>
        <v>28</v>
      </c>
      <c r="E18">
        <f t="shared" ca="1" si="3"/>
        <v>-18</v>
      </c>
    </row>
    <row r="19" spans="1:5" x14ac:dyDescent="0.25">
      <c r="A19">
        <f t="shared" ca="1" si="0"/>
        <v>352</v>
      </c>
      <c r="B19">
        <f t="shared" ca="1" si="1"/>
        <v>26</v>
      </c>
      <c r="C19">
        <f t="shared" ca="1" si="1"/>
        <v>18</v>
      </c>
      <c r="D19">
        <f t="shared" ca="1" si="2"/>
        <v>52</v>
      </c>
      <c r="E19">
        <f t="shared" ca="1" si="3"/>
        <v>36</v>
      </c>
    </row>
    <row r="20" spans="1:5" x14ac:dyDescent="0.25">
      <c r="A20">
        <f t="shared" ca="1" si="0"/>
        <v>63</v>
      </c>
      <c r="B20">
        <f t="shared" ca="1" si="1"/>
        <v>12</v>
      </c>
      <c r="C20">
        <f t="shared" ca="1" si="1"/>
        <v>9</v>
      </c>
      <c r="D20">
        <f t="shared" ca="1" si="2"/>
        <v>24</v>
      </c>
      <c r="E20">
        <f t="shared" ca="1" si="3"/>
        <v>18</v>
      </c>
    </row>
    <row r="21" spans="1:5" x14ac:dyDescent="0.25">
      <c r="D21">
        <f ca="1">SUM(D4:D20)</f>
        <v>508</v>
      </c>
      <c r="E21">
        <f ca="1">SUM(E4:E20)</f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ex</vt:lpstr>
      <vt:lpstr>Cost Function</vt:lpstr>
      <vt:lpstr>Gradient Decent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2019-01-16T08:23:31Z</dcterms:created>
  <dcterms:modified xsi:type="dcterms:W3CDTF">2019-02-03T13:05:21Z</dcterms:modified>
</cp:coreProperties>
</file>