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y\OneDrive\Future\Portfolio\Regression\"/>
    </mc:Choice>
  </mc:AlternateContent>
  <bookViews>
    <workbookView xWindow="0" yWindow="0" windowWidth="20460" windowHeight="8280" tabRatio="635" activeTab="2"/>
  </bookViews>
  <sheets>
    <sheet name="Sheet3" sheetId="18" r:id="rId1"/>
    <sheet name="Interest rates and home prices" sheetId="8" r:id="rId2"/>
    <sheet name="first" sheetId="19" r:id="rId3"/>
    <sheet name="second" sheetId="20" r:id="rId4"/>
    <sheet name="Transit demand" sheetId="15" r:id="rId5"/>
  </sheets>
  <calcPr calcId="152511"/>
</workbook>
</file>

<file path=xl/calcChain.xml><?xml version="1.0" encoding="utf-8"?>
<calcChain xmlns="http://schemas.openxmlformats.org/spreadsheetml/2006/main">
  <c r="B33" i="15" l="1"/>
  <c r="C55" i="19" l="1"/>
  <c r="B23" i="19"/>
  <c r="B22" i="8" l="1"/>
  <c r="C22" i="8"/>
  <c r="C32" i="15"/>
  <c r="B32" i="15"/>
</calcChain>
</file>

<file path=xl/sharedStrings.xml><?xml version="1.0" encoding="utf-8"?>
<sst xmlns="http://schemas.openxmlformats.org/spreadsheetml/2006/main" count="145" uniqueCount="76">
  <si>
    <t>X1</t>
  </si>
  <si>
    <t>X2</t>
  </si>
  <si>
    <t>X3</t>
  </si>
  <si>
    <t>X4</t>
  </si>
  <si>
    <t>X VARIABLE</t>
  </si>
  <si>
    <t>Y VARIABLE</t>
  </si>
  <si>
    <t>Y</t>
  </si>
  <si>
    <t>To generate the linear regression do the following:</t>
  </si>
  <si>
    <t>average</t>
  </si>
  <si>
    <t>Mortgage interest rates and home prices</t>
  </si>
  <si>
    <t>Year</t>
  </si>
  <si>
    <t>Median home price</t>
  </si>
  <si>
    <t>30-year mortgage</t>
  </si>
  <si>
    <t>interest rate (%)</t>
  </si>
  <si>
    <t>Average</t>
  </si>
  <si>
    <t>3. On the scatter chart, right click on any point in the chart.</t>
  </si>
  <si>
    <t>1. Click on Excel logo at the top right hand corner or go to the File menu</t>
  </si>
  <si>
    <t>2. Select Excel Options.</t>
  </si>
  <si>
    <t>3. Click Add-Ins.</t>
  </si>
  <si>
    <t>5. Click Go.</t>
  </si>
  <si>
    <t>To install Analysis ToolPak:</t>
  </si>
  <si>
    <t>To generate more exhaustive diagnostics:</t>
  </si>
  <si>
    <t>To create a scatter plot with a regression line:</t>
  </si>
  <si>
    <t>4. Select Analysis ToolPak if it isn't selected already.</t>
  </si>
  <si>
    <t>1. With your cursor, select the range from cells B5 to C20.</t>
  </si>
  <si>
    <t>4. Choose "Add Trend Line."</t>
  </si>
  <si>
    <t>5. Select "Linear," "Display Equation on Chart" and "R-Squared Value on Chart."</t>
  </si>
  <si>
    <t>2. Click on Insert and Scatter. A scatter chart will be generated.</t>
  </si>
  <si>
    <t>1. Click on Data, "Data Analysis," and then select "Regression."</t>
  </si>
  <si>
    <t>2. In the Input Y Range, select C5:C20.</t>
  </si>
  <si>
    <t>3. In the Input X Range, select B5:B20.</t>
  </si>
  <si>
    <t xml:space="preserve">4. Under Output Options, choose "New Worksheet Ply," then click OK. </t>
  </si>
  <si>
    <t xml:space="preserve">City </t>
  </si>
  <si>
    <t>Number of weekly riders</t>
  </si>
  <si>
    <t>Price per week</t>
  </si>
  <si>
    <t>Population of city</t>
  </si>
  <si>
    <t>Monthly income of riders</t>
  </si>
  <si>
    <t>Average parking rates per month</t>
  </si>
  <si>
    <t>Demand estimation using linear regression</t>
  </si>
  <si>
    <t>2. In the Input Y Range, select B5:B31</t>
  </si>
  <si>
    <t>3. In the Input X Range, select C5:F31</t>
  </si>
  <si>
    <t>4. Under Output Options, choose "New Worksheet Ply" option, then click OK.</t>
  </si>
  <si>
    <t>1. Click on Data, then "Data Analysis," and select Regression.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</si>
  <si>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</si>
  <si>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</si>
  <si>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</si>
  <si>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</si>
  <si>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</si>
  <si>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</si>
  <si>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</si>
  <si>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</si>
  <si>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</si>
  <si>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</si>
  <si>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</si>
  <si>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</si>
  <si>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</si>
  <si>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</si>
  <si>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</si>
  <si>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</si>
  <si>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</si>
  <si>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</si>
  <si>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</si>
  <si>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</si>
  <si>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</si>
  <si>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</si>
  <si>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</si>
  <si>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</si>
  <si>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</si>
  <si>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</si>
  <si>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</si>
  <si>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Median home price</t>
  </si>
  <si>
    <t>Predicted Number of weekly riders</t>
  </si>
  <si>
    <t>Standard Residuals</t>
  </si>
  <si>
    <t>PROBABILITY OUTPUT</t>
  </si>
  <si>
    <t>Percentile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</si>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</sst>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164" formatCode="&quot;$&quot;#,##0"/>
    <numFmt numFmtId="165" formatCode="0.0000"/>
    <numFmt numFmtId="166" formatCode="&quot;$&quot;#,##0.00"/>
    <numFmt numFmtId="169" formatCode="&quot;$&quot;#,##0.0000_);[Red]\(&quot;$&quot;#,##0.0000\)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4"/>
      <color indexed="10"/>
      <name val="Calibri"/>
      <family val="2"/>
    </font>
    <font>
      <b/>
      <sz val="14"/>
      <color indexed="10"/>
      <name val="Calibri"/>
      <family val="2"/>
    </font>
    <font>
      <sz val="9"/>
      <color rgb="FF00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1" fillId="0" borderId="0" xfId="0" applyFont="1"/>
    <xf numFmtId="0" fontId="0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right"/>
    </xf>
    <xf numFmtId="166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Continuous"/>
    </xf>
    <xf numFmtId="16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Sheet3!$B$25:$B$40</c:f>
              <c:numCache>
                <c:formatCode>General</c:formatCode>
                <c:ptCount val="16"/>
                <c:pt idx="0">
                  <c:v>152231.30082226728</c:v>
                </c:pt>
                <c:pt idx="1">
                  <c:v>152231.30082226728</c:v>
                </c:pt>
                <c:pt idx="2">
                  <c:v>156913.19044256659</c:v>
                </c:pt>
                <c:pt idx="3">
                  <c:v>175640.74892376375</c:v>
                </c:pt>
                <c:pt idx="4">
                  <c:v>196709.25221511058</c:v>
                </c:pt>
                <c:pt idx="5">
                  <c:v>222459.64512675672</c:v>
                </c:pt>
                <c:pt idx="6">
                  <c:v>196709.25221511058</c:v>
                </c:pt>
                <c:pt idx="7">
                  <c:v>208413.97626585883</c:v>
                </c:pt>
                <c:pt idx="8">
                  <c:v>215436.8106963078</c:v>
                </c:pt>
                <c:pt idx="9">
                  <c:v>215436.8106963078</c:v>
                </c:pt>
                <c:pt idx="10">
                  <c:v>231823.4243673553</c:v>
                </c:pt>
                <c:pt idx="11">
                  <c:v>220118.70031660708</c:v>
                </c:pt>
                <c:pt idx="12">
                  <c:v>203732.08664555955</c:v>
                </c:pt>
                <c:pt idx="13">
                  <c:v>229482.47955720566</c:v>
                </c:pt>
                <c:pt idx="14">
                  <c:v>241187.20360795391</c:v>
                </c:pt>
                <c:pt idx="15">
                  <c:v>257573.81727900144</c:v>
                </c:pt>
              </c:numCache>
            </c:numRef>
          </c:xVal>
          <c:yVal>
            <c:numRef>
              <c:f>Sheet3!$C$25:$C$40</c:f>
              <c:numCache>
                <c:formatCode>General</c:formatCode>
                <c:ptCount val="16"/>
                <c:pt idx="0">
                  <c:v>31568.69917773272</c:v>
                </c:pt>
                <c:pt idx="1">
                  <c:v>30968.69917773272</c:v>
                </c:pt>
                <c:pt idx="2">
                  <c:v>17986.809557433415</c:v>
                </c:pt>
                <c:pt idx="3">
                  <c:v>-2140.7489237637492</c:v>
                </c:pt>
                <c:pt idx="4">
                  <c:v>-23809.25221511058</c:v>
                </c:pt>
                <c:pt idx="5">
                  <c:v>-49259.645126756717</c:v>
                </c:pt>
                <c:pt idx="6">
                  <c:v>-23509.25221511058</c:v>
                </c:pt>
                <c:pt idx="7">
                  <c:v>-38713.97626585883</c:v>
                </c:pt>
                <c:pt idx="8">
                  <c:v>-40936.810696307803</c:v>
                </c:pt>
                <c:pt idx="9">
                  <c:v>-37536.810696307803</c:v>
                </c:pt>
                <c:pt idx="10">
                  <c:v>-43723.424367355299</c:v>
                </c:pt>
                <c:pt idx="11">
                  <c:v>-16918.700316607079</c:v>
                </c:pt>
                <c:pt idx="12">
                  <c:v>26467.913354440447</c:v>
                </c:pt>
                <c:pt idx="13">
                  <c:v>28717.520442794339</c:v>
                </c:pt>
                <c:pt idx="14">
                  <c:v>68612.79639204609</c:v>
                </c:pt>
                <c:pt idx="15">
                  <c:v>72226.182720998564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75208"/>
        <c:axId val="328673248"/>
      </c:scatterChart>
      <c:valAx>
        <c:axId val="3286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3248"/>
        <c:crosses val="autoZero"/>
        <c:crossBetween val="midCat"/>
      </c:valAx>
      <c:valAx>
        <c:axId val="3286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2664"/>
        <c:axId val="417526000"/>
      </c:scatterChart>
      <c:valAx>
        <c:axId val="41753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7526000"/>
        <c:crosses val="autoZero"/>
        <c:crossBetween val="midCat"/>
      </c:valAx>
      <c:valAx>
        <c:axId val="41752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753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25608"/>
        <c:axId val="417529528"/>
      </c:scatterChart>
      <c:valAx>
        <c:axId val="41752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17529528"/>
        <c:crosses val="autoZero"/>
        <c:crossBetween val="midCat"/>
      </c:valAx>
      <c:valAx>
        <c:axId val="417529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752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0704"/>
        <c:axId val="417529920"/>
      </c:scatterChart>
      <c:valAx>
        <c:axId val="41753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17529920"/>
        <c:crosses val="autoZero"/>
        <c:crossBetween val="midCat"/>
      </c:valAx>
      <c:valAx>
        <c:axId val="41752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753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second!$F$28:$F$54</c:f>
              <c:numCache>
                <c:formatCode>General</c:formatCode>
                <c:ptCount val="27"/>
                <c:pt idx="0">
                  <c:v>1.8518518518518519</c:v>
                </c:pt>
                <c:pt idx="1">
                  <c:v>5.5555555555555554</c:v>
                </c:pt>
                <c:pt idx="2">
                  <c:v>9.2592592592592595</c:v>
                </c:pt>
                <c:pt idx="3">
                  <c:v>12.962962962962962</c:v>
                </c:pt>
                <c:pt idx="4">
                  <c:v>16.666666666666668</c:v>
                </c:pt>
                <c:pt idx="5">
                  <c:v>20.37037037037037</c:v>
                </c:pt>
                <c:pt idx="6">
                  <c:v>24.074074074074073</c:v>
                </c:pt>
                <c:pt idx="7">
                  <c:v>27.777777777777779</c:v>
                </c:pt>
                <c:pt idx="8">
                  <c:v>31.481481481481481</c:v>
                </c:pt>
                <c:pt idx="9">
                  <c:v>35.18518518518519</c:v>
                </c:pt>
                <c:pt idx="10">
                  <c:v>38.888888888888893</c:v>
                </c:pt>
                <c:pt idx="11">
                  <c:v>42.592592592592595</c:v>
                </c:pt>
                <c:pt idx="12">
                  <c:v>46.296296296296298</c:v>
                </c:pt>
                <c:pt idx="13">
                  <c:v>50</c:v>
                </c:pt>
                <c:pt idx="14">
                  <c:v>53.703703703703709</c:v>
                </c:pt>
                <c:pt idx="15">
                  <c:v>57.407407407407412</c:v>
                </c:pt>
                <c:pt idx="16">
                  <c:v>61.111111111111114</c:v>
                </c:pt>
                <c:pt idx="17">
                  <c:v>64.81481481481481</c:v>
                </c:pt>
                <c:pt idx="18">
                  <c:v>68.518518518518519</c:v>
                </c:pt>
                <c:pt idx="19">
                  <c:v>72.222222222222214</c:v>
                </c:pt>
                <c:pt idx="20">
                  <c:v>75.925925925925924</c:v>
                </c:pt>
                <c:pt idx="21">
                  <c:v>79.629629629629619</c:v>
                </c:pt>
                <c:pt idx="22">
                  <c:v>83.333333333333329</c:v>
                </c:pt>
                <c:pt idx="23">
                  <c:v>87.037037037037038</c:v>
                </c:pt>
                <c:pt idx="24">
                  <c:v>90.740740740740733</c:v>
                </c:pt>
                <c:pt idx="25">
                  <c:v>94.444444444444443</c:v>
                </c:pt>
                <c:pt idx="26">
                  <c:v>98.148148148148138</c:v>
                </c:pt>
              </c:numCache>
            </c:numRef>
          </c:xVal>
          <c:yVal>
            <c:numRef>
              <c:f>second!$G$28:$G$54</c:f>
              <c:numCache>
                <c:formatCode>General</c:formatCode>
                <c:ptCount val="27"/>
                <c:pt idx="0">
                  <c:v>115696</c:v>
                </c:pt>
                <c:pt idx="1">
                  <c:v>123888</c:v>
                </c:pt>
                <c:pt idx="2">
                  <c:v>126080</c:v>
                </c:pt>
                <c:pt idx="3">
                  <c:v>126240</c:v>
                </c:pt>
                <c:pt idx="4">
                  <c:v>136000</c:v>
                </c:pt>
                <c:pt idx="5">
                  <c:v>147200</c:v>
                </c:pt>
                <c:pt idx="6">
                  <c:v>148800</c:v>
                </c:pt>
                <c:pt idx="7">
                  <c:v>150400</c:v>
                </c:pt>
                <c:pt idx="8">
                  <c:v>151680</c:v>
                </c:pt>
                <c:pt idx="9">
                  <c:v>152000</c:v>
                </c:pt>
                <c:pt idx="10">
                  <c:v>152800</c:v>
                </c:pt>
                <c:pt idx="11">
                  <c:v>159200</c:v>
                </c:pt>
                <c:pt idx="12">
                  <c:v>160800</c:v>
                </c:pt>
                <c:pt idx="13">
                  <c:v>161600</c:v>
                </c:pt>
                <c:pt idx="14">
                  <c:v>161600</c:v>
                </c:pt>
                <c:pt idx="15">
                  <c:v>163200</c:v>
                </c:pt>
                <c:pt idx="16">
                  <c:v>172800</c:v>
                </c:pt>
                <c:pt idx="17">
                  <c:v>173920</c:v>
                </c:pt>
                <c:pt idx="18">
                  <c:v>174400</c:v>
                </c:pt>
                <c:pt idx="19">
                  <c:v>175200</c:v>
                </c:pt>
                <c:pt idx="20">
                  <c:v>176800</c:v>
                </c:pt>
                <c:pt idx="21">
                  <c:v>177600</c:v>
                </c:pt>
                <c:pt idx="22">
                  <c:v>178400</c:v>
                </c:pt>
                <c:pt idx="23">
                  <c:v>180800</c:v>
                </c:pt>
                <c:pt idx="24">
                  <c:v>190400</c:v>
                </c:pt>
                <c:pt idx="25">
                  <c:v>191200</c:v>
                </c:pt>
                <c:pt idx="26">
                  <c:v>192000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0896"/>
        <c:axId val="417538152"/>
      </c:scatterChart>
      <c:valAx>
        <c:axId val="4175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8152"/>
        <c:crosses val="autoZero"/>
        <c:crossBetween val="midCat"/>
      </c:valAx>
      <c:valAx>
        <c:axId val="417538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4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week Vs No.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70504"/>
        <c:axId val="328670896"/>
      </c:scatterChart>
      <c:valAx>
        <c:axId val="3286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0896"/>
        <c:crosses val="autoZero"/>
        <c:crossBetween val="midCat"/>
      </c:valAx>
      <c:valAx>
        <c:axId val="328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of the city Vs </a:t>
            </a:r>
            <a:r>
              <a:rPr lang="en-US" sz="1400" b="0" i="0" u="none" strike="noStrike" baseline="0">
                <a:effectLst/>
              </a:rPr>
              <a:t>Number of weekly riders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3032"/>
        <c:axId val="332094992"/>
      </c:scatterChart>
      <c:valAx>
        <c:axId val="3320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4992"/>
        <c:crosses val="autoZero"/>
        <c:crossBetween val="midCat"/>
      </c:valAx>
      <c:valAx>
        <c:axId val="3320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riders VS </a:t>
            </a:r>
          </a:p>
          <a:p>
            <a:pPr>
              <a:defRPr/>
            </a:pPr>
            <a:r>
              <a:rPr lang="en-US"/>
              <a:t>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2640"/>
        <c:axId val="332097344"/>
      </c:scatterChart>
      <c:valAx>
        <c:axId val="3320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7344"/>
        <c:crosses val="autoZero"/>
        <c:crossBetween val="midCat"/>
      </c:valAx>
      <c:valAx>
        <c:axId val="3320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parking rates per month Vs Number of weekly riders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'Transit demand'!$G$4</c:f>
              <c:strCache>
                <c:ptCount val="1"/>
                <c:pt idx="0">
                  <c:v>Number of weekly riders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'Transit demand'!$F$5:$F$31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'Transit demand'!$G$5:$G$31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96168"/>
        <c:axId val="332093816"/>
      </c:scatterChart>
      <c:valAx>
        <c:axId val="33209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3816"/>
        <c:crosses val="autoZero"/>
        <c:crossBetween val="midCat"/>
      </c:valAx>
      <c:valAx>
        <c:axId val="3320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9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'Interest rates and home prices'!$C$5</c:f>
              <c:strCache>
                <c:ptCount val="1"/>
                <c:pt idx="0">
                  <c:v>Median home 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95625546806648E-3"/>
                  <c:y val="8.0599664625255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'Interest rates and home prices'!$B$6:$B$21</c:f>
              <c:numCache>
                <c:formatCode>0.00</c:formatCode>
                <c:ptCount val="16"/>
                <c:pt idx="0">
                  <c:v>10.3</c:v>
                </c:pt>
                <c:pt idx="1">
                  <c:v>10.3</c:v>
                </c:pt>
                <c:pt idx="2">
                  <c:v>10.1</c:v>
                </c:pt>
                <c:pt idx="3">
                  <c:v>9.3000000000000007</c:v>
                </c:pt>
                <c:pt idx="4">
                  <c:v>8.4</c:v>
                </c:pt>
                <c:pt idx="5">
                  <c:v>7.3</c:v>
                </c:pt>
                <c:pt idx="6">
                  <c:v>8.4</c:v>
                </c:pt>
                <c:pt idx="7">
                  <c:v>7.9</c:v>
                </c:pt>
                <c:pt idx="8">
                  <c:v>7.6</c:v>
                </c:pt>
                <c:pt idx="9">
                  <c:v>7.6</c:v>
                </c:pt>
                <c:pt idx="10">
                  <c:v>6.9</c:v>
                </c:pt>
                <c:pt idx="11">
                  <c:v>7.4</c:v>
                </c:pt>
                <c:pt idx="12">
                  <c:v>8.1</c:v>
                </c:pt>
                <c:pt idx="13">
                  <c:v>7</c:v>
                </c:pt>
                <c:pt idx="14">
                  <c:v>6.5</c:v>
                </c:pt>
                <c:pt idx="15">
                  <c:v>5.8</c:v>
                </c:pt>
              </c:numCache>
            </c:numRef>
          </c:xVal>
          <c:yVal>
            <c:numRef>
              <c:f>'Interest rates and home prices'!$C$6:$C$21</c:f>
              <c:numCache>
                <c:formatCode>"$"#,##0</c:formatCode>
                <c:ptCount val="16"/>
                <c:pt idx="0">
                  <c:v>183800</c:v>
                </c:pt>
                <c:pt idx="1">
                  <c:v>183200</c:v>
                </c:pt>
                <c:pt idx="2">
                  <c:v>174900</c:v>
                </c:pt>
                <c:pt idx="3">
                  <c:v>173500</c:v>
                </c:pt>
                <c:pt idx="4">
                  <c:v>172900</c:v>
                </c:pt>
                <c:pt idx="5">
                  <c:v>173200</c:v>
                </c:pt>
                <c:pt idx="6">
                  <c:v>173200</c:v>
                </c:pt>
                <c:pt idx="7">
                  <c:v>169700</c:v>
                </c:pt>
                <c:pt idx="8">
                  <c:v>174500</c:v>
                </c:pt>
                <c:pt idx="9">
                  <c:v>177900</c:v>
                </c:pt>
                <c:pt idx="10">
                  <c:v>188100</c:v>
                </c:pt>
                <c:pt idx="11">
                  <c:v>203200</c:v>
                </c:pt>
                <c:pt idx="12">
                  <c:v>230200</c:v>
                </c:pt>
                <c:pt idx="13">
                  <c:v>258200</c:v>
                </c:pt>
                <c:pt idx="14">
                  <c:v>309800</c:v>
                </c:pt>
                <c:pt idx="15">
                  <c:v>329800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72856"/>
        <c:axId val="328674032"/>
      </c:scatterChart>
      <c:valAx>
        <c:axId val="3286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4032"/>
        <c:crosses val="autoZero"/>
        <c:crossBetween val="midCat"/>
      </c:valAx>
      <c:valAx>
        <c:axId val="328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Fitted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first!$C$27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first!$B$28:$B$54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xVal>
          <c:yVal>
            <c:numRef>
              <c:f>first!$C$28:$C$54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68544"/>
        <c:axId val="328668936"/>
      </c:scatterChart>
      <c:valAx>
        <c:axId val="328668544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68936"/>
        <c:crosses val="autoZero"/>
        <c:crossBetween val="midCat"/>
      </c:valAx>
      <c:valAx>
        <c:axId val="3286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6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Observation</a:t>
            </a:r>
            <a:r>
              <a:rPr lang="en-US" baseline="0"/>
              <a:t>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first!$C$27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first!$A$28:$A$54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first!$C$28:$C$54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12432"/>
        <c:axId val="331511648"/>
      </c:scatterChart>
      <c:valAx>
        <c:axId val="331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1648"/>
        <c:crosses val="autoZero"/>
        <c:crossBetween val="midCat"/>
      </c:valAx>
      <c:valAx>
        <c:axId val="331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62736"/>
        <c:axId val="415359992"/>
      </c:scatterChart>
      <c:valAx>
        <c:axId val="41536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15359992"/>
        <c:crosses val="autoZero"/>
        <c:crossBetween val="midCat"/>
      </c:valAx>
      <c:valAx>
        <c:axId val="415359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36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of city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demand'!$D$5:$D$31</c:f>
              <c:numCache>
                <c:formatCode>#,##0</c:formatCode>
                <c:ptCount val="27"/>
                <c:pt idx="0">
                  <c:v>1800000</c:v>
                </c:pt>
                <c:pt idx="1">
                  <c:v>1790000</c:v>
                </c:pt>
                <c:pt idx="2">
                  <c:v>1780000</c:v>
                </c:pt>
                <c:pt idx="3">
                  <c:v>1778000</c:v>
                </c:pt>
                <c:pt idx="4">
                  <c:v>1750000</c:v>
                </c:pt>
                <c:pt idx="5">
                  <c:v>1740000</c:v>
                </c:pt>
                <c:pt idx="6">
                  <c:v>1725000</c:v>
                </c:pt>
                <c:pt idx="7">
                  <c:v>1725000</c:v>
                </c:pt>
                <c:pt idx="8">
                  <c:v>1720000</c:v>
                </c:pt>
                <c:pt idx="9">
                  <c:v>1705000</c:v>
                </c:pt>
                <c:pt idx="10">
                  <c:v>1710000</c:v>
                </c:pt>
                <c:pt idx="11">
                  <c:v>1700000</c:v>
                </c:pt>
                <c:pt idx="12">
                  <c:v>1695000</c:v>
                </c:pt>
                <c:pt idx="13">
                  <c:v>1695000</c:v>
                </c:pt>
                <c:pt idx="14">
                  <c:v>1690000</c:v>
                </c:pt>
                <c:pt idx="15">
                  <c:v>1630000</c:v>
                </c:pt>
                <c:pt idx="16">
                  <c:v>1640000</c:v>
                </c:pt>
                <c:pt idx="17">
                  <c:v>1635000</c:v>
                </c:pt>
                <c:pt idx="18">
                  <c:v>1630000</c:v>
                </c:pt>
                <c:pt idx="19">
                  <c:v>1620000</c:v>
                </c:pt>
                <c:pt idx="20">
                  <c:v>1615000</c:v>
                </c:pt>
                <c:pt idx="21">
                  <c:v>1605000</c:v>
                </c:pt>
                <c:pt idx="22">
                  <c:v>1590000</c:v>
                </c:pt>
                <c:pt idx="23">
                  <c:v>1595000</c:v>
                </c:pt>
                <c:pt idx="24">
                  <c:v>1590000</c:v>
                </c:pt>
                <c:pt idx="25">
                  <c:v>1600000</c:v>
                </c:pt>
                <c:pt idx="26">
                  <c:v>1610000</c:v>
                </c:pt>
              </c:numCache>
            </c:numRef>
          </c:xVal>
          <c:yVal>
            <c:numRef>
              <c:f>second!$C$28:$C$54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66264"/>
        <c:axId val="415364696"/>
      </c:scatterChart>
      <c:valAx>
        <c:axId val="41536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of city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5364696"/>
        <c:crosses val="autoZero"/>
        <c:crossBetween val="midCat"/>
      </c:valAx>
      <c:valAx>
        <c:axId val="41536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36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income of riders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demand'!$E$5:$E$31</c:f>
              <c:numCache>
                <c:formatCode>"$"#,##0</c:formatCode>
                <c:ptCount val="27"/>
                <c:pt idx="0">
                  <c:v>5800</c:v>
                </c:pt>
                <c:pt idx="1">
                  <c:v>6200</c:v>
                </c:pt>
                <c:pt idx="2">
                  <c:v>6400</c:v>
                </c:pt>
                <c:pt idx="3">
                  <c:v>6500</c:v>
                </c:pt>
                <c:pt idx="4">
                  <c:v>6550</c:v>
                </c:pt>
                <c:pt idx="5">
                  <c:v>6580</c:v>
                </c:pt>
                <c:pt idx="6">
                  <c:v>8200</c:v>
                </c:pt>
                <c:pt idx="7">
                  <c:v>8600</c:v>
                </c:pt>
                <c:pt idx="8">
                  <c:v>8800</c:v>
                </c:pt>
                <c:pt idx="9">
                  <c:v>9200</c:v>
                </c:pt>
                <c:pt idx="10">
                  <c:v>9630</c:v>
                </c:pt>
                <c:pt idx="11">
                  <c:v>10570</c:v>
                </c:pt>
                <c:pt idx="12">
                  <c:v>11330</c:v>
                </c:pt>
                <c:pt idx="13">
                  <c:v>11600</c:v>
                </c:pt>
                <c:pt idx="14">
                  <c:v>11800</c:v>
                </c:pt>
                <c:pt idx="15">
                  <c:v>11830</c:v>
                </c:pt>
                <c:pt idx="16">
                  <c:v>12650</c:v>
                </c:pt>
                <c:pt idx="17">
                  <c:v>13000</c:v>
                </c:pt>
                <c:pt idx="18">
                  <c:v>13224</c:v>
                </c:pt>
                <c:pt idx="19">
                  <c:v>13766</c:v>
                </c:pt>
                <c:pt idx="20">
                  <c:v>14010</c:v>
                </c:pt>
                <c:pt idx="21">
                  <c:v>14468</c:v>
                </c:pt>
                <c:pt idx="22">
                  <c:v>15000</c:v>
                </c:pt>
                <c:pt idx="23">
                  <c:v>15200</c:v>
                </c:pt>
                <c:pt idx="24">
                  <c:v>15600</c:v>
                </c:pt>
                <c:pt idx="25">
                  <c:v>16000</c:v>
                </c:pt>
                <c:pt idx="26">
                  <c:v>16200</c:v>
                </c:pt>
              </c:numCache>
            </c:numRef>
          </c:xVal>
          <c:yVal>
            <c:numRef>
              <c:f>second!$C$28:$C$54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61560"/>
        <c:axId val="415363912"/>
      </c:scatterChart>
      <c:valAx>
        <c:axId val="41536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 income of riders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15363912"/>
        <c:crosses val="autoZero"/>
        <c:crossBetween val="midCat"/>
      </c:valAx>
      <c:valAx>
        <c:axId val="41536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536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parking rates per month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'Transit demand'!$F$5:$F$31</c:f>
              <c:numCache>
                <c:formatCode>"$"#,##0</c:formatCode>
                <c:ptCount val="27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85</c:v>
                </c:pt>
                <c:pt idx="13">
                  <c:v>100</c:v>
                </c:pt>
                <c:pt idx="14">
                  <c:v>105</c:v>
                </c:pt>
                <c:pt idx="15">
                  <c:v>105</c:v>
                </c:pt>
                <c:pt idx="16">
                  <c:v>105</c:v>
                </c:pt>
                <c:pt idx="17">
                  <c:v>110</c:v>
                </c:pt>
                <c:pt idx="18">
                  <c:v>125</c:v>
                </c:pt>
                <c:pt idx="19">
                  <c:v>130</c:v>
                </c:pt>
                <c:pt idx="20">
                  <c:v>150</c:v>
                </c:pt>
                <c:pt idx="21">
                  <c:v>155</c:v>
                </c:pt>
                <c:pt idx="22">
                  <c:v>165</c:v>
                </c:pt>
                <c:pt idx="23">
                  <c:v>175</c:v>
                </c:pt>
                <c:pt idx="24">
                  <c:v>175</c:v>
                </c:pt>
                <c:pt idx="25">
                  <c:v>190</c:v>
                </c:pt>
                <c:pt idx="26">
                  <c:v>200</c:v>
                </c:pt>
              </c:numCache>
            </c:numRef>
          </c:xVal>
          <c:yVal>
            <c:numRef>
              <c:f>second!$C$28:$C$54</c:f>
              <c:numCache>
                <c:formatCode>General</c:formatCode>
                <c:ptCount val="27"/>
                <c:pt idx="0">
                  <c:v>3151.0856258843269</c:v>
                </c:pt>
                <c:pt idx="1">
                  <c:v>2621.0451726173633</c:v>
                </c:pt>
                <c:pt idx="2">
                  <c:v>2706.167673396063</c:v>
                </c:pt>
                <c:pt idx="3">
                  <c:v>-3758.5858517338347</c:v>
                </c:pt>
                <c:pt idx="4">
                  <c:v>-2955.1616681290907</c:v>
                </c:pt>
                <c:pt idx="5">
                  <c:v>-2291.2715346701443</c:v>
                </c:pt>
                <c:pt idx="6">
                  <c:v>2278.7801530293655</c:v>
                </c:pt>
                <c:pt idx="7">
                  <c:v>646.94051375990966</c:v>
                </c:pt>
                <c:pt idx="8">
                  <c:v>381.92028712641331</c:v>
                </c:pt>
                <c:pt idx="9">
                  <c:v>484.30439759013825</c:v>
                </c:pt>
                <c:pt idx="10">
                  <c:v>-350.81424982676981</c:v>
                </c:pt>
                <c:pt idx="11">
                  <c:v>-1282.8893669451645</c:v>
                </c:pt>
                <c:pt idx="12">
                  <c:v>-2381.4259846086206</c:v>
                </c:pt>
                <c:pt idx="13">
                  <c:v>-4316.9024395857123</c:v>
                </c:pt>
                <c:pt idx="14">
                  <c:v>-5344.2045025376719</c:v>
                </c:pt>
                <c:pt idx="15">
                  <c:v>-3608.6866959499021</c:v>
                </c:pt>
                <c:pt idx="16">
                  <c:v>3747.0894050321076</c:v>
                </c:pt>
                <c:pt idx="17">
                  <c:v>-3876.6668836225144</c:v>
                </c:pt>
                <c:pt idx="18">
                  <c:v>7289.5866694689612</c:v>
                </c:pt>
                <c:pt idx="19">
                  <c:v>10982.058474938793</c:v>
                </c:pt>
                <c:pt idx="20">
                  <c:v>10125.171045161114</c:v>
                </c:pt>
                <c:pt idx="21">
                  <c:v>-2044.0583520664368</c:v>
                </c:pt>
                <c:pt idx="22">
                  <c:v>-7675.0393146167335</c:v>
                </c:pt>
                <c:pt idx="23">
                  <c:v>-3291.7633401555358</c:v>
                </c:pt>
                <c:pt idx="24">
                  <c:v>-7889.2601444825414</c:v>
                </c:pt>
                <c:pt idx="25">
                  <c:v>8499.8010649065545</c:v>
                </c:pt>
                <c:pt idx="26">
                  <c:v>-1847.2201539798989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6584"/>
        <c:axId val="417535408"/>
      </c:scatterChart>
      <c:valAx>
        <c:axId val="41753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parking rates per month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417535408"/>
        <c:crosses val="autoZero"/>
        <c:crossBetween val="midCat"/>
      </c:valAx>
      <c:valAx>
        <c:axId val="41753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53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per week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weekly riders</c:v>
          </c:tx>
          <c:spPr>
            <a:ln w="28575">
              <a:noFill/>
            </a:ln>
          </c:spPr>
          <c:xVal>
            <c:numRef>
              <c:f>'Transit demand'!$C$5:$C$31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'Transit demand'!$B$5:$B$31</c:f>
              <c:numCache>
                <c:formatCode>#,##0</c:formatCode>
                <c:ptCount val="27"/>
                <c:pt idx="0">
                  <c:v>192000</c:v>
                </c:pt>
                <c:pt idx="1">
                  <c:v>190400</c:v>
                </c:pt>
                <c:pt idx="2">
                  <c:v>191200</c:v>
                </c:pt>
                <c:pt idx="3">
                  <c:v>177600</c:v>
                </c:pt>
                <c:pt idx="4">
                  <c:v>176800</c:v>
                </c:pt>
                <c:pt idx="5">
                  <c:v>178400</c:v>
                </c:pt>
                <c:pt idx="6">
                  <c:v>180800</c:v>
                </c:pt>
                <c:pt idx="7">
                  <c:v>175200</c:v>
                </c:pt>
                <c:pt idx="8">
                  <c:v>174400</c:v>
                </c:pt>
                <c:pt idx="9">
                  <c:v>173920</c:v>
                </c:pt>
                <c:pt idx="10">
                  <c:v>172800</c:v>
                </c:pt>
                <c:pt idx="11">
                  <c:v>163200</c:v>
                </c:pt>
                <c:pt idx="12">
                  <c:v>161600</c:v>
                </c:pt>
                <c:pt idx="13">
                  <c:v>161600</c:v>
                </c:pt>
                <c:pt idx="14">
                  <c:v>160800</c:v>
                </c:pt>
                <c:pt idx="15">
                  <c:v>159200</c:v>
                </c:pt>
                <c:pt idx="16">
                  <c:v>148800</c:v>
                </c:pt>
                <c:pt idx="17">
                  <c:v>115696</c:v>
                </c:pt>
                <c:pt idx="18">
                  <c:v>147200</c:v>
                </c:pt>
                <c:pt idx="19">
                  <c:v>150400</c:v>
                </c:pt>
                <c:pt idx="20">
                  <c:v>152000</c:v>
                </c:pt>
                <c:pt idx="21">
                  <c:v>136000</c:v>
                </c:pt>
                <c:pt idx="22">
                  <c:v>126240</c:v>
                </c:pt>
                <c:pt idx="23">
                  <c:v>123888</c:v>
                </c:pt>
                <c:pt idx="24">
                  <c:v>126080</c:v>
                </c:pt>
                <c:pt idx="25">
                  <c:v>151680</c:v>
                </c:pt>
                <c:pt idx="26">
                  <c:v>152800</c:v>
                </c:pt>
              </c:numCache>
            </c:numRef>
          </c:yVal>
          <c:smooth val="0"/>
        </c:ser>
        <c:ser>
          <c:idx val="1"/>
          <c:order val="1"/>
          <c:tx>
            <c:v>Predicted Number of weekly riders</c:v>
          </c:tx>
          <c:spPr>
            <a:ln w="28575">
              <a:noFill/>
            </a:ln>
          </c:spPr>
          <c:xVal>
            <c:numRef>
              <c:f>'Transit demand'!$C$5:$C$31</c:f>
              <c:numCache>
                <c:formatCode>"$"#,##0_);[Red]\("$"#,##0\)</c:formatCode>
                <c:ptCount val="2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65</c:v>
                </c:pt>
                <c:pt idx="17">
                  <c:v>102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80</c:v>
                </c:pt>
                <c:pt idx="22">
                  <c:v>86</c:v>
                </c:pt>
                <c:pt idx="23">
                  <c:v>98</c:v>
                </c:pt>
                <c:pt idx="24">
                  <c:v>87</c:v>
                </c:pt>
                <c:pt idx="25">
                  <c:v>77</c:v>
                </c:pt>
                <c:pt idx="26">
                  <c:v>63</c:v>
                </c:pt>
              </c:numCache>
            </c:numRef>
          </c:xVal>
          <c:yVal>
            <c:numRef>
              <c:f>second!$B$28:$B$54</c:f>
              <c:numCache>
                <c:formatCode>General</c:formatCode>
                <c:ptCount val="27"/>
                <c:pt idx="0">
                  <c:v>188848.91437411567</c:v>
                </c:pt>
                <c:pt idx="1">
                  <c:v>187778.95482738264</c:v>
                </c:pt>
                <c:pt idx="2">
                  <c:v>188493.83232660394</c:v>
                </c:pt>
                <c:pt idx="3">
                  <c:v>181358.58585173383</c:v>
                </c:pt>
                <c:pt idx="4">
                  <c:v>179755.16166812909</c:v>
                </c:pt>
                <c:pt idx="5">
                  <c:v>180691.27153467014</c:v>
                </c:pt>
                <c:pt idx="6">
                  <c:v>178521.21984697063</c:v>
                </c:pt>
                <c:pt idx="7">
                  <c:v>174553.05948624009</c:v>
                </c:pt>
                <c:pt idx="8">
                  <c:v>174018.07971287359</c:v>
                </c:pt>
                <c:pt idx="9">
                  <c:v>173435.69560240986</c:v>
                </c:pt>
                <c:pt idx="10">
                  <c:v>173150.81424982677</c:v>
                </c:pt>
                <c:pt idx="11">
                  <c:v>164482.88936694516</c:v>
                </c:pt>
                <c:pt idx="12">
                  <c:v>163981.42598460862</c:v>
                </c:pt>
                <c:pt idx="13">
                  <c:v>165916.90243958571</c:v>
                </c:pt>
                <c:pt idx="14">
                  <c:v>166144.20450253767</c:v>
                </c:pt>
                <c:pt idx="15">
                  <c:v>162808.6866959499</c:v>
                </c:pt>
                <c:pt idx="16">
                  <c:v>145052.91059496789</c:v>
                </c:pt>
                <c:pt idx="17">
                  <c:v>119572.66688362251</c:v>
                </c:pt>
                <c:pt idx="18">
                  <c:v>139910.41333053104</c:v>
                </c:pt>
                <c:pt idx="19">
                  <c:v>139417.94152506121</c:v>
                </c:pt>
                <c:pt idx="20">
                  <c:v>141874.82895483889</c:v>
                </c:pt>
                <c:pt idx="21">
                  <c:v>138044.05835206644</c:v>
                </c:pt>
                <c:pt idx="22">
                  <c:v>133915.03931461673</c:v>
                </c:pt>
                <c:pt idx="23">
                  <c:v>127179.76334015554</c:v>
                </c:pt>
                <c:pt idx="24">
                  <c:v>133969.26014448254</c:v>
                </c:pt>
                <c:pt idx="25">
                  <c:v>143180.19893509345</c:v>
                </c:pt>
                <c:pt idx="26">
                  <c:v>154647.2201539799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6192"/>
        <c:axId val="417532272"/>
      </c:scatterChart>
      <c:valAx>
        <c:axId val="4175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per week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417532272"/>
        <c:crosses val="autoZero"/>
        <c:crossBetween val="midCat"/>
      </c:valAx>
      <c:valAx>
        <c:axId val="41753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weekly riders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17536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21</xdr:row>
      <xdr:rowOff>161925</xdr:rowOff>
    </xdr:from>
    <xdr:to>
      <xdr:col>10</xdr:col>
      <xdr:colOff>585787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338302</xdr:colOff>
      <xdr:row>0</xdr:row>
      <xdr:rowOff>224659</xdr:rowOff>
    </xdr:from>
    <xdr:to>
      <xdr:col>6</xdr:col>
      <xdr:colOff>397423</xdr:colOff>
      <xdr:row>14</xdr:row>
      <xdr:rowOff>162911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30</xdr:row>
      <xdr:rowOff>9525</xdr:rowOff>
    </xdr:from>
    <xdr:to>
      <xdr:col>10</xdr:col>
      <xdr:colOff>604837</xdr:colOff>
      <xdr:row>44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309562</xdr:colOff>
      <xdr:row>45</xdr:row>
      <xdr:rowOff>28575</xdr:rowOff>
    </xdr:from>
    <xdr:to>
      <xdr:col>8</xdr:col>
      <xdr:colOff>833437</xdr:colOff>
      <xdr:row>59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26</xdr:row>
      <xdr:rowOff>57150</xdr:rowOff>
    </xdr:from>
    <xdr:to>
      <xdr:col>16</xdr:col>
      <xdr:colOff>123825</xdr:colOff>
      <xdr:row>36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5</xdr:row>
      <xdr:rowOff>0</xdr:rowOff>
    </xdr:from>
    <xdr:to>
      <xdr:col>16</xdr:col>
      <xdr:colOff>114300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142875</xdr:colOff>
      <xdr:row>15</xdr:row>
      <xdr:rowOff>142875</xdr:rowOff>
    </xdr:from>
    <xdr:to>
      <xdr:col>16</xdr:col>
      <xdr:colOff>142875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</xdr:row>
      <xdr:rowOff>0</xdr:rowOff>
    </xdr:from>
    <xdr:to>
      <xdr:col>22</xdr:col>
      <xdr:colOff>228600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15</xdr:row>
      <xdr:rowOff>133350</xdr:rowOff>
    </xdr:from>
    <xdr:to>
      <xdr:col>22</xdr:col>
      <xdr:colOff>238125</xdr:colOff>
      <xdr:row>25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219075</xdr:colOff>
      <xdr:row>26</xdr:row>
      <xdr:rowOff>0</xdr:rowOff>
    </xdr:from>
    <xdr:to>
      <xdr:col>22</xdr:col>
      <xdr:colOff>219075</xdr:colOff>
      <xdr:row>36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304800</xdr:colOff>
      <xdr:row>25</xdr:row>
      <xdr:rowOff>190500</xdr:rowOff>
    </xdr:from>
    <xdr:to>
      <xdr:col>28</xdr:col>
      <xdr:colOff>304800</xdr:colOff>
      <xdr:row>36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285750</xdr:colOff>
      <xdr:row>15</xdr:row>
      <xdr:rowOff>123825</xdr:rowOff>
    </xdr:from>
    <xdr:to>
      <xdr:col>28</xdr:col>
      <xdr:colOff>285750</xdr:colOff>
      <xdr:row>25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314325</xdr:colOff>
      <xdr:row>4</xdr:row>
      <xdr:rowOff>180975</xdr:rowOff>
    </xdr:from>
    <xdr:to>
      <xdr:col>28</xdr:col>
      <xdr:colOff>314325</xdr:colOff>
      <xdr:row>14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4</xdr:row>
      <xdr:rowOff>28575</xdr:rowOff>
    </xdr:from>
    <xdr:to>
      <xdr:col>12</xdr:col>
      <xdr:colOff>185737</xdr:colOff>
      <xdr:row>18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18</xdr:row>
      <xdr:rowOff>161925</xdr:rowOff>
    </xdr:from>
    <xdr:to>
      <xdr:col>12</xdr:col>
      <xdr:colOff>176212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4</xdr:row>
      <xdr:rowOff>0</xdr:rowOff>
    </xdr:from>
    <xdr:to>
      <xdr:col>18</xdr:col>
      <xdr:colOff>195262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18</xdr:row>
      <xdr:rowOff>171450</xdr:rowOff>
    </xdr:from>
    <xdr:to>
      <xdr:col>18</xdr:col>
      <xdr:colOff>190500</xdr:colOff>
      <xdr:row>33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B24" sqref="B24"/>
    </sheetView>
  </sheetViews>
  <sheetFormatPr defaultRowHeight="15" x14ac:dyDescent="0.25"/>
  <cols>
    <col min="1" max="1" width="18" bestFit="1" customWidth="1"/>
    <col min="2" max="2" width="27.42578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0.62015736164718471</v>
      </c>
    </row>
    <row r="5" spans="1:9" x14ac:dyDescent="0.25">
      <c r="A5" s="32" t="s">
        <v>46</v>
      </c>
      <c r="B5" s="32">
        <v>0.38459515320519705</v>
      </c>
    </row>
    <row r="6" spans="1:9" x14ac:dyDescent="0.25">
      <c r="A6" s="32" t="s">
        <v>47</v>
      </c>
      <c r="B6" s="32">
        <v>0.34063766414842539</v>
      </c>
    </row>
    <row r="7" spans="1:9" x14ac:dyDescent="0.25">
      <c r="A7" s="32" t="s">
        <v>48</v>
      </c>
      <c r="B7" s="32">
        <v>41456.517539103283</v>
      </c>
    </row>
    <row r="8" spans="1:9" ht="15.75" thickBot="1" x14ac:dyDescent="0.3">
      <c r="A8" s="33" t="s">
        <v>49</v>
      </c>
      <c r="B8" s="33">
        <v>16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1</v>
      </c>
      <c r="C12" s="32">
        <v>15036839524.420311</v>
      </c>
      <c r="D12" s="32">
        <v>15036839524.420311</v>
      </c>
      <c r="E12" s="32">
        <v>8.7492520946427952</v>
      </c>
      <c r="F12" s="32">
        <v>1.038197592212077E-2</v>
      </c>
    </row>
    <row r="13" spans="1:9" x14ac:dyDescent="0.25">
      <c r="A13" s="32" t="s">
        <v>52</v>
      </c>
      <c r="B13" s="32">
        <v>14</v>
      </c>
      <c r="C13" s="32">
        <v>24060999850.579689</v>
      </c>
      <c r="D13" s="32">
        <v>1718642846.4699779</v>
      </c>
      <c r="E13" s="32"/>
      <c r="F13" s="32"/>
    </row>
    <row r="14" spans="1:9" ht="15.75" thickBot="1" x14ac:dyDescent="0.3">
      <c r="A14" s="33" t="s">
        <v>53</v>
      </c>
      <c r="B14" s="33">
        <v>15</v>
      </c>
      <c r="C14" s="33">
        <v>39097839375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393348.61626768101</v>
      </c>
      <c r="C17" s="32">
        <v>64595.447671149355</v>
      </c>
      <c r="D17" s="32">
        <v>6.089416986010991</v>
      </c>
      <c r="E17" s="32">
        <v>2.7925132796930219E-5</v>
      </c>
      <c r="F17" s="32">
        <v>254805.16000250872</v>
      </c>
      <c r="G17" s="32">
        <v>531892.07253285334</v>
      </c>
      <c r="H17" s="32">
        <v>254805.16000250872</v>
      </c>
      <c r="I17" s="32">
        <v>531892.07253285334</v>
      </c>
    </row>
    <row r="18" spans="1:9" ht="15.75" thickBot="1" x14ac:dyDescent="0.3">
      <c r="A18" s="33" t="s">
        <v>13</v>
      </c>
      <c r="B18" s="33">
        <v>-23409.448101496477</v>
      </c>
      <c r="C18" s="33">
        <v>7914.1761044558534</v>
      </c>
      <c r="D18" s="33">
        <v>-2.957913469769323</v>
      </c>
      <c r="E18" s="33">
        <v>1.0381975922120784E-2</v>
      </c>
      <c r="F18" s="33">
        <v>-40383.667656170583</v>
      </c>
      <c r="G18" s="33">
        <v>-6435.2285468223745</v>
      </c>
      <c r="H18" s="33">
        <v>-40383.667656170583</v>
      </c>
      <c r="I18" s="33">
        <v>-6435.2285468223745</v>
      </c>
    </row>
    <row r="22" spans="1:9" x14ac:dyDescent="0.25">
      <c r="A22" t="s">
        <v>67</v>
      </c>
    </row>
    <row r="23" spans="1:9" ht="15.75" thickBot="1" x14ac:dyDescent="0.3"/>
    <row r="24" spans="1:9" x14ac:dyDescent="0.25">
      <c r="A24" s="34" t="s">
        <v>68</v>
      </c>
      <c r="B24" s="34" t="s">
        <v>70</v>
      </c>
      <c r="C24" s="34" t="s">
        <v>69</v>
      </c>
    </row>
    <row r="25" spans="1:9" x14ac:dyDescent="0.25">
      <c r="A25" s="32">
        <v>1</v>
      </c>
      <c r="B25" s="32">
        <v>152231.30082226728</v>
      </c>
      <c r="C25" s="32">
        <v>31568.69917773272</v>
      </c>
    </row>
    <row r="26" spans="1:9" x14ac:dyDescent="0.25">
      <c r="A26" s="32">
        <v>2</v>
      </c>
      <c r="B26" s="32">
        <v>152231.30082226728</v>
      </c>
      <c r="C26" s="32">
        <v>30968.69917773272</v>
      </c>
    </row>
    <row r="27" spans="1:9" x14ac:dyDescent="0.25">
      <c r="A27" s="32">
        <v>3</v>
      </c>
      <c r="B27" s="32">
        <v>156913.19044256659</v>
      </c>
      <c r="C27" s="32">
        <v>17986.809557433415</v>
      </c>
    </row>
    <row r="28" spans="1:9" x14ac:dyDescent="0.25">
      <c r="A28" s="32">
        <v>4</v>
      </c>
      <c r="B28" s="32">
        <v>175640.74892376375</v>
      </c>
      <c r="C28" s="32">
        <v>-2140.7489237637492</v>
      </c>
    </row>
    <row r="29" spans="1:9" x14ac:dyDescent="0.25">
      <c r="A29" s="32">
        <v>5</v>
      </c>
      <c r="B29" s="32">
        <v>196709.25221511058</v>
      </c>
      <c r="C29" s="32">
        <v>-23809.25221511058</v>
      </c>
    </row>
    <row r="30" spans="1:9" x14ac:dyDescent="0.25">
      <c r="A30" s="32">
        <v>6</v>
      </c>
      <c r="B30" s="32">
        <v>222459.64512675672</v>
      </c>
      <c r="C30" s="32">
        <v>-49259.645126756717</v>
      </c>
    </row>
    <row r="31" spans="1:9" x14ac:dyDescent="0.25">
      <c r="A31" s="32">
        <v>7</v>
      </c>
      <c r="B31" s="32">
        <v>196709.25221511058</v>
      </c>
      <c r="C31" s="32">
        <v>-23509.25221511058</v>
      </c>
    </row>
    <row r="32" spans="1:9" x14ac:dyDescent="0.25">
      <c r="A32" s="32">
        <v>8</v>
      </c>
      <c r="B32" s="32">
        <v>208413.97626585883</v>
      </c>
      <c r="C32" s="32">
        <v>-38713.97626585883</v>
      </c>
    </row>
    <row r="33" spans="1:3" x14ac:dyDescent="0.25">
      <c r="A33" s="32">
        <v>9</v>
      </c>
      <c r="B33" s="32">
        <v>215436.8106963078</v>
      </c>
      <c r="C33" s="32">
        <v>-40936.810696307803</v>
      </c>
    </row>
    <row r="34" spans="1:3" x14ac:dyDescent="0.25">
      <c r="A34" s="32">
        <v>10</v>
      </c>
      <c r="B34" s="32">
        <v>215436.8106963078</v>
      </c>
      <c r="C34" s="32">
        <v>-37536.810696307803</v>
      </c>
    </row>
    <row r="35" spans="1:3" x14ac:dyDescent="0.25">
      <c r="A35" s="32">
        <v>11</v>
      </c>
      <c r="B35" s="32">
        <v>231823.4243673553</v>
      </c>
      <c r="C35" s="32">
        <v>-43723.424367355299</v>
      </c>
    </row>
    <row r="36" spans="1:3" x14ac:dyDescent="0.25">
      <c r="A36" s="32">
        <v>12</v>
      </c>
      <c r="B36" s="32">
        <v>220118.70031660708</v>
      </c>
      <c r="C36" s="32">
        <v>-16918.700316607079</v>
      </c>
    </row>
    <row r="37" spans="1:3" x14ac:dyDescent="0.25">
      <c r="A37" s="32">
        <v>13</v>
      </c>
      <c r="B37" s="32">
        <v>203732.08664555955</v>
      </c>
      <c r="C37" s="32">
        <v>26467.913354440447</v>
      </c>
    </row>
    <row r="38" spans="1:3" x14ac:dyDescent="0.25">
      <c r="A38" s="32">
        <v>14</v>
      </c>
      <c r="B38" s="32">
        <v>229482.47955720566</v>
      </c>
      <c r="C38" s="32">
        <v>28717.520442794339</v>
      </c>
    </row>
    <row r="39" spans="1:3" x14ac:dyDescent="0.25">
      <c r="A39" s="32">
        <v>15</v>
      </c>
      <c r="B39" s="32">
        <v>241187.20360795391</v>
      </c>
      <c r="C39" s="32">
        <v>68612.79639204609</v>
      </c>
    </row>
    <row r="40" spans="1:3" ht="15.75" thickBot="1" x14ac:dyDescent="0.3">
      <c r="A40" s="33">
        <v>16</v>
      </c>
      <c r="B40" s="33">
        <v>257573.81727900144</v>
      </c>
      <c r="C40" s="33">
        <v>72226.182720998564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3" zoomScale="145" zoomScaleNormal="145" workbookViewId="0">
      <selection activeCell="E19" sqref="E19"/>
    </sheetView>
  </sheetViews>
  <sheetFormatPr defaultRowHeight="15" x14ac:dyDescent="0.25"/>
  <cols>
    <col min="1" max="1" width="8.85546875" customWidth="1"/>
    <col min="2" max="2" width="17.7109375" customWidth="1"/>
    <col min="3" max="3" width="20.140625" bestFit="1" customWidth="1"/>
    <col min="4" max="4" width="36" bestFit="1" customWidth="1"/>
    <col min="6" max="6" width="22.5703125" bestFit="1" customWidth="1"/>
    <col min="7" max="7" width="17.140625" bestFit="1" customWidth="1"/>
    <col min="8" max="8" width="19.140625" bestFit="1" customWidth="1"/>
    <col min="9" max="10" width="17.140625" bestFit="1" customWidth="1"/>
    <col min="11" max="11" width="17.7109375" bestFit="1" customWidth="1"/>
    <col min="12" max="14" width="17.140625" bestFit="1" customWidth="1"/>
  </cols>
  <sheetData>
    <row r="1" spans="1:6" ht="18.75" x14ac:dyDescent="0.3">
      <c r="B1" s="19"/>
      <c r="C1" s="20" t="s">
        <v>9</v>
      </c>
      <c r="D1" s="3"/>
    </row>
    <row r="2" spans="1:6" ht="18.75" x14ac:dyDescent="0.3">
      <c r="B2" s="8"/>
      <c r="D2" s="3"/>
    </row>
    <row r="3" spans="1:6" ht="18.75" x14ac:dyDescent="0.3">
      <c r="A3" s="14"/>
      <c r="B3" s="14" t="s">
        <v>4</v>
      </c>
      <c r="C3" s="14" t="s">
        <v>5</v>
      </c>
      <c r="F3" s="3"/>
    </row>
    <row r="4" spans="1:6" x14ac:dyDescent="0.25">
      <c r="B4" s="13" t="s">
        <v>12</v>
      </c>
      <c r="D4" s="2"/>
    </row>
    <row r="5" spans="1:6" x14ac:dyDescent="0.25">
      <c r="A5" s="13" t="s">
        <v>10</v>
      </c>
      <c r="B5" s="13" t="s">
        <v>13</v>
      </c>
      <c r="C5" s="13" t="s">
        <v>11</v>
      </c>
      <c r="D5" s="2"/>
    </row>
    <row r="6" spans="1:6" x14ac:dyDescent="0.25">
      <c r="A6" s="14">
        <v>1988</v>
      </c>
      <c r="B6" s="15">
        <v>10.3</v>
      </c>
      <c r="C6" s="16">
        <v>183800</v>
      </c>
    </row>
    <row r="7" spans="1:6" x14ac:dyDescent="0.25">
      <c r="A7" s="14">
        <v>1989</v>
      </c>
      <c r="B7" s="15">
        <v>10.3</v>
      </c>
      <c r="C7" s="16">
        <v>183200</v>
      </c>
    </row>
    <row r="8" spans="1:6" x14ac:dyDescent="0.25">
      <c r="A8" s="14">
        <v>1990</v>
      </c>
      <c r="B8" s="15">
        <v>10.1</v>
      </c>
      <c r="C8" s="16">
        <v>174900</v>
      </c>
    </row>
    <row r="9" spans="1:6" x14ac:dyDescent="0.25">
      <c r="A9" s="14">
        <v>1991</v>
      </c>
      <c r="B9" s="15">
        <v>9.3000000000000007</v>
      </c>
      <c r="C9" s="16">
        <v>173500</v>
      </c>
    </row>
    <row r="10" spans="1:6" x14ac:dyDescent="0.25">
      <c r="A10" s="14">
        <v>1992</v>
      </c>
      <c r="B10" s="15">
        <v>8.4</v>
      </c>
      <c r="C10" s="16">
        <v>172900</v>
      </c>
    </row>
    <row r="11" spans="1:6" x14ac:dyDescent="0.25">
      <c r="A11" s="14">
        <v>1993</v>
      </c>
      <c r="B11" s="15">
        <v>7.3</v>
      </c>
      <c r="C11" s="16">
        <v>173200</v>
      </c>
    </row>
    <row r="12" spans="1:6" x14ac:dyDescent="0.25">
      <c r="A12" s="14">
        <v>1994</v>
      </c>
      <c r="B12" s="15">
        <v>8.4</v>
      </c>
      <c r="C12" s="16">
        <v>173200</v>
      </c>
    </row>
    <row r="13" spans="1:6" x14ac:dyDescent="0.25">
      <c r="A13" s="14">
        <v>1995</v>
      </c>
      <c r="B13" s="15">
        <v>7.9</v>
      </c>
      <c r="C13" s="16">
        <v>169700</v>
      </c>
    </row>
    <row r="14" spans="1:6" x14ac:dyDescent="0.25">
      <c r="A14" s="14">
        <v>1996</v>
      </c>
      <c r="B14" s="15">
        <v>7.6</v>
      </c>
      <c r="C14" s="16">
        <v>174500</v>
      </c>
    </row>
    <row r="15" spans="1:6" x14ac:dyDescent="0.25">
      <c r="A15" s="14">
        <v>1997</v>
      </c>
      <c r="B15" s="15">
        <v>7.6</v>
      </c>
      <c r="C15" s="16">
        <v>177900</v>
      </c>
    </row>
    <row r="16" spans="1:6" x14ac:dyDescent="0.25">
      <c r="A16" s="14">
        <v>1998</v>
      </c>
      <c r="B16" s="15">
        <v>6.9</v>
      </c>
      <c r="C16" s="16">
        <v>188100</v>
      </c>
    </row>
    <row r="17" spans="1:3" x14ac:dyDescent="0.25">
      <c r="A17" s="14">
        <v>1999</v>
      </c>
      <c r="B17" s="15">
        <v>7.4</v>
      </c>
      <c r="C17" s="16">
        <v>203200</v>
      </c>
    </row>
    <row r="18" spans="1:3" x14ac:dyDescent="0.25">
      <c r="A18" s="14">
        <v>2000</v>
      </c>
      <c r="B18" s="15">
        <v>8.1</v>
      </c>
      <c r="C18" s="16">
        <v>230200</v>
      </c>
    </row>
    <row r="19" spans="1:3" x14ac:dyDescent="0.25">
      <c r="A19" s="14">
        <v>2001</v>
      </c>
      <c r="B19" s="15">
        <v>7</v>
      </c>
      <c r="C19" s="16">
        <v>258200</v>
      </c>
    </row>
    <row r="20" spans="1:3" x14ac:dyDescent="0.25">
      <c r="A20" s="14">
        <v>2002</v>
      </c>
      <c r="B20" s="15">
        <v>6.5</v>
      </c>
      <c r="C20" s="16">
        <v>309800</v>
      </c>
    </row>
    <row r="21" spans="1:3" x14ac:dyDescent="0.25">
      <c r="A21" s="14">
        <v>2003</v>
      </c>
      <c r="B21" s="15">
        <v>5.8</v>
      </c>
      <c r="C21" s="16">
        <v>329800</v>
      </c>
    </row>
    <row r="22" spans="1:3" x14ac:dyDescent="0.25">
      <c r="A22" s="14" t="s">
        <v>14</v>
      </c>
      <c r="B22" s="17">
        <f>MEDIAN(B6:B21)</f>
        <v>7.75</v>
      </c>
      <c r="C22" s="18">
        <f>MEDIAN(C6:C21)</f>
        <v>180550</v>
      </c>
    </row>
    <row r="23" spans="1:3" x14ac:dyDescent="0.25">
      <c r="A23" s="9"/>
      <c r="B23" s="9"/>
      <c r="C23" s="9"/>
    </row>
    <row r="24" spans="1:3" ht="18.75" x14ac:dyDescent="0.3">
      <c r="B24" s="4"/>
    </row>
    <row r="28" spans="1:3" x14ac:dyDescent="0.25">
      <c r="A28" s="1" t="s">
        <v>20</v>
      </c>
      <c r="B28" s="7"/>
    </row>
    <row r="29" spans="1:3" x14ac:dyDescent="0.25">
      <c r="A29" s="6" t="s">
        <v>16</v>
      </c>
      <c r="B29" s="7"/>
    </row>
    <row r="30" spans="1:3" x14ac:dyDescent="0.25">
      <c r="A30" s="6" t="s">
        <v>17</v>
      </c>
      <c r="B30" s="7"/>
    </row>
    <row r="31" spans="1:3" x14ac:dyDescent="0.25">
      <c r="A31" s="6" t="s">
        <v>18</v>
      </c>
      <c r="B31" s="7"/>
    </row>
    <row r="32" spans="1:3" x14ac:dyDescent="0.25">
      <c r="A32" s="6" t="s">
        <v>23</v>
      </c>
      <c r="B32" s="7"/>
    </row>
    <row r="33" spans="1:4" x14ac:dyDescent="0.25">
      <c r="A33" s="6" t="s">
        <v>19</v>
      </c>
      <c r="B33" s="7"/>
    </row>
    <row r="35" spans="1:4" x14ac:dyDescent="0.25">
      <c r="A35" s="1" t="s">
        <v>22</v>
      </c>
      <c r="B35" s="6"/>
      <c r="C35" s="1"/>
      <c r="D35" s="1"/>
    </row>
    <row r="36" spans="1:4" x14ac:dyDescent="0.25">
      <c r="A36" s="6" t="s">
        <v>24</v>
      </c>
      <c r="B36" s="6"/>
      <c r="C36" s="1"/>
      <c r="D36" s="1"/>
    </row>
    <row r="37" spans="1:4" x14ac:dyDescent="0.25">
      <c r="A37" s="6" t="s">
        <v>27</v>
      </c>
      <c r="B37" s="6"/>
      <c r="C37" s="1"/>
      <c r="D37" s="1"/>
    </row>
    <row r="38" spans="1:4" x14ac:dyDescent="0.25">
      <c r="A38" s="6" t="s">
        <v>15</v>
      </c>
      <c r="B38" s="6"/>
      <c r="C38" s="1"/>
      <c r="D38" s="1"/>
    </row>
    <row r="39" spans="1:4" x14ac:dyDescent="0.25">
      <c r="A39" s="6" t="s">
        <v>25</v>
      </c>
      <c r="B39" s="6"/>
      <c r="C39" s="1"/>
      <c r="D39" s="1"/>
    </row>
    <row r="40" spans="1:4" x14ac:dyDescent="0.25">
      <c r="A40" s="6" t="s">
        <v>26</v>
      </c>
      <c r="B40" s="6"/>
      <c r="C40" s="1"/>
      <c r="D40" s="1"/>
    </row>
    <row r="41" spans="1:4" x14ac:dyDescent="0.25">
      <c r="A41" s="7"/>
      <c r="B41" s="7"/>
    </row>
    <row r="42" spans="1:4" x14ac:dyDescent="0.25">
      <c r="A42" s="1" t="s">
        <v>21</v>
      </c>
      <c r="B42" s="7"/>
    </row>
    <row r="43" spans="1:4" x14ac:dyDescent="0.25">
      <c r="A43" s="6" t="s">
        <v>28</v>
      </c>
      <c r="B43" s="6"/>
      <c r="C43" s="1"/>
    </row>
    <row r="44" spans="1:4" x14ac:dyDescent="0.25">
      <c r="A44" s="6" t="s">
        <v>29</v>
      </c>
      <c r="B44" s="6"/>
      <c r="C44" s="1"/>
    </row>
    <row r="45" spans="1:4" x14ac:dyDescent="0.25">
      <c r="A45" s="6" t="s">
        <v>30</v>
      </c>
      <c r="B45" s="6"/>
      <c r="C45" s="1"/>
    </row>
    <row r="46" spans="1:4" x14ac:dyDescent="0.25">
      <c r="A46" s="6" t="s">
        <v>31</v>
      </c>
      <c r="B46" s="6"/>
      <c r="C46" s="1"/>
    </row>
    <row r="47" spans="1:4" x14ac:dyDescent="0.25">
      <c r="A47" s="7"/>
      <c r="B47" s="7"/>
    </row>
  </sheetData>
  <phoneticPr fontId="0" type="noConversion"/>
  <printOptions headings="1" gridLines="1"/>
  <pageMargins left="0.7" right="0.7" top="0.75" bottom="0.75" header="0.3" footer="0.3"/>
  <pageSetup scale="51" orientation="landscape" blackAndWhite="1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1" workbookViewId="0">
      <selection activeCell="C20" sqref="C20"/>
    </sheetView>
  </sheetViews>
  <sheetFormatPr defaultRowHeight="15" x14ac:dyDescent="0.25"/>
  <cols>
    <col min="1" max="1" width="30.5703125" bestFit="1" customWidth="1"/>
    <col min="2" max="2" width="32" bestFit="1" customWidth="1"/>
    <col min="3" max="3" width="14.5703125" bestFit="1" customWidth="1"/>
    <col min="4" max="4" width="12.710937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3" spans="1:9" x14ac:dyDescent="0.25">
      <c r="B23" s="36">
        <f>B17+first!B18*'Transit demand'!C5+'Transit demand'!D5*first!B19+first!B20*'Transit demand'!E5+'Transit demand'!F5*first!B21</f>
        <v>188848.91437411567</v>
      </c>
    </row>
    <row r="25" spans="1:9" x14ac:dyDescent="0.25">
      <c r="A25" t="s">
        <v>67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</row>
    <row r="28" spans="1:9" x14ac:dyDescent="0.25">
      <c r="A28" s="32">
        <v>1</v>
      </c>
      <c r="B28" s="32">
        <v>188848.91437411567</v>
      </c>
      <c r="C28" s="32">
        <v>3151.0856258843269</v>
      </c>
    </row>
    <row r="29" spans="1:9" x14ac:dyDescent="0.25">
      <c r="A29" s="32">
        <v>2</v>
      </c>
      <c r="B29" s="32">
        <v>187778.95482738264</v>
      </c>
      <c r="C29" s="32">
        <v>2621.0451726173633</v>
      </c>
    </row>
    <row r="30" spans="1:9" x14ac:dyDescent="0.25">
      <c r="A30" s="32">
        <v>3</v>
      </c>
      <c r="B30" s="32">
        <v>188493.83232660394</v>
      </c>
      <c r="C30" s="32">
        <v>2706.167673396063</v>
      </c>
    </row>
    <row r="31" spans="1:9" x14ac:dyDescent="0.25">
      <c r="A31" s="32">
        <v>4</v>
      </c>
      <c r="B31" s="32">
        <v>181358.58585173383</v>
      </c>
      <c r="C31" s="32">
        <v>-3758.5858517338347</v>
      </c>
    </row>
    <row r="32" spans="1:9" x14ac:dyDescent="0.25">
      <c r="A32" s="32">
        <v>5</v>
      </c>
      <c r="B32" s="32">
        <v>179755.16166812909</v>
      </c>
      <c r="C32" s="32">
        <v>-2955.1616681290907</v>
      </c>
    </row>
    <row r="33" spans="1:3" x14ac:dyDescent="0.25">
      <c r="A33" s="32">
        <v>6</v>
      </c>
      <c r="B33" s="32">
        <v>180691.27153467014</v>
      </c>
      <c r="C33" s="32">
        <v>-2291.2715346701443</v>
      </c>
    </row>
    <row r="34" spans="1:3" x14ac:dyDescent="0.25">
      <c r="A34" s="32">
        <v>7</v>
      </c>
      <c r="B34" s="32">
        <v>178521.21984697063</v>
      </c>
      <c r="C34" s="32">
        <v>2278.7801530293655</v>
      </c>
    </row>
    <row r="35" spans="1:3" x14ac:dyDescent="0.25">
      <c r="A35" s="32">
        <v>8</v>
      </c>
      <c r="B35" s="32">
        <v>174553.05948624009</v>
      </c>
      <c r="C35" s="32">
        <v>646.94051375990966</v>
      </c>
    </row>
    <row r="36" spans="1:3" x14ac:dyDescent="0.25">
      <c r="A36" s="32">
        <v>9</v>
      </c>
      <c r="B36" s="32">
        <v>174018.07971287359</v>
      </c>
      <c r="C36" s="32">
        <v>381.92028712641331</v>
      </c>
    </row>
    <row r="37" spans="1:3" x14ac:dyDescent="0.25">
      <c r="A37" s="32">
        <v>10</v>
      </c>
      <c r="B37" s="32">
        <v>173435.69560240986</v>
      </c>
      <c r="C37" s="32">
        <v>484.30439759013825</v>
      </c>
    </row>
    <row r="38" spans="1:3" x14ac:dyDescent="0.25">
      <c r="A38" s="32">
        <v>11</v>
      </c>
      <c r="B38" s="32">
        <v>173150.81424982677</v>
      </c>
      <c r="C38" s="32">
        <v>-350.81424982676981</v>
      </c>
    </row>
    <row r="39" spans="1:3" x14ac:dyDescent="0.25">
      <c r="A39" s="32">
        <v>12</v>
      </c>
      <c r="B39" s="32">
        <v>164482.88936694516</v>
      </c>
      <c r="C39" s="32">
        <v>-1282.8893669451645</v>
      </c>
    </row>
    <row r="40" spans="1:3" x14ac:dyDescent="0.25">
      <c r="A40" s="32">
        <v>13</v>
      </c>
      <c r="B40" s="32">
        <v>163981.42598460862</v>
      </c>
      <c r="C40" s="32">
        <v>-2381.4259846086206</v>
      </c>
    </row>
    <row r="41" spans="1:3" x14ac:dyDescent="0.25">
      <c r="A41" s="32">
        <v>14</v>
      </c>
      <c r="B41" s="32">
        <v>165916.90243958571</v>
      </c>
      <c r="C41" s="32">
        <v>-4316.9024395857123</v>
      </c>
    </row>
    <row r="42" spans="1:3" x14ac:dyDescent="0.25">
      <c r="A42" s="32">
        <v>15</v>
      </c>
      <c r="B42" s="32">
        <v>166144.20450253767</v>
      </c>
      <c r="C42" s="32">
        <v>-5344.2045025376719</v>
      </c>
    </row>
    <row r="43" spans="1:3" x14ac:dyDescent="0.25">
      <c r="A43" s="32">
        <v>16</v>
      </c>
      <c r="B43" s="32">
        <v>162808.6866959499</v>
      </c>
      <c r="C43" s="32">
        <v>-3608.6866959499021</v>
      </c>
    </row>
    <row r="44" spans="1:3" x14ac:dyDescent="0.25">
      <c r="A44" s="32">
        <v>17</v>
      </c>
      <c r="B44" s="32">
        <v>145052.91059496789</v>
      </c>
      <c r="C44" s="32">
        <v>3747.0894050321076</v>
      </c>
    </row>
    <row r="45" spans="1:3" x14ac:dyDescent="0.25">
      <c r="A45" s="32">
        <v>18</v>
      </c>
      <c r="B45" s="32">
        <v>119572.66688362251</v>
      </c>
      <c r="C45" s="32">
        <v>-3876.6668836225144</v>
      </c>
    </row>
    <row r="46" spans="1:3" x14ac:dyDescent="0.25">
      <c r="A46" s="32">
        <v>19</v>
      </c>
      <c r="B46" s="32">
        <v>139910.41333053104</v>
      </c>
      <c r="C46" s="32">
        <v>7289.5866694689612</v>
      </c>
    </row>
    <row r="47" spans="1:3" x14ac:dyDescent="0.25">
      <c r="A47" s="32">
        <v>20</v>
      </c>
      <c r="B47" s="32">
        <v>139417.94152506121</v>
      </c>
      <c r="C47" s="32">
        <v>10982.058474938793</v>
      </c>
    </row>
    <row r="48" spans="1:3" x14ac:dyDescent="0.25">
      <c r="A48" s="32">
        <v>21</v>
      </c>
      <c r="B48" s="32">
        <v>141874.82895483889</v>
      </c>
      <c r="C48" s="32">
        <v>10125.171045161114</v>
      </c>
    </row>
    <row r="49" spans="1:3" x14ac:dyDescent="0.25">
      <c r="A49" s="32">
        <v>22</v>
      </c>
      <c r="B49" s="32">
        <v>138044.05835206644</v>
      </c>
      <c r="C49" s="32">
        <v>-2044.0583520664368</v>
      </c>
    </row>
    <row r="50" spans="1:3" x14ac:dyDescent="0.25">
      <c r="A50" s="32">
        <v>23</v>
      </c>
      <c r="B50" s="32">
        <v>133915.03931461673</v>
      </c>
      <c r="C50" s="32">
        <v>-7675.0393146167335</v>
      </c>
    </row>
    <row r="51" spans="1:3" x14ac:dyDescent="0.25">
      <c r="A51" s="32">
        <v>24</v>
      </c>
      <c r="B51" s="32">
        <v>127179.76334015554</v>
      </c>
      <c r="C51" s="32">
        <v>-3291.7633401555358</v>
      </c>
    </row>
    <row r="52" spans="1:3" x14ac:dyDescent="0.25">
      <c r="A52" s="32">
        <v>25</v>
      </c>
      <c r="B52" s="32">
        <v>133969.26014448254</v>
      </c>
      <c r="C52" s="32">
        <v>-7889.2601444825414</v>
      </c>
    </row>
    <row r="53" spans="1:3" x14ac:dyDescent="0.25">
      <c r="A53" s="32">
        <v>26</v>
      </c>
      <c r="B53" s="32">
        <v>143180.19893509345</v>
      </c>
      <c r="C53" s="32">
        <v>8499.8010649065545</v>
      </c>
    </row>
    <row r="54" spans="1:3" ht="15.75" thickBot="1" x14ac:dyDescent="0.3">
      <c r="A54" s="33">
        <v>27</v>
      </c>
      <c r="B54" s="33">
        <v>154647.2201539799</v>
      </c>
      <c r="C54" s="33">
        <v>-1847.2201539798989</v>
      </c>
    </row>
    <row r="55" spans="1:3" x14ac:dyDescent="0.25">
      <c r="C55">
        <f>AVERAGE(C28:C54)</f>
        <v>1.9941513461095317E-11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E17" zoomScale="85" zoomScaleNormal="85" workbookViewId="0">
      <selection activeCell="E56" sqref="E56"/>
    </sheetView>
  </sheetViews>
  <sheetFormatPr defaultRowHeight="15" x14ac:dyDescent="0.25"/>
  <cols>
    <col min="1" max="1" width="21.140625" customWidth="1"/>
    <col min="2" max="2" width="32" bestFit="1" customWidth="1"/>
    <col min="3" max="3" width="14.5703125" bestFit="1" customWidth="1"/>
    <col min="4" max="4" width="18.5703125" bestFit="1" customWidth="1"/>
  </cols>
  <sheetData>
    <row r="1" spans="1:9" x14ac:dyDescent="0.25">
      <c r="A1" t="s">
        <v>43</v>
      </c>
    </row>
    <row r="2" spans="1:9" ht="15.75" thickBot="1" x14ac:dyDescent="0.3"/>
    <row r="3" spans="1:9" x14ac:dyDescent="0.25">
      <c r="A3" s="35" t="s">
        <v>44</v>
      </c>
      <c r="B3" s="35"/>
    </row>
    <row r="4" spans="1:9" x14ac:dyDescent="0.25">
      <c r="A4" s="32" t="s">
        <v>45</v>
      </c>
      <c r="B4" s="32">
        <v>0.9723643429967247</v>
      </c>
    </row>
    <row r="5" spans="1:9" x14ac:dyDescent="0.25">
      <c r="A5" s="32" t="s">
        <v>46</v>
      </c>
      <c r="B5" s="32">
        <v>0.94549241553145202</v>
      </c>
    </row>
    <row r="6" spans="1:9" x14ac:dyDescent="0.25">
      <c r="A6" s="32" t="s">
        <v>47</v>
      </c>
      <c r="B6" s="32">
        <v>0.93558194562807973</v>
      </c>
    </row>
    <row r="7" spans="1:9" x14ac:dyDescent="0.25">
      <c r="A7" s="32" t="s">
        <v>48</v>
      </c>
      <c r="B7" s="32">
        <v>5406.3701680351205</v>
      </c>
    </row>
    <row r="8" spans="1:9" ht="15.75" thickBot="1" x14ac:dyDescent="0.3">
      <c r="A8" s="33" t="s">
        <v>49</v>
      </c>
      <c r="B8" s="33">
        <v>27</v>
      </c>
    </row>
    <row r="10" spans="1:9" ht="15.75" thickBot="1" x14ac:dyDescent="0.3">
      <c r="A10" t="s">
        <v>50</v>
      </c>
    </row>
    <row r="11" spans="1:9" x14ac:dyDescent="0.25">
      <c r="A11" s="34"/>
      <c r="B11" s="34" t="s">
        <v>55</v>
      </c>
      <c r="C11" s="34" t="s">
        <v>56</v>
      </c>
      <c r="D11" s="34" t="s">
        <v>57</v>
      </c>
      <c r="E11" s="34" t="s">
        <v>58</v>
      </c>
      <c r="F11" s="34" t="s">
        <v>59</v>
      </c>
    </row>
    <row r="12" spans="1:9" x14ac:dyDescent="0.25">
      <c r="A12" s="32" t="s">
        <v>51</v>
      </c>
      <c r="B12" s="32">
        <v>4</v>
      </c>
      <c r="C12" s="32">
        <v>11154120959.187813</v>
      </c>
      <c r="D12" s="32">
        <v>2788530239.7969532</v>
      </c>
      <c r="E12" s="32">
        <v>95.403389016873732</v>
      </c>
      <c r="F12" s="32">
        <v>1.4386230749298869E-13</v>
      </c>
    </row>
    <row r="13" spans="1:9" x14ac:dyDescent="0.25">
      <c r="A13" s="32" t="s">
        <v>52</v>
      </c>
      <c r="B13" s="32">
        <v>22</v>
      </c>
      <c r="C13" s="32">
        <v>643034444.66404212</v>
      </c>
      <c r="D13" s="32">
        <v>29228838.393820096</v>
      </c>
      <c r="E13" s="32"/>
      <c r="F13" s="32"/>
    </row>
    <row r="14" spans="1:9" ht="15.75" thickBot="1" x14ac:dyDescent="0.3">
      <c r="A14" s="33" t="s">
        <v>53</v>
      </c>
      <c r="B14" s="33">
        <v>26</v>
      </c>
      <c r="C14" s="33">
        <v>11797155403.851854</v>
      </c>
      <c r="D14" s="33"/>
      <c r="E14" s="33"/>
      <c r="F14" s="33"/>
    </row>
    <row r="15" spans="1:9" ht="15.75" thickBot="1" x14ac:dyDescent="0.3"/>
    <row r="16" spans="1:9" x14ac:dyDescent="0.25">
      <c r="A16" s="34"/>
      <c r="B16" s="34" t="s">
        <v>60</v>
      </c>
      <c r="C16" s="34" t="s">
        <v>48</v>
      </c>
      <c r="D16" s="34" t="s">
        <v>61</v>
      </c>
      <c r="E16" s="34" t="s">
        <v>62</v>
      </c>
      <c r="F16" s="34" t="s">
        <v>63</v>
      </c>
      <c r="G16" s="34" t="s">
        <v>64</v>
      </c>
      <c r="H16" s="34" t="s">
        <v>65</v>
      </c>
      <c r="I16" s="34" t="s">
        <v>66</v>
      </c>
    </row>
    <row r="17" spans="1:9" x14ac:dyDescent="0.25">
      <c r="A17" s="32" t="s">
        <v>54</v>
      </c>
      <c r="B17" s="32">
        <v>100222.56066171579</v>
      </c>
      <c r="C17" s="32">
        <v>135917.8740467575</v>
      </c>
      <c r="D17" s="32">
        <v>0.73737587027912121</v>
      </c>
      <c r="E17" s="32">
        <v>0.46868594035493305</v>
      </c>
      <c r="F17" s="32">
        <v>-181653.85777062614</v>
      </c>
      <c r="G17" s="32">
        <v>382098.97909405775</v>
      </c>
      <c r="H17" s="32">
        <v>-181653.85777062614</v>
      </c>
      <c r="I17" s="32">
        <v>382098.97909405775</v>
      </c>
    </row>
    <row r="18" spans="1:9" x14ac:dyDescent="0.25">
      <c r="A18" s="32" t="s">
        <v>34</v>
      </c>
      <c r="B18" s="32">
        <v>-689.52272281917146</v>
      </c>
      <c r="C18" s="32">
        <v>95.402867283151068</v>
      </c>
      <c r="D18" s="32">
        <v>-7.227484272277704</v>
      </c>
      <c r="E18" s="32">
        <v>3.0523499772437099E-7</v>
      </c>
      <c r="F18" s="32">
        <v>-887.37615987852064</v>
      </c>
      <c r="G18" s="32">
        <v>-491.66928575982234</v>
      </c>
      <c r="H18" s="32">
        <v>-887.37615987852064</v>
      </c>
      <c r="I18" s="32">
        <v>-491.66928575982234</v>
      </c>
    </row>
    <row r="19" spans="1:9" x14ac:dyDescent="0.25">
      <c r="A19" s="32" t="s">
        <v>35</v>
      </c>
      <c r="B19" s="32">
        <v>5.4941280009836287E-2</v>
      </c>
      <c r="C19" s="32">
        <v>7.2339148634055953E-2</v>
      </c>
      <c r="D19" s="32">
        <v>0.75949580617501122</v>
      </c>
      <c r="E19" s="32">
        <v>0.45561780315595468</v>
      </c>
      <c r="F19" s="32">
        <v>-9.5080932097438647E-2</v>
      </c>
      <c r="G19" s="32">
        <v>0.20496349211711121</v>
      </c>
      <c r="H19" s="32">
        <v>-9.5080932097438647E-2</v>
      </c>
      <c r="I19" s="32">
        <v>0.20496349211711121</v>
      </c>
    </row>
    <row r="20" spans="1:9" x14ac:dyDescent="0.25">
      <c r="A20" s="32" t="s">
        <v>36</v>
      </c>
      <c r="B20" s="32">
        <v>-1.3013668665867064</v>
      </c>
      <c r="C20" s="32">
        <v>1.627450021412028</v>
      </c>
      <c r="D20" s="32">
        <v>-0.79963553378898766</v>
      </c>
      <c r="E20" s="32">
        <v>0.43247165513329455</v>
      </c>
      <c r="F20" s="32">
        <v>-4.6764916353529413</v>
      </c>
      <c r="G20" s="32">
        <v>2.0737579021795289</v>
      </c>
      <c r="H20" s="32">
        <v>-4.6764916353529413</v>
      </c>
      <c r="I20" s="32">
        <v>2.0737579021795289</v>
      </c>
    </row>
    <row r="21" spans="1:9" ht="15.75" thickBot="1" x14ac:dyDescent="0.3">
      <c r="A21" s="33" t="s">
        <v>37</v>
      </c>
      <c r="B21" s="33">
        <v>152.4563672637006</v>
      </c>
      <c r="C21" s="33">
        <v>73.86296236669105</v>
      </c>
      <c r="D21" s="33">
        <v>2.0640434986459697</v>
      </c>
      <c r="E21" s="33">
        <v>5.1003698192174263E-2</v>
      </c>
      <c r="F21" s="33">
        <v>-0.72604110418856749</v>
      </c>
      <c r="G21" s="33">
        <v>305.63877563158974</v>
      </c>
      <c r="H21" s="33">
        <v>-0.72604110418856749</v>
      </c>
      <c r="I21" s="33">
        <v>305.63877563158974</v>
      </c>
    </row>
    <row r="25" spans="1:9" x14ac:dyDescent="0.25">
      <c r="A25" t="s">
        <v>67</v>
      </c>
      <c r="F25" t="s">
        <v>73</v>
      </c>
    </row>
    <row r="26" spans="1:9" ht="15.75" thickBot="1" x14ac:dyDescent="0.3"/>
    <row r="27" spans="1:9" x14ac:dyDescent="0.25">
      <c r="A27" s="34" t="s">
        <v>68</v>
      </c>
      <c r="B27" s="34" t="s">
        <v>71</v>
      </c>
      <c r="C27" s="34" t="s">
        <v>69</v>
      </c>
      <c r="D27" s="34" t="s">
        <v>72</v>
      </c>
      <c r="F27" s="34" t="s">
        <v>74</v>
      </c>
      <c r="G27" s="34" t="s">
        <v>33</v>
      </c>
    </row>
    <row r="28" spans="1:9" x14ac:dyDescent="0.25">
      <c r="A28" s="32">
        <v>1</v>
      </c>
      <c r="B28" s="32">
        <v>188848.91437411567</v>
      </c>
      <c r="C28" s="32">
        <v>3151.0856258843269</v>
      </c>
      <c r="D28" s="32">
        <v>0.63362128827134023</v>
      </c>
      <c r="F28" s="32">
        <v>1.8518518518518519</v>
      </c>
      <c r="G28" s="32">
        <v>115696</v>
      </c>
    </row>
    <row r="29" spans="1:9" x14ac:dyDescent="0.25">
      <c r="A29" s="32">
        <v>2</v>
      </c>
      <c r="B29" s="32">
        <v>187778.95482738264</v>
      </c>
      <c r="C29" s="32">
        <v>2621.0451726173633</v>
      </c>
      <c r="D29" s="32">
        <v>0.52704058729762848</v>
      </c>
      <c r="F29" s="32">
        <v>5.5555555555555554</v>
      </c>
      <c r="G29" s="32">
        <v>123888</v>
      </c>
    </row>
    <row r="30" spans="1:9" x14ac:dyDescent="0.25">
      <c r="A30" s="32">
        <v>3</v>
      </c>
      <c r="B30" s="32">
        <v>188493.83232660394</v>
      </c>
      <c r="C30" s="32">
        <v>2706.167673396063</v>
      </c>
      <c r="D30" s="32">
        <v>0.54415704651448693</v>
      </c>
      <c r="F30" s="32">
        <v>9.2592592592592595</v>
      </c>
      <c r="G30" s="32">
        <v>126080</v>
      </c>
    </row>
    <row r="31" spans="1:9" x14ac:dyDescent="0.25">
      <c r="A31" s="32">
        <v>4</v>
      </c>
      <c r="B31" s="32">
        <v>181358.58585173383</v>
      </c>
      <c r="C31" s="32">
        <v>-3758.5858517338347</v>
      </c>
      <c r="D31" s="32">
        <v>-0.75577762466726695</v>
      </c>
      <c r="F31" s="32">
        <v>12.962962962962962</v>
      </c>
      <c r="G31" s="32">
        <v>126240</v>
      </c>
    </row>
    <row r="32" spans="1:9" x14ac:dyDescent="0.25">
      <c r="A32" s="32">
        <v>5</v>
      </c>
      <c r="B32" s="32">
        <v>179755.16166812909</v>
      </c>
      <c r="C32" s="32">
        <v>-2955.1616681290907</v>
      </c>
      <c r="D32" s="32">
        <v>-0.59422483725257325</v>
      </c>
      <c r="F32" s="32">
        <v>16.666666666666668</v>
      </c>
      <c r="G32" s="32">
        <v>136000</v>
      </c>
    </row>
    <row r="33" spans="1:7" x14ac:dyDescent="0.25">
      <c r="A33" s="32">
        <v>6</v>
      </c>
      <c r="B33" s="32">
        <v>180691.27153467014</v>
      </c>
      <c r="C33" s="32">
        <v>-2291.2715346701443</v>
      </c>
      <c r="D33" s="32">
        <v>-0.46072960050703543</v>
      </c>
      <c r="F33" s="32">
        <v>20.37037037037037</v>
      </c>
      <c r="G33" s="32">
        <v>147200</v>
      </c>
    </row>
    <row r="34" spans="1:7" x14ac:dyDescent="0.25">
      <c r="A34" s="32">
        <v>7</v>
      </c>
      <c r="B34" s="32">
        <v>178521.21984697063</v>
      </c>
      <c r="C34" s="32">
        <v>2278.7801530293655</v>
      </c>
      <c r="D34" s="32">
        <v>0.45821782955974544</v>
      </c>
      <c r="F34" s="32">
        <v>24.074074074074073</v>
      </c>
      <c r="G34" s="32">
        <v>148800</v>
      </c>
    </row>
    <row r="35" spans="1:7" x14ac:dyDescent="0.25">
      <c r="A35" s="32">
        <v>8</v>
      </c>
      <c r="B35" s="32">
        <v>174553.05948624009</v>
      </c>
      <c r="C35" s="32">
        <v>646.94051375990966</v>
      </c>
      <c r="D35" s="32">
        <v>0.13008700188794051</v>
      </c>
      <c r="F35" s="32">
        <v>27.777777777777779</v>
      </c>
      <c r="G35" s="32">
        <v>150400</v>
      </c>
    </row>
    <row r="36" spans="1:7" x14ac:dyDescent="0.25">
      <c r="A36" s="32">
        <v>9</v>
      </c>
      <c r="B36" s="32">
        <v>174018.07971287359</v>
      </c>
      <c r="C36" s="32">
        <v>381.92028712641331</v>
      </c>
      <c r="D36" s="32">
        <v>7.6796651401081745E-2</v>
      </c>
      <c r="F36" s="32">
        <v>31.481481481481481</v>
      </c>
      <c r="G36" s="32">
        <v>151680</v>
      </c>
    </row>
    <row r="37" spans="1:7" x14ac:dyDescent="0.25">
      <c r="A37" s="32">
        <v>10</v>
      </c>
      <c r="B37" s="32">
        <v>173435.69560240986</v>
      </c>
      <c r="C37" s="32">
        <v>484.30439759013825</v>
      </c>
      <c r="D37" s="32">
        <v>9.738408052000154E-2</v>
      </c>
      <c r="F37" s="32">
        <v>35.18518518518519</v>
      </c>
      <c r="G37" s="32">
        <v>152000</v>
      </c>
    </row>
    <row r="38" spans="1:7" x14ac:dyDescent="0.25">
      <c r="A38" s="32">
        <v>11</v>
      </c>
      <c r="B38" s="32">
        <v>173150.81424982677</v>
      </c>
      <c r="C38" s="32">
        <v>-350.81424982676981</v>
      </c>
      <c r="D38" s="32">
        <v>-7.0541839641948684E-2</v>
      </c>
      <c r="F38" s="32">
        <v>38.888888888888893</v>
      </c>
      <c r="G38" s="32">
        <v>152800</v>
      </c>
    </row>
    <row r="39" spans="1:7" x14ac:dyDescent="0.25">
      <c r="A39" s="32">
        <v>12</v>
      </c>
      <c r="B39" s="32">
        <v>164482.88936694516</v>
      </c>
      <c r="C39" s="32">
        <v>-1282.8893669451645</v>
      </c>
      <c r="D39" s="32">
        <v>-0.25796379721204021</v>
      </c>
      <c r="F39" s="32">
        <v>42.592592592592595</v>
      </c>
      <c r="G39" s="32">
        <v>159200</v>
      </c>
    </row>
    <row r="40" spans="1:7" x14ac:dyDescent="0.25">
      <c r="A40" s="32">
        <v>13</v>
      </c>
      <c r="B40" s="32">
        <v>163981.42598460862</v>
      </c>
      <c r="C40" s="32">
        <v>-2381.4259846086206</v>
      </c>
      <c r="D40" s="32">
        <v>-0.47885788564285431</v>
      </c>
      <c r="F40" s="32">
        <v>46.296296296296298</v>
      </c>
      <c r="G40" s="32">
        <v>160800</v>
      </c>
    </row>
    <row r="41" spans="1:7" x14ac:dyDescent="0.25">
      <c r="A41" s="32">
        <v>14</v>
      </c>
      <c r="B41" s="32">
        <v>165916.90243958571</v>
      </c>
      <c r="C41" s="32">
        <v>-4316.9024395857123</v>
      </c>
      <c r="D41" s="32">
        <v>-0.86804409967258689</v>
      </c>
      <c r="F41" s="32">
        <v>50</v>
      </c>
      <c r="G41" s="32">
        <v>161600</v>
      </c>
    </row>
    <row r="42" spans="1:7" x14ac:dyDescent="0.25">
      <c r="A42" s="32">
        <v>15</v>
      </c>
      <c r="B42" s="32">
        <v>166144.20450253767</v>
      </c>
      <c r="C42" s="32">
        <v>-5344.2045025376719</v>
      </c>
      <c r="D42" s="32">
        <v>-1.074614321447741</v>
      </c>
      <c r="F42" s="32">
        <v>53.703703703703709</v>
      </c>
      <c r="G42" s="32">
        <v>161600</v>
      </c>
    </row>
    <row r="43" spans="1:7" x14ac:dyDescent="0.25">
      <c r="A43" s="32">
        <v>16</v>
      </c>
      <c r="B43" s="32">
        <v>162808.6866959499</v>
      </c>
      <c r="C43" s="32">
        <v>-3608.6866959499021</v>
      </c>
      <c r="D43" s="32">
        <v>-0.72563585529787811</v>
      </c>
      <c r="F43" s="32">
        <v>57.407407407407412</v>
      </c>
      <c r="G43" s="32">
        <v>163200</v>
      </c>
    </row>
    <row r="44" spans="1:7" x14ac:dyDescent="0.25">
      <c r="A44" s="32">
        <v>17</v>
      </c>
      <c r="B44" s="32">
        <v>145052.91059496789</v>
      </c>
      <c r="C44" s="32">
        <v>3747.0894050321076</v>
      </c>
      <c r="D44" s="32">
        <v>0.75346591555030296</v>
      </c>
      <c r="F44" s="32">
        <v>61.111111111111114</v>
      </c>
      <c r="G44" s="32">
        <v>172800</v>
      </c>
    </row>
    <row r="45" spans="1:7" x14ac:dyDescent="0.25">
      <c r="A45" s="32">
        <v>18</v>
      </c>
      <c r="B45" s="32">
        <v>119572.66688362251</v>
      </c>
      <c r="C45" s="32">
        <v>-3876.6668836225144</v>
      </c>
      <c r="D45" s="32">
        <v>-0.7795213956810163</v>
      </c>
      <c r="F45" s="32">
        <v>64.81481481481481</v>
      </c>
      <c r="G45" s="32">
        <v>173920</v>
      </c>
    </row>
    <row r="46" spans="1:7" x14ac:dyDescent="0.25">
      <c r="A46" s="32">
        <v>19</v>
      </c>
      <c r="B46" s="32">
        <v>139910.41333053104</v>
      </c>
      <c r="C46" s="32">
        <v>7289.5866694689612</v>
      </c>
      <c r="D46" s="32">
        <v>1.4657923791513192</v>
      </c>
      <c r="F46" s="32">
        <v>68.518518518518519</v>
      </c>
      <c r="G46" s="32">
        <v>174400</v>
      </c>
    </row>
    <row r="47" spans="1:7" x14ac:dyDescent="0.25">
      <c r="A47" s="32">
        <v>20</v>
      </c>
      <c r="B47" s="32">
        <v>139417.94152506121</v>
      </c>
      <c r="C47" s="32">
        <v>10982.058474938793</v>
      </c>
      <c r="D47" s="32">
        <v>2.2082757706113014</v>
      </c>
      <c r="F47" s="32">
        <v>72.222222222222214</v>
      </c>
      <c r="G47" s="32">
        <v>175200</v>
      </c>
    </row>
    <row r="48" spans="1:7" x14ac:dyDescent="0.25">
      <c r="A48" s="32">
        <v>21</v>
      </c>
      <c r="B48" s="32">
        <v>141874.82895483889</v>
      </c>
      <c r="C48" s="32">
        <v>10125.171045161114</v>
      </c>
      <c r="D48" s="32">
        <v>2.0359725768487147</v>
      </c>
      <c r="F48" s="32">
        <v>75.925925925925924</v>
      </c>
      <c r="G48" s="32">
        <v>176800</v>
      </c>
    </row>
    <row r="49" spans="1:7" x14ac:dyDescent="0.25">
      <c r="A49" s="32">
        <v>22</v>
      </c>
      <c r="B49" s="32">
        <v>138044.05835206644</v>
      </c>
      <c r="C49" s="32">
        <v>-2044.0583520664368</v>
      </c>
      <c r="D49" s="32">
        <v>-0.41101989603175332</v>
      </c>
      <c r="F49" s="32">
        <v>79.629629629629619</v>
      </c>
      <c r="G49" s="32">
        <v>177600</v>
      </c>
    </row>
    <row r="50" spans="1:7" x14ac:dyDescent="0.25">
      <c r="A50" s="32">
        <v>23</v>
      </c>
      <c r="B50" s="32">
        <v>133915.03931461673</v>
      </c>
      <c r="C50" s="32">
        <v>-7675.0393146167335</v>
      </c>
      <c r="D50" s="32">
        <v>-1.5432993182138164</v>
      </c>
      <c r="F50" s="32">
        <v>83.333333333333329</v>
      </c>
      <c r="G50" s="32">
        <v>178400</v>
      </c>
    </row>
    <row r="51" spans="1:7" x14ac:dyDescent="0.25">
      <c r="A51" s="32">
        <v>24</v>
      </c>
      <c r="B51" s="32">
        <v>127179.76334015554</v>
      </c>
      <c r="C51" s="32">
        <v>-3291.7633401555358</v>
      </c>
      <c r="D51" s="32">
        <v>-0.66190880728237167</v>
      </c>
      <c r="F51" s="32">
        <v>87.037037037037038</v>
      </c>
      <c r="G51" s="32">
        <v>180800</v>
      </c>
    </row>
    <row r="52" spans="1:7" x14ac:dyDescent="0.25">
      <c r="A52" s="32">
        <v>25</v>
      </c>
      <c r="B52" s="32">
        <v>133969.26014448254</v>
      </c>
      <c r="C52" s="32">
        <v>-7889.2601444825414</v>
      </c>
      <c r="D52" s="32">
        <v>-1.5863749100286328</v>
      </c>
      <c r="F52" s="32">
        <v>90.740740740740733</v>
      </c>
      <c r="G52" s="32">
        <v>190400</v>
      </c>
    </row>
    <row r="53" spans="1:7" x14ac:dyDescent="0.25">
      <c r="A53" s="32">
        <v>26</v>
      </c>
      <c r="B53" s="32">
        <v>143180.19893509345</v>
      </c>
      <c r="C53" s="32">
        <v>8499.8010649065545</v>
      </c>
      <c r="D53" s="32">
        <v>1.7091426702455157</v>
      </c>
      <c r="F53" s="32">
        <v>94.444444444444443</v>
      </c>
      <c r="G53" s="32">
        <v>191200</v>
      </c>
    </row>
    <row r="54" spans="1:7" ht="15.75" thickBot="1" x14ac:dyDescent="0.3">
      <c r="A54" s="33">
        <v>27</v>
      </c>
      <c r="B54" s="33">
        <v>154647.2201539799</v>
      </c>
      <c r="C54" s="33">
        <v>-1847.2201539798989</v>
      </c>
      <c r="D54" s="33">
        <v>-0.37143960927975511</v>
      </c>
      <c r="F54" s="33">
        <v>98.148148148148138</v>
      </c>
      <c r="G54" s="33">
        <v>192000</v>
      </c>
    </row>
  </sheetData>
  <sortState ref="G28:G54">
    <sortCondition ref="G28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1" zoomScale="85" zoomScaleNormal="85" workbookViewId="0">
      <selection activeCell="E4" sqref="E4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1.42578125" bestFit="1" customWidth="1"/>
    <col min="4" max="4" width="14.7109375" customWidth="1"/>
    <col min="5" max="5" width="20.42578125" bestFit="1" customWidth="1"/>
    <col min="6" max="6" width="26.28515625" bestFit="1" customWidth="1"/>
    <col min="8" max="8" width="11.42578125" bestFit="1" customWidth="1"/>
    <col min="9" max="9" width="18.140625" bestFit="1" customWidth="1"/>
    <col min="10" max="10" width="13.140625" bestFit="1" customWidth="1"/>
    <col min="11" max="11" width="14.5703125" bestFit="1" customWidth="1"/>
    <col min="12" max="12" width="13.140625" bestFit="1" customWidth="1"/>
    <col min="13" max="13" width="12.42578125" bestFit="1" customWidth="1"/>
    <col min="14" max="14" width="13.28515625" bestFit="1" customWidth="1"/>
    <col min="16" max="17" width="13.140625" bestFit="1" customWidth="1"/>
  </cols>
  <sheetData>
    <row r="1" spans="1:8" x14ac:dyDescent="0.25">
      <c r="B1" s="23" t="s">
        <v>38</v>
      </c>
    </row>
    <row r="2" spans="1:8" x14ac:dyDescent="0.25">
      <c r="D2" s="5"/>
    </row>
    <row r="3" spans="1:8" x14ac:dyDescent="0.25">
      <c r="A3" s="24"/>
      <c r="B3" s="10" t="s">
        <v>6</v>
      </c>
      <c r="C3" s="10" t="s">
        <v>0</v>
      </c>
      <c r="D3" s="10" t="s">
        <v>1</v>
      </c>
      <c r="E3" s="10" t="s">
        <v>2</v>
      </c>
      <c r="F3" s="10" t="s">
        <v>3</v>
      </c>
    </row>
    <row r="4" spans="1:8" x14ac:dyDescent="0.25">
      <c r="A4" s="31" t="s">
        <v>32</v>
      </c>
      <c r="B4" s="31" t="s">
        <v>33</v>
      </c>
      <c r="C4" s="31" t="s">
        <v>34</v>
      </c>
      <c r="D4" s="31" t="s">
        <v>35</v>
      </c>
      <c r="E4" s="31" t="s">
        <v>36</v>
      </c>
      <c r="F4" s="31" t="s">
        <v>37</v>
      </c>
      <c r="G4" s="31" t="s">
        <v>33</v>
      </c>
      <c r="H4" s="11"/>
    </row>
    <row r="5" spans="1:8" x14ac:dyDescent="0.25">
      <c r="A5" s="25">
        <v>1</v>
      </c>
      <c r="B5" s="26">
        <v>192000</v>
      </c>
      <c r="C5" s="27">
        <v>15</v>
      </c>
      <c r="D5" s="26">
        <v>1800000</v>
      </c>
      <c r="E5" s="28">
        <v>5800</v>
      </c>
      <c r="F5" s="28">
        <v>50</v>
      </c>
      <c r="G5" s="26">
        <v>192000</v>
      </c>
      <c r="H5" s="12"/>
    </row>
    <row r="6" spans="1:8" x14ac:dyDescent="0.25">
      <c r="A6" s="25">
        <v>2</v>
      </c>
      <c r="B6" s="26">
        <v>190400</v>
      </c>
      <c r="C6" s="27">
        <v>15</v>
      </c>
      <c r="D6" s="26">
        <v>1790000</v>
      </c>
      <c r="E6" s="28">
        <v>6200</v>
      </c>
      <c r="F6" s="28">
        <v>50</v>
      </c>
      <c r="G6" s="26">
        <v>190400</v>
      </c>
      <c r="H6" s="12"/>
    </row>
    <row r="7" spans="1:8" x14ac:dyDescent="0.25">
      <c r="A7" s="25">
        <v>3</v>
      </c>
      <c r="B7" s="26">
        <v>191200</v>
      </c>
      <c r="C7" s="27">
        <v>15</v>
      </c>
      <c r="D7" s="26">
        <v>1780000</v>
      </c>
      <c r="E7" s="28">
        <v>6400</v>
      </c>
      <c r="F7" s="28">
        <v>60</v>
      </c>
      <c r="G7" s="26">
        <v>191200</v>
      </c>
      <c r="H7" s="12"/>
    </row>
    <row r="8" spans="1:8" x14ac:dyDescent="0.25">
      <c r="A8" s="25">
        <v>4</v>
      </c>
      <c r="B8" s="26">
        <v>177600</v>
      </c>
      <c r="C8" s="27">
        <v>25</v>
      </c>
      <c r="D8" s="26">
        <v>1778000</v>
      </c>
      <c r="E8" s="28">
        <v>6500</v>
      </c>
      <c r="F8" s="28">
        <v>60</v>
      </c>
      <c r="G8" s="26">
        <v>177600</v>
      </c>
      <c r="H8" s="12"/>
    </row>
    <row r="9" spans="1:8" x14ac:dyDescent="0.25">
      <c r="A9" s="25">
        <v>5</v>
      </c>
      <c r="B9" s="26">
        <v>176800</v>
      </c>
      <c r="C9" s="27">
        <v>25</v>
      </c>
      <c r="D9" s="26">
        <v>1750000</v>
      </c>
      <c r="E9" s="28">
        <v>6550</v>
      </c>
      <c r="F9" s="28">
        <v>60</v>
      </c>
      <c r="G9" s="26">
        <v>176800</v>
      </c>
      <c r="H9" s="12"/>
    </row>
    <row r="10" spans="1:8" x14ac:dyDescent="0.25">
      <c r="A10" s="25">
        <v>6</v>
      </c>
      <c r="B10" s="26">
        <v>178400</v>
      </c>
      <c r="C10" s="27">
        <v>25</v>
      </c>
      <c r="D10" s="26">
        <v>1740000</v>
      </c>
      <c r="E10" s="28">
        <v>6580</v>
      </c>
      <c r="F10" s="28">
        <v>70</v>
      </c>
      <c r="G10" s="26">
        <v>178400</v>
      </c>
      <c r="H10" s="12"/>
    </row>
    <row r="11" spans="1:8" x14ac:dyDescent="0.25">
      <c r="A11" s="25">
        <v>7</v>
      </c>
      <c r="B11" s="26">
        <v>180800</v>
      </c>
      <c r="C11" s="27">
        <v>25</v>
      </c>
      <c r="D11" s="26">
        <v>1725000</v>
      </c>
      <c r="E11" s="28">
        <v>8200</v>
      </c>
      <c r="F11" s="28">
        <v>75</v>
      </c>
      <c r="G11" s="26">
        <v>180800</v>
      </c>
      <c r="H11" s="12"/>
    </row>
    <row r="12" spans="1:8" x14ac:dyDescent="0.25">
      <c r="A12" s="25">
        <v>8</v>
      </c>
      <c r="B12" s="26">
        <v>175200</v>
      </c>
      <c r="C12" s="27">
        <v>30</v>
      </c>
      <c r="D12" s="26">
        <v>1725000</v>
      </c>
      <c r="E12" s="28">
        <v>8600</v>
      </c>
      <c r="F12" s="28">
        <v>75</v>
      </c>
      <c r="G12" s="26">
        <v>175200</v>
      </c>
      <c r="H12" s="12"/>
    </row>
    <row r="13" spans="1:8" x14ac:dyDescent="0.25">
      <c r="A13" s="25">
        <v>9</v>
      </c>
      <c r="B13" s="26">
        <v>174400</v>
      </c>
      <c r="C13" s="27">
        <v>30</v>
      </c>
      <c r="D13" s="26">
        <v>1720000</v>
      </c>
      <c r="E13" s="28">
        <v>8800</v>
      </c>
      <c r="F13" s="28">
        <v>75</v>
      </c>
      <c r="G13" s="26">
        <v>174400</v>
      </c>
      <c r="H13" s="12"/>
    </row>
    <row r="14" spans="1:8" x14ac:dyDescent="0.25">
      <c r="A14" s="25">
        <v>10</v>
      </c>
      <c r="B14" s="26">
        <v>173920</v>
      </c>
      <c r="C14" s="27">
        <v>30</v>
      </c>
      <c r="D14" s="26">
        <v>1705000</v>
      </c>
      <c r="E14" s="28">
        <v>9200</v>
      </c>
      <c r="F14" s="28">
        <v>80</v>
      </c>
      <c r="G14" s="26">
        <v>173920</v>
      </c>
      <c r="H14" s="12"/>
    </row>
    <row r="15" spans="1:8" x14ac:dyDescent="0.25">
      <c r="A15" s="25">
        <v>11</v>
      </c>
      <c r="B15" s="26">
        <v>172800</v>
      </c>
      <c r="C15" s="27">
        <v>30</v>
      </c>
      <c r="D15" s="26">
        <v>1710000</v>
      </c>
      <c r="E15" s="28">
        <v>9630</v>
      </c>
      <c r="F15" s="28">
        <v>80</v>
      </c>
      <c r="G15" s="26">
        <v>172800</v>
      </c>
      <c r="H15" s="12"/>
    </row>
    <row r="16" spans="1:8" x14ac:dyDescent="0.25">
      <c r="A16" s="25">
        <v>12</v>
      </c>
      <c r="B16" s="26">
        <v>163200</v>
      </c>
      <c r="C16" s="27">
        <v>40</v>
      </c>
      <c r="D16" s="26">
        <v>1700000</v>
      </c>
      <c r="E16" s="28">
        <v>10570</v>
      </c>
      <c r="F16" s="28">
        <v>80</v>
      </c>
      <c r="G16" s="26">
        <v>163200</v>
      </c>
      <c r="H16" s="12"/>
    </row>
    <row r="17" spans="1:8" x14ac:dyDescent="0.25">
      <c r="A17" s="25">
        <v>13</v>
      </c>
      <c r="B17" s="26">
        <v>161600</v>
      </c>
      <c r="C17" s="27">
        <v>40</v>
      </c>
      <c r="D17" s="26">
        <v>1695000</v>
      </c>
      <c r="E17" s="28">
        <v>11330</v>
      </c>
      <c r="F17" s="28">
        <v>85</v>
      </c>
      <c r="G17" s="26">
        <v>161600</v>
      </c>
      <c r="H17" s="12"/>
    </row>
    <row r="18" spans="1:8" x14ac:dyDescent="0.25">
      <c r="A18" s="25">
        <v>14</v>
      </c>
      <c r="B18" s="26">
        <v>161600</v>
      </c>
      <c r="C18" s="27">
        <v>40</v>
      </c>
      <c r="D18" s="26">
        <v>1695000</v>
      </c>
      <c r="E18" s="28">
        <v>11600</v>
      </c>
      <c r="F18" s="28">
        <v>100</v>
      </c>
      <c r="G18" s="26">
        <v>161600</v>
      </c>
      <c r="H18" s="12"/>
    </row>
    <row r="19" spans="1:8" x14ac:dyDescent="0.25">
      <c r="A19" s="25">
        <v>15</v>
      </c>
      <c r="B19" s="26">
        <v>160800</v>
      </c>
      <c r="C19" s="27">
        <v>40</v>
      </c>
      <c r="D19" s="26">
        <v>1690000</v>
      </c>
      <c r="E19" s="28">
        <v>11800</v>
      </c>
      <c r="F19" s="28">
        <v>105</v>
      </c>
      <c r="G19" s="26">
        <v>160800</v>
      </c>
      <c r="H19" s="12"/>
    </row>
    <row r="20" spans="1:8" x14ac:dyDescent="0.25">
      <c r="A20" s="25">
        <v>16</v>
      </c>
      <c r="B20" s="26">
        <v>159200</v>
      </c>
      <c r="C20" s="27">
        <v>40</v>
      </c>
      <c r="D20" s="26">
        <v>1630000</v>
      </c>
      <c r="E20" s="28">
        <v>11830</v>
      </c>
      <c r="F20" s="28">
        <v>105</v>
      </c>
      <c r="G20" s="26">
        <v>159200</v>
      </c>
      <c r="H20" s="12"/>
    </row>
    <row r="21" spans="1:8" x14ac:dyDescent="0.25">
      <c r="A21" s="25">
        <v>17</v>
      </c>
      <c r="B21" s="26">
        <v>148800</v>
      </c>
      <c r="C21" s="27">
        <v>65</v>
      </c>
      <c r="D21" s="26">
        <v>1640000</v>
      </c>
      <c r="E21" s="28">
        <v>12650</v>
      </c>
      <c r="F21" s="28">
        <v>105</v>
      </c>
      <c r="G21" s="26">
        <v>148800</v>
      </c>
      <c r="H21" s="12"/>
    </row>
    <row r="22" spans="1:8" x14ac:dyDescent="0.25">
      <c r="A22" s="25">
        <v>18</v>
      </c>
      <c r="B22" s="26">
        <v>115696</v>
      </c>
      <c r="C22" s="27">
        <v>102</v>
      </c>
      <c r="D22" s="26">
        <v>1635000</v>
      </c>
      <c r="E22" s="28">
        <v>13000</v>
      </c>
      <c r="F22" s="28">
        <v>110</v>
      </c>
      <c r="G22" s="26">
        <v>115696</v>
      </c>
      <c r="H22" s="12"/>
    </row>
    <row r="23" spans="1:8" x14ac:dyDescent="0.25">
      <c r="A23" s="25">
        <v>19</v>
      </c>
      <c r="B23" s="26">
        <v>147200</v>
      </c>
      <c r="C23" s="27">
        <v>75</v>
      </c>
      <c r="D23" s="26">
        <v>1630000</v>
      </c>
      <c r="E23" s="28">
        <v>13224</v>
      </c>
      <c r="F23" s="28">
        <v>125</v>
      </c>
      <c r="G23" s="26">
        <v>147200</v>
      </c>
      <c r="H23" s="12"/>
    </row>
    <row r="24" spans="1:8" x14ac:dyDescent="0.25">
      <c r="A24" s="25">
        <v>20</v>
      </c>
      <c r="B24" s="26">
        <v>150400</v>
      </c>
      <c r="C24" s="27">
        <v>75</v>
      </c>
      <c r="D24" s="26">
        <v>1620000</v>
      </c>
      <c r="E24" s="28">
        <v>13766</v>
      </c>
      <c r="F24" s="28">
        <v>130</v>
      </c>
      <c r="G24" s="26">
        <v>150400</v>
      </c>
      <c r="H24" s="12"/>
    </row>
    <row r="25" spans="1:8" x14ac:dyDescent="0.25">
      <c r="A25" s="25">
        <v>21</v>
      </c>
      <c r="B25" s="26">
        <v>152000</v>
      </c>
      <c r="C25" s="27">
        <v>75</v>
      </c>
      <c r="D25" s="26">
        <v>1615000</v>
      </c>
      <c r="E25" s="28">
        <v>14010</v>
      </c>
      <c r="F25" s="28">
        <v>150</v>
      </c>
      <c r="G25" s="26">
        <v>152000</v>
      </c>
      <c r="H25" s="12"/>
    </row>
    <row r="26" spans="1:8" x14ac:dyDescent="0.25">
      <c r="A26" s="25">
        <v>22</v>
      </c>
      <c r="B26" s="26">
        <v>136000</v>
      </c>
      <c r="C26" s="27">
        <v>80</v>
      </c>
      <c r="D26" s="26">
        <v>1605000</v>
      </c>
      <c r="E26" s="28">
        <v>14468</v>
      </c>
      <c r="F26" s="28">
        <v>155</v>
      </c>
      <c r="G26" s="26">
        <v>136000</v>
      </c>
      <c r="H26" s="12"/>
    </row>
    <row r="27" spans="1:8" x14ac:dyDescent="0.25">
      <c r="A27" s="25">
        <v>23</v>
      </c>
      <c r="B27" s="26">
        <v>126240</v>
      </c>
      <c r="C27" s="27">
        <v>86</v>
      </c>
      <c r="D27" s="26">
        <v>1590000</v>
      </c>
      <c r="E27" s="28">
        <v>15000</v>
      </c>
      <c r="F27" s="28">
        <v>165</v>
      </c>
      <c r="G27" s="26">
        <v>126240</v>
      </c>
      <c r="H27" s="12"/>
    </row>
    <row r="28" spans="1:8" x14ac:dyDescent="0.25">
      <c r="A28" s="25">
        <v>24</v>
      </c>
      <c r="B28" s="26">
        <v>123888</v>
      </c>
      <c r="C28" s="27">
        <v>98</v>
      </c>
      <c r="D28" s="26">
        <v>1595000</v>
      </c>
      <c r="E28" s="28">
        <v>15200</v>
      </c>
      <c r="F28" s="28">
        <v>175</v>
      </c>
      <c r="G28" s="26">
        <v>123888</v>
      </c>
      <c r="H28" s="12"/>
    </row>
    <row r="29" spans="1:8" x14ac:dyDescent="0.25">
      <c r="A29" s="25">
        <v>25</v>
      </c>
      <c r="B29" s="26">
        <v>126080</v>
      </c>
      <c r="C29" s="27">
        <v>87</v>
      </c>
      <c r="D29" s="26">
        <v>1590000</v>
      </c>
      <c r="E29" s="28">
        <v>15600</v>
      </c>
      <c r="F29" s="28">
        <v>175</v>
      </c>
      <c r="G29" s="26">
        <v>126080</v>
      </c>
      <c r="H29" s="12"/>
    </row>
    <row r="30" spans="1:8" x14ac:dyDescent="0.25">
      <c r="A30" s="25">
        <v>26</v>
      </c>
      <c r="B30" s="26">
        <v>151680</v>
      </c>
      <c r="C30" s="27">
        <v>77</v>
      </c>
      <c r="D30" s="26">
        <v>1600000</v>
      </c>
      <c r="E30" s="28">
        <v>16000</v>
      </c>
      <c r="F30" s="28">
        <v>190</v>
      </c>
      <c r="G30" s="26">
        <v>151680</v>
      </c>
      <c r="H30" s="12"/>
    </row>
    <row r="31" spans="1:8" x14ac:dyDescent="0.25">
      <c r="A31" s="25">
        <v>27</v>
      </c>
      <c r="B31" s="26">
        <v>152800</v>
      </c>
      <c r="C31" s="27">
        <v>63</v>
      </c>
      <c r="D31" s="26">
        <v>1610000</v>
      </c>
      <c r="E31" s="28">
        <v>16200</v>
      </c>
      <c r="F31" s="28">
        <v>200</v>
      </c>
      <c r="G31" s="26">
        <v>152800</v>
      </c>
      <c r="H31" s="12"/>
    </row>
    <row r="32" spans="1:8" ht="18.75" x14ac:dyDescent="0.3">
      <c r="A32" s="7" t="s">
        <v>8</v>
      </c>
      <c r="B32" s="29">
        <f>AVERAGE(B5:B31)</f>
        <v>160026.07407407407</v>
      </c>
      <c r="C32" s="30">
        <f>AVERAGE(C5:C31)</f>
        <v>49.925925925925924</v>
      </c>
      <c r="D32" s="22"/>
      <c r="E32" s="22"/>
      <c r="F32" s="22"/>
      <c r="G32" s="22"/>
      <c r="H32" s="21"/>
    </row>
    <row r="33" spans="1:8" x14ac:dyDescent="0.25">
      <c r="A33" t="s">
        <v>75</v>
      </c>
      <c r="B33" s="37">
        <f>MAX(B5:B31)-MIN(B5:B31)</f>
        <v>76304</v>
      </c>
    </row>
    <row r="35" spans="1:8" x14ac:dyDescent="0.25">
      <c r="A35" s="1" t="s">
        <v>7</v>
      </c>
    </row>
    <row r="36" spans="1:8" x14ac:dyDescent="0.25">
      <c r="A36" s="6" t="s">
        <v>42</v>
      </c>
      <c r="B36" s="6"/>
      <c r="C36" s="6"/>
      <c r="D36" s="7"/>
      <c r="E36" s="7"/>
      <c r="H36" s="6"/>
    </row>
    <row r="37" spans="1:8" x14ac:dyDescent="0.25">
      <c r="A37" s="6" t="s">
        <v>39</v>
      </c>
      <c r="B37" s="6"/>
      <c r="C37" s="6"/>
      <c r="D37" s="7"/>
      <c r="E37" s="7"/>
      <c r="H37" s="6"/>
    </row>
    <row r="38" spans="1:8" x14ac:dyDescent="0.25">
      <c r="A38" s="6" t="s">
        <v>40</v>
      </c>
      <c r="B38" s="6"/>
      <c r="C38" s="6"/>
      <c r="D38" s="7"/>
      <c r="E38" s="7"/>
      <c r="H38" s="6"/>
    </row>
    <row r="39" spans="1:8" x14ac:dyDescent="0.25">
      <c r="A39" s="6" t="s">
        <v>41</v>
      </c>
      <c r="B39" s="6"/>
      <c r="C39" s="6"/>
      <c r="D39" s="7"/>
      <c r="E39" s="7"/>
      <c r="H3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Interest rates and home prices</vt:lpstr>
      <vt:lpstr>first</vt:lpstr>
      <vt:lpstr>second</vt:lpstr>
      <vt:lpstr>Transit demand</vt:lpstr>
    </vt:vector>
  </TitlesOfParts>
  <Company>Journalist's Resource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data for linear regressions</dc:title>
  <dc:creator>Leighton W. Kille; John Wihbey</dc:creator>
  <cp:keywords>training</cp:keywords>
  <dc:description>Data courtesy of Raju Sudhakar, Harvard Kennedy School</dc:description>
  <cp:lastModifiedBy>akshay reddy</cp:lastModifiedBy>
  <cp:lastPrinted>2008-08-25T13:51:01Z</cp:lastPrinted>
  <dcterms:created xsi:type="dcterms:W3CDTF">2008-08-22T18:04:02Z</dcterms:created>
  <dcterms:modified xsi:type="dcterms:W3CDTF">2019-04-27T12:01:01Z</dcterms:modified>
</cp:coreProperties>
</file>