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Prashant Gholap\Desktop\"/>
    </mc:Choice>
  </mc:AlternateContent>
  <bookViews>
    <workbookView xWindow="0" yWindow="0" windowWidth="16380" windowHeight="8190" tabRatio="500"/>
  </bookViews>
  <sheets>
    <sheet name="EqMatrix" sheetId="1" r:id="rId1"/>
    <sheet name="Attributes" sheetId="2" r:id="rId2"/>
    <sheet name="SFO_Common Attributes" sheetId="3" r:id="rId3"/>
    <sheet name="SFO_FM Attributes " sheetId="4" r:id="rId4"/>
  </sheets>
  <externalReferences>
    <externalReference r:id="rId5"/>
  </externalReferences>
  <definedNames>
    <definedName name="_xlnm._FilterDatabase" localSheetId="1">Attributes!$A$1:$J$84</definedName>
    <definedName name="_xlnm._FilterDatabase" localSheetId="0">EqMatrix!$A$1:$J$1</definedName>
    <definedName name="_xlnm._FilterDatabase" localSheetId="2">'SFO_Common Attributes'!$A$1:$E$61</definedName>
    <definedName name="_FilterDatabase_0" localSheetId="1">Attributes!$A$1:$J$84</definedName>
    <definedName name="_FilterDatabase_1" localSheetId="1">Attributes!$A$1:$J$84</definedName>
    <definedName name="Flux.Constantly">0</definedName>
    <definedName name="Flux.DataHasHeaders">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2" i="2" l="1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L1" i="1"/>
  <c r="E81" i="2" l="1"/>
  <c r="E80" i="2"/>
  <c r="CI1" i="1" s="1"/>
  <c r="E79" i="2"/>
  <c r="CH1" i="1" s="1"/>
  <c r="E78" i="2"/>
  <c r="CG1" i="1" s="1"/>
  <c r="E77" i="2"/>
  <c r="CF1" i="1" s="1"/>
  <c r="E76" i="2"/>
  <c r="CE1" i="1" s="1"/>
  <c r="E75" i="2"/>
  <c r="CD1" i="1" s="1"/>
  <c r="E74" i="2"/>
  <c r="CC1" i="1" s="1"/>
  <c r="E73" i="2"/>
  <c r="E72" i="2"/>
  <c r="CA1" i="1" s="1"/>
  <c r="E71" i="2"/>
  <c r="BZ1" i="1" s="1"/>
  <c r="E70" i="2"/>
  <c r="BY1" i="1" s="1"/>
  <c r="E69" i="2"/>
  <c r="E68" i="2"/>
  <c r="BW1" i="1" s="1"/>
  <c r="E67" i="2"/>
  <c r="BV1" i="1" s="1"/>
  <c r="E66" i="2"/>
  <c r="BU1" i="1" s="1"/>
  <c r="E65" i="2"/>
  <c r="E64" i="2"/>
  <c r="BS1" i="1" s="1"/>
  <c r="E63" i="2"/>
  <c r="BR1" i="1" s="1"/>
  <c r="E62" i="2"/>
  <c r="BQ1" i="1" s="1"/>
  <c r="E61" i="2"/>
  <c r="BP1" i="1" s="1"/>
  <c r="E60" i="2"/>
  <c r="BO1" i="1" s="1"/>
  <c r="E59" i="2"/>
  <c r="BN1" i="1" s="1"/>
  <c r="E58" i="2"/>
  <c r="BM1" i="1" s="1"/>
  <c r="E57" i="2"/>
  <c r="BL1" i="1" s="1"/>
  <c r="E56" i="2"/>
  <c r="BK1" i="1" s="1"/>
  <c r="E55" i="2"/>
  <c r="BJ1" i="1" s="1"/>
  <c r="E54" i="2"/>
  <c r="BI1" i="1" s="1"/>
  <c r="E53" i="2"/>
  <c r="E52" i="2"/>
  <c r="BG1" i="1" s="1"/>
  <c r="E51" i="2"/>
  <c r="BF1" i="1" s="1"/>
  <c r="E50" i="2"/>
  <c r="BE1" i="1" s="1"/>
  <c r="E49" i="2"/>
  <c r="E48" i="2"/>
  <c r="BC1" i="1" s="1"/>
  <c r="E47" i="2"/>
  <c r="BB1" i="1" s="1"/>
  <c r="E46" i="2"/>
  <c r="BA1" i="1" s="1"/>
  <c r="E45" i="2"/>
  <c r="AZ1" i="1" s="1"/>
  <c r="E44" i="2"/>
  <c r="AY1" i="1" s="1"/>
  <c r="E43" i="2"/>
  <c r="AX1" i="1" s="1"/>
  <c r="E42" i="2"/>
  <c r="AW1" i="1" s="1"/>
  <c r="E41" i="2"/>
  <c r="E40" i="2"/>
  <c r="AU1" i="1" s="1"/>
  <c r="E39" i="2"/>
  <c r="AT1" i="1" s="1"/>
  <c r="E38" i="2"/>
  <c r="AS1" i="1" s="1"/>
  <c r="E37" i="2"/>
  <c r="E36" i="2"/>
  <c r="AQ1" i="1" s="1"/>
  <c r="E35" i="2"/>
  <c r="AP1" i="1" s="1"/>
  <c r="E34" i="2"/>
  <c r="AO1" i="1" s="1"/>
  <c r="E33" i="2"/>
  <c r="E32" i="2"/>
  <c r="AM1" i="1" s="1"/>
  <c r="E31" i="2"/>
  <c r="AL1" i="1" s="1"/>
  <c r="E30" i="2"/>
  <c r="AK1" i="1" s="1"/>
  <c r="E29" i="2"/>
  <c r="AJ1" i="1" s="1"/>
  <c r="E28" i="2"/>
  <c r="AI1" i="1" s="1"/>
  <c r="E27" i="2"/>
  <c r="AH1" i="1" s="1"/>
  <c r="E26" i="2"/>
  <c r="AG1" i="1" s="1"/>
  <c r="E25" i="2"/>
  <c r="AF1" i="1" s="1"/>
  <c r="E24" i="2"/>
  <c r="AE1" i="1" s="1"/>
  <c r="E23" i="2"/>
  <c r="AD1" i="1" s="1"/>
  <c r="E22" i="2"/>
  <c r="AC1" i="1" s="1"/>
  <c r="E21" i="2"/>
  <c r="AB1" i="1" s="1"/>
  <c r="E20" i="2"/>
  <c r="AA1" i="1" s="1"/>
  <c r="E19" i="2"/>
  <c r="Z1" i="1" s="1"/>
  <c r="E18" i="2"/>
  <c r="Y1" i="1" s="1"/>
  <c r="E17" i="2"/>
  <c r="X1" i="1" s="1"/>
  <c r="E16" i="2"/>
  <c r="W1" i="1" s="1"/>
  <c r="E15" i="2"/>
  <c r="V1" i="1" s="1"/>
  <c r="E14" i="2"/>
  <c r="U1" i="1" s="1"/>
  <c r="E13" i="2"/>
  <c r="T1" i="1" s="1"/>
  <c r="E12" i="2"/>
  <c r="S1" i="1" s="1"/>
  <c r="E11" i="2"/>
  <c r="R1" i="1" s="1"/>
  <c r="E10" i="2"/>
  <c r="Q1" i="1" s="1"/>
  <c r="E9" i="2"/>
  <c r="P1" i="1" s="1"/>
  <c r="E8" i="2"/>
  <c r="O1" i="1" s="1"/>
  <c r="E7" i="2"/>
  <c r="N1" i="1" s="1"/>
  <c r="E6" i="2"/>
  <c r="M1" i="1" s="1"/>
  <c r="E5" i="2"/>
  <c r="CJ1" i="1"/>
  <c r="CB1" i="1"/>
  <c r="BX1" i="1"/>
  <c r="BT1" i="1"/>
  <c r="BH1" i="1"/>
  <c r="BD1" i="1"/>
  <c r="AV1" i="1"/>
  <c r="AR1" i="1"/>
  <c r="AN1" i="1"/>
</calcChain>
</file>

<file path=xl/sharedStrings.xml><?xml version="1.0" encoding="utf-8"?>
<sst xmlns="http://schemas.openxmlformats.org/spreadsheetml/2006/main" count="723" uniqueCount="252">
  <si>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</si>
  <si>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</si>
  <si>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</si>
  <si>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</si>
  <si>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r>
      <rPr>
        <b/>
        <sz val="11"/>
        <color rgb="FF000000"/>
        <rFont val="Arial"/>
        <family val="2"/>
        <charset val="1"/>
      </rPr>
      <t xml:space="preserve">MODEL STRUCTURE
</t>
    </r>
    <r>
      <rPr>
        <i/>
        <sz val="10"/>
        <color rgb="FF000000"/>
        <rFont val="Arial"/>
        <family val="2"/>
        <charset val="1"/>
      </rPr>
      <t>(Unit or Assembly)</t>
    </r>
  </si>
  <si>
    <r>
      <rPr>
        <b/>
        <sz val="11"/>
        <color rgb="FF000000"/>
        <rFont val="Arial"/>
        <family val="2"/>
        <charset val="1"/>
      </rPr>
      <t xml:space="preserve">DETAILS </t>
    </r>
    <r>
      <rPr>
        <b/>
        <vertAlign val="superscript"/>
        <sz val="11"/>
        <color rgb="FF000000"/>
        <rFont val="Arial"/>
        <family val="2"/>
        <charset val="1"/>
      </rPr>
      <t xml:space="preserve">3
</t>
    </r>
    <r>
      <rPr>
        <i/>
        <sz val="8"/>
        <color rgb="FF000000"/>
        <rFont val="Arial"/>
        <family val="2"/>
        <charset val="1"/>
      </rPr>
      <t>(T: Types &amp; Subtypes, A: Additional attributes, D: Further details and/or included components)</t>
    </r>
  </si>
  <si>
    <r>
      <rPr>
        <b/>
        <sz val="11"/>
        <color rgb="FF000000"/>
        <rFont val="Arial"/>
        <family val="2"/>
        <charset val="1"/>
      </rPr>
      <t xml:space="preserve">IN SCOPE?
</t>
    </r>
    <r>
      <rPr>
        <i/>
        <sz val="10"/>
        <color rgb="FF000000"/>
        <rFont val="Arial"/>
        <family val="2"/>
        <charset val="1"/>
      </rPr>
      <t xml:space="preserve"> (Yes or No)</t>
    </r>
  </si>
  <si>
    <r>
      <rPr>
        <b/>
        <sz val="11"/>
        <color rgb="FF000000"/>
        <rFont val="Arial"/>
        <family val="2"/>
        <charset val="1"/>
      </rPr>
      <t xml:space="preserve">MODEL FILE NAME
</t>
    </r>
    <r>
      <rPr>
        <i/>
        <sz val="9"/>
        <color rgb="FF000000"/>
        <rFont val="Arial"/>
        <family val="2"/>
        <charset val="1"/>
      </rPr>
      <t xml:space="preserve">(See Key Below) </t>
    </r>
    <r>
      <rPr>
        <b/>
        <sz val="11"/>
        <color rgb="FF000000"/>
        <rFont val="Arial"/>
        <family val="2"/>
        <charset val="1"/>
      </rPr>
      <t xml:space="preserve"> </t>
    </r>
  </si>
  <si>
    <t>COMMON ATTRIBUTES</t>
  </si>
  <si>
    <t>Unit</t>
  </si>
  <si>
    <t>Yes</t>
  </si>
  <si>
    <t>A: Pipe Size</t>
  </si>
  <si>
    <t>08 33 44</t>
  </si>
  <si>
    <t>23-17 21 15</t>
  </si>
  <si>
    <t>Fire Curtains (motorized)</t>
  </si>
  <si>
    <t>A/FP</t>
  </si>
  <si>
    <t>21 12 23</t>
  </si>
  <si>
    <t>23-29 25 15 19</t>
  </si>
  <si>
    <t>Fire Hose Valve</t>
  </si>
  <si>
    <t>21 11 16</t>
  </si>
  <si>
    <t>23-29 25 13</t>
  </si>
  <si>
    <t>Fire Hydrant</t>
  </si>
  <si>
    <t>23-29 25 15 19 11</t>
  </si>
  <si>
    <t>Fire Riser Assembly and Flow Switch</t>
  </si>
  <si>
    <t>FP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</si>
  <si>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</si>
  <si>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</si>
  <si>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</si>
  <si>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</si>
  <si>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</si>
  <si>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</si>
  <si>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</si>
  <si>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>Autodesk Revit ® 
Type or Instance property</t>
  </si>
  <si>
    <r>
      <rPr>
        <b/>
        <i/>
        <sz val="10"/>
        <rFont val="Arial"/>
        <family val="2"/>
        <charset val="1"/>
      </rPr>
      <t xml:space="preserve">Data Entry
Office or Field
</t>
    </r>
    <r>
      <rPr>
        <i/>
        <sz val="8"/>
        <rFont val="Arial"/>
        <family val="2"/>
        <charset val="1"/>
      </rPr>
      <t>(as applicable)</t>
    </r>
  </si>
  <si>
    <r>
      <rPr>
        <b/>
        <i/>
        <sz val="10"/>
        <rFont val="Arial"/>
        <family val="2"/>
        <charset val="1"/>
      </rPr>
      <t xml:space="preserve">Field Data Verification Required?
</t>
    </r>
    <r>
      <rPr>
        <i/>
        <sz val="8"/>
        <rFont val="Arial"/>
        <family val="2"/>
        <charset val="1"/>
      </rPr>
      <t>(as applicable)</t>
    </r>
  </si>
  <si>
    <t>Project document supplying data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</si>
  <si>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</si>
  <si>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</si>
  <si>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</si>
  <si>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</si>
  <si>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</si>
  <si>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</si>
  <si>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</si>
  <si>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</si>
  <si>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</si>
  <si>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</si>
  <si>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Revit auto-generated</t>
  </si>
  <si>
    <t>GUID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</si>
  <si>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</si>
  <si>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</si>
  <si>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</si>
  <si>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</si>
  <si>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</si>
  <si>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</si>
  <si>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</si>
  <si>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</si>
  <si>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</si>
  <si>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</si>
  <si>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</si>
  <si>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</si>
  <si>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</si>
  <si>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</si>
  <si>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</si>
  <si>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</si>
  <si>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</si>
  <si>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</si>
  <si>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>Turnover  Documents</t>
  </si>
  <si>
    <t>Unit Cost</t>
  </si>
  <si>
    <t>URL to PDF, specify location of document as applicable</t>
  </si>
  <si>
    <t>PM</t>
  </si>
  <si>
    <t>Specifications</t>
  </si>
  <si>
    <t>FS, Maintenance, PD&amp;C</t>
  </si>
  <si>
    <t>Note: current values are suggestions only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</si>
  <si>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</si>
  <si>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</si>
  <si>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</si>
  <si>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</si>
  <si>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</si>
  <si>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</si>
  <si>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</si>
  <si>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</si>
  <si>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</si>
  <si>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</si>
  <si>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</si>
  <si>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</si>
  <si>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</si>
  <si>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</si>
  <si>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</si>
  <si>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</si>
  <si>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</si>
  <si>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DATATYPE</t>
  </si>
  <si>
    <t>PARAM</t>
  </si>
  <si>
    <t>7D4C2370-9205-4327-9D8B-376D635E5ECA</t>
  </si>
  <si>
    <t xml:space="preserve">SAN_TypeDescription </t>
  </si>
  <si>
    <t>Text</t>
  </si>
  <si>
    <t>3FE212B9-AABA-48F8-A212-09B7E10B0315</t>
  </si>
  <si>
    <t>SAN_ParentChild</t>
  </si>
  <si>
    <t>C3DEA0BC-7BB7-429E-B4B1-397DA55DE363</t>
  </si>
  <si>
    <t>SAN_CreatedBy</t>
  </si>
  <si>
    <t>49A21CD3-BA1E-45A9-B9BD-7711976F36C4</t>
  </si>
  <si>
    <t>SAN_CreatedOn</t>
  </si>
  <si>
    <t>D2290BD5-7FC9-43DC-885D-D607E567C002</t>
  </si>
  <si>
    <t>SAN_AssetClass</t>
  </si>
  <si>
    <t>550D3C74-5339-4833-B2B7-07067C1E47FD</t>
  </si>
  <si>
    <t>SAN_AssetID</t>
  </si>
  <si>
    <t>6FE9932E-E8F6-441A-AB5E-9914E74744E5</t>
  </si>
  <si>
    <t>SAN_BIMUI</t>
  </si>
  <si>
    <t>A955826A-9565-41B3-BE66-83297EDFE76C</t>
  </si>
  <si>
    <t>SAN_Tag</t>
  </si>
  <si>
    <t>2B175FB9-6A26-4912-BA34-BB497C446310</t>
  </si>
  <si>
    <t>SAN_OmniClassT23Number</t>
  </si>
  <si>
    <t>43A24B04-9B4E-493F-8CF8-94BDCE7363F8</t>
  </si>
  <si>
    <t>SAN_OmniClassT23Title</t>
  </si>
  <si>
    <t>EBA72771-6A28-4335-80FF-6CD1022DEC74</t>
  </si>
  <si>
    <t>SAN_CSIMF</t>
  </si>
  <si>
    <t>C20B28D8-1640-4F0F-8806-C70FF97C8D91</t>
  </si>
  <si>
    <t>SAN_AssemblyCode</t>
  </si>
  <si>
    <t>32848038-8B25-4948-8637-337DDBBD8F36</t>
  </si>
  <si>
    <t>SAN_BuildingName</t>
  </si>
  <si>
    <t>9EF8FCC5-648F-4CEF-B605-D3804FDBD24E</t>
  </si>
  <si>
    <t>SAN_BuildingNumber</t>
  </si>
  <si>
    <t>B2053E21-0C18-4B1A-A01C-3A4FD7FDD90A</t>
  </si>
  <si>
    <t>SAN_BoardingArea</t>
  </si>
  <si>
    <t>C7A443D9-CCBB-4E64-BC02-5B662D20EB11</t>
  </si>
  <si>
    <t>SAN_LevelNumber</t>
  </si>
  <si>
    <t>765F0337-1880-4480-BD77-0B2FE83AACDD</t>
  </si>
  <si>
    <t>SAN_RoomNumber</t>
  </si>
  <si>
    <t>3B14A0AF-86B4-4859-95E1-04F5F397ABF3</t>
  </si>
  <si>
    <t>SAN_RoomName</t>
  </si>
  <si>
    <t>2F450F91-6038-4DE6-9709-CD61875BA2AF</t>
  </si>
  <si>
    <t>SAN_AreaServed</t>
  </si>
  <si>
    <t>2094418A-B5C0-4660-98BD-FB697F14B403</t>
  </si>
  <si>
    <t>SAN_AssetType</t>
  </si>
  <si>
    <t>CF0EEAD7-416F-43C9-A8F3-83220B46D528</t>
  </si>
  <si>
    <t>SAN_Manufacturer</t>
  </si>
  <si>
    <t>96F61C70-20F2-4F28-AD76-3AD09017416E</t>
  </si>
  <si>
    <t>SAN_ModelNumber</t>
  </si>
  <si>
    <t>FDB401A5-383B-4C52-8CCA-FC4CD84CAC36</t>
  </si>
  <si>
    <t>SAN_SerialNumber</t>
  </si>
  <si>
    <t>5599078E-00CF-4333-96F2-4B7A5CB405E5</t>
  </si>
  <si>
    <t>SAN_ExpectedLife</t>
  </si>
  <si>
    <t>3DDA61D3-303A-4635-B8DE-93670280629B</t>
  </si>
  <si>
    <t>SAN_InstallDate</t>
  </si>
  <si>
    <t>C9E4D66F-7DC9-4D94-983B-8CF650896F26</t>
  </si>
  <si>
    <t xml:space="preserve">SAN_ModelYear </t>
  </si>
  <si>
    <t>58CB8F87-FA00-484C-B747-1176C4CA7C42</t>
  </si>
  <si>
    <t xml:space="preserve">SAN_AssetHeight </t>
  </si>
  <si>
    <t>5080A2A8-30DB-4E6B-A997-17CA8C2DBE8B</t>
  </si>
  <si>
    <t>SAN_AssetWeight</t>
  </si>
  <si>
    <t>D71851A6-38A3-4BE8-882B-86BE4E1588C3</t>
  </si>
  <si>
    <t>SAN_Barcode</t>
  </si>
  <si>
    <t>98A56591-AE72-4218-A326-FCDF803E93D3</t>
  </si>
  <si>
    <t>SAN_RFID</t>
  </si>
  <si>
    <t>DD80C316-C775-4CFB-9A4D-2CA14F6ACFC3</t>
  </si>
  <si>
    <t xml:space="preserve">SAN_Contractor </t>
  </si>
  <si>
    <t>22286F0C-C5C6-4EC6-A051-436F72B6272F</t>
  </si>
  <si>
    <t>SAN_ReplacementCost</t>
  </si>
  <si>
    <t>60608A39-ACDB-46B3-A379-F4CF0448026F</t>
  </si>
  <si>
    <t>SAN_SubmittalItem</t>
  </si>
  <si>
    <t>A3C35DE4-C9B8-4FC9-BC14-6CDBAD16BDC4</t>
  </si>
  <si>
    <t>SAN_O&amp;MManual</t>
  </si>
  <si>
    <t>C1E864D2-3FE3-4F81-A210-5DE398A1B9A5</t>
  </si>
  <si>
    <t>SAN_PartsList</t>
  </si>
  <si>
    <t>B8707E04-ADCC-47CF-809E-EC4C597F89FC</t>
  </si>
  <si>
    <t>SAN_CommisioningReport</t>
  </si>
  <si>
    <t>5DCB0649-3A0E-4336-8EB9-AFC213A7786F</t>
  </si>
  <si>
    <t>SAN_WarrantyGuarantorParts</t>
  </si>
  <si>
    <t>BEB66383-D14A-495F-B0D8-83A35BD403E1</t>
  </si>
  <si>
    <t>SAN_WarrantyDurationParts</t>
  </si>
  <si>
    <t>BF7BB53D-DE53-45EB-AA8A-EEB066EA2A66</t>
  </si>
  <si>
    <t>SAN_WarrantyGuarantorLabor</t>
  </si>
  <si>
    <t>D2B78EB4-C961-4BC1-BF0E-2BCE3511FE8A</t>
  </si>
  <si>
    <t>SAN_WarrantyDurationLabor</t>
  </si>
  <si>
    <t>61D60CC5-12B6-409F-8112-919A1AFF183B</t>
  </si>
  <si>
    <t>SAN_WarrantyDescription</t>
  </si>
  <si>
    <t>76D8970E-C2E0-4718-A13A-CD06DD7C220B</t>
  </si>
  <si>
    <t>SAN_WarrantyStartDate</t>
  </si>
  <si>
    <t>29878CBE-6FFF-456B-8598-339CD28ED73C</t>
  </si>
  <si>
    <t>SAN_WarrantyEndDate</t>
  </si>
  <si>
    <t>9F84BFEA-65E1-45D0-8917-07E10B2F788F</t>
  </si>
  <si>
    <t>SAN_WarrantySpecSection</t>
  </si>
  <si>
    <t>47169BD9-D4A1-4DFA-A76D-91E3107B0B6D</t>
  </si>
  <si>
    <t>SAN_SustainabilityPerformanceSpec</t>
  </si>
  <si>
    <t>BA1907EE-C643-4157-AD6E-A62D3350E1E6</t>
  </si>
  <si>
    <t>SAN_AccessibilityPerformanceSpec</t>
  </si>
  <si>
    <t>D3DCCF36-8B42-4915-BC82-257F57B4EA78</t>
  </si>
  <si>
    <t>SAN_CodePerformanceSpec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</si>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</sst>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i/>
      <sz val="8"/>
      <color rgb="FF000000"/>
      <name val="Arial"/>
      <family val="2"/>
      <charset val="1"/>
    </font>
    <font>
      <i/>
      <sz val="9"/>
      <color rgb="FF00000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F7F7F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i/>
      <sz val="10"/>
      <name val="Arial"/>
      <family val="2"/>
      <charset val="1"/>
    </font>
    <font>
      <i/>
      <sz val="8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7F7F7F"/>
      <name val="Arial"/>
      <family val="2"/>
      <charset val="1"/>
    </font>
    <font>
      <sz val="10"/>
      <color rgb="FF222222"/>
      <name val="Arial Unicode MS"/>
      <family val="2"/>
      <charset val="1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C0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FFC000"/>
        <bgColor rgb="FFFFE699"/>
      </patternFill>
    </fill>
    <fill>
      <patternFill patternType="solid">
        <fgColor rgb="FFE7E6E6"/>
        <bgColor rgb="FFEDEDED"/>
      </patternFill>
    </fill>
    <fill>
      <patternFill patternType="solid">
        <fgColor rgb="FFBFBFC0"/>
        <bgColor rgb="FFD0CECE"/>
      </patternFill>
    </fill>
    <fill>
      <patternFill patternType="solid">
        <fgColor rgb="FFE2F0D9"/>
        <bgColor rgb="FFE7E6E6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DDDDD"/>
      </patternFill>
    </fill>
    <fill>
      <patternFill patternType="solid">
        <fgColor rgb="FFDEEBF7"/>
        <bgColor rgb="FFD7E7F5"/>
      </patternFill>
    </fill>
    <fill>
      <patternFill patternType="solid">
        <fgColor rgb="FFEDEDED"/>
        <bgColor rgb="FFEAF3FA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7E7F5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0" fillId="2" borderId="1"/>
    <xf numFmtId="0" fontId="22" fillId="15" borderId="1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textRotation="90"/>
    </xf>
    <xf numFmtId="0" fontId="1" fillId="0" borderId="0" xfId="0" applyFont="1" applyAlignment="1">
      <alignment textRotation="90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textRotation="90" wrapText="1"/>
    </xf>
    <xf numFmtId="0" fontId="2" fillId="4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right" vertical="center" textRotation="90" wrapText="1"/>
    </xf>
    <xf numFmtId="0" fontId="10" fillId="0" borderId="2" xfId="0" applyFont="1" applyBorder="1" applyAlignment="1">
      <alignment horizontal="center" textRotation="90" wrapText="1"/>
    </xf>
    <xf numFmtId="0" fontId="2" fillId="0" borderId="0" xfId="0" applyFont="1" applyAlignment="1">
      <alignment horizontal="center" wrapText="1"/>
    </xf>
    <xf numFmtId="0" fontId="10" fillId="2" borderId="3" xfId="1" applyBorder="1"/>
    <xf numFmtId="0" fontId="10" fillId="2" borderId="4" xfId="1" applyBorder="1"/>
    <xf numFmtId="0" fontId="10" fillId="2" borderId="1" xfId="1" applyFont="1"/>
    <xf numFmtId="0" fontId="10" fillId="2" borderId="1" xfId="1"/>
    <xf numFmtId="0" fontId="10" fillId="2" borderId="1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 textRotation="90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vertical="center" textRotation="90"/>
    </xf>
    <xf numFmtId="0" fontId="1" fillId="5" borderId="6" xfId="0" applyFont="1" applyFill="1" applyBorder="1" applyAlignment="1">
      <alignment vertical="center" textRotation="90"/>
    </xf>
    <xf numFmtId="0" fontId="1" fillId="0" borderId="0" xfId="0" applyFont="1" applyBorder="1" applyAlignment="1">
      <alignment vertical="center"/>
    </xf>
    <xf numFmtId="0" fontId="11" fillId="0" borderId="0" xfId="0" applyFont="1" applyBorder="1"/>
    <xf numFmtId="0" fontId="11" fillId="0" borderId="0" xfId="0" applyFont="1" applyBorder="1" applyAlignment="1"/>
    <xf numFmtId="0" fontId="12" fillId="0" borderId="0" xfId="0" applyFont="1" applyBorder="1" applyProtection="1"/>
    <xf numFmtId="0" fontId="11" fillId="0" borderId="0" xfId="0" applyFont="1" applyBorder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 applyProtection="1">
      <alignment horizontal="center" vertical="center"/>
    </xf>
    <xf numFmtId="0" fontId="12" fillId="0" borderId="1" xfId="0" applyFont="1" applyBorder="1" applyProtection="1"/>
    <xf numFmtId="0" fontId="10" fillId="6" borderId="1" xfId="0" applyFont="1" applyFill="1" applyBorder="1" applyProtection="1"/>
    <xf numFmtId="0" fontId="11" fillId="0" borderId="1" xfId="0" applyFont="1" applyBorder="1" applyAlignment="1">
      <alignment horizontal="center"/>
    </xf>
    <xf numFmtId="0" fontId="12" fillId="0" borderId="3" xfId="0" applyFont="1" applyBorder="1" applyProtection="1"/>
    <xf numFmtId="0" fontId="10" fillId="6" borderId="3" xfId="0" applyFont="1" applyFill="1" applyBorder="1" applyProtection="1"/>
    <xf numFmtId="0" fontId="12" fillId="0" borderId="4" xfId="0" applyFont="1" applyBorder="1" applyProtection="1"/>
    <xf numFmtId="0" fontId="10" fillId="6" borderId="4" xfId="0" applyFont="1" applyFill="1" applyBorder="1" applyProtection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2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21" fillId="0" borderId="0" xfId="0" applyFont="1" applyAlignment="1">
      <alignment horizontal="left" vertical="center"/>
    </xf>
    <xf numFmtId="0" fontId="0" fillId="7" borderId="8" xfId="0" applyFont="1" applyFill="1" applyBorder="1"/>
    <xf numFmtId="0" fontId="0" fillId="8" borderId="8" xfId="0" applyFont="1" applyFill="1" applyBorder="1"/>
    <xf numFmtId="0" fontId="0" fillId="9" borderId="8" xfId="0" applyFont="1" applyFill="1" applyBorder="1"/>
    <xf numFmtId="0" fontId="0" fillId="2" borderId="8" xfId="0" applyFont="1" applyFill="1" applyBorder="1"/>
    <xf numFmtId="0" fontId="0" fillId="10" borderId="8" xfId="0" applyFont="1" applyFill="1" applyBorder="1"/>
    <xf numFmtId="0" fontId="0" fillId="11" borderId="8" xfId="0" applyFont="1" applyFill="1" applyBorder="1"/>
    <xf numFmtId="0" fontId="0" fillId="7" borderId="9" xfId="0" applyFont="1" applyFill="1" applyBorder="1"/>
    <xf numFmtId="0" fontId="0" fillId="7" borderId="0" xfId="0" applyFont="1" applyFill="1" applyBorder="1"/>
    <xf numFmtId="0" fontId="23" fillId="13" borderId="2" xfId="0" applyFont="1" applyFill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left" vertical="center"/>
    </xf>
    <xf numFmtId="0" fontId="22" fillId="15" borderId="1" xfId="2" applyFont="1"/>
    <xf numFmtId="0" fontId="22" fillId="15" borderId="3" xfId="2" applyFont="1" applyBorder="1"/>
    <xf numFmtId="0" fontId="22" fillId="15" borderId="4" xfId="2" applyFont="1" applyBorder="1"/>
    <xf numFmtId="0" fontId="26" fillId="0" borderId="0" xfId="0" applyFont="1" applyFill="1" applyBorder="1" applyAlignment="1"/>
    <xf numFmtId="0" fontId="27" fillId="0" borderId="0" xfId="0" applyFont="1" applyAlignment="1">
      <alignment vertical="top"/>
    </xf>
    <xf numFmtId="0" fontId="28" fillId="13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30" fillId="14" borderId="1" xfId="0" applyFont="1" applyFill="1" applyBorder="1" applyAlignment="1">
      <alignment horizontal="center" vertical="center" wrapText="1"/>
    </xf>
    <xf numFmtId="0" fontId="22" fillId="15" borderId="1" xfId="2" applyFont="1" applyAlignment="1">
      <alignment horizontal="center"/>
    </xf>
    <xf numFmtId="0" fontId="22" fillId="15" borderId="3" xfId="2" applyFont="1" applyBorder="1" applyAlignment="1">
      <alignment horizontal="center"/>
    </xf>
    <xf numFmtId="0" fontId="22" fillId="15" borderId="4" xfId="2" applyFont="1" applyBorder="1" applyAlignment="1">
      <alignment horizontal="center"/>
    </xf>
    <xf numFmtId="0" fontId="26" fillId="0" borderId="0" xfId="0" applyFont="1" applyBorder="1"/>
    <xf numFmtId="0" fontId="14" fillId="4" borderId="1" xfId="0" applyFont="1" applyFill="1" applyBorder="1" applyAlignment="1">
      <alignment horizontal="center" vertical="center" wrapText="1"/>
    </xf>
  </cellXfs>
  <cellStyles count="3">
    <cellStyle name="Do not Edit" xfId="2"/>
    <cellStyle name="Explanatory Text" xfId="1" builtinId="53" customBuiltin="1"/>
    <cellStyle name="Normal" xfId="0" builtinId="0"/>
  </cellStyles>
  <dxfs count="14">
    <dxf>
      <font>
        <color rgb="FFFFFFFF"/>
      </font>
      <fill>
        <patternFill>
          <bgColor rgb="FFFFE699"/>
        </patternFill>
      </fill>
    </dxf>
    <dxf>
      <font>
        <color rgb="FFFFFFFF"/>
      </font>
      <fill>
        <patternFill>
          <bgColor rgb="FFFFE699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rgb="FFFFFFFF"/>
      </font>
      <fill>
        <patternFill>
          <bgColor rgb="FF2B6CA7"/>
        </patternFill>
      </fill>
    </dxf>
    <dxf>
      <font>
        <color rgb="FFFFFFFF"/>
      </font>
      <fill>
        <patternFill>
          <bgColor rgb="FF254075"/>
        </patternFill>
      </fill>
    </dxf>
    <dxf>
      <font>
        <color rgb="FFFFE699"/>
      </font>
      <fill>
        <patternFill>
          <bgColor rgb="FF1C3058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ont>
        <color rgb="FFFFFFFF"/>
      </font>
      <fill>
        <patternFill>
          <bgColor rgb="FF1F4E79"/>
        </patternFill>
      </fill>
    </dxf>
    <dxf>
      <fill>
        <patternFill>
          <bgColor rgb="FFDEEBF7"/>
        </patternFill>
      </fill>
    </dxf>
    <dxf>
      <font>
        <color rgb="FFFFFFFF"/>
      </font>
      <fill>
        <patternFill>
          <bgColor rgb="FF8FAADC"/>
        </patternFill>
      </fill>
    </dxf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CC"/>
      <rgbColor rgb="FFFF00FF"/>
      <rgbColor rgb="FF00FFFF"/>
      <rgbColor rgb="FFC00000"/>
      <rgbColor rgb="FF006600"/>
      <rgbColor rgb="FF000080"/>
      <rgbColor rgb="FF996600"/>
      <rgbColor rgb="FF800080"/>
      <rgbColor rgb="FF1F4E79"/>
      <rgbColor rgb="FFBFBFC0"/>
      <rgbColor rgb="FF808080"/>
      <rgbColor rgb="FF8FAADC"/>
      <rgbColor rgb="FF993366"/>
      <rgbColor rgb="FFFFFFCC"/>
      <rgbColor rgb="FFDEEBF7"/>
      <rgbColor rgb="FF660066"/>
      <rgbColor rgb="FFE7E6E6"/>
      <rgbColor rgb="FF2B6CA7"/>
      <rgbColor rgb="FFD6DCE5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AF3FA"/>
      <rgbColor rgb="FFCCFFCC"/>
      <rgbColor rgb="FFFFE699"/>
      <rgbColor rgb="FF9DC3E6"/>
      <rgbColor rgb="FFDDDDDD"/>
      <rgbColor rgb="FFD0CECE"/>
      <rgbColor rgb="FFFFCCCC"/>
      <rgbColor rgb="FF2E75B6"/>
      <rgbColor rgb="FF70A8DA"/>
      <rgbColor rgb="FFE2F0D9"/>
      <rgbColor rgb="FFFFC000"/>
      <rgbColor rgb="FFDAE3F3"/>
      <rgbColor rgb="FFEDEDED"/>
      <rgbColor rgb="FF666699"/>
      <rgbColor rgb="FF7F7F7F"/>
      <rgbColor rgb="FF1C3058"/>
      <rgbColor rgb="FFD7E7F5"/>
      <rgbColor rgb="FF003300"/>
      <rgbColor rgb="FF222222"/>
      <rgbColor rgb="FF993300"/>
      <rgbColor rgb="FF993366"/>
      <rgbColor rgb="FF2540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304920</xdr:colOff>
      <xdr:row>2</xdr:row>
      <xdr:rowOff>76320</xdr:rowOff>
    </xdr:from>
    <xdr:to>
      <xdr:col>5</xdr:col>
      <xdr:colOff>741600</xdr:colOff>
      <xdr:row>2</xdr:row>
      <xdr:rowOff>513000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84296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3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314280</xdr:colOff>
      <xdr:row>2</xdr:row>
      <xdr:rowOff>76320</xdr:rowOff>
    </xdr:from>
    <xdr:to>
      <xdr:col>6</xdr:col>
      <xdr:colOff>750960</xdr:colOff>
      <xdr:row>2</xdr:row>
      <xdr:rowOff>513000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18252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4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419040</xdr:colOff>
      <xdr:row>2</xdr:row>
      <xdr:rowOff>76320</xdr:rowOff>
    </xdr:from>
    <xdr:to>
      <xdr:col>7</xdr:col>
      <xdr:colOff>855720</xdr:colOff>
      <xdr:row>2</xdr:row>
      <xdr:rowOff>513000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20564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5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.14.2017-DO%20NOT%20USE/SFO-BAB%20Data%20View%20Definitions%20Matrix-2016-11-2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Matrix"/>
      <sheetName val="Attributes"/>
      <sheetName val="SFO_Common Attributes"/>
      <sheetName val="SFO_FM Attributes "/>
    </sheetNames>
    <sheetDataSet>
      <sheetData sheetId="0" refreshError="1"/>
      <sheetData sheetId="1">
        <row r="5">
          <cell r="E5" t="str">
            <v xml:space="preserve">TYPE-SFO_TypeDescription </v>
          </cell>
        </row>
        <row r="6">
          <cell r="E6" t="str">
            <v>INSTANCE-SFO_ParentChild</v>
          </cell>
        </row>
        <row r="7">
          <cell r="E7" t="str">
            <v>INSTANCE-SFO_CreatedBy</v>
          </cell>
        </row>
        <row r="8">
          <cell r="E8" t="str">
            <v>INSTANCE-SFO_CreatedOn</v>
          </cell>
        </row>
        <row r="9">
          <cell r="E9" t="str">
            <v>TYPE-SFO_AssetClass</v>
          </cell>
        </row>
        <row r="10">
          <cell r="E10" t="str">
            <v>INSTANCE-SFO_AssetID</v>
          </cell>
        </row>
        <row r="11">
          <cell r="E11" t="str">
            <v>INSTANCE-SFO_BIMUI</v>
          </cell>
        </row>
        <row r="12">
          <cell r="E12" t="str">
            <v>INSTANCE-SFO_Tag</v>
          </cell>
        </row>
        <row r="13">
          <cell r="E13" t="str">
            <v>TYPE-SFO_OmniClassT23Number</v>
          </cell>
        </row>
        <row r="14">
          <cell r="E14" t="str">
            <v>TYPE-SFO_OmniClassT23Title</v>
          </cell>
        </row>
        <row r="15">
          <cell r="E15" t="str">
            <v>TYPE-SFO_CSIMF</v>
          </cell>
        </row>
        <row r="16">
          <cell r="E16" t="str">
            <v>TYPE-SFO_AssemblyCode</v>
          </cell>
        </row>
        <row r="17">
          <cell r="E17" t="str">
            <v>INSTANCE-SFO_BuildingName</v>
          </cell>
        </row>
        <row r="18">
          <cell r="E18" t="str">
            <v>INSTANCE-SFO_BuildingNumber</v>
          </cell>
        </row>
        <row r="19">
          <cell r="E19" t="str">
            <v>INSTANCE-SFO_BoardingArea</v>
          </cell>
        </row>
        <row r="20">
          <cell r="E20" t="str">
            <v>INSTANCE-SFO_LevelNumber</v>
          </cell>
        </row>
        <row r="21">
          <cell r="E21" t="str">
            <v>INSTANCE-SFO_RoomNumber</v>
          </cell>
        </row>
        <row r="22">
          <cell r="E22" t="str">
            <v>INSTANCE-SFO_RoomName</v>
          </cell>
        </row>
        <row r="23">
          <cell r="E23" t="str">
            <v>INSTANCE-SFO_AreaServed</v>
          </cell>
        </row>
        <row r="24">
          <cell r="E24" t="str">
            <v>TYPE-SFO_AssetType</v>
          </cell>
        </row>
        <row r="25">
          <cell r="E25" t="str">
            <v>TYPE-SFO_Manufacturer</v>
          </cell>
        </row>
        <row r="26">
          <cell r="E26" t="str">
            <v>TYPE-SFO_ModelNumber</v>
          </cell>
        </row>
        <row r="27">
          <cell r="E27" t="str">
            <v>INSTANCE-SFO_SerialNumber</v>
          </cell>
        </row>
        <row r="28">
          <cell r="E28" t="str">
            <v>TYPE-SFO_ExpectedLife</v>
          </cell>
        </row>
        <row r="29">
          <cell r="E29" t="str">
            <v>INSTANCE-SFO_InstallDate</v>
          </cell>
        </row>
        <row r="30">
          <cell r="E30" t="str">
            <v xml:space="preserve">INSTANCE-SFO_ModelYear </v>
          </cell>
        </row>
        <row r="31">
          <cell r="E31" t="str">
            <v xml:space="preserve">TYPE-SFO_AssetHeight </v>
          </cell>
        </row>
        <row r="32">
          <cell r="E32" t="str">
            <v>TYPE-SFO_AssetWeight</v>
          </cell>
        </row>
        <row r="33">
          <cell r="E33" t="str">
            <v>INSTANCE-SFO_Barcode</v>
          </cell>
        </row>
        <row r="34">
          <cell r="E34" t="str">
            <v>INSTANCE-SFO_RFID</v>
          </cell>
        </row>
        <row r="35">
          <cell r="E35" t="str">
            <v xml:space="preserve">INSTANCE-SFO_Contractor </v>
          </cell>
        </row>
        <row r="36">
          <cell r="E36" t="str">
            <v>TYPE-SFO_ReplacementCost</v>
          </cell>
        </row>
        <row r="37">
          <cell r="E37" t="str">
            <v>INSTANCE-SFO_SubmittalItem</v>
          </cell>
        </row>
        <row r="38">
          <cell r="E38" t="str">
            <v>TYPE-SFO_O&amp;MManual</v>
          </cell>
        </row>
        <row r="39">
          <cell r="E39" t="str">
            <v>TYPE-SFO_PartsList</v>
          </cell>
        </row>
        <row r="40">
          <cell r="E40" t="str">
            <v>INSTANCE-SFO_CommisioningReport</v>
          </cell>
        </row>
        <row r="41">
          <cell r="E41" t="str">
            <v>TYPE-SFO_WarrantyGuarantorParts</v>
          </cell>
        </row>
        <row r="42">
          <cell r="E42" t="str">
            <v>TYPE-SFO_WarrantyDurationParts</v>
          </cell>
        </row>
        <row r="43">
          <cell r="E43" t="str">
            <v>TYPE-SFO_WarrantyGuarantorLabor</v>
          </cell>
        </row>
        <row r="44">
          <cell r="E44" t="str">
            <v>TYPE-SFO_WarrantyDurationLabor</v>
          </cell>
        </row>
        <row r="45">
          <cell r="E45" t="str">
            <v>TYPE-SFO_WarrantyDescription</v>
          </cell>
        </row>
        <row r="46">
          <cell r="E46" t="str">
            <v>INSTANCE-SFO_WarrantyStartDate</v>
          </cell>
        </row>
        <row r="47">
          <cell r="E47" t="str">
            <v>INSTANCE-SFO_WarrantyEndDate</v>
          </cell>
        </row>
        <row r="48">
          <cell r="E48" t="str">
            <v>TYPE-SFO_WarrantySpecSection</v>
          </cell>
        </row>
        <row r="49">
          <cell r="E49" t="str">
            <v>TYPE-SFO_SustainabilityPerformanceSpec</v>
          </cell>
        </row>
        <row r="50">
          <cell r="E50" t="str">
            <v>TYPE-SFO_AccessibilityPerformanceSpec</v>
          </cell>
        </row>
        <row r="51">
          <cell r="E51" t="str">
            <v>TYPE-SFO_CodePerformanceSpec</v>
          </cell>
        </row>
        <row r="53">
          <cell r="E53" t="str">
            <v>TYPE-SFO_NumberofMotors</v>
          </cell>
        </row>
        <row r="54">
          <cell r="E54" t="str">
            <v>TYPE-SFO_MotorManufacturer</v>
          </cell>
        </row>
        <row r="55">
          <cell r="E55" t="str">
            <v>TYPE-SFO_MotorModelNo</v>
          </cell>
        </row>
        <row r="56">
          <cell r="E56" t="str">
            <v>TYPE-SFO_ShaftSize</v>
          </cell>
        </row>
        <row r="57">
          <cell r="E57" t="str">
            <v>TYPE-SFO_Frame</v>
          </cell>
        </row>
        <row r="58">
          <cell r="E58" t="str">
            <v>TYPE-SFO_FramePartNumber</v>
          </cell>
        </row>
        <row r="59">
          <cell r="E59" t="str">
            <v>TYPE-SFO_Size</v>
          </cell>
        </row>
        <row r="60">
          <cell r="E60" t="str">
            <v>TYPE-SFO_Control</v>
          </cell>
        </row>
        <row r="61">
          <cell r="E61" t="str">
            <v>TYPE-SFO_Power</v>
          </cell>
        </row>
        <row r="62">
          <cell r="E62" t="str">
            <v>TYPE-SFO_Voltage</v>
          </cell>
        </row>
        <row r="63">
          <cell r="E63" t="str">
            <v>TYPE-SFO_Amps</v>
          </cell>
        </row>
        <row r="64">
          <cell r="E64" t="str">
            <v>TYPE-SFO_Phase</v>
          </cell>
        </row>
        <row r="65">
          <cell r="E65" t="str">
            <v>INSTANCE-SFO_PanelFedBy</v>
          </cell>
        </row>
        <row r="66">
          <cell r="E66" t="str">
            <v>INSTANCE-SFO_Circuit</v>
          </cell>
        </row>
        <row r="67">
          <cell r="E67" t="str">
            <v>INSTANCE-SFO_PanelLocation</v>
          </cell>
        </row>
        <row r="68">
          <cell r="E68" t="str">
            <v>TYPE-SFO_Starter</v>
          </cell>
        </row>
        <row r="69">
          <cell r="E69" t="str">
            <v>TYPE-SFO_FuelType</v>
          </cell>
        </row>
        <row r="70">
          <cell r="E70" t="str">
            <v>TYPE-SFO_DriveType</v>
          </cell>
        </row>
        <row r="71">
          <cell r="E71" t="str">
            <v>TYPE-SFO_DriveBeltSize</v>
          </cell>
        </row>
        <row r="72">
          <cell r="E72" t="str">
            <v>TYPE-SFO_DriveBeltQuantity</v>
          </cell>
        </row>
        <row r="73">
          <cell r="E73" t="str">
            <v>TYPE-SFO_DriveBeltPartNumber</v>
          </cell>
        </row>
        <row r="74">
          <cell r="E74" t="str">
            <v>TYPE-SFO_PulleySize</v>
          </cell>
        </row>
        <row r="75">
          <cell r="E75" t="str">
            <v>TYPE-SFO_FanRPM</v>
          </cell>
        </row>
        <row r="76">
          <cell r="E76" t="str">
            <v>TYPE-SFO_FilterSize</v>
          </cell>
        </row>
        <row r="77">
          <cell r="E77" t="str">
            <v>TYPE-SFO_FilterQuantity</v>
          </cell>
        </row>
        <row r="78">
          <cell r="E78" t="str">
            <v>TYPE-SFO_FilterPartNumber</v>
          </cell>
        </row>
        <row r="79">
          <cell r="E79" t="str">
            <v>TYPE-SFO_Lubrication</v>
          </cell>
        </row>
        <row r="80">
          <cell r="E80" t="str">
            <v>TYPE-SFO_Refrigerant</v>
          </cell>
        </row>
        <row r="81">
          <cell r="E81" t="str">
            <v>TYPE-SFO_Capacity</v>
          </cell>
        </row>
        <row r="82">
          <cell r="E82" t="str">
            <v>TYPE-SFO_ElectricalHookup</v>
          </cell>
        </row>
      </sheetData>
      <sheetData sheetId="2">
        <row r="15">
          <cell r="C15" t="str">
            <v xml:space="preserve">SFO_TypeDescription </v>
          </cell>
          <cell r="D15" t="str">
            <v>Text</v>
          </cell>
          <cell r="E15">
            <v>1</v>
          </cell>
        </row>
        <row r="16">
          <cell r="C16" t="str">
            <v>SFO_ParentChild</v>
          </cell>
          <cell r="D16" t="str">
            <v>Text</v>
          </cell>
          <cell r="E16">
            <v>2</v>
          </cell>
        </row>
        <row r="17">
          <cell r="C17" t="str">
            <v>SFO_CreatedBy</v>
          </cell>
          <cell r="D17" t="str">
            <v>Text</v>
          </cell>
          <cell r="E17">
            <v>2</v>
          </cell>
        </row>
        <row r="18">
          <cell r="C18" t="str">
            <v>SFO_CreatedOn</v>
          </cell>
          <cell r="D18" t="str">
            <v>Text</v>
          </cell>
          <cell r="E18">
            <v>2</v>
          </cell>
        </row>
        <row r="19">
          <cell r="C19" t="str">
            <v>SFO_AssetClass</v>
          </cell>
          <cell r="D19" t="str">
            <v>Text</v>
          </cell>
          <cell r="E19">
            <v>1</v>
          </cell>
        </row>
        <row r="20">
          <cell r="C20" t="str">
            <v>SFO_AssetID</v>
          </cell>
          <cell r="D20" t="str">
            <v>Text</v>
          </cell>
          <cell r="E20">
            <v>2</v>
          </cell>
        </row>
        <row r="21">
          <cell r="C21" t="str">
            <v>SFO_BIMUI</v>
          </cell>
          <cell r="D21" t="str">
            <v>Text</v>
          </cell>
          <cell r="E21">
            <v>2</v>
          </cell>
        </row>
        <row r="22">
          <cell r="C22" t="str">
            <v>SFO_Tag</v>
          </cell>
          <cell r="D22" t="str">
            <v>Text</v>
          </cell>
          <cell r="E22">
            <v>2</v>
          </cell>
        </row>
        <row r="23">
          <cell r="C23" t="str">
            <v>SFO_OmniClassT23Number</v>
          </cell>
          <cell r="D23" t="str">
            <v>Text</v>
          </cell>
          <cell r="E23">
            <v>3</v>
          </cell>
        </row>
        <row r="24">
          <cell r="C24" t="str">
            <v>SFO_OmniClassT23Title</v>
          </cell>
          <cell r="D24" t="str">
            <v>Text</v>
          </cell>
          <cell r="E24">
            <v>3</v>
          </cell>
        </row>
        <row r="25">
          <cell r="C25" t="str">
            <v>SFO_CSIMF</v>
          </cell>
          <cell r="D25" t="str">
            <v>Text</v>
          </cell>
          <cell r="E25">
            <v>3</v>
          </cell>
        </row>
        <row r="26">
          <cell r="C26" t="str">
            <v>SFO_AssemblyCode</v>
          </cell>
          <cell r="D26" t="str">
            <v>Text</v>
          </cell>
          <cell r="E26">
            <v>3</v>
          </cell>
        </row>
        <row r="27">
          <cell r="C27" t="str">
            <v>SFO_BuildingName</v>
          </cell>
          <cell r="D27" t="str">
            <v>Text</v>
          </cell>
          <cell r="E27">
            <v>4</v>
          </cell>
        </row>
        <row r="28">
          <cell r="C28" t="str">
            <v>SFO_BuildingNumber</v>
          </cell>
          <cell r="D28" t="str">
            <v>Text</v>
          </cell>
          <cell r="E28">
            <v>4</v>
          </cell>
        </row>
        <row r="29">
          <cell r="C29" t="str">
            <v>SFO_BoardingArea</v>
          </cell>
          <cell r="D29" t="str">
            <v>Text</v>
          </cell>
          <cell r="E29">
            <v>4</v>
          </cell>
        </row>
        <row r="30">
          <cell r="C30" t="str">
            <v>SFO_LevelNumber</v>
          </cell>
          <cell r="D30" t="str">
            <v>Text</v>
          </cell>
          <cell r="E30">
            <v>4</v>
          </cell>
        </row>
        <row r="31">
          <cell r="C31" t="str">
            <v>SFO_RoomNumber</v>
          </cell>
          <cell r="D31" t="str">
            <v>Text</v>
          </cell>
          <cell r="E31">
            <v>4</v>
          </cell>
        </row>
        <row r="32">
          <cell r="C32" t="str">
            <v>SFO_RoomName</v>
          </cell>
          <cell r="D32" t="str">
            <v>Text</v>
          </cell>
          <cell r="E32">
            <v>4</v>
          </cell>
        </row>
        <row r="33">
          <cell r="C33" t="str">
            <v>SFO_AreaServed</v>
          </cell>
          <cell r="D33" t="str">
            <v>Text</v>
          </cell>
          <cell r="E33">
            <v>4</v>
          </cell>
        </row>
        <row r="34">
          <cell r="C34" t="str">
            <v>SFO_AssetType</v>
          </cell>
          <cell r="D34" t="str">
            <v>Text</v>
          </cell>
          <cell r="E34">
            <v>5</v>
          </cell>
        </row>
        <row r="35">
          <cell r="C35" t="str">
            <v>SFO_Manufacturer</v>
          </cell>
          <cell r="D35" t="str">
            <v>Text</v>
          </cell>
          <cell r="E35">
            <v>5</v>
          </cell>
        </row>
        <row r="36">
          <cell r="C36" t="str">
            <v>SFO_ModelNumber</v>
          </cell>
          <cell r="D36" t="str">
            <v>Text</v>
          </cell>
          <cell r="E36">
            <v>5</v>
          </cell>
        </row>
        <row r="37">
          <cell r="C37" t="str">
            <v>SFO_SerialNumber</v>
          </cell>
          <cell r="D37" t="str">
            <v>Text</v>
          </cell>
          <cell r="E37">
            <v>6</v>
          </cell>
        </row>
        <row r="38">
          <cell r="C38" t="str">
            <v>SFO_ExpectedLife</v>
          </cell>
          <cell r="D38" t="str">
            <v>Text</v>
          </cell>
          <cell r="E38">
            <v>5</v>
          </cell>
        </row>
        <row r="39">
          <cell r="C39" t="str">
            <v>SFO_InstallDate</v>
          </cell>
          <cell r="D39" t="str">
            <v>Text</v>
          </cell>
          <cell r="E39">
            <v>6</v>
          </cell>
        </row>
        <row r="40">
          <cell r="C40" t="str">
            <v xml:space="preserve">SFO_ModelYear </v>
          </cell>
          <cell r="D40" t="str">
            <v>Text</v>
          </cell>
          <cell r="E40">
            <v>6</v>
          </cell>
        </row>
        <row r="41">
          <cell r="C41" t="str">
            <v xml:space="preserve">SFO_AssetHeight </v>
          </cell>
          <cell r="D41" t="str">
            <v>Text</v>
          </cell>
          <cell r="E41">
            <v>5</v>
          </cell>
        </row>
        <row r="42">
          <cell r="C42" t="str">
            <v>SFO_AssetWeight</v>
          </cell>
          <cell r="D42" t="str">
            <v>Text</v>
          </cell>
          <cell r="E42">
            <v>5</v>
          </cell>
        </row>
        <row r="43">
          <cell r="C43" t="str">
            <v>SFO_Barcode</v>
          </cell>
          <cell r="D43" t="str">
            <v>Text</v>
          </cell>
          <cell r="E43">
            <v>6</v>
          </cell>
        </row>
        <row r="44">
          <cell r="C44" t="str">
            <v>SFO_RFID</v>
          </cell>
          <cell r="D44" t="str">
            <v>Text</v>
          </cell>
          <cell r="E44">
            <v>6</v>
          </cell>
        </row>
        <row r="45">
          <cell r="C45" t="str">
            <v xml:space="preserve">SFO_Contractor </v>
          </cell>
          <cell r="D45" t="str">
            <v>Text</v>
          </cell>
          <cell r="E45">
            <v>8</v>
          </cell>
        </row>
        <row r="46">
          <cell r="C46" t="str">
            <v>SFO_ReplacementCost</v>
          </cell>
          <cell r="D46" t="str">
            <v>Text</v>
          </cell>
          <cell r="E46">
            <v>7</v>
          </cell>
        </row>
        <row r="47">
          <cell r="C47" t="str">
            <v>SFO_SubmittalItem</v>
          </cell>
          <cell r="D47" t="str">
            <v>Text</v>
          </cell>
          <cell r="E47">
            <v>8</v>
          </cell>
        </row>
        <row r="48">
          <cell r="C48" t="str">
            <v>SFO_O&amp;MManual</v>
          </cell>
          <cell r="D48" t="str">
            <v>Text</v>
          </cell>
          <cell r="E48">
            <v>7</v>
          </cell>
        </row>
        <row r="49">
          <cell r="C49" t="str">
            <v>SFO_PartsList</v>
          </cell>
          <cell r="D49" t="str">
            <v>Text</v>
          </cell>
          <cell r="E49">
            <v>7</v>
          </cell>
        </row>
        <row r="50">
          <cell r="C50" t="str">
            <v>SFO_CommisioningReport</v>
          </cell>
          <cell r="D50" t="str">
            <v>Text</v>
          </cell>
          <cell r="E50">
            <v>8</v>
          </cell>
        </row>
        <row r="51">
          <cell r="C51" t="str">
            <v>SFO_WarrantyGuarantorParts</v>
          </cell>
          <cell r="D51" t="str">
            <v>Text</v>
          </cell>
          <cell r="E51">
            <v>9</v>
          </cell>
        </row>
        <row r="52">
          <cell r="C52" t="str">
            <v>SFO_WarrantyDurationParts</v>
          </cell>
          <cell r="D52" t="str">
            <v>Text</v>
          </cell>
          <cell r="E52">
            <v>9</v>
          </cell>
        </row>
        <row r="53">
          <cell r="C53" t="str">
            <v>SFO_WarrantyGuarantorLabor</v>
          </cell>
          <cell r="D53" t="str">
            <v>Text</v>
          </cell>
          <cell r="E53">
            <v>9</v>
          </cell>
        </row>
        <row r="54">
          <cell r="C54" t="str">
            <v>SFO_WarrantyDurationLabor</v>
          </cell>
          <cell r="D54" t="str">
            <v>Text</v>
          </cell>
          <cell r="E54">
            <v>9</v>
          </cell>
        </row>
        <row r="55">
          <cell r="C55" t="str">
            <v>SFO_WarrantyDescription</v>
          </cell>
          <cell r="D55" t="str">
            <v>Text</v>
          </cell>
          <cell r="E55">
            <v>9</v>
          </cell>
        </row>
        <row r="56">
          <cell r="C56" t="str">
            <v>SFO_WarrantyStartDate</v>
          </cell>
          <cell r="D56" t="str">
            <v>Text</v>
          </cell>
          <cell r="E56">
            <v>10</v>
          </cell>
        </row>
        <row r="57">
          <cell r="C57" t="str">
            <v>SFO_WarrantyEndDate</v>
          </cell>
          <cell r="D57" t="str">
            <v>Text</v>
          </cell>
          <cell r="E57">
            <v>10</v>
          </cell>
        </row>
        <row r="58">
          <cell r="C58" t="str">
            <v>SFO_WarrantySpecSection</v>
          </cell>
          <cell r="D58" t="str">
            <v>Text</v>
          </cell>
          <cell r="E58">
            <v>9</v>
          </cell>
        </row>
        <row r="59">
          <cell r="C59" t="str">
            <v>SFO_SustainabilityPerformanceSpec</v>
          </cell>
          <cell r="D59" t="str">
            <v>Text</v>
          </cell>
          <cell r="E59">
            <v>11</v>
          </cell>
        </row>
        <row r="60">
          <cell r="C60" t="str">
            <v>SFO_AccessibilityPerformanceSpec</v>
          </cell>
          <cell r="D60" t="str">
            <v>Text</v>
          </cell>
          <cell r="E60">
            <v>11</v>
          </cell>
        </row>
        <row r="61">
          <cell r="C61" t="str">
            <v>SFO_CodePerformanceSpec</v>
          </cell>
          <cell r="D61" t="str">
            <v>Text</v>
          </cell>
          <cell r="E61">
            <v>11</v>
          </cell>
        </row>
      </sheetData>
      <sheetData sheetId="3">
        <row r="7">
          <cell r="C7" t="str">
            <v>SFO_NumberofMotors</v>
          </cell>
          <cell r="D7" t="str">
            <v>Text</v>
          </cell>
          <cell r="E7">
            <v>1</v>
          </cell>
        </row>
        <row r="8">
          <cell r="C8" t="str">
            <v>SFO_MotorManufacturer</v>
          </cell>
          <cell r="D8" t="str">
            <v>Text</v>
          </cell>
          <cell r="E8">
            <v>1</v>
          </cell>
        </row>
        <row r="9">
          <cell r="C9" t="str">
            <v>SFO_MotorModelNo</v>
          </cell>
          <cell r="D9" t="str">
            <v>Text</v>
          </cell>
          <cell r="E9">
            <v>1</v>
          </cell>
        </row>
        <row r="10">
          <cell r="C10" t="str">
            <v>SFO_ShaftSize</v>
          </cell>
          <cell r="D10" t="str">
            <v>Text</v>
          </cell>
          <cell r="E10">
            <v>1</v>
          </cell>
        </row>
        <row r="11">
          <cell r="C11" t="str">
            <v>SFO_Frame</v>
          </cell>
          <cell r="D11" t="str">
            <v>Text</v>
          </cell>
          <cell r="E11">
            <v>1</v>
          </cell>
        </row>
        <row r="12">
          <cell r="C12" t="str">
            <v>SFO_FramePartNumber</v>
          </cell>
          <cell r="D12" t="str">
            <v>Text</v>
          </cell>
          <cell r="E12">
            <v>1</v>
          </cell>
        </row>
        <row r="13">
          <cell r="C13" t="str">
            <v>SFO_Size</v>
          </cell>
          <cell r="D13" t="str">
            <v>Text</v>
          </cell>
          <cell r="E13">
            <v>2</v>
          </cell>
        </row>
        <row r="14">
          <cell r="C14" t="str">
            <v>SFO_Control</v>
          </cell>
          <cell r="D14" t="str">
            <v>Text</v>
          </cell>
          <cell r="E14">
            <v>2</v>
          </cell>
        </row>
        <row r="15">
          <cell r="C15" t="str">
            <v>SFO_Power</v>
          </cell>
          <cell r="D15" t="str">
            <v>Text</v>
          </cell>
          <cell r="E15">
            <v>2</v>
          </cell>
        </row>
        <row r="16">
          <cell r="C16" t="str">
            <v>SFO_Voltage</v>
          </cell>
          <cell r="D16" t="str">
            <v>Text</v>
          </cell>
          <cell r="E16">
            <v>2</v>
          </cell>
        </row>
        <row r="17">
          <cell r="C17" t="str">
            <v>SFO_Amps</v>
          </cell>
          <cell r="D17" t="str">
            <v>Text</v>
          </cell>
          <cell r="E17">
            <v>2</v>
          </cell>
        </row>
        <row r="18">
          <cell r="C18" t="str">
            <v>SFO_Phase</v>
          </cell>
          <cell r="D18" t="str">
            <v>Text</v>
          </cell>
          <cell r="E18">
            <v>2</v>
          </cell>
        </row>
        <row r="19">
          <cell r="C19" t="str">
            <v>SFO_PanelFedBy</v>
          </cell>
          <cell r="D19" t="str">
            <v>Text</v>
          </cell>
          <cell r="E19">
            <v>3</v>
          </cell>
        </row>
        <row r="20">
          <cell r="C20" t="str">
            <v>SFO_Circuit</v>
          </cell>
          <cell r="D20" t="str">
            <v>Text</v>
          </cell>
          <cell r="E20">
            <v>3</v>
          </cell>
        </row>
        <row r="21">
          <cell r="C21" t="str">
            <v>SFO_PanelLocation</v>
          </cell>
          <cell r="D21" t="str">
            <v>Text</v>
          </cell>
          <cell r="E21">
            <v>3</v>
          </cell>
        </row>
        <row r="22">
          <cell r="C22" t="str">
            <v>SFO_Starter</v>
          </cell>
          <cell r="D22" t="str">
            <v>Text</v>
          </cell>
          <cell r="E22">
            <v>1</v>
          </cell>
        </row>
        <row r="23">
          <cell r="C23" t="str">
            <v>SFO_FuelType</v>
          </cell>
          <cell r="D23" t="str">
            <v>Text</v>
          </cell>
          <cell r="E23">
            <v>1</v>
          </cell>
        </row>
        <row r="24">
          <cell r="C24" t="str">
            <v>SFO_DriveType</v>
          </cell>
          <cell r="D24" t="str">
            <v>Text</v>
          </cell>
          <cell r="E24">
            <v>1</v>
          </cell>
        </row>
        <row r="25">
          <cell r="C25" t="str">
            <v>SFO_DriveBeltSize</v>
          </cell>
          <cell r="D25" t="str">
            <v>Text</v>
          </cell>
          <cell r="E25">
            <v>1</v>
          </cell>
        </row>
        <row r="26">
          <cell r="C26" t="str">
            <v>SFO_DriveBeltQuantity</v>
          </cell>
          <cell r="D26" t="str">
            <v>Text</v>
          </cell>
          <cell r="E26">
            <v>1</v>
          </cell>
        </row>
        <row r="27">
          <cell r="C27" t="str">
            <v>SFO_DriveBeltPartNumber</v>
          </cell>
          <cell r="D27" t="str">
            <v>Text</v>
          </cell>
          <cell r="E27">
            <v>1</v>
          </cell>
        </row>
        <row r="28">
          <cell r="C28" t="str">
            <v>SFO_PulleySize</v>
          </cell>
          <cell r="D28" t="str">
            <v>Text</v>
          </cell>
          <cell r="E28">
            <v>1</v>
          </cell>
        </row>
        <row r="29">
          <cell r="C29" t="str">
            <v>SFO_FanRPM</v>
          </cell>
          <cell r="D29" t="str">
            <v>Text</v>
          </cell>
          <cell r="E29">
            <v>1</v>
          </cell>
        </row>
        <row r="30">
          <cell r="C30" t="str">
            <v>SFO_FilterSize</v>
          </cell>
          <cell r="D30" t="str">
            <v>Text</v>
          </cell>
          <cell r="E30">
            <v>1</v>
          </cell>
        </row>
        <row r="31">
          <cell r="C31" t="str">
            <v>SFO_FilterQuantity</v>
          </cell>
          <cell r="D31" t="str">
            <v>Text</v>
          </cell>
          <cell r="E31">
            <v>1</v>
          </cell>
        </row>
        <row r="32">
          <cell r="C32" t="str">
            <v>SFO_FilterPartNumber</v>
          </cell>
          <cell r="D32" t="str">
            <v>Text</v>
          </cell>
          <cell r="E32">
            <v>1</v>
          </cell>
        </row>
        <row r="33">
          <cell r="C33" t="str">
            <v>SFO_Lubrication</v>
          </cell>
          <cell r="D33" t="str">
            <v>Text</v>
          </cell>
          <cell r="E33">
            <v>1</v>
          </cell>
        </row>
        <row r="34">
          <cell r="C34" t="str">
            <v>SFO_Refrigerant</v>
          </cell>
          <cell r="D34" t="str">
            <v>Text</v>
          </cell>
          <cell r="E34">
            <v>1</v>
          </cell>
        </row>
        <row r="35">
          <cell r="C35" t="str">
            <v>SFO_Capacity</v>
          </cell>
          <cell r="D35" t="str">
            <v>Text</v>
          </cell>
          <cell r="E35">
            <v>1</v>
          </cell>
        </row>
        <row r="36">
          <cell r="C36" t="str">
            <v>SFO_ElectricalHookup</v>
          </cell>
          <cell r="D36" t="str">
            <v>YESNO</v>
          </cell>
          <cell r="E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5"/>
  <sheetViews>
    <sheetView showGridLines="0" tabSelected="1" zoomScale="80" zoomScaleNormal="80" workbookViewId="0">
      <pane xSplit="6" topLeftCell="G1" activePane="topRight" state="frozen"/>
      <selection pane="topRight" activeCell="J5" sqref="J5"/>
    </sheetView>
  </sheetViews>
  <sheetFormatPr defaultRowHeight="15" x14ac:dyDescent="0.25"/>
  <cols>
    <col min="1" max="1" width="26.5703125" style="1" bestFit="1" customWidth="1"/>
    <col min="2" max="3" width="10.7109375" style="1" customWidth="1"/>
    <col min="4" max="4" width="12.7109375" style="1" customWidth="1"/>
    <col min="5" max="5" width="3" style="1" customWidth="1"/>
    <col min="6" max="6" width="30.7109375" style="2" customWidth="1"/>
    <col min="7" max="7" width="11" style="1" bestFit="1" customWidth="1"/>
    <col min="8" max="8" width="22.5703125" style="3" customWidth="1"/>
    <col min="9" max="9" width="12.5703125" style="4" customWidth="1"/>
    <col min="10" max="10" width="21" style="4" customWidth="1"/>
    <col min="11" max="11" width="3.7109375" style="5" customWidth="1"/>
    <col min="12" max="87" width="3.7109375" style="6" customWidth="1"/>
    <col min="88" max="88" width="3.5703125" style="6" customWidth="1"/>
    <col min="89" max="1025" width="8.7109375" customWidth="1"/>
  </cols>
  <sheetData>
    <row r="1" spans="1:88" s="12" customFormat="1" ht="201" x14ac:dyDescent="0.25">
      <c r="A1" s="7" t="s">
        <v>251</v>
      </c>
      <c r="B1" s="8" t="s">
        <v>0</v>
      </c>
      <c r="C1" s="8" t="s">
        <v>1</v>
      </c>
      <c r="D1" s="8" t="s">
        <v>2</v>
      </c>
      <c r="E1" s="7"/>
      <c r="F1" s="7" t="s">
        <v>3</v>
      </c>
      <c r="G1" s="7" t="s">
        <v>4</v>
      </c>
      <c r="H1" s="9" t="s">
        <v>5</v>
      </c>
      <c r="I1" s="7" t="s">
        <v>6</v>
      </c>
      <c r="J1" s="7" t="s">
        <v>7</v>
      </c>
      <c r="K1" s="10" t="s">
        <v>8</v>
      </c>
      <c r="L1" s="11" t="str">
        <f>INDEX([1]Attributes!$E$5:$E$82, COLUMN() - 11)</f>
        <v xml:space="preserve">TYPE-SFO_TypeDescription </v>
      </c>
      <c r="M1" s="11" t="str">
        <f>INDEX(Attributes!$E$5:$E$81, COLUMN() - 11)</f>
        <v>INSTANCE-SFO_ParentChild</v>
      </c>
      <c r="N1" s="11" t="str">
        <f>INDEX(Attributes!$E$5:$E$81, COLUMN() - 11)</f>
        <v>INSTANCE-SFO_CreatedBy</v>
      </c>
      <c r="O1" s="11" t="str">
        <f>INDEX(Attributes!$E$5:$E$81, COLUMN() - 11)</f>
        <v>INSTANCE-SFO_CreatedOn</v>
      </c>
      <c r="P1" s="11" t="str">
        <f>INDEX(Attributes!$E$5:$E$81, COLUMN() - 11)</f>
        <v>TYPE-SFO_AssetClass</v>
      </c>
      <c r="Q1" s="11" t="str">
        <f>INDEX(Attributes!$E$5:$E$81, COLUMN() - 11)</f>
        <v>INSTANCE-SFO_AssetID</v>
      </c>
      <c r="R1" s="11" t="str">
        <f>INDEX(Attributes!$E$5:$E$81, COLUMN() - 11)</f>
        <v>INSTANCE-SFO_BIMUI</v>
      </c>
      <c r="S1" s="11" t="str">
        <f>INDEX(Attributes!$E$5:$E$81, COLUMN() - 11)</f>
        <v>INSTANCE-SFO_Tag</v>
      </c>
      <c r="T1" s="11" t="str">
        <f>INDEX(Attributes!$E$5:$E$81, COLUMN() - 11)</f>
        <v>TYPE-SFO_OmniClassT23Number</v>
      </c>
      <c r="U1" s="11" t="str">
        <f>INDEX(Attributes!$E$5:$E$81, COLUMN() - 11)</f>
        <v>TYPE-SFO_OmniClassT23Title</v>
      </c>
      <c r="V1" s="11" t="str">
        <f>INDEX(Attributes!$E$5:$E$81, COLUMN() - 11)</f>
        <v>TYPE-SFO_CSIMF</v>
      </c>
      <c r="W1" s="11" t="str">
        <f>INDEX(Attributes!$E$5:$E$81, COLUMN() - 11)</f>
        <v>TYPE-SFO_AssemblyCode</v>
      </c>
      <c r="X1" s="11" t="str">
        <f>INDEX(Attributes!$E$5:$E$81, COLUMN() - 11)</f>
        <v>INSTANCE-SFO_BuildingName</v>
      </c>
      <c r="Y1" s="11" t="str">
        <f>INDEX(Attributes!$E$5:$E$81, COLUMN() - 11)</f>
        <v>INSTANCE-SFO_BuildingNumber</v>
      </c>
      <c r="Z1" s="11" t="str">
        <f>INDEX(Attributes!$E$5:$E$81, COLUMN() - 11)</f>
        <v>INSTANCE-SFO_BoardingArea</v>
      </c>
      <c r="AA1" s="11" t="str">
        <f>INDEX(Attributes!$E$5:$E$81, COLUMN() - 11)</f>
        <v>INSTANCE-SFO_LevelNumber</v>
      </c>
      <c r="AB1" s="11" t="str">
        <f>INDEX(Attributes!$E$5:$E$81, COLUMN() - 11)</f>
        <v>INSTANCE-SFO_RoomNumber</v>
      </c>
      <c r="AC1" s="11" t="str">
        <f>INDEX(Attributes!$E$5:$E$81, COLUMN() - 11)</f>
        <v>INSTANCE-SFO_RoomName</v>
      </c>
      <c r="AD1" s="11" t="str">
        <f>INDEX(Attributes!$E$5:$E$81, COLUMN() - 11)</f>
        <v>INSTANCE-SFO_AreaServed</v>
      </c>
      <c r="AE1" s="11" t="str">
        <f>INDEX(Attributes!$E$5:$E$81, COLUMN() - 11)</f>
        <v>TYPE-SFO_AssetType</v>
      </c>
      <c r="AF1" s="11" t="str">
        <f>INDEX(Attributes!$E$5:$E$81, COLUMN() - 11)</f>
        <v>TYPE-SFO_Manufacturer</v>
      </c>
      <c r="AG1" s="11" t="str">
        <f>INDEX(Attributes!$E$5:$E$81, COLUMN() - 11)</f>
        <v>TYPE-SFO_ModelNumber</v>
      </c>
      <c r="AH1" s="11" t="str">
        <f>INDEX(Attributes!$E$5:$E$81, COLUMN() - 11)</f>
        <v>INSTANCE-SFO_SerialNumber</v>
      </c>
      <c r="AI1" s="11" t="str">
        <f>INDEX(Attributes!$E$5:$E$81, COLUMN() - 11)</f>
        <v>TYPE-SFO_ExpectedLife</v>
      </c>
      <c r="AJ1" s="11" t="str">
        <f>INDEX(Attributes!$E$5:$E$81, COLUMN() - 11)</f>
        <v>INSTANCE-SFO_InstallDate</v>
      </c>
      <c r="AK1" s="11" t="str">
        <f>INDEX(Attributes!$E$5:$E$81, COLUMN() - 11)</f>
        <v xml:space="preserve">INSTANCE-SFO_ModelYear </v>
      </c>
      <c r="AL1" s="11" t="str">
        <f>INDEX(Attributes!$E$5:$E$81, COLUMN() - 11)</f>
        <v xml:space="preserve">TYPE-SFO_AssetHeight </v>
      </c>
      <c r="AM1" s="11" t="str">
        <f>INDEX(Attributes!$E$5:$E$81, COLUMN() - 11)</f>
        <v>TYPE-SFO_AssetWeight</v>
      </c>
      <c r="AN1" s="11" t="str">
        <f>INDEX(Attributes!$E$5:$E$81, COLUMN() - 11)</f>
        <v>INSTANCE-SFO_Barcode</v>
      </c>
      <c r="AO1" s="11" t="str">
        <f>INDEX(Attributes!$E$5:$E$81, COLUMN() - 11)</f>
        <v>INSTANCE-SFO_RFID</v>
      </c>
      <c r="AP1" s="11" t="str">
        <f>INDEX(Attributes!$E$5:$E$81, COLUMN() - 11)</f>
        <v xml:space="preserve">INSTANCE-SFO_Contractor </v>
      </c>
      <c r="AQ1" s="11" t="str">
        <f>INDEX(Attributes!$E$5:$E$81, COLUMN() - 11)</f>
        <v>TYPE-SFO_ReplacementCost</v>
      </c>
      <c r="AR1" s="11" t="str">
        <f>INDEX(Attributes!$E$5:$E$81, COLUMN() - 11)</f>
        <v>INSTANCE-SFO_SubmittalItem</v>
      </c>
      <c r="AS1" s="11" t="str">
        <f>INDEX(Attributes!$E$5:$E$81, COLUMN() - 11)</f>
        <v>TYPE-SFO_O&amp;MManual</v>
      </c>
      <c r="AT1" s="11" t="str">
        <f>INDEX(Attributes!$E$5:$E$81, COLUMN() - 11)</f>
        <v>TYPE-SFO_PartsList</v>
      </c>
      <c r="AU1" s="11" t="str">
        <f>INDEX(Attributes!$E$5:$E$81, COLUMN() - 11)</f>
        <v>INSTANCE-SFO_CommisioningReport</v>
      </c>
      <c r="AV1" s="11" t="str">
        <f>INDEX(Attributes!$E$5:$E$81, COLUMN() - 11)</f>
        <v>TYPE-SFO_WarrantyGuarantorParts</v>
      </c>
      <c r="AW1" s="11" t="str">
        <f>INDEX(Attributes!$E$5:$E$81, COLUMN() - 11)</f>
        <v>TYPE-SFO_WarrantyDurationParts</v>
      </c>
      <c r="AX1" s="11" t="str">
        <f>INDEX(Attributes!$E$5:$E$81, COLUMN() - 11)</f>
        <v>TYPE-SFO_WarrantyGuarantorLabor</v>
      </c>
      <c r="AY1" s="11" t="str">
        <f>INDEX(Attributes!$E$5:$E$81, COLUMN() - 11)</f>
        <v>TYPE-SFO_WarrantyDurationLabor</v>
      </c>
      <c r="AZ1" s="11" t="str">
        <f>INDEX(Attributes!$E$5:$E$81, COLUMN() - 11)</f>
        <v>TYPE-SFO_WarrantyDescription</v>
      </c>
      <c r="BA1" s="11" t="str">
        <f>INDEX(Attributes!$E$5:$E$81, COLUMN() - 11)</f>
        <v>INSTANCE-SFO_WarrantyStartDate</v>
      </c>
      <c r="BB1" s="11" t="str">
        <f>INDEX(Attributes!$E$5:$E$81, COLUMN() - 11)</f>
        <v>INSTANCE-SFO_WarrantyEndDate</v>
      </c>
      <c r="BC1" s="11" t="str">
        <f>INDEX(Attributes!$E$5:$E$81, COLUMN() - 11)</f>
        <v>TYPE-SFO_WarrantySpecSection</v>
      </c>
      <c r="BD1" s="11" t="str">
        <f>INDEX(Attributes!$E$5:$E$81, COLUMN() - 11)</f>
        <v>TYPE-SFO_SustainabilityPerformanceSpec</v>
      </c>
      <c r="BE1" s="11" t="str">
        <f>INDEX(Attributes!$E$5:$E$81, COLUMN() - 11)</f>
        <v>TYPE-SFO_AccessibilityPerformanceSpec</v>
      </c>
      <c r="BF1" s="11" t="str">
        <f>INDEX(Attributes!$E$5:$E$81, COLUMN() - 11)</f>
        <v>TYPE-SFO_CodePerformanceSpec</v>
      </c>
      <c r="BG1" s="11" t="str">
        <f>INDEX(Attributes!$E$5:$E$81, COLUMN() - 11)</f>
        <v>-</v>
      </c>
      <c r="BH1" s="11" t="str">
        <f>INDEX(Attributes!$E$5:$E$81, COLUMN() - 11)</f>
        <v>TYPE-SFO_NumberofMotors</v>
      </c>
      <c r="BI1" s="11" t="str">
        <f>INDEX(Attributes!$E$5:$E$81, COLUMN() - 11)</f>
        <v>TYPE-SFO_MotorManufacturer</v>
      </c>
      <c r="BJ1" s="11" t="str">
        <f>INDEX(Attributes!$E$5:$E$81, COLUMN() - 11)</f>
        <v>TYPE-SFO_MotorModelNo</v>
      </c>
      <c r="BK1" s="11" t="str">
        <f>INDEX(Attributes!$E$5:$E$81, COLUMN() - 11)</f>
        <v>TYPE-SFO_ShaftSize</v>
      </c>
      <c r="BL1" s="11" t="str">
        <f>INDEX(Attributes!$E$5:$E$81, COLUMN() - 11)</f>
        <v>TYPE-SFO_Frame</v>
      </c>
      <c r="BM1" s="11" t="str">
        <f>INDEX(Attributes!$E$5:$E$81, COLUMN() - 11)</f>
        <v>TYPE-SFO_FramePartNumber</v>
      </c>
      <c r="BN1" s="11" t="str">
        <f>INDEX(Attributes!$E$5:$E$81, COLUMN() - 11)</f>
        <v>TYPE-SFO_Size</v>
      </c>
      <c r="BO1" s="11" t="str">
        <f>INDEX(Attributes!$E$5:$E$81, COLUMN() - 11)</f>
        <v>TYPE-SFO_Control</v>
      </c>
      <c r="BP1" s="11" t="str">
        <f>INDEX(Attributes!$E$5:$E$81, COLUMN() - 11)</f>
        <v>TYPE-SFO_Power</v>
      </c>
      <c r="BQ1" s="11" t="str">
        <f>INDEX(Attributes!$E$5:$E$81, COLUMN() - 11)</f>
        <v>TYPE-SFO_Voltage</v>
      </c>
      <c r="BR1" s="11" t="str">
        <f>INDEX(Attributes!$E$5:$E$81, COLUMN() - 11)</f>
        <v>TYPE-SFO_Amps</v>
      </c>
      <c r="BS1" s="11" t="str">
        <f>INDEX(Attributes!$E$5:$E$81, COLUMN() - 11)</f>
        <v>TYPE-SFO_Phase</v>
      </c>
      <c r="BT1" s="11" t="str">
        <f>INDEX(Attributes!$E$5:$E$81, COLUMN() - 11)</f>
        <v>INSTANCE-SFO_PanelFedBy</v>
      </c>
      <c r="BU1" s="11" t="str">
        <f>INDEX(Attributes!$E$5:$E$81, COLUMN() - 11)</f>
        <v>INSTANCE-SFO_Circuit</v>
      </c>
      <c r="BV1" s="11" t="str">
        <f>INDEX(Attributes!$E$5:$E$81, COLUMN() - 11)</f>
        <v>INSTANCE-SFO_PanelLocation</v>
      </c>
      <c r="BW1" s="11" t="str">
        <f>INDEX(Attributes!$E$5:$E$81, COLUMN() - 11)</f>
        <v>TYPE-SFO_Starter</v>
      </c>
      <c r="BX1" s="11" t="str">
        <f>INDEX(Attributes!$E$5:$E$81, COLUMN() - 11)</f>
        <v>TYPE-SFO_FuelType</v>
      </c>
      <c r="BY1" s="11" t="str">
        <f>INDEX(Attributes!$E$5:$E$81, COLUMN() - 11)</f>
        <v>TYPE-SFO_DriveType</v>
      </c>
      <c r="BZ1" s="11" t="str">
        <f>INDEX(Attributes!$E$5:$E$81, COLUMN() - 11)</f>
        <v>TYPE-SFO_DriveBeltSize</v>
      </c>
      <c r="CA1" s="11" t="str">
        <f>INDEX(Attributes!$E$5:$E$81, COLUMN() - 11)</f>
        <v>TYPE-SFO_DriveBeltQuantity</v>
      </c>
      <c r="CB1" s="11" t="str">
        <f>INDEX(Attributes!$E$5:$E$81, COLUMN() - 11)</f>
        <v>TYPE-SFO_DriveBeltPartNumber</v>
      </c>
      <c r="CC1" s="11" t="str">
        <f>INDEX(Attributes!$E$5:$E$81, COLUMN() - 11)</f>
        <v>TYPE-SFO_PulleySize</v>
      </c>
      <c r="CD1" s="11" t="str">
        <f>INDEX(Attributes!$E$5:$E$81, COLUMN() - 11)</f>
        <v>TYPE-SFO_FanRPM</v>
      </c>
      <c r="CE1" s="11" t="str">
        <f>INDEX(Attributes!$E$5:$E$81, COLUMN() - 11)</f>
        <v>TYPE-SFO_FilterSize</v>
      </c>
      <c r="CF1" s="11" t="str">
        <f>INDEX(Attributes!$E$5:$E$81, COLUMN() - 11)</f>
        <v>TYPE-SFO_FilterQuantity</v>
      </c>
      <c r="CG1" s="11" t="str">
        <f>INDEX(Attributes!$E$5:$E$81, COLUMN() - 11)</f>
        <v>TYPE-SFO_FilterPartNumber</v>
      </c>
      <c r="CH1" s="11" t="str">
        <f>INDEX(Attributes!$E$5:$E$81, COLUMN() - 11)</f>
        <v>TYPE-SFO_Lubrication</v>
      </c>
      <c r="CI1" s="11" t="str">
        <f>INDEX(Attributes!$E$5:$E$81, COLUMN() - 11)</f>
        <v>TYPE-SFO_Refrigerant</v>
      </c>
      <c r="CJ1" s="11" t="str">
        <f>INDEX(Attributes!$E$5:$E$81, COLUMN() - 11)</f>
        <v>TYPE-SFO_Capacity</v>
      </c>
    </row>
    <row r="2" spans="1:88" s="25" customFormat="1" ht="15" customHeight="1" x14ac:dyDescent="0.2">
      <c r="A2" s="16"/>
      <c r="B2" s="15"/>
      <c r="C2" s="15" t="s">
        <v>12</v>
      </c>
      <c r="D2" s="15" t="s">
        <v>13</v>
      </c>
      <c r="E2" s="16">
        <v>3</v>
      </c>
      <c r="F2" s="16" t="s">
        <v>14</v>
      </c>
      <c r="G2" s="17" t="s">
        <v>9</v>
      </c>
      <c r="H2" s="16"/>
      <c r="I2" s="18" t="s">
        <v>10</v>
      </c>
      <c r="J2" s="18" t="s">
        <v>15</v>
      </c>
      <c r="K2" s="19"/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2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5</v>
      </c>
      <c r="AG2" s="20">
        <v>5</v>
      </c>
      <c r="AH2" s="20">
        <v>5</v>
      </c>
      <c r="AI2" s="20">
        <v>5</v>
      </c>
      <c r="AJ2" s="20">
        <v>5</v>
      </c>
      <c r="AK2" s="20">
        <v>5</v>
      </c>
      <c r="AL2" s="20">
        <v>5</v>
      </c>
      <c r="AM2" s="20">
        <v>5</v>
      </c>
      <c r="AN2" s="20">
        <v>6</v>
      </c>
      <c r="AO2" s="20">
        <v>6</v>
      </c>
      <c r="AP2" s="20">
        <v>4</v>
      </c>
      <c r="AQ2" s="20">
        <v>5</v>
      </c>
      <c r="AR2" s="20">
        <v>5</v>
      </c>
      <c r="AS2" s="20">
        <v>7</v>
      </c>
      <c r="AT2" s="20">
        <v>7</v>
      </c>
      <c r="AU2" s="20">
        <v>7</v>
      </c>
      <c r="AV2" s="20">
        <v>5</v>
      </c>
      <c r="AW2" s="20">
        <v>5</v>
      </c>
      <c r="AX2" s="20">
        <v>5</v>
      </c>
      <c r="AY2" s="20">
        <v>5</v>
      </c>
      <c r="AZ2" s="20">
        <v>5</v>
      </c>
      <c r="BA2" s="20">
        <v>6</v>
      </c>
      <c r="BB2" s="20">
        <v>6</v>
      </c>
      <c r="BC2" s="20">
        <v>5</v>
      </c>
      <c r="BD2" s="20">
        <v>2</v>
      </c>
      <c r="BE2" s="20">
        <v>2</v>
      </c>
      <c r="BF2" s="20">
        <v>2</v>
      </c>
      <c r="BG2" s="21">
        <v>3</v>
      </c>
      <c r="BH2" s="21">
        <v>3</v>
      </c>
      <c r="BI2" s="21">
        <v>4</v>
      </c>
      <c r="BJ2" s="21">
        <v>4</v>
      </c>
      <c r="BK2" s="21">
        <v>4</v>
      </c>
      <c r="BL2" s="21">
        <v>4</v>
      </c>
      <c r="BM2" s="21">
        <v>4</v>
      </c>
      <c r="BN2" s="21">
        <v>4</v>
      </c>
      <c r="BO2" s="21">
        <v>5</v>
      </c>
      <c r="BP2" s="21">
        <v>4</v>
      </c>
      <c r="BQ2" s="21">
        <v>4</v>
      </c>
      <c r="BR2" s="21">
        <v>5</v>
      </c>
      <c r="BS2" s="21">
        <v>6</v>
      </c>
      <c r="BT2" s="21">
        <v>6</v>
      </c>
      <c r="BU2" s="21">
        <v>6</v>
      </c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4"/>
      <c r="CJ2" s="23">
        <v>2</v>
      </c>
    </row>
    <row r="3" spans="1:88" s="25" customFormat="1" ht="15" customHeight="1" x14ac:dyDescent="0.2">
      <c r="A3" s="16"/>
      <c r="B3" s="15"/>
      <c r="C3" s="15" t="s">
        <v>16</v>
      </c>
      <c r="D3" s="15" t="s">
        <v>17</v>
      </c>
      <c r="E3" s="16">
        <v>4</v>
      </c>
      <c r="F3" s="16" t="s">
        <v>18</v>
      </c>
      <c r="G3" s="17" t="s">
        <v>9</v>
      </c>
      <c r="H3" s="16" t="s">
        <v>11</v>
      </c>
      <c r="I3" s="18" t="s">
        <v>10</v>
      </c>
      <c r="J3" s="18" t="s">
        <v>15</v>
      </c>
      <c r="K3" s="19"/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2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5</v>
      </c>
      <c r="AG3" s="20">
        <v>5</v>
      </c>
      <c r="AH3" s="20">
        <v>5</v>
      </c>
      <c r="AI3" s="20">
        <v>5</v>
      </c>
      <c r="AJ3" s="20">
        <v>5</v>
      </c>
      <c r="AK3" s="20">
        <v>5</v>
      </c>
      <c r="AL3" s="20">
        <v>5</v>
      </c>
      <c r="AM3" s="20">
        <v>5</v>
      </c>
      <c r="AN3" s="20">
        <v>6</v>
      </c>
      <c r="AO3" s="20">
        <v>6</v>
      </c>
      <c r="AP3" s="20">
        <v>4</v>
      </c>
      <c r="AQ3" s="20">
        <v>5</v>
      </c>
      <c r="AR3" s="20">
        <v>5</v>
      </c>
      <c r="AS3" s="20">
        <v>7</v>
      </c>
      <c r="AT3" s="20">
        <v>7</v>
      </c>
      <c r="AU3" s="20">
        <v>7</v>
      </c>
      <c r="AV3" s="20">
        <v>5</v>
      </c>
      <c r="AW3" s="20">
        <v>5</v>
      </c>
      <c r="AX3" s="20">
        <v>5</v>
      </c>
      <c r="AY3" s="20">
        <v>5</v>
      </c>
      <c r="AZ3" s="20">
        <v>5</v>
      </c>
      <c r="BA3" s="20">
        <v>6</v>
      </c>
      <c r="BB3" s="20">
        <v>6</v>
      </c>
      <c r="BC3" s="20">
        <v>5</v>
      </c>
      <c r="BD3" s="20">
        <v>2</v>
      </c>
      <c r="BE3" s="20">
        <v>2</v>
      </c>
      <c r="BF3" s="20">
        <v>2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4"/>
      <c r="CJ3" s="24"/>
    </row>
    <row r="4" spans="1:88" s="25" customFormat="1" ht="15" customHeight="1" x14ac:dyDescent="0.2">
      <c r="A4" s="16"/>
      <c r="B4" s="15"/>
      <c r="C4" s="15" t="s">
        <v>19</v>
      </c>
      <c r="D4" s="15" t="s">
        <v>20</v>
      </c>
      <c r="E4" s="16">
        <v>5</v>
      </c>
      <c r="F4" s="16" t="s">
        <v>21</v>
      </c>
      <c r="G4" s="17" t="s">
        <v>9</v>
      </c>
      <c r="H4" s="16" t="s">
        <v>11</v>
      </c>
      <c r="I4" s="18" t="s">
        <v>10</v>
      </c>
      <c r="J4" s="18" t="s">
        <v>15</v>
      </c>
      <c r="K4" s="19"/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2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5</v>
      </c>
      <c r="AG4" s="20">
        <v>5</v>
      </c>
      <c r="AH4" s="20">
        <v>5</v>
      </c>
      <c r="AI4" s="20">
        <v>5</v>
      </c>
      <c r="AJ4" s="20">
        <v>5</v>
      </c>
      <c r="AK4" s="20">
        <v>5</v>
      </c>
      <c r="AL4" s="20">
        <v>5</v>
      </c>
      <c r="AM4" s="20">
        <v>5</v>
      </c>
      <c r="AN4" s="20">
        <v>6</v>
      </c>
      <c r="AO4" s="20">
        <v>6</v>
      </c>
      <c r="AP4" s="20">
        <v>4</v>
      </c>
      <c r="AQ4" s="20">
        <v>5</v>
      </c>
      <c r="AR4" s="20">
        <v>5</v>
      </c>
      <c r="AS4" s="20">
        <v>7</v>
      </c>
      <c r="AT4" s="20">
        <v>7</v>
      </c>
      <c r="AU4" s="20">
        <v>7</v>
      </c>
      <c r="AV4" s="20">
        <v>5</v>
      </c>
      <c r="AW4" s="20">
        <v>5</v>
      </c>
      <c r="AX4" s="20">
        <v>5</v>
      </c>
      <c r="AY4" s="20">
        <v>5</v>
      </c>
      <c r="AZ4" s="20">
        <v>5</v>
      </c>
      <c r="BA4" s="20">
        <v>6</v>
      </c>
      <c r="BB4" s="20">
        <v>6</v>
      </c>
      <c r="BC4" s="20">
        <v>5</v>
      </c>
      <c r="BD4" s="20">
        <v>2</v>
      </c>
      <c r="BE4" s="20">
        <v>2</v>
      </c>
      <c r="BF4" s="20">
        <v>2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4"/>
      <c r="CJ4" s="24"/>
    </row>
    <row r="5" spans="1:88" s="25" customFormat="1" ht="15" customHeight="1" x14ac:dyDescent="0.2">
      <c r="A5" s="16"/>
      <c r="B5" s="15"/>
      <c r="C5" s="15"/>
      <c r="D5" s="15" t="s">
        <v>22</v>
      </c>
      <c r="E5" s="16">
        <v>6</v>
      </c>
      <c r="F5" s="16" t="s">
        <v>23</v>
      </c>
      <c r="G5" s="17" t="s">
        <v>9</v>
      </c>
      <c r="H5" s="16" t="s">
        <v>11</v>
      </c>
      <c r="I5" s="18" t="s">
        <v>10</v>
      </c>
      <c r="J5" s="18" t="s">
        <v>24</v>
      </c>
      <c r="K5" s="19"/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2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5</v>
      </c>
      <c r="AG5" s="20">
        <v>5</v>
      </c>
      <c r="AH5" s="20">
        <v>5</v>
      </c>
      <c r="AI5" s="20">
        <v>5</v>
      </c>
      <c r="AJ5" s="20">
        <v>5</v>
      </c>
      <c r="AK5" s="20">
        <v>5</v>
      </c>
      <c r="AL5" s="20">
        <v>5</v>
      </c>
      <c r="AM5" s="20">
        <v>5</v>
      </c>
      <c r="AN5" s="20">
        <v>6</v>
      </c>
      <c r="AO5" s="20">
        <v>6</v>
      </c>
      <c r="AP5" s="20">
        <v>4</v>
      </c>
      <c r="AQ5" s="20">
        <v>5</v>
      </c>
      <c r="AR5" s="20">
        <v>5</v>
      </c>
      <c r="AS5" s="20">
        <v>7</v>
      </c>
      <c r="AT5" s="20">
        <v>7</v>
      </c>
      <c r="AU5" s="20">
        <v>7</v>
      </c>
      <c r="AV5" s="20">
        <v>5</v>
      </c>
      <c r="AW5" s="20">
        <v>5</v>
      </c>
      <c r="AX5" s="20">
        <v>5</v>
      </c>
      <c r="AY5" s="20">
        <v>5</v>
      </c>
      <c r="AZ5" s="20">
        <v>5</v>
      </c>
      <c r="BA5" s="20">
        <v>6</v>
      </c>
      <c r="BB5" s="20">
        <v>6</v>
      </c>
      <c r="BC5" s="20">
        <v>5</v>
      </c>
      <c r="BD5" s="20">
        <v>2</v>
      </c>
      <c r="BE5" s="20">
        <v>2</v>
      </c>
      <c r="BF5" s="20">
        <v>2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4"/>
      <c r="CJ5" s="24"/>
    </row>
  </sheetData>
  <conditionalFormatting sqref="M1:CJ1">
    <cfRule type="beginsWith" dxfId="13" priority="28" operator="beginsWith" text="T"/>
  </conditionalFormatting>
  <conditionalFormatting sqref="K1">
    <cfRule type="beginsWith" dxfId="12" priority="29" operator="beginsWith" text="T"/>
  </conditionalFormatting>
  <conditionalFormatting sqref="L2:CH5">
    <cfRule type="cellIs" dxfId="11" priority="30" operator="equal">
      <formula>1</formula>
    </cfRule>
  </conditionalFormatting>
  <conditionalFormatting sqref="K2:CH5">
    <cfRule type="cellIs" dxfId="10" priority="31" operator="equal">
      <formula>4</formula>
    </cfRule>
    <cfRule type="cellIs" dxfId="9" priority="32" operator="equal">
      <formula>3</formula>
    </cfRule>
    <cfRule type="cellIs" dxfId="8" priority="33" operator="equal">
      <formula>2</formula>
    </cfRule>
  </conditionalFormatting>
  <conditionalFormatting sqref="L2:CJ5">
    <cfRule type="cellIs" dxfId="7" priority="106" operator="equal">
      <formula>6</formula>
    </cfRule>
    <cfRule type="cellIs" dxfId="6" priority="107" operator="equal">
      <formula>5</formula>
    </cfRule>
    <cfRule type="cellIs" dxfId="5" priority="108" operator="equal">
      <formula>4</formula>
    </cfRule>
    <cfRule type="cellIs" dxfId="4" priority="109" operator="equal">
      <formula>3</formula>
    </cfRule>
    <cfRule type="cellIs" dxfId="3" priority="110" operator="equal">
      <formula>2</formula>
    </cfRule>
    <cfRule type="cellIs" dxfId="2" priority="111" operator="equal">
      <formula>1</formula>
    </cfRule>
  </conditionalFormatting>
  <conditionalFormatting sqref="L1">
    <cfRule type="beginsWith" dxfId="1" priority="1" operator="beginsWith" text="T"/>
  </conditionalFormatting>
  <printOptions horizontalCentered="1"/>
  <pageMargins left="0.25" right="0.25" top="0.75" bottom="0.75" header="0.3" footer="0.3"/>
  <pageSetup paperSize="3" firstPageNumber="0" fitToHeight="0" orientation="portrait" horizontalDpi="300" verticalDpi="300"/>
  <headerFooter>
    <oddHeader>&amp;L&amp;"Arial,Regular"&amp;24SFO Equipment Inventory</oddHeader>
    <oddFooter>&amp;C&amp;D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85"/>
  <sheetViews>
    <sheetView zoomScale="85" zoomScaleNormal="85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3.7109375" style="26" customWidth="1"/>
    <col min="2" max="2" width="43.85546875" style="73" customWidth="1"/>
    <col min="3" max="3" width="28.5703125" style="27" customWidth="1"/>
    <col min="4" max="4" width="30.7109375" style="81" customWidth="1"/>
    <col min="5" max="5" width="44.28515625" style="28" hidden="1" customWidth="1"/>
    <col min="6" max="6" width="18.85546875" style="28" customWidth="1"/>
    <col min="7" max="7" width="13" style="28" customWidth="1"/>
    <col min="8" max="8" width="22.85546875" style="28" customWidth="1"/>
    <col min="9" max="9" width="60.7109375" style="27" customWidth="1"/>
    <col min="10" max="10" width="20.7109375" style="29" customWidth="1"/>
    <col min="11" max="1025" width="9.140625" style="26" customWidth="1"/>
  </cols>
  <sheetData>
    <row r="1" spans="1:10" s="34" customFormat="1" ht="35.1" customHeight="1" x14ac:dyDescent="0.25">
      <c r="A1" s="30"/>
      <c r="B1" s="67" t="s">
        <v>25</v>
      </c>
      <c r="C1" s="31" t="s">
        <v>26</v>
      </c>
      <c r="D1" s="75" t="s">
        <v>27</v>
      </c>
      <c r="E1" s="32" t="s">
        <v>28</v>
      </c>
      <c r="F1" s="82" t="s">
        <v>29</v>
      </c>
      <c r="G1" s="82"/>
      <c r="H1" s="82"/>
      <c r="I1" s="33" t="s">
        <v>30</v>
      </c>
      <c r="J1" s="33" t="s">
        <v>31</v>
      </c>
    </row>
    <row r="2" spans="1:10" s="40" customFormat="1" ht="49.5" customHeight="1" x14ac:dyDescent="0.25">
      <c r="A2" s="35"/>
      <c r="B2" s="68"/>
      <c r="C2" s="36"/>
      <c r="D2" s="76" t="s">
        <v>32</v>
      </c>
      <c r="E2" s="38"/>
      <c r="F2" s="37" t="s">
        <v>33</v>
      </c>
      <c r="G2" s="37" t="s">
        <v>34</v>
      </c>
      <c r="H2" s="37" t="s">
        <v>35</v>
      </c>
      <c r="I2" s="39"/>
      <c r="J2" s="39"/>
    </row>
    <row r="3" spans="1:10" s="40" customFormat="1" ht="45.75" customHeight="1" x14ac:dyDescent="0.25">
      <c r="A3" s="35"/>
      <c r="B3" s="68"/>
      <c r="C3" s="36"/>
      <c r="D3" s="76"/>
      <c r="E3" s="38"/>
      <c r="F3" s="37"/>
      <c r="G3" s="37"/>
      <c r="H3" s="37"/>
      <c r="I3" s="39"/>
      <c r="J3" s="39"/>
    </row>
    <row r="4" spans="1:10" s="34" customFormat="1" ht="23.1" customHeight="1" x14ac:dyDescent="0.25">
      <c r="A4" s="41" t="s">
        <v>8</v>
      </c>
      <c r="B4" s="69"/>
      <c r="C4" s="41"/>
      <c r="D4" s="77"/>
      <c r="E4" s="43"/>
      <c r="F4" s="42"/>
      <c r="G4" s="42"/>
      <c r="H4" s="42"/>
      <c r="I4" s="42"/>
      <c r="J4" s="42"/>
    </row>
    <row r="5" spans="1:10" ht="15.95" customHeight="1" x14ac:dyDescent="0.25">
      <c r="A5" s="16">
        <v>1</v>
      </c>
      <c r="B5" s="70" t="str">
        <f>'[1]SFO_Common Attributes'!C15</f>
        <v xml:space="preserve">SFO_TypeDescription </v>
      </c>
      <c r="C5" s="16" t="s">
        <v>36</v>
      </c>
      <c r="D5" s="78" t="str">
        <f>IF(OR(VLOOKUP(B5,'[1]SFO_Common Attributes'!$C$15:$E$61,3,FALSE)=1,VLOOKUP(B5,'[1]SFO_Common Attributes'!$C$15:$E$61,3,FALSE)=3,VLOOKUP(B5,'[1]SFO_Common Attributes'!$C$15:$E$61,3,FALSE)=5,VLOOKUP(B5,'[1]SFO_Common Attributes'!$C$15:$E$61,3,FALSE)=7,VLOOKUP(B5,'[1]SFO_Common Attributes'!$C$15:$E$61,3,FALSE)=9,VLOOKUP(B5,'[1]SFO_Common Attributes'!$C$15:$E$61,3,FALSE)=11),"TYPE", "INSTANCE")</f>
        <v>TYPE</v>
      </c>
      <c r="E5" s="44" t="str">
        <f t="shared" ref="E5:E36" si="0">CONCATENATE(D5, "-", B5)</f>
        <v xml:space="preserve">TYPE-SFO_TypeDescription </v>
      </c>
      <c r="F5" s="45" t="s">
        <v>37</v>
      </c>
      <c r="G5" s="45" t="s">
        <v>38</v>
      </c>
      <c r="H5" s="45" t="s">
        <v>39</v>
      </c>
      <c r="I5" s="16" t="s">
        <v>40</v>
      </c>
      <c r="J5" s="46">
        <v>1</v>
      </c>
    </row>
    <row r="6" spans="1:10" ht="15.95" customHeight="1" x14ac:dyDescent="0.25">
      <c r="A6" s="16">
        <v>2</v>
      </c>
      <c r="B6" s="70" t="str">
        <f>'[1]SFO_Common Attributes'!C16</f>
        <v>SFO_ParentChild</v>
      </c>
      <c r="C6" s="16" t="s">
        <v>41</v>
      </c>
      <c r="D6" s="78" t="str">
        <f>IF(OR(VLOOKUP(B6,'[1]SFO_Common Attributes'!$C$15:$E$61,3,FALSE)=1,VLOOKUP(B6,'[1]SFO_Common Attributes'!$C$15:$E$61,3,FALSE)=3,VLOOKUP(B6,'[1]SFO_Common Attributes'!$C$15:$E$61,3,FALSE)=5,VLOOKUP(B6,'[1]SFO_Common Attributes'!$C$15:$E$61,3,FALSE)=7,VLOOKUP(B6,'[1]SFO_Common Attributes'!$C$15:$E$61,3,FALSE)=9,VLOOKUP(B6,'[1]SFO_Common Attributes'!$C$15:$E$61,3,FALSE)=11),"TYPE", "INSTANCE")</f>
        <v>INSTANCE</v>
      </c>
      <c r="E6" s="44" t="str">
        <f t="shared" si="0"/>
        <v>INSTANCE-SFO_ParentChild</v>
      </c>
      <c r="F6" s="45" t="s">
        <v>37</v>
      </c>
      <c r="G6" s="45" t="s">
        <v>38</v>
      </c>
      <c r="H6" s="45"/>
      <c r="I6" s="16" t="s">
        <v>42</v>
      </c>
      <c r="J6" s="46">
        <v>1</v>
      </c>
    </row>
    <row r="7" spans="1:10" ht="15.95" customHeight="1" x14ac:dyDescent="0.25">
      <c r="A7" s="16">
        <v>3</v>
      </c>
      <c r="B7" s="70" t="str">
        <f>'[1]SFO_Common Attributes'!C17</f>
        <v>SFO_CreatedBy</v>
      </c>
      <c r="C7" s="16" t="s">
        <v>36</v>
      </c>
      <c r="D7" s="78" t="str">
        <f>IF(OR(VLOOKUP(B7,'[1]SFO_Common Attributes'!$C$15:$E$61,3,FALSE)=1,VLOOKUP(B7,'[1]SFO_Common Attributes'!$C$15:$E$61,3,FALSE)=3,VLOOKUP(B7,'[1]SFO_Common Attributes'!$C$15:$E$61,3,FALSE)=5,VLOOKUP(B7,'[1]SFO_Common Attributes'!$C$15:$E$61,3,FALSE)=7,VLOOKUP(B7,'[1]SFO_Common Attributes'!$C$15:$E$61,3,FALSE)=9,VLOOKUP(B7,'[1]SFO_Common Attributes'!$C$15:$E$61,3,FALSE)=11),"TYPE", "INSTANCE")</f>
        <v>INSTANCE</v>
      </c>
      <c r="E7" s="44" t="str">
        <f t="shared" si="0"/>
        <v>INSTANCE-SFO_CreatedBy</v>
      </c>
      <c r="F7" s="45" t="s">
        <v>37</v>
      </c>
      <c r="G7" s="45" t="s">
        <v>38</v>
      </c>
      <c r="H7" s="45"/>
      <c r="I7" s="16"/>
      <c r="J7" s="46">
        <v>1</v>
      </c>
    </row>
    <row r="8" spans="1:10" ht="15.95" customHeight="1" thickBot="1" x14ac:dyDescent="0.3">
      <c r="A8" s="13">
        <v>4</v>
      </c>
      <c r="B8" s="71" t="str">
        <f>'[1]SFO_Common Attributes'!C18</f>
        <v>SFO_CreatedOn</v>
      </c>
      <c r="C8" s="13" t="s">
        <v>36</v>
      </c>
      <c r="D8" s="79" t="str">
        <f>IF(OR(VLOOKUP(B8,'[1]SFO_Common Attributes'!$C$15:$E$61,3,FALSE)=1,VLOOKUP(B8,'[1]SFO_Common Attributes'!$C$15:$E$61,3,FALSE)=3,VLOOKUP(B8,'[1]SFO_Common Attributes'!$C$15:$E$61,3,FALSE)=5,VLOOKUP(B8,'[1]SFO_Common Attributes'!$C$15:$E$61,3,FALSE)=7,VLOOKUP(B8,'[1]SFO_Common Attributes'!$C$15:$E$61,3,FALSE)=9,VLOOKUP(B8,'[1]SFO_Common Attributes'!$C$15:$E$61,3,FALSE)=11),"TYPE", "INSTANCE")</f>
        <v>INSTANCE</v>
      </c>
      <c r="E8" s="47" t="str">
        <f t="shared" si="0"/>
        <v>INSTANCE-SFO_CreatedOn</v>
      </c>
      <c r="F8" s="48" t="s">
        <v>37</v>
      </c>
      <c r="G8" s="48" t="s">
        <v>38</v>
      </c>
      <c r="H8" s="48"/>
      <c r="I8" s="13"/>
      <c r="J8" s="46">
        <v>1</v>
      </c>
    </row>
    <row r="9" spans="1:10" ht="15.95" customHeight="1" x14ac:dyDescent="0.25">
      <c r="A9" s="14">
        <v>5</v>
      </c>
      <c r="B9" s="72" t="str">
        <f>'[1]SFO_Common Attributes'!C19</f>
        <v>SFO_AssetClass</v>
      </c>
      <c r="C9" s="14" t="s">
        <v>43</v>
      </c>
      <c r="D9" s="80" t="str">
        <f>IF(OR(VLOOKUP(B9,'[1]SFO_Common Attributes'!$C$15:$E$61,3,FALSE)=1,VLOOKUP(B9,'[1]SFO_Common Attributes'!$C$15:$E$61,3,FALSE)=3,VLOOKUP(B9,'[1]SFO_Common Attributes'!$C$15:$E$61,3,FALSE)=5,VLOOKUP(B9,'[1]SFO_Common Attributes'!$C$15:$E$61,3,FALSE)=7,VLOOKUP(B9,'[1]SFO_Common Attributes'!$C$15:$E$61,3,FALSE)=9,VLOOKUP(B9,'[1]SFO_Common Attributes'!$C$15:$E$61,3,FALSE)=11),"TYPE", "INSTANCE")</f>
        <v>TYPE</v>
      </c>
      <c r="E9" s="49" t="str">
        <f t="shared" si="0"/>
        <v>TYPE-SFO_AssetClass</v>
      </c>
      <c r="F9" s="50" t="s">
        <v>37</v>
      </c>
      <c r="G9" s="50" t="s">
        <v>38</v>
      </c>
      <c r="H9" s="50" t="s">
        <v>44</v>
      </c>
      <c r="I9" s="14" t="s">
        <v>45</v>
      </c>
      <c r="J9" s="46">
        <v>1</v>
      </c>
    </row>
    <row r="10" spans="1:10" ht="15.95" customHeight="1" x14ac:dyDescent="0.25">
      <c r="A10" s="16">
        <v>6</v>
      </c>
      <c r="B10" s="70" t="str">
        <f>'[1]SFO_Common Attributes'!C20</f>
        <v>SFO_AssetID</v>
      </c>
      <c r="C10" s="16" t="s">
        <v>43</v>
      </c>
      <c r="D10" s="78" t="str">
        <f>IF(OR(VLOOKUP(B10,'[1]SFO_Common Attributes'!$C$15:$E$61,3,FALSE)=1,VLOOKUP(B10,'[1]SFO_Common Attributes'!$C$15:$E$61,3,FALSE)=3,VLOOKUP(B10,'[1]SFO_Common Attributes'!$C$15:$E$61,3,FALSE)=5,VLOOKUP(B10,'[1]SFO_Common Attributes'!$C$15:$E$61,3,FALSE)=7,VLOOKUP(B10,'[1]SFO_Common Attributes'!$C$15:$E$61,3,FALSE)=9,VLOOKUP(B10,'[1]SFO_Common Attributes'!$C$15:$E$61,3,FALSE)=11),"TYPE", "INSTANCE")</f>
        <v>INSTANCE</v>
      </c>
      <c r="E10" s="44" t="str">
        <f t="shared" si="0"/>
        <v>INSTANCE-SFO_AssetID</v>
      </c>
      <c r="F10" s="45" t="s">
        <v>37</v>
      </c>
      <c r="G10" s="45" t="s">
        <v>10</v>
      </c>
      <c r="H10" s="45" t="s">
        <v>44</v>
      </c>
      <c r="I10" s="16" t="s">
        <v>45</v>
      </c>
      <c r="J10" s="46">
        <v>1</v>
      </c>
    </row>
    <row r="11" spans="1:10" ht="15.95" customHeight="1" x14ac:dyDescent="0.25">
      <c r="A11" s="16">
        <v>7</v>
      </c>
      <c r="B11" s="70" t="str">
        <f>'[1]SFO_Common Attributes'!C21</f>
        <v>SFO_BIMUI</v>
      </c>
      <c r="C11" s="16" t="s">
        <v>36</v>
      </c>
      <c r="D11" s="78" t="str">
        <f>IF(OR(VLOOKUP(B11,'[1]SFO_Common Attributes'!$C$15:$E$61,3,FALSE)=1,VLOOKUP(B11,'[1]SFO_Common Attributes'!$C$15:$E$61,3,FALSE)=3,VLOOKUP(B11,'[1]SFO_Common Attributes'!$C$15:$E$61,3,FALSE)=5,VLOOKUP(B11,'[1]SFO_Common Attributes'!$C$15:$E$61,3,FALSE)=7,VLOOKUP(B11,'[1]SFO_Common Attributes'!$C$15:$E$61,3,FALSE)=9,VLOOKUP(B11,'[1]SFO_Common Attributes'!$C$15:$E$61,3,FALSE)=11),"TYPE", "INSTANCE")</f>
        <v>INSTANCE</v>
      </c>
      <c r="E11" s="44" t="str">
        <f t="shared" si="0"/>
        <v>INSTANCE-SFO_BIMUI</v>
      </c>
      <c r="F11" s="45" t="s">
        <v>37</v>
      </c>
      <c r="G11" s="45" t="s">
        <v>38</v>
      </c>
      <c r="H11" s="45" t="s">
        <v>46</v>
      </c>
      <c r="I11" s="16" t="s">
        <v>47</v>
      </c>
      <c r="J11" s="46">
        <v>1</v>
      </c>
    </row>
    <row r="12" spans="1:10" ht="15.95" customHeight="1" thickBot="1" x14ac:dyDescent="0.3">
      <c r="A12" s="13">
        <v>8</v>
      </c>
      <c r="B12" s="71" t="str">
        <f>'[1]SFO_Common Attributes'!C22</f>
        <v>SFO_Tag</v>
      </c>
      <c r="C12" s="13" t="s">
        <v>36</v>
      </c>
      <c r="D12" s="79" t="str">
        <f>IF(OR(VLOOKUP(B12,'[1]SFO_Common Attributes'!$C$15:$E$61,3,FALSE)=1,VLOOKUP(B12,'[1]SFO_Common Attributes'!$C$15:$E$61,3,FALSE)=3,VLOOKUP(B12,'[1]SFO_Common Attributes'!$C$15:$E$61,3,FALSE)=5,VLOOKUP(B12,'[1]SFO_Common Attributes'!$C$15:$E$61,3,FALSE)=7,VLOOKUP(B12,'[1]SFO_Common Attributes'!$C$15:$E$61,3,FALSE)=9,VLOOKUP(B12,'[1]SFO_Common Attributes'!$C$15:$E$61,3,FALSE)=11),"TYPE", "INSTANCE")</f>
        <v>INSTANCE</v>
      </c>
      <c r="E12" s="47" t="str">
        <f t="shared" si="0"/>
        <v>INSTANCE-SFO_Tag</v>
      </c>
      <c r="F12" s="48" t="s">
        <v>37</v>
      </c>
      <c r="G12" s="48" t="s">
        <v>38</v>
      </c>
      <c r="H12" s="48"/>
      <c r="I12" s="13" t="s">
        <v>48</v>
      </c>
      <c r="J12" s="46">
        <v>1</v>
      </c>
    </row>
    <row r="13" spans="1:10" ht="15.95" customHeight="1" x14ac:dyDescent="0.25">
      <c r="A13" s="14">
        <v>9</v>
      </c>
      <c r="B13" s="72" t="str">
        <f>'[1]SFO_Common Attributes'!C23</f>
        <v>SFO_OmniClassT23Number</v>
      </c>
      <c r="C13" s="14" t="s">
        <v>49</v>
      </c>
      <c r="D13" s="80" t="str">
        <f>IF(OR(VLOOKUP(B13,'[1]SFO_Common Attributes'!$C$15:$E$61,3,FALSE)=1,VLOOKUP(B13,'[1]SFO_Common Attributes'!$C$15:$E$61,3,FALSE)=3,VLOOKUP(B13,'[1]SFO_Common Attributes'!$C$15:$E$61,3,FALSE)=5,VLOOKUP(B13,'[1]SFO_Common Attributes'!$C$15:$E$61,3,FALSE)=7,VLOOKUP(B13,'[1]SFO_Common Attributes'!$C$15:$E$61,3,FALSE)=9,VLOOKUP(B13,'[1]SFO_Common Attributes'!$C$15:$E$61,3,FALSE)=11),"TYPE", "INSTANCE")</f>
        <v>TYPE</v>
      </c>
      <c r="E13" s="49" t="str">
        <f t="shared" si="0"/>
        <v>TYPE-SFO_OmniClassT23Number</v>
      </c>
      <c r="F13" s="50" t="s">
        <v>37</v>
      </c>
      <c r="G13" s="50" t="s">
        <v>38</v>
      </c>
      <c r="H13" s="50" t="s">
        <v>50</v>
      </c>
      <c r="I13" s="14"/>
      <c r="J13" s="46">
        <v>2</v>
      </c>
    </row>
    <row r="14" spans="1:10" ht="15.95" customHeight="1" x14ac:dyDescent="0.25">
      <c r="A14" s="16">
        <v>10</v>
      </c>
      <c r="B14" s="70" t="str">
        <f>'[1]SFO_Common Attributes'!C24</f>
        <v>SFO_OmniClassT23Title</v>
      </c>
      <c r="C14" s="16" t="s">
        <v>49</v>
      </c>
      <c r="D14" s="78" t="str">
        <f>IF(OR(VLOOKUP(B14,'[1]SFO_Common Attributes'!$C$15:$E$61,3,FALSE)=1,VLOOKUP(B14,'[1]SFO_Common Attributes'!$C$15:$E$61,3,FALSE)=3,VLOOKUP(B14,'[1]SFO_Common Attributes'!$C$15:$E$61,3,FALSE)=5,VLOOKUP(B14,'[1]SFO_Common Attributes'!$C$15:$E$61,3,FALSE)=7,VLOOKUP(B14,'[1]SFO_Common Attributes'!$C$15:$E$61,3,FALSE)=9,VLOOKUP(B14,'[1]SFO_Common Attributes'!$C$15:$E$61,3,FALSE)=11),"TYPE", "INSTANCE")</f>
        <v>TYPE</v>
      </c>
      <c r="E14" s="44" t="str">
        <f t="shared" si="0"/>
        <v>TYPE-SFO_OmniClassT23Title</v>
      </c>
      <c r="F14" s="45" t="s">
        <v>37</v>
      </c>
      <c r="G14" s="45" t="s">
        <v>38</v>
      </c>
      <c r="H14" s="45" t="s">
        <v>50</v>
      </c>
      <c r="I14" s="16"/>
      <c r="J14" s="46">
        <v>1</v>
      </c>
    </row>
    <row r="15" spans="1:10" ht="15.95" customHeight="1" x14ac:dyDescent="0.25">
      <c r="A15" s="16">
        <v>11</v>
      </c>
      <c r="B15" s="70" t="str">
        <f>'[1]SFO_Common Attributes'!C25</f>
        <v>SFO_CSIMF</v>
      </c>
      <c r="C15" s="16" t="s">
        <v>49</v>
      </c>
      <c r="D15" s="78" t="str">
        <f>IF(OR(VLOOKUP(B15,'[1]SFO_Common Attributes'!$C$15:$E$61,3,FALSE)=1,VLOOKUP(B15,'[1]SFO_Common Attributes'!$C$15:$E$61,3,FALSE)=3,VLOOKUP(B15,'[1]SFO_Common Attributes'!$C$15:$E$61,3,FALSE)=5,VLOOKUP(B15,'[1]SFO_Common Attributes'!$C$15:$E$61,3,FALSE)=7,VLOOKUP(B15,'[1]SFO_Common Attributes'!$C$15:$E$61,3,FALSE)=9,VLOOKUP(B15,'[1]SFO_Common Attributes'!$C$15:$E$61,3,FALSE)=11),"TYPE", "INSTANCE")</f>
        <v>TYPE</v>
      </c>
      <c r="E15" s="44" t="str">
        <f t="shared" si="0"/>
        <v>TYPE-SFO_CSIMF</v>
      </c>
      <c r="F15" s="45" t="s">
        <v>37</v>
      </c>
      <c r="G15" s="45" t="s">
        <v>38</v>
      </c>
      <c r="H15" s="45" t="s">
        <v>50</v>
      </c>
      <c r="I15" s="16" t="s">
        <v>51</v>
      </c>
      <c r="J15" s="46">
        <v>1</v>
      </c>
    </row>
    <row r="16" spans="1:10" ht="15.95" customHeight="1" thickBot="1" x14ac:dyDescent="0.3">
      <c r="A16" s="13">
        <v>12</v>
      </c>
      <c r="B16" s="71" t="str">
        <f>'[1]SFO_Common Attributes'!C26</f>
        <v>SFO_AssemblyCode</v>
      </c>
      <c r="C16" s="13" t="s">
        <v>49</v>
      </c>
      <c r="D16" s="79" t="str">
        <f>IF(OR(VLOOKUP(B16,'[1]SFO_Common Attributes'!$C$15:$E$61,3,FALSE)=1,VLOOKUP(B16,'[1]SFO_Common Attributes'!$C$15:$E$61,3,FALSE)=3,VLOOKUP(B16,'[1]SFO_Common Attributes'!$C$15:$E$61,3,FALSE)=5,VLOOKUP(B16,'[1]SFO_Common Attributes'!$C$15:$E$61,3,FALSE)=7,VLOOKUP(B16,'[1]SFO_Common Attributes'!$C$15:$E$61,3,FALSE)=9,VLOOKUP(B16,'[1]SFO_Common Attributes'!$C$15:$E$61,3,FALSE)=11),"TYPE", "INSTANCE")</f>
        <v>TYPE</v>
      </c>
      <c r="E16" s="47" t="str">
        <f t="shared" si="0"/>
        <v>TYPE-SFO_AssemblyCode</v>
      </c>
      <c r="F16" s="48" t="s">
        <v>37</v>
      </c>
      <c r="G16" s="48" t="s">
        <v>38</v>
      </c>
      <c r="H16" s="48" t="s">
        <v>50</v>
      </c>
      <c r="I16" s="13" t="s">
        <v>52</v>
      </c>
      <c r="J16" s="46">
        <v>1</v>
      </c>
    </row>
    <row r="17" spans="1:10" ht="15.95" customHeight="1" x14ac:dyDescent="0.25">
      <c r="A17" s="14">
        <v>13</v>
      </c>
      <c r="B17" s="72" t="str">
        <f>'[1]SFO_Common Attributes'!C27</f>
        <v>SFO_BuildingName</v>
      </c>
      <c r="C17" s="14" t="s">
        <v>36</v>
      </c>
      <c r="D17" s="80" t="str">
        <f>IF(OR(VLOOKUP(B17,'[1]SFO_Common Attributes'!$C$15:$E$61,3,FALSE)=1,VLOOKUP(B17,'[1]SFO_Common Attributes'!$C$15:$E$61,3,FALSE)=3,VLOOKUP(B17,'[1]SFO_Common Attributes'!$C$15:$E$61,3,FALSE)=5,VLOOKUP(B17,'[1]SFO_Common Attributes'!$C$15:$E$61,3,FALSE)=7,VLOOKUP(B17,'[1]SFO_Common Attributes'!$C$15:$E$61,3,FALSE)=9,VLOOKUP(B17,'[1]SFO_Common Attributes'!$C$15:$E$61,3,FALSE)=11),"TYPE", "INSTANCE")</f>
        <v>INSTANCE</v>
      </c>
      <c r="E17" s="49" t="str">
        <f t="shared" si="0"/>
        <v>INSTANCE-SFO_BuildingName</v>
      </c>
      <c r="F17" s="50" t="s">
        <v>37</v>
      </c>
      <c r="G17" s="50" t="s">
        <v>38</v>
      </c>
      <c r="H17" s="50" t="s">
        <v>53</v>
      </c>
      <c r="I17" s="14"/>
      <c r="J17" s="46">
        <v>1</v>
      </c>
    </row>
    <row r="18" spans="1:10" ht="15.95" customHeight="1" x14ac:dyDescent="0.25">
      <c r="A18" s="16">
        <v>14</v>
      </c>
      <c r="B18" s="70" t="str">
        <f>'[1]SFO_Common Attributes'!C28</f>
        <v>SFO_BuildingNumber</v>
      </c>
      <c r="C18" s="16" t="s">
        <v>36</v>
      </c>
      <c r="D18" s="78" t="str">
        <f>IF(OR(VLOOKUP(B18,'[1]SFO_Common Attributes'!$C$15:$E$61,3,FALSE)=1,VLOOKUP(B18,'[1]SFO_Common Attributes'!$C$15:$E$61,3,FALSE)=3,VLOOKUP(B18,'[1]SFO_Common Attributes'!$C$15:$E$61,3,FALSE)=5,VLOOKUP(B18,'[1]SFO_Common Attributes'!$C$15:$E$61,3,FALSE)=7,VLOOKUP(B18,'[1]SFO_Common Attributes'!$C$15:$E$61,3,FALSE)=9,VLOOKUP(B18,'[1]SFO_Common Attributes'!$C$15:$E$61,3,FALSE)=11),"TYPE", "INSTANCE")</f>
        <v>INSTANCE</v>
      </c>
      <c r="E18" s="44" t="str">
        <f t="shared" si="0"/>
        <v>INSTANCE-SFO_BuildingNumber</v>
      </c>
      <c r="F18" s="45" t="s">
        <v>37</v>
      </c>
      <c r="G18" s="45" t="s">
        <v>38</v>
      </c>
      <c r="H18" s="45" t="s">
        <v>53</v>
      </c>
      <c r="I18" s="16"/>
      <c r="J18" s="46">
        <v>1</v>
      </c>
    </row>
    <row r="19" spans="1:10" ht="15.95" customHeight="1" x14ac:dyDescent="0.25">
      <c r="A19" s="16">
        <v>15</v>
      </c>
      <c r="B19" s="70" t="str">
        <f>'[1]SFO_Common Attributes'!C29</f>
        <v>SFO_BoardingArea</v>
      </c>
      <c r="C19" s="16" t="s">
        <v>36</v>
      </c>
      <c r="D19" s="78" t="str">
        <f>IF(OR(VLOOKUP(B19,'[1]SFO_Common Attributes'!$C$15:$E$61,3,FALSE)=1,VLOOKUP(B19,'[1]SFO_Common Attributes'!$C$15:$E$61,3,FALSE)=3,VLOOKUP(B19,'[1]SFO_Common Attributes'!$C$15:$E$61,3,FALSE)=5,VLOOKUP(B19,'[1]SFO_Common Attributes'!$C$15:$E$61,3,FALSE)=7,VLOOKUP(B19,'[1]SFO_Common Attributes'!$C$15:$E$61,3,FALSE)=9,VLOOKUP(B19,'[1]SFO_Common Attributes'!$C$15:$E$61,3,FALSE)=11),"TYPE", "INSTANCE")</f>
        <v>INSTANCE</v>
      </c>
      <c r="E19" s="44" t="str">
        <f t="shared" si="0"/>
        <v>INSTANCE-SFO_BoardingArea</v>
      </c>
      <c r="F19" s="45" t="s">
        <v>37</v>
      </c>
      <c r="G19" s="45" t="s">
        <v>38</v>
      </c>
      <c r="H19" s="45" t="s">
        <v>53</v>
      </c>
      <c r="I19" s="16" t="s">
        <v>54</v>
      </c>
      <c r="J19" s="46">
        <v>1</v>
      </c>
    </row>
    <row r="20" spans="1:10" ht="15.95" customHeight="1" x14ac:dyDescent="0.25">
      <c r="A20" s="16">
        <v>16</v>
      </c>
      <c r="B20" s="70" t="str">
        <f>'[1]SFO_Common Attributes'!C30</f>
        <v>SFO_LevelNumber</v>
      </c>
      <c r="C20" s="16" t="s">
        <v>36</v>
      </c>
      <c r="D20" s="78" t="str">
        <f>IF(OR(VLOOKUP(B20,'[1]SFO_Common Attributes'!$C$15:$E$61,3,FALSE)=1,VLOOKUP(B20,'[1]SFO_Common Attributes'!$C$15:$E$61,3,FALSE)=3,VLOOKUP(B20,'[1]SFO_Common Attributes'!$C$15:$E$61,3,FALSE)=5,VLOOKUP(B20,'[1]SFO_Common Attributes'!$C$15:$E$61,3,FALSE)=7,VLOOKUP(B20,'[1]SFO_Common Attributes'!$C$15:$E$61,3,FALSE)=9,VLOOKUP(B20,'[1]SFO_Common Attributes'!$C$15:$E$61,3,FALSE)=11),"TYPE", "INSTANCE")</f>
        <v>INSTANCE</v>
      </c>
      <c r="E20" s="44" t="str">
        <f t="shared" si="0"/>
        <v>INSTANCE-SFO_LevelNumber</v>
      </c>
      <c r="F20" s="45" t="s">
        <v>37</v>
      </c>
      <c r="G20" s="45" t="s">
        <v>38</v>
      </c>
      <c r="H20" s="45" t="s">
        <v>53</v>
      </c>
      <c r="I20" s="16" t="s">
        <v>54</v>
      </c>
      <c r="J20" s="46">
        <v>1</v>
      </c>
    </row>
    <row r="21" spans="1:10" ht="15.95" customHeight="1" x14ac:dyDescent="0.25">
      <c r="A21" s="16">
        <v>17</v>
      </c>
      <c r="B21" s="70" t="str">
        <f>'[1]SFO_Common Attributes'!C31</f>
        <v>SFO_RoomNumber</v>
      </c>
      <c r="C21" s="16" t="s">
        <v>36</v>
      </c>
      <c r="D21" s="78" t="str">
        <f>IF(OR(VLOOKUP(B21,'[1]SFO_Common Attributes'!$C$15:$E$61,3,FALSE)=1,VLOOKUP(B21,'[1]SFO_Common Attributes'!$C$15:$E$61,3,FALSE)=3,VLOOKUP(B21,'[1]SFO_Common Attributes'!$C$15:$E$61,3,FALSE)=5,VLOOKUP(B21,'[1]SFO_Common Attributes'!$C$15:$E$61,3,FALSE)=7,VLOOKUP(B21,'[1]SFO_Common Attributes'!$C$15:$E$61,3,FALSE)=9,VLOOKUP(B21,'[1]SFO_Common Attributes'!$C$15:$E$61,3,FALSE)=11),"TYPE", "INSTANCE")</f>
        <v>INSTANCE</v>
      </c>
      <c r="E21" s="44" t="str">
        <f t="shared" si="0"/>
        <v>INSTANCE-SFO_RoomNumber</v>
      </c>
      <c r="F21" s="45" t="s">
        <v>37</v>
      </c>
      <c r="G21" s="45" t="s">
        <v>38</v>
      </c>
      <c r="H21" s="45" t="s">
        <v>53</v>
      </c>
      <c r="I21" s="16"/>
      <c r="J21" s="46">
        <v>1</v>
      </c>
    </row>
    <row r="22" spans="1:10" ht="15.95" customHeight="1" x14ac:dyDescent="0.25">
      <c r="A22" s="16">
        <v>18</v>
      </c>
      <c r="B22" s="70" t="str">
        <f>'[1]SFO_Common Attributes'!C32</f>
        <v>SFO_RoomName</v>
      </c>
      <c r="C22" s="16" t="s">
        <v>36</v>
      </c>
      <c r="D22" s="78" t="str">
        <f>IF(OR(VLOOKUP(B22,'[1]SFO_Common Attributes'!$C$15:$E$61,3,FALSE)=1,VLOOKUP(B22,'[1]SFO_Common Attributes'!$C$15:$E$61,3,FALSE)=3,VLOOKUP(B22,'[1]SFO_Common Attributes'!$C$15:$E$61,3,FALSE)=5,VLOOKUP(B22,'[1]SFO_Common Attributes'!$C$15:$E$61,3,FALSE)=7,VLOOKUP(B22,'[1]SFO_Common Attributes'!$C$15:$E$61,3,FALSE)=9,VLOOKUP(B22,'[1]SFO_Common Attributes'!$C$15:$E$61,3,FALSE)=11),"TYPE", "INSTANCE")</f>
        <v>INSTANCE</v>
      </c>
      <c r="E22" s="44" t="str">
        <f t="shared" si="0"/>
        <v>INSTANCE-SFO_RoomName</v>
      </c>
      <c r="F22" s="45" t="s">
        <v>37</v>
      </c>
      <c r="G22" s="45" t="s">
        <v>38</v>
      </c>
      <c r="H22" s="45" t="s">
        <v>53</v>
      </c>
      <c r="I22" s="16"/>
      <c r="J22" s="46">
        <v>1</v>
      </c>
    </row>
    <row r="23" spans="1:10" ht="15.95" customHeight="1" thickBot="1" x14ac:dyDescent="0.3">
      <c r="A23" s="13">
        <v>19</v>
      </c>
      <c r="B23" s="71" t="str">
        <f>'[1]SFO_Common Attributes'!C33</f>
        <v>SFO_AreaServed</v>
      </c>
      <c r="C23" s="13" t="s">
        <v>55</v>
      </c>
      <c r="D23" s="79" t="str">
        <f>IF(OR(VLOOKUP(B23,'[1]SFO_Common Attributes'!$C$15:$E$61,3,FALSE)=1,VLOOKUP(B23,'[1]SFO_Common Attributes'!$C$15:$E$61,3,FALSE)=3,VLOOKUP(B23,'[1]SFO_Common Attributes'!$C$15:$E$61,3,FALSE)=5,VLOOKUP(B23,'[1]SFO_Common Attributes'!$C$15:$E$61,3,FALSE)=7,VLOOKUP(B23,'[1]SFO_Common Attributes'!$C$15:$E$61,3,FALSE)=9,VLOOKUP(B23,'[1]SFO_Common Attributes'!$C$15:$E$61,3,FALSE)=11),"TYPE", "INSTANCE")</f>
        <v>INSTANCE</v>
      </c>
      <c r="E23" s="47" t="str">
        <f t="shared" si="0"/>
        <v>INSTANCE-SFO_AreaServed</v>
      </c>
      <c r="F23" s="48" t="s">
        <v>37</v>
      </c>
      <c r="G23" s="48" t="s">
        <v>38</v>
      </c>
      <c r="H23" s="48"/>
      <c r="I23" s="13"/>
      <c r="J23" s="46">
        <v>1</v>
      </c>
    </row>
    <row r="24" spans="1:10" ht="15.95" customHeight="1" x14ac:dyDescent="0.25">
      <c r="A24" s="14">
        <v>20</v>
      </c>
      <c r="B24" s="72" t="str">
        <f>'[1]SFO_Common Attributes'!C34</f>
        <v>SFO_AssetType</v>
      </c>
      <c r="C24" s="14" t="s">
        <v>56</v>
      </c>
      <c r="D24" s="80" t="str">
        <f>IF(OR(VLOOKUP(B24,'[1]SFO_Common Attributes'!$C$15:$E$61,3,FALSE)=1,VLOOKUP(B24,'[1]SFO_Common Attributes'!$C$15:$E$61,3,FALSE)=3,VLOOKUP(B24,'[1]SFO_Common Attributes'!$C$15:$E$61,3,FALSE)=5,VLOOKUP(B24,'[1]SFO_Common Attributes'!$C$15:$E$61,3,FALSE)=7,VLOOKUP(B24,'[1]SFO_Common Attributes'!$C$15:$E$61,3,FALSE)=9,VLOOKUP(B24,'[1]SFO_Common Attributes'!$C$15:$E$61,3,FALSE)=11),"TYPE", "INSTANCE")</f>
        <v>TYPE</v>
      </c>
      <c r="E24" s="49" t="str">
        <f t="shared" si="0"/>
        <v>TYPE-SFO_AssetType</v>
      </c>
      <c r="F24" s="50" t="s">
        <v>37</v>
      </c>
      <c r="G24" s="50" t="s">
        <v>38</v>
      </c>
      <c r="H24" s="50"/>
      <c r="I24" s="14" t="s">
        <v>57</v>
      </c>
      <c r="J24" s="46">
        <v>1</v>
      </c>
    </row>
    <row r="25" spans="1:10" ht="15.95" customHeight="1" x14ac:dyDescent="0.25">
      <c r="A25" s="16">
        <v>21</v>
      </c>
      <c r="B25" s="70" t="str">
        <f>'[1]SFO_Common Attributes'!C35</f>
        <v>SFO_Manufacturer</v>
      </c>
      <c r="C25" s="16" t="s">
        <v>56</v>
      </c>
      <c r="D25" s="78" t="str">
        <f>IF(OR(VLOOKUP(B25,'[1]SFO_Common Attributes'!$C$15:$E$61,3,FALSE)=1,VLOOKUP(B25,'[1]SFO_Common Attributes'!$C$15:$E$61,3,FALSE)=3,VLOOKUP(B25,'[1]SFO_Common Attributes'!$C$15:$E$61,3,FALSE)=5,VLOOKUP(B25,'[1]SFO_Common Attributes'!$C$15:$E$61,3,FALSE)=7,VLOOKUP(B25,'[1]SFO_Common Attributes'!$C$15:$E$61,3,FALSE)=9,VLOOKUP(B25,'[1]SFO_Common Attributes'!$C$15:$E$61,3,FALSE)=11),"TYPE", "INSTANCE")</f>
        <v>TYPE</v>
      </c>
      <c r="E25" s="44" t="str">
        <f t="shared" si="0"/>
        <v>TYPE-SFO_Manufacturer</v>
      </c>
      <c r="F25" s="45" t="s">
        <v>37</v>
      </c>
      <c r="G25" s="45" t="s">
        <v>10</v>
      </c>
      <c r="H25" s="45" t="s">
        <v>58</v>
      </c>
      <c r="I25" s="16"/>
      <c r="J25" s="46">
        <v>5</v>
      </c>
    </row>
    <row r="26" spans="1:10" ht="15.95" customHeight="1" x14ac:dyDescent="0.25">
      <c r="A26" s="16">
        <v>22</v>
      </c>
      <c r="B26" s="70" t="str">
        <f>'[1]SFO_Common Attributes'!C36</f>
        <v>SFO_ModelNumber</v>
      </c>
      <c r="C26" s="16" t="s">
        <v>56</v>
      </c>
      <c r="D26" s="78" t="str">
        <f>IF(OR(VLOOKUP(B26,'[1]SFO_Common Attributes'!$C$15:$E$61,3,FALSE)=1,VLOOKUP(B26,'[1]SFO_Common Attributes'!$C$15:$E$61,3,FALSE)=3,VLOOKUP(B26,'[1]SFO_Common Attributes'!$C$15:$E$61,3,FALSE)=5,VLOOKUP(B26,'[1]SFO_Common Attributes'!$C$15:$E$61,3,FALSE)=7,VLOOKUP(B26,'[1]SFO_Common Attributes'!$C$15:$E$61,3,FALSE)=9,VLOOKUP(B26,'[1]SFO_Common Attributes'!$C$15:$E$61,3,FALSE)=11),"TYPE", "INSTANCE")</f>
        <v>TYPE</v>
      </c>
      <c r="E26" s="44" t="str">
        <f t="shared" si="0"/>
        <v>TYPE-SFO_ModelNumber</v>
      </c>
      <c r="F26" s="45" t="s">
        <v>37</v>
      </c>
      <c r="G26" s="45" t="s">
        <v>10</v>
      </c>
      <c r="H26" s="45" t="s">
        <v>58</v>
      </c>
      <c r="I26" s="16"/>
      <c r="J26" s="46">
        <v>5</v>
      </c>
    </row>
    <row r="27" spans="1:10" ht="15.95" customHeight="1" x14ac:dyDescent="0.25">
      <c r="A27" s="16">
        <v>23</v>
      </c>
      <c r="B27" s="70" t="str">
        <f>'[1]SFO_Common Attributes'!C37</f>
        <v>SFO_SerialNumber</v>
      </c>
      <c r="C27" s="16" t="s">
        <v>56</v>
      </c>
      <c r="D27" s="78" t="str">
        <f>IF(OR(VLOOKUP(B27,'[1]SFO_Common Attributes'!$C$15:$E$61,3,FALSE)=1,VLOOKUP(B27,'[1]SFO_Common Attributes'!$C$15:$E$61,3,FALSE)=3,VLOOKUP(B27,'[1]SFO_Common Attributes'!$C$15:$E$61,3,FALSE)=5,VLOOKUP(B27,'[1]SFO_Common Attributes'!$C$15:$E$61,3,FALSE)=7,VLOOKUP(B27,'[1]SFO_Common Attributes'!$C$15:$E$61,3,FALSE)=9,VLOOKUP(B27,'[1]SFO_Common Attributes'!$C$15:$E$61,3,FALSE)=11),"TYPE", "INSTANCE")</f>
        <v>INSTANCE</v>
      </c>
      <c r="E27" s="44" t="str">
        <f t="shared" si="0"/>
        <v>INSTANCE-SFO_SerialNumber</v>
      </c>
      <c r="F27" s="45" t="s">
        <v>59</v>
      </c>
      <c r="G27" s="45" t="s">
        <v>10</v>
      </c>
      <c r="H27" s="45"/>
      <c r="I27" s="16"/>
      <c r="J27" s="46">
        <v>5</v>
      </c>
    </row>
    <row r="28" spans="1:10" ht="15.95" customHeight="1" x14ac:dyDescent="0.25">
      <c r="A28" s="16">
        <v>24</v>
      </c>
      <c r="B28" s="70" t="str">
        <f>'[1]SFO_Common Attributes'!C38</f>
        <v>SFO_ExpectedLife</v>
      </c>
      <c r="C28" s="16" t="s">
        <v>43</v>
      </c>
      <c r="D28" s="78" t="str">
        <f>IF(OR(VLOOKUP(B28,'[1]SFO_Common Attributes'!$C$15:$E$61,3,FALSE)=1,VLOOKUP(B28,'[1]SFO_Common Attributes'!$C$15:$E$61,3,FALSE)=3,VLOOKUP(B28,'[1]SFO_Common Attributes'!$C$15:$E$61,3,FALSE)=5,VLOOKUP(B28,'[1]SFO_Common Attributes'!$C$15:$E$61,3,FALSE)=7,VLOOKUP(B28,'[1]SFO_Common Attributes'!$C$15:$E$61,3,FALSE)=9,VLOOKUP(B28,'[1]SFO_Common Attributes'!$C$15:$E$61,3,FALSE)=11),"TYPE", "INSTANCE")</f>
        <v>TYPE</v>
      </c>
      <c r="E28" s="44" t="str">
        <f t="shared" si="0"/>
        <v>TYPE-SFO_ExpectedLife</v>
      </c>
      <c r="F28" s="45" t="s">
        <v>37</v>
      </c>
      <c r="G28" s="45" t="s">
        <v>38</v>
      </c>
      <c r="H28" s="45" t="s">
        <v>60</v>
      </c>
      <c r="I28" s="16" t="s">
        <v>61</v>
      </c>
      <c r="J28" s="46">
        <v>5</v>
      </c>
    </row>
    <row r="29" spans="1:10" ht="15.95" customHeight="1" x14ac:dyDescent="0.25">
      <c r="A29" s="16">
        <v>25</v>
      </c>
      <c r="B29" s="70" t="str">
        <f>'[1]SFO_Common Attributes'!C39</f>
        <v>SFO_InstallDate</v>
      </c>
      <c r="C29" s="16" t="s">
        <v>43</v>
      </c>
      <c r="D29" s="78" t="str">
        <f>IF(OR(VLOOKUP(B29,'[1]SFO_Common Attributes'!$C$15:$E$61,3,FALSE)=1,VLOOKUP(B29,'[1]SFO_Common Attributes'!$C$15:$E$61,3,FALSE)=3,VLOOKUP(B29,'[1]SFO_Common Attributes'!$C$15:$E$61,3,FALSE)=5,VLOOKUP(B29,'[1]SFO_Common Attributes'!$C$15:$E$61,3,FALSE)=7,VLOOKUP(B29,'[1]SFO_Common Attributes'!$C$15:$E$61,3,FALSE)=9,VLOOKUP(B29,'[1]SFO_Common Attributes'!$C$15:$E$61,3,FALSE)=11),"TYPE", "INSTANCE")</f>
        <v>INSTANCE</v>
      </c>
      <c r="E29" s="44" t="str">
        <f t="shared" si="0"/>
        <v>INSTANCE-SFO_InstallDate</v>
      </c>
      <c r="F29" s="45" t="s">
        <v>59</v>
      </c>
      <c r="G29" s="45" t="s">
        <v>38</v>
      </c>
      <c r="H29" s="45"/>
      <c r="I29" s="16"/>
      <c r="J29" s="46">
        <v>5</v>
      </c>
    </row>
    <row r="30" spans="1:10" ht="15.95" customHeight="1" x14ac:dyDescent="0.25">
      <c r="A30" s="16">
        <v>26</v>
      </c>
      <c r="B30" s="70" t="str">
        <f>'[1]SFO_Common Attributes'!C40</f>
        <v xml:space="preserve">SFO_ModelYear </v>
      </c>
      <c r="C30" s="16" t="s">
        <v>43</v>
      </c>
      <c r="D30" s="78" t="str">
        <f>IF(OR(VLOOKUP(B30,'[1]SFO_Common Attributes'!$C$15:$E$61,3,FALSE)=1,VLOOKUP(B30,'[1]SFO_Common Attributes'!$C$15:$E$61,3,FALSE)=3,VLOOKUP(B30,'[1]SFO_Common Attributes'!$C$15:$E$61,3,FALSE)=5,VLOOKUP(B30,'[1]SFO_Common Attributes'!$C$15:$E$61,3,FALSE)=7,VLOOKUP(B30,'[1]SFO_Common Attributes'!$C$15:$E$61,3,FALSE)=9,VLOOKUP(B30,'[1]SFO_Common Attributes'!$C$15:$E$61,3,FALSE)=11),"TYPE", "INSTANCE")</f>
        <v>INSTANCE</v>
      </c>
      <c r="E30" s="44" t="str">
        <f t="shared" si="0"/>
        <v xml:space="preserve">INSTANCE-SFO_ModelYear </v>
      </c>
      <c r="F30" s="45" t="s">
        <v>37</v>
      </c>
      <c r="G30" s="45" t="s">
        <v>38</v>
      </c>
      <c r="H30" s="45" t="s">
        <v>60</v>
      </c>
      <c r="I30" s="16"/>
      <c r="J30" s="46">
        <v>5</v>
      </c>
    </row>
    <row r="31" spans="1:10" ht="15.95" customHeight="1" x14ac:dyDescent="0.25">
      <c r="A31" s="16">
        <v>27</v>
      </c>
      <c r="B31" s="70" t="str">
        <f>'[1]SFO_Common Attributes'!C41</f>
        <v xml:space="preserve">SFO_AssetHeight </v>
      </c>
      <c r="C31" s="16" t="s">
        <v>56</v>
      </c>
      <c r="D31" s="78" t="str">
        <f>IF(OR(VLOOKUP(B31,'[1]SFO_Common Attributes'!$C$15:$E$61,3,FALSE)=1,VLOOKUP(B31,'[1]SFO_Common Attributes'!$C$15:$E$61,3,FALSE)=3,VLOOKUP(B31,'[1]SFO_Common Attributes'!$C$15:$E$61,3,FALSE)=5,VLOOKUP(B31,'[1]SFO_Common Attributes'!$C$15:$E$61,3,FALSE)=7,VLOOKUP(B31,'[1]SFO_Common Attributes'!$C$15:$E$61,3,FALSE)=9,VLOOKUP(B31,'[1]SFO_Common Attributes'!$C$15:$E$61,3,FALSE)=11),"TYPE", "INSTANCE")</f>
        <v>TYPE</v>
      </c>
      <c r="E31" s="44" t="str">
        <f t="shared" si="0"/>
        <v xml:space="preserve">TYPE-SFO_AssetHeight </v>
      </c>
      <c r="F31" s="45" t="s">
        <v>37</v>
      </c>
      <c r="G31" s="45" t="s">
        <v>38</v>
      </c>
      <c r="H31" s="45" t="s">
        <v>60</v>
      </c>
      <c r="I31" s="16"/>
      <c r="J31" s="46">
        <v>5</v>
      </c>
    </row>
    <row r="32" spans="1:10" ht="15.95" customHeight="1" x14ac:dyDescent="0.25">
      <c r="A32" s="16">
        <v>28</v>
      </c>
      <c r="B32" s="70" t="str">
        <f>'[1]SFO_Common Attributes'!C42</f>
        <v>SFO_AssetWeight</v>
      </c>
      <c r="C32" s="16" t="s">
        <v>56</v>
      </c>
      <c r="D32" s="78" t="str">
        <f>IF(OR(VLOOKUP(B32,'[1]SFO_Common Attributes'!$C$15:$E$61,3,FALSE)=1,VLOOKUP(B32,'[1]SFO_Common Attributes'!$C$15:$E$61,3,FALSE)=3,VLOOKUP(B32,'[1]SFO_Common Attributes'!$C$15:$E$61,3,FALSE)=5,VLOOKUP(B32,'[1]SFO_Common Attributes'!$C$15:$E$61,3,FALSE)=7,VLOOKUP(B32,'[1]SFO_Common Attributes'!$C$15:$E$61,3,FALSE)=9,VLOOKUP(B32,'[1]SFO_Common Attributes'!$C$15:$E$61,3,FALSE)=11),"TYPE", "INSTANCE")</f>
        <v>TYPE</v>
      </c>
      <c r="E32" s="44" t="str">
        <f t="shared" si="0"/>
        <v>TYPE-SFO_AssetWeight</v>
      </c>
      <c r="F32" s="45" t="s">
        <v>37</v>
      </c>
      <c r="G32" s="45" t="s">
        <v>38</v>
      </c>
      <c r="H32" s="45" t="s">
        <v>60</v>
      </c>
      <c r="I32" s="16"/>
      <c r="J32" s="46">
        <v>5</v>
      </c>
    </row>
    <row r="33" spans="1:10" ht="15.95" customHeight="1" x14ac:dyDescent="0.25">
      <c r="A33" s="16">
        <v>29</v>
      </c>
      <c r="B33" s="70" t="str">
        <f>'[1]SFO_Common Attributes'!C43</f>
        <v>SFO_Barcode</v>
      </c>
      <c r="C33" s="16" t="s">
        <v>56</v>
      </c>
      <c r="D33" s="78" t="str">
        <f>IF(OR(VLOOKUP(B33,'[1]SFO_Common Attributes'!$C$15:$E$61,3,FALSE)=1,VLOOKUP(B33,'[1]SFO_Common Attributes'!$C$15:$E$61,3,FALSE)=3,VLOOKUP(B33,'[1]SFO_Common Attributes'!$C$15:$E$61,3,FALSE)=5,VLOOKUP(B33,'[1]SFO_Common Attributes'!$C$15:$E$61,3,FALSE)=7,VLOOKUP(B33,'[1]SFO_Common Attributes'!$C$15:$E$61,3,FALSE)=9,VLOOKUP(B33,'[1]SFO_Common Attributes'!$C$15:$E$61,3,FALSE)=11),"TYPE", "INSTANCE")</f>
        <v>INSTANCE</v>
      </c>
      <c r="E33" s="44" t="str">
        <f t="shared" si="0"/>
        <v>INSTANCE-SFO_Barcode</v>
      </c>
      <c r="F33" s="45" t="s">
        <v>59</v>
      </c>
      <c r="G33" s="45" t="s">
        <v>10</v>
      </c>
      <c r="H33" s="45"/>
      <c r="I33" s="16" t="s">
        <v>62</v>
      </c>
      <c r="J33" s="46">
        <v>6</v>
      </c>
    </row>
    <row r="34" spans="1:10" ht="15.95" customHeight="1" x14ac:dyDescent="0.25">
      <c r="A34" s="16">
        <v>30</v>
      </c>
      <c r="B34" s="70" t="str">
        <f>'[1]SFO_Common Attributes'!C44</f>
        <v>SFO_RFID</v>
      </c>
      <c r="C34" s="16" t="s">
        <v>56</v>
      </c>
      <c r="D34" s="78" t="str">
        <f>IF(OR(VLOOKUP(B34,'[1]SFO_Common Attributes'!$C$15:$E$61,3,FALSE)=1,VLOOKUP(B34,'[1]SFO_Common Attributes'!$C$15:$E$61,3,FALSE)=3,VLOOKUP(B34,'[1]SFO_Common Attributes'!$C$15:$E$61,3,FALSE)=5,VLOOKUP(B34,'[1]SFO_Common Attributes'!$C$15:$E$61,3,FALSE)=7,VLOOKUP(B34,'[1]SFO_Common Attributes'!$C$15:$E$61,3,FALSE)=9,VLOOKUP(B34,'[1]SFO_Common Attributes'!$C$15:$E$61,3,FALSE)=11),"TYPE", "INSTANCE")</f>
        <v>INSTANCE</v>
      </c>
      <c r="E34" s="44" t="str">
        <f t="shared" si="0"/>
        <v>INSTANCE-SFO_RFID</v>
      </c>
      <c r="F34" s="45" t="s">
        <v>59</v>
      </c>
      <c r="G34" s="45" t="s">
        <v>10</v>
      </c>
      <c r="H34" s="45"/>
      <c r="I34" s="16" t="s">
        <v>62</v>
      </c>
      <c r="J34" s="46">
        <v>6</v>
      </c>
    </row>
    <row r="35" spans="1:10" ht="15.95" customHeight="1" x14ac:dyDescent="0.25">
      <c r="A35" s="16">
        <v>31</v>
      </c>
      <c r="B35" s="70" t="str">
        <f>'[1]SFO_Common Attributes'!C45</f>
        <v xml:space="preserve">SFO_Contractor </v>
      </c>
      <c r="C35" s="16" t="s">
        <v>63</v>
      </c>
      <c r="D35" s="78" t="str">
        <f>IF(OR(VLOOKUP(B35,'[1]SFO_Common Attributes'!$C$15:$E$61,3,FALSE)=1,VLOOKUP(B35,'[1]SFO_Common Attributes'!$C$15:$E$61,3,FALSE)=3,VLOOKUP(B35,'[1]SFO_Common Attributes'!$C$15:$E$61,3,FALSE)=5,VLOOKUP(B35,'[1]SFO_Common Attributes'!$C$15:$E$61,3,FALSE)=7,VLOOKUP(B35,'[1]SFO_Common Attributes'!$C$15:$E$61,3,FALSE)=9,VLOOKUP(B35,'[1]SFO_Common Attributes'!$C$15:$E$61,3,FALSE)=11),"TYPE", "INSTANCE")</f>
        <v>INSTANCE</v>
      </c>
      <c r="E35" s="44" t="str">
        <f t="shared" si="0"/>
        <v xml:space="preserve">INSTANCE-SFO_Contractor </v>
      </c>
      <c r="F35" s="45" t="s">
        <v>59</v>
      </c>
      <c r="G35" s="45" t="s">
        <v>38</v>
      </c>
      <c r="H35" s="45"/>
      <c r="I35" s="16" t="s">
        <v>64</v>
      </c>
      <c r="J35" s="46">
        <v>4</v>
      </c>
    </row>
    <row r="36" spans="1:10" ht="15.95" customHeight="1" thickBot="1" x14ac:dyDescent="0.3">
      <c r="A36" s="13">
        <v>32</v>
      </c>
      <c r="B36" s="71" t="str">
        <f>'[1]SFO_Common Attributes'!C46</f>
        <v>SFO_ReplacementCost</v>
      </c>
      <c r="C36" s="13" t="s">
        <v>65</v>
      </c>
      <c r="D36" s="79" t="str">
        <f>IF(OR(VLOOKUP(B36,'[1]SFO_Common Attributes'!$C$15:$E$61,3,FALSE)=1,VLOOKUP(B36,'[1]SFO_Common Attributes'!$C$15:$E$61,3,FALSE)=3,VLOOKUP(B36,'[1]SFO_Common Attributes'!$C$15:$E$61,3,FALSE)=5,VLOOKUP(B36,'[1]SFO_Common Attributes'!$C$15:$E$61,3,FALSE)=7,VLOOKUP(B36,'[1]SFO_Common Attributes'!$C$15:$E$61,3,FALSE)=9,VLOOKUP(B36,'[1]SFO_Common Attributes'!$C$15:$E$61,3,FALSE)=11),"TYPE", "INSTANCE")</f>
        <v>TYPE</v>
      </c>
      <c r="E36" s="47" t="str">
        <f t="shared" si="0"/>
        <v>TYPE-SFO_ReplacementCost</v>
      </c>
      <c r="F36" s="48" t="s">
        <v>37</v>
      </c>
      <c r="G36" s="48" t="s">
        <v>38</v>
      </c>
      <c r="H36" s="48" t="s">
        <v>66</v>
      </c>
      <c r="I36" s="13" t="s">
        <v>67</v>
      </c>
      <c r="J36" s="46">
        <v>5</v>
      </c>
    </row>
    <row r="37" spans="1:10" ht="15.95" customHeight="1" x14ac:dyDescent="0.25">
      <c r="A37" s="14">
        <v>33</v>
      </c>
      <c r="B37" s="72" t="str">
        <f>'[1]SFO_Common Attributes'!C47</f>
        <v>SFO_SubmittalItem</v>
      </c>
      <c r="C37" s="14" t="s">
        <v>49</v>
      </c>
      <c r="D37" s="80" t="str">
        <f>IF(OR(VLOOKUP(B37,'[1]SFO_Common Attributes'!$C$15:$E$61,3,FALSE)=1,VLOOKUP(B37,'[1]SFO_Common Attributes'!$C$15:$E$61,3,FALSE)=3,VLOOKUP(B37,'[1]SFO_Common Attributes'!$C$15:$E$61,3,FALSE)=5,VLOOKUP(B37,'[1]SFO_Common Attributes'!$C$15:$E$61,3,FALSE)=7,VLOOKUP(B37,'[1]SFO_Common Attributes'!$C$15:$E$61,3,FALSE)=9,VLOOKUP(B37,'[1]SFO_Common Attributes'!$C$15:$E$61,3,FALSE)=11),"TYPE", "INSTANCE")</f>
        <v>INSTANCE</v>
      </c>
      <c r="E37" s="49" t="str">
        <f t="shared" ref="E37:E68" si="1">CONCATENATE(D37, "-", B37)</f>
        <v>INSTANCE-SFO_SubmittalItem</v>
      </c>
      <c r="F37" s="50" t="s">
        <v>37</v>
      </c>
      <c r="G37" s="50" t="s">
        <v>38</v>
      </c>
      <c r="H37" s="50" t="s">
        <v>58</v>
      </c>
      <c r="I37" s="14" t="s">
        <v>68</v>
      </c>
      <c r="J37" s="46">
        <v>5</v>
      </c>
    </row>
    <row r="38" spans="1:10" ht="15.95" customHeight="1" x14ac:dyDescent="0.25">
      <c r="A38" s="16">
        <v>34</v>
      </c>
      <c r="B38" s="70" t="str">
        <f>'[1]SFO_Common Attributes'!C48</f>
        <v>SFO_O&amp;MManual</v>
      </c>
      <c r="C38" s="16" t="s">
        <v>55</v>
      </c>
      <c r="D38" s="78" t="str">
        <f>IF(OR(VLOOKUP(B38,'[1]SFO_Common Attributes'!$C$15:$E$61,3,FALSE)=1,VLOOKUP(B38,'[1]SFO_Common Attributes'!$C$15:$E$61,3,FALSE)=3,VLOOKUP(B38,'[1]SFO_Common Attributes'!$C$15:$E$61,3,FALSE)=5,VLOOKUP(B38,'[1]SFO_Common Attributes'!$C$15:$E$61,3,FALSE)=7,VLOOKUP(B38,'[1]SFO_Common Attributes'!$C$15:$E$61,3,FALSE)=9,VLOOKUP(B38,'[1]SFO_Common Attributes'!$C$15:$E$61,3,FALSE)=11),"TYPE", "INSTANCE")</f>
        <v>TYPE</v>
      </c>
      <c r="E38" s="44" t="str">
        <f t="shared" si="1"/>
        <v>TYPE-SFO_O&amp;MManual</v>
      </c>
      <c r="F38" s="45" t="s">
        <v>37</v>
      </c>
      <c r="G38" s="45" t="s">
        <v>38</v>
      </c>
      <c r="H38" s="45" t="s">
        <v>66</v>
      </c>
      <c r="I38" s="16" t="s">
        <v>68</v>
      </c>
      <c r="J38" s="46">
        <v>7</v>
      </c>
    </row>
    <row r="39" spans="1:10" ht="15.95" customHeight="1" x14ac:dyDescent="0.25">
      <c r="A39" s="16">
        <v>35</v>
      </c>
      <c r="B39" s="70" t="str">
        <f>'[1]SFO_Common Attributes'!C49</f>
        <v>SFO_PartsList</v>
      </c>
      <c r="C39" s="16" t="s">
        <v>55</v>
      </c>
      <c r="D39" s="78" t="str">
        <f>IF(OR(VLOOKUP(B39,'[1]SFO_Common Attributes'!$C$15:$E$61,3,FALSE)=1,VLOOKUP(B39,'[1]SFO_Common Attributes'!$C$15:$E$61,3,FALSE)=3,VLOOKUP(B39,'[1]SFO_Common Attributes'!$C$15:$E$61,3,FALSE)=5,VLOOKUP(B39,'[1]SFO_Common Attributes'!$C$15:$E$61,3,FALSE)=7,VLOOKUP(B39,'[1]SFO_Common Attributes'!$C$15:$E$61,3,FALSE)=9,VLOOKUP(B39,'[1]SFO_Common Attributes'!$C$15:$E$61,3,FALSE)=11),"TYPE", "INSTANCE")</f>
        <v>TYPE</v>
      </c>
      <c r="E39" s="44" t="str">
        <f t="shared" si="1"/>
        <v>TYPE-SFO_PartsList</v>
      </c>
      <c r="F39" s="45" t="s">
        <v>37</v>
      </c>
      <c r="G39" s="45" t="s">
        <v>38</v>
      </c>
      <c r="H39" s="45" t="s">
        <v>66</v>
      </c>
      <c r="I39" s="16" t="s">
        <v>68</v>
      </c>
      <c r="J39" s="46">
        <v>7</v>
      </c>
    </row>
    <row r="40" spans="1:10" ht="15.95" customHeight="1" thickBot="1" x14ac:dyDescent="0.3">
      <c r="A40" s="13">
        <v>36</v>
      </c>
      <c r="B40" s="71" t="str">
        <f>'[1]SFO_Common Attributes'!C50</f>
        <v>SFO_CommisioningReport</v>
      </c>
      <c r="C40" s="13" t="s">
        <v>55</v>
      </c>
      <c r="D40" s="79" t="str">
        <f>IF(OR(VLOOKUP(B40,'[1]SFO_Common Attributes'!$C$15:$E$61,3,FALSE)=1,VLOOKUP(B40,'[1]SFO_Common Attributes'!$C$15:$E$61,3,FALSE)=3,VLOOKUP(B40,'[1]SFO_Common Attributes'!$C$15:$E$61,3,FALSE)=5,VLOOKUP(B40,'[1]SFO_Common Attributes'!$C$15:$E$61,3,FALSE)=7,VLOOKUP(B40,'[1]SFO_Common Attributes'!$C$15:$E$61,3,FALSE)=9,VLOOKUP(B40,'[1]SFO_Common Attributes'!$C$15:$E$61,3,FALSE)=11),"TYPE", "INSTANCE")</f>
        <v>INSTANCE</v>
      </c>
      <c r="E40" s="47" t="str">
        <f t="shared" si="1"/>
        <v>INSTANCE-SFO_CommisioningReport</v>
      </c>
      <c r="F40" s="48" t="s">
        <v>37</v>
      </c>
      <c r="G40" s="48" t="s">
        <v>10</v>
      </c>
      <c r="H40" s="48" t="s">
        <v>66</v>
      </c>
      <c r="I40" s="13" t="s">
        <v>68</v>
      </c>
      <c r="J40" s="46">
        <v>7</v>
      </c>
    </row>
    <row r="41" spans="1:10" ht="15.95" customHeight="1" x14ac:dyDescent="0.25">
      <c r="A41" s="14">
        <v>37</v>
      </c>
      <c r="B41" s="72" t="str">
        <f>'[1]SFO_Common Attributes'!C51</f>
        <v>SFO_WarrantyGuarantorParts</v>
      </c>
      <c r="C41" s="14" t="s">
        <v>69</v>
      </c>
      <c r="D41" s="80" t="str">
        <f>IF(OR(VLOOKUP(B41,'[1]SFO_Common Attributes'!$C$15:$E$61,3,FALSE)=1,VLOOKUP(B41,'[1]SFO_Common Attributes'!$C$15:$E$61,3,FALSE)=3,VLOOKUP(B41,'[1]SFO_Common Attributes'!$C$15:$E$61,3,FALSE)=5,VLOOKUP(B41,'[1]SFO_Common Attributes'!$C$15:$E$61,3,FALSE)=7,VLOOKUP(B41,'[1]SFO_Common Attributes'!$C$15:$E$61,3,FALSE)=9,VLOOKUP(B41,'[1]SFO_Common Attributes'!$C$15:$E$61,3,FALSE)=11),"TYPE", "INSTANCE")</f>
        <v>TYPE</v>
      </c>
      <c r="E41" s="49" t="str">
        <f t="shared" si="1"/>
        <v>TYPE-SFO_WarrantyGuarantorParts</v>
      </c>
      <c r="F41" s="50" t="s">
        <v>37</v>
      </c>
      <c r="G41" s="50" t="s">
        <v>38</v>
      </c>
      <c r="H41" s="50" t="s">
        <v>66</v>
      </c>
      <c r="I41" s="14"/>
      <c r="J41" s="46">
        <v>5</v>
      </c>
    </row>
    <row r="42" spans="1:10" ht="15.95" customHeight="1" x14ac:dyDescent="0.25">
      <c r="A42" s="16">
        <v>38</v>
      </c>
      <c r="B42" s="70" t="str">
        <f>'[1]SFO_Common Attributes'!C52</f>
        <v>SFO_WarrantyDurationParts</v>
      </c>
      <c r="C42" s="16" t="s">
        <v>69</v>
      </c>
      <c r="D42" s="78" t="str">
        <f>IF(OR(VLOOKUP(B42,'[1]SFO_Common Attributes'!$C$15:$E$61,3,FALSE)=1,VLOOKUP(B42,'[1]SFO_Common Attributes'!$C$15:$E$61,3,FALSE)=3,VLOOKUP(B42,'[1]SFO_Common Attributes'!$C$15:$E$61,3,FALSE)=5,VLOOKUP(B42,'[1]SFO_Common Attributes'!$C$15:$E$61,3,FALSE)=7,VLOOKUP(B42,'[1]SFO_Common Attributes'!$C$15:$E$61,3,FALSE)=9,VLOOKUP(B42,'[1]SFO_Common Attributes'!$C$15:$E$61,3,FALSE)=11),"TYPE", "INSTANCE")</f>
        <v>TYPE</v>
      </c>
      <c r="E42" s="44" t="str">
        <f t="shared" si="1"/>
        <v>TYPE-SFO_WarrantyDurationParts</v>
      </c>
      <c r="F42" s="45" t="s">
        <v>37</v>
      </c>
      <c r="G42" s="45" t="s">
        <v>38</v>
      </c>
      <c r="H42" s="45" t="s">
        <v>66</v>
      </c>
      <c r="I42" s="16"/>
      <c r="J42" s="46">
        <v>5</v>
      </c>
    </row>
    <row r="43" spans="1:10" ht="15.95" customHeight="1" x14ac:dyDescent="0.25">
      <c r="A43" s="16">
        <v>39</v>
      </c>
      <c r="B43" s="70" t="str">
        <f>'[1]SFO_Common Attributes'!C53</f>
        <v>SFO_WarrantyGuarantorLabor</v>
      </c>
      <c r="C43" s="16" t="s">
        <v>69</v>
      </c>
      <c r="D43" s="78" t="str">
        <f>IF(OR(VLOOKUP(B43,'[1]SFO_Common Attributes'!$C$15:$E$61,3,FALSE)=1,VLOOKUP(B43,'[1]SFO_Common Attributes'!$C$15:$E$61,3,FALSE)=3,VLOOKUP(B43,'[1]SFO_Common Attributes'!$C$15:$E$61,3,FALSE)=5,VLOOKUP(B43,'[1]SFO_Common Attributes'!$C$15:$E$61,3,FALSE)=7,VLOOKUP(B43,'[1]SFO_Common Attributes'!$C$15:$E$61,3,FALSE)=9,VLOOKUP(B43,'[1]SFO_Common Attributes'!$C$15:$E$61,3,FALSE)=11),"TYPE", "INSTANCE")</f>
        <v>TYPE</v>
      </c>
      <c r="E43" s="44" t="str">
        <f t="shared" si="1"/>
        <v>TYPE-SFO_WarrantyGuarantorLabor</v>
      </c>
      <c r="F43" s="45" t="s">
        <v>37</v>
      </c>
      <c r="G43" s="45" t="s">
        <v>38</v>
      </c>
      <c r="H43" s="45" t="s">
        <v>66</v>
      </c>
      <c r="I43" s="16"/>
      <c r="J43" s="46">
        <v>5</v>
      </c>
    </row>
    <row r="44" spans="1:10" ht="15.95" customHeight="1" x14ac:dyDescent="0.25">
      <c r="A44" s="16">
        <v>40</v>
      </c>
      <c r="B44" s="70" t="str">
        <f>'[1]SFO_Common Attributes'!C54</f>
        <v>SFO_WarrantyDurationLabor</v>
      </c>
      <c r="C44" s="16" t="s">
        <v>69</v>
      </c>
      <c r="D44" s="78" t="str">
        <f>IF(OR(VLOOKUP(B44,'[1]SFO_Common Attributes'!$C$15:$E$61,3,FALSE)=1,VLOOKUP(B44,'[1]SFO_Common Attributes'!$C$15:$E$61,3,FALSE)=3,VLOOKUP(B44,'[1]SFO_Common Attributes'!$C$15:$E$61,3,FALSE)=5,VLOOKUP(B44,'[1]SFO_Common Attributes'!$C$15:$E$61,3,FALSE)=7,VLOOKUP(B44,'[1]SFO_Common Attributes'!$C$15:$E$61,3,FALSE)=9,VLOOKUP(B44,'[1]SFO_Common Attributes'!$C$15:$E$61,3,FALSE)=11),"TYPE", "INSTANCE")</f>
        <v>TYPE</v>
      </c>
      <c r="E44" s="44" t="str">
        <f t="shared" si="1"/>
        <v>TYPE-SFO_WarrantyDurationLabor</v>
      </c>
      <c r="F44" s="45" t="s">
        <v>37</v>
      </c>
      <c r="G44" s="45" t="s">
        <v>38</v>
      </c>
      <c r="H44" s="45" t="s">
        <v>66</v>
      </c>
      <c r="I44" s="16"/>
      <c r="J44" s="46">
        <v>5</v>
      </c>
    </row>
    <row r="45" spans="1:10" ht="15.95" customHeight="1" x14ac:dyDescent="0.25">
      <c r="A45" s="16">
        <v>41</v>
      </c>
      <c r="B45" s="70" t="str">
        <f>'[1]SFO_Common Attributes'!C55</f>
        <v>SFO_WarrantyDescription</v>
      </c>
      <c r="C45" s="16" t="s">
        <v>69</v>
      </c>
      <c r="D45" s="78" t="str">
        <f>IF(OR(VLOOKUP(B45,'[1]SFO_Common Attributes'!$C$15:$E$61,3,FALSE)=1,VLOOKUP(B45,'[1]SFO_Common Attributes'!$C$15:$E$61,3,FALSE)=3,VLOOKUP(B45,'[1]SFO_Common Attributes'!$C$15:$E$61,3,FALSE)=5,VLOOKUP(B45,'[1]SFO_Common Attributes'!$C$15:$E$61,3,FALSE)=7,VLOOKUP(B45,'[1]SFO_Common Attributes'!$C$15:$E$61,3,FALSE)=9,VLOOKUP(B45,'[1]SFO_Common Attributes'!$C$15:$E$61,3,FALSE)=11),"TYPE", "INSTANCE")</f>
        <v>TYPE</v>
      </c>
      <c r="E45" s="44" t="str">
        <f t="shared" si="1"/>
        <v>TYPE-SFO_WarrantyDescription</v>
      </c>
      <c r="F45" s="45" t="s">
        <v>37</v>
      </c>
      <c r="G45" s="45" t="s">
        <v>38</v>
      </c>
      <c r="H45" s="45" t="s">
        <v>66</v>
      </c>
      <c r="I45" s="16"/>
      <c r="J45" s="46">
        <v>5</v>
      </c>
    </row>
    <row r="46" spans="1:10" ht="15.95" customHeight="1" x14ac:dyDescent="0.25">
      <c r="A46" s="16">
        <v>42</v>
      </c>
      <c r="B46" s="70" t="str">
        <f>'[1]SFO_Common Attributes'!C56</f>
        <v>SFO_WarrantyStartDate</v>
      </c>
      <c r="C46" s="16" t="s">
        <v>69</v>
      </c>
      <c r="D46" s="78" t="str">
        <f>IF(OR(VLOOKUP(B46,'[1]SFO_Common Attributes'!$C$15:$E$61,3,FALSE)=1,VLOOKUP(B46,'[1]SFO_Common Attributes'!$C$15:$E$61,3,FALSE)=3,VLOOKUP(B46,'[1]SFO_Common Attributes'!$C$15:$E$61,3,FALSE)=5,VLOOKUP(B46,'[1]SFO_Common Attributes'!$C$15:$E$61,3,FALSE)=7,VLOOKUP(B46,'[1]SFO_Common Attributes'!$C$15:$E$61,3,FALSE)=9,VLOOKUP(B46,'[1]SFO_Common Attributes'!$C$15:$E$61,3,FALSE)=11),"TYPE", "INSTANCE")</f>
        <v>INSTANCE</v>
      </c>
      <c r="E46" s="44" t="str">
        <f t="shared" si="1"/>
        <v>INSTANCE-SFO_WarrantyStartDate</v>
      </c>
      <c r="F46" s="45" t="s">
        <v>59</v>
      </c>
      <c r="G46" s="45" t="s">
        <v>38</v>
      </c>
      <c r="H46" s="45" t="s">
        <v>66</v>
      </c>
      <c r="I46" s="16"/>
      <c r="J46" s="46">
        <v>7</v>
      </c>
    </row>
    <row r="47" spans="1:10" ht="15.95" customHeight="1" x14ac:dyDescent="0.25">
      <c r="A47" s="16">
        <v>43</v>
      </c>
      <c r="B47" s="70" t="str">
        <f>'[1]SFO_Common Attributes'!C57</f>
        <v>SFO_WarrantyEndDate</v>
      </c>
      <c r="C47" s="16" t="s">
        <v>69</v>
      </c>
      <c r="D47" s="78" t="str">
        <f>IF(OR(VLOOKUP(B47,'[1]SFO_Common Attributes'!$C$15:$E$61,3,FALSE)=1,VLOOKUP(B47,'[1]SFO_Common Attributes'!$C$15:$E$61,3,FALSE)=3,VLOOKUP(B47,'[1]SFO_Common Attributes'!$C$15:$E$61,3,FALSE)=5,VLOOKUP(B47,'[1]SFO_Common Attributes'!$C$15:$E$61,3,FALSE)=7,VLOOKUP(B47,'[1]SFO_Common Attributes'!$C$15:$E$61,3,FALSE)=9,VLOOKUP(B47,'[1]SFO_Common Attributes'!$C$15:$E$61,3,FALSE)=11),"TYPE", "INSTANCE")</f>
        <v>INSTANCE</v>
      </c>
      <c r="E47" s="44" t="str">
        <f t="shared" si="1"/>
        <v>INSTANCE-SFO_WarrantyEndDate</v>
      </c>
      <c r="F47" s="45" t="s">
        <v>59</v>
      </c>
      <c r="G47" s="45" t="s">
        <v>38</v>
      </c>
      <c r="H47" s="45" t="s">
        <v>66</v>
      </c>
      <c r="I47" s="16"/>
      <c r="J47" s="46">
        <v>7</v>
      </c>
    </row>
    <row r="48" spans="1:10" ht="15.95" customHeight="1" thickBot="1" x14ac:dyDescent="0.3">
      <c r="A48" s="13">
        <v>44</v>
      </c>
      <c r="B48" s="71" t="str">
        <f>'[1]SFO_Common Attributes'!C58</f>
        <v>SFO_WarrantySpecSection</v>
      </c>
      <c r="C48" s="13" t="s">
        <v>69</v>
      </c>
      <c r="D48" s="79" t="str">
        <f>IF(OR(VLOOKUP(B48,'[1]SFO_Common Attributes'!$C$15:$E$61,3,FALSE)=1,VLOOKUP(B48,'[1]SFO_Common Attributes'!$C$15:$E$61,3,FALSE)=3,VLOOKUP(B48,'[1]SFO_Common Attributes'!$C$15:$E$61,3,FALSE)=5,VLOOKUP(B48,'[1]SFO_Common Attributes'!$C$15:$E$61,3,FALSE)=7,VLOOKUP(B48,'[1]SFO_Common Attributes'!$C$15:$E$61,3,FALSE)=9,VLOOKUP(B48,'[1]SFO_Common Attributes'!$C$15:$E$61,3,FALSE)=11),"TYPE", "INSTANCE")</f>
        <v>TYPE</v>
      </c>
      <c r="E48" s="47" t="str">
        <f t="shared" si="1"/>
        <v>TYPE-SFO_WarrantySpecSection</v>
      </c>
      <c r="F48" s="48" t="s">
        <v>37</v>
      </c>
      <c r="G48" s="48" t="s">
        <v>38</v>
      </c>
      <c r="H48" s="48" t="s">
        <v>66</v>
      </c>
      <c r="I48" s="13" t="s">
        <v>68</v>
      </c>
      <c r="J48" s="46">
        <v>5</v>
      </c>
    </row>
    <row r="49" spans="1:10" ht="15.95" customHeight="1" x14ac:dyDescent="0.25">
      <c r="A49" s="14">
        <v>45</v>
      </c>
      <c r="B49" s="72" t="str">
        <f>'[1]SFO_Common Attributes'!C59</f>
        <v>SFO_SustainabilityPerformanceSpec</v>
      </c>
      <c r="C49" s="14" t="s">
        <v>49</v>
      </c>
      <c r="D49" s="80" t="str">
        <f>IF(OR(VLOOKUP(B49,'[1]SFO_Common Attributes'!$C$15:$E$61,3,FALSE)=1,VLOOKUP(B49,'[1]SFO_Common Attributes'!$C$15:$E$61,3,FALSE)=3,VLOOKUP(B49,'[1]SFO_Common Attributes'!$C$15:$E$61,3,FALSE)=5,VLOOKUP(B49,'[1]SFO_Common Attributes'!$C$15:$E$61,3,FALSE)=7,VLOOKUP(B49,'[1]SFO_Common Attributes'!$C$15:$E$61,3,FALSE)=9,VLOOKUP(B49,'[1]SFO_Common Attributes'!$C$15:$E$61,3,FALSE)=11),"TYPE", "INSTANCE")</f>
        <v>TYPE</v>
      </c>
      <c r="E49" s="49" t="str">
        <f t="shared" si="1"/>
        <v>TYPE-SFO_SustainabilityPerformanceSpec</v>
      </c>
      <c r="F49" s="50" t="s">
        <v>37</v>
      </c>
      <c r="G49" s="50" t="s">
        <v>10</v>
      </c>
      <c r="H49" s="50" t="s">
        <v>70</v>
      </c>
      <c r="I49" s="14" t="s">
        <v>68</v>
      </c>
      <c r="J49" s="46">
        <v>1</v>
      </c>
    </row>
    <row r="50" spans="1:10" ht="15.95" customHeight="1" x14ac:dyDescent="0.25">
      <c r="A50" s="16">
        <v>46</v>
      </c>
      <c r="B50" s="70" t="str">
        <f>'[1]SFO_Common Attributes'!C60</f>
        <v>SFO_AccessibilityPerformanceSpec</v>
      </c>
      <c r="C50" s="16" t="s">
        <v>49</v>
      </c>
      <c r="D50" s="78" t="str">
        <f>IF(OR(VLOOKUP(B50,'[1]SFO_Common Attributes'!$C$15:$E$61,3,FALSE)=1,VLOOKUP(B50,'[1]SFO_Common Attributes'!$C$15:$E$61,3,FALSE)=3,VLOOKUP(B50,'[1]SFO_Common Attributes'!$C$15:$E$61,3,FALSE)=5,VLOOKUP(B50,'[1]SFO_Common Attributes'!$C$15:$E$61,3,FALSE)=7,VLOOKUP(B50,'[1]SFO_Common Attributes'!$C$15:$E$61,3,FALSE)=9,VLOOKUP(B50,'[1]SFO_Common Attributes'!$C$15:$E$61,3,FALSE)=11),"TYPE", "INSTANCE")</f>
        <v>TYPE</v>
      </c>
      <c r="E50" s="44" t="str">
        <f t="shared" si="1"/>
        <v>TYPE-SFO_AccessibilityPerformanceSpec</v>
      </c>
      <c r="F50" s="45" t="s">
        <v>37</v>
      </c>
      <c r="G50" s="45" t="s">
        <v>38</v>
      </c>
      <c r="H50" s="45" t="s">
        <v>70</v>
      </c>
      <c r="I50" s="16" t="s">
        <v>68</v>
      </c>
      <c r="J50" s="46">
        <v>1</v>
      </c>
    </row>
    <row r="51" spans="1:10" ht="15.95" customHeight="1" x14ac:dyDescent="0.25">
      <c r="A51" s="16">
        <v>47</v>
      </c>
      <c r="B51" s="70" t="str">
        <f>'[1]SFO_Common Attributes'!C61</f>
        <v>SFO_CodePerformanceSpec</v>
      </c>
      <c r="C51" s="16" t="s">
        <v>49</v>
      </c>
      <c r="D51" s="78" t="str">
        <f>IF(OR(VLOOKUP(B51,'[1]SFO_Common Attributes'!$C$15:$E$61,3,FALSE)=1,VLOOKUP(B51,'[1]SFO_Common Attributes'!$C$15:$E$61,3,FALSE)=3,VLOOKUP(B51,'[1]SFO_Common Attributes'!$C$15:$E$61,3,FALSE)=5,VLOOKUP(B51,'[1]SFO_Common Attributes'!$C$15:$E$61,3,FALSE)=7,VLOOKUP(B51,'[1]SFO_Common Attributes'!$C$15:$E$61,3,FALSE)=9,VLOOKUP(B51,'[1]SFO_Common Attributes'!$C$15:$E$61,3,FALSE)=11),"TYPE", "INSTANCE")</f>
        <v>TYPE</v>
      </c>
      <c r="E51" s="44" t="str">
        <f t="shared" si="1"/>
        <v>TYPE-SFO_CodePerformanceSpec</v>
      </c>
      <c r="F51" s="45" t="s">
        <v>37</v>
      </c>
      <c r="G51" s="45" t="s">
        <v>38</v>
      </c>
      <c r="H51" s="45" t="s">
        <v>70</v>
      </c>
      <c r="I51" s="16" t="s">
        <v>68</v>
      </c>
      <c r="J51" s="46">
        <v>1</v>
      </c>
    </row>
    <row r="52" spans="1:10" ht="15.95" customHeight="1" x14ac:dyDescent="0.25">
      <c r="A52" s="16">
        <v>1</v>
      </c>
      <c r="B52" s="69"/>
      <c r="C52" s="16" t="s">
        <v>71</v>
      </c>
      <c r="D52" s="77"/>
      <c r="E52" s="44" t="str">
        <f t="shared" si="1"/>
        <v>-</v>
      </c>
      <c r="F52" s="45" t="s">
        <v>37</v>
      </c>
      <c r="G52" s="45" t="s">
        <v>38</v>
      </c>
      <c r="H52" s="45" t="s">
        <v>60</v>
      </c>
      <c r="I52" s="16"/>
      <c r="J52" s="46">
        <v>5</v>
      </c>
    </row>
    <row r="53" spans="1:10" ht="15.95" customHeight="1" x14ac:dyDescent="0.25">
      <c r="A53" s="16">
        <v>2</v>
      </c>
      <c r="B53" s="70" t="str">
        <f>'[1]SFO_FM Attributes '!C7</f>
        <v>SFO_NumberofMotors</v>
      </c>
      <c r="C53" s="16" t="s">
        <v>41</v>
      </c>
      <c r="D53" s="78" t="str">
        <f>IF(OR(VLOOKUP(B53,'[1]SFO_FM Attributes '!$C$7:$E$36,3,FALSE)=1, VLOOKUP(B53,'[1]SFO_FM Attributes '!$C$7:$E$36,3,FALSE)=2),"TYPE","INSTANCE")</f>
        <v>TYPE</v>
      </c>
      <c r="E53" s="44" t="str">
        <f t="shared" si="1"/>
        <v>TYPE-SFO_NumberofMotors</v>
      </c>
      <c r="F53" s="45" t="s">
        <v>37</v>
      </c>
      <c r="G53" s="45" t="s">
        <v>38</v>
      </c>
      <c r="H53" s="45" t="s">
        <v>58</v>
      </c>
      <c r="I53" s="16"/>
      <c r="J53" s="46">
        <v>5</v>
      </c>
    </row>
    <row r="54" spans="1:10" ht="15.95" customHeight="1" x14ac:dyDescent="0.25">
      <c r="A54" s="16">
        <v>3</v>
      </c>
      <c r="B54" s="70" t="str">
        <f>'[1]SFO_FM Attributes '!C8</f>
        <v>SFO_MotorManufacturer</v>
      </c>
      <c r="C54" s="16" t="s">
        <v>41</v>
      </c>
      <c r="D54" s="78" t="str">
        <f>IF(OR(VLOOKUP(B54,'[1]SFO_FM Attributes '!$C$7:$E$36,3,FALSE)=1, VLOOKUP(B54,'[1]SFO_FM Attributes '!$C$7:$E$36,3,FALSE)=2),"TYPE","INSTANCE")</f>
        <v>TYPE</v>
      </c>
      <c r="E54" s="44" t="str">
        <f t="shared" si="1"/>
        <v>TYPE-SFO_MotorManufacturer</v>
      </c>
      <c r="F54" s="45" t="s">
        <v>37</v>
      </c>
      <c r="G54" s="45" t="s">
        <v>10</v>
      </c>
      <c r="H54" s="45" t="s">
        <v>58</v>
      </c>
      <c r="I54" s="16"/>
      <c r="J54" s="46">
        <v>5</v>
      </c>
    </row>
    <row r="55" spans="1:10" ht="15.95" customHeight="1" x14ac:dyDescent="0.25">
      <c r="A55" s="16">
        <v>4</v>
      </c>
      <c r="B55" s="70" t="str">
        <f>'[1]SFO_FM Attributes '!C9</f>
        <v>SFO_MotorModelNo</v>
      </c>
      <c r="C55" s="16" t="s">
        <v>41</v>
      </c>
      <c r="D55" s="78" t="str">
        <f>IF(OR(VLOOKUP(B55,'[1]SFO_FM Attributes '!$C$7:$E$36,3,FALSE)=1, VLOOKUP(B55,'[1]SFO_FM Attributes '!$C$7:$E$36,3,FALSE)=2),"TYPE","INSTANCE")</f>
        <v>TYPE</v>
      </c>
      <c r="E55" s="44" t="str">
        <f t="shared" si="1"/>
        <v>TYPE-SFO_MotorModelNo</v>
      </c>
      <c r="F55" s="45" t="s">
        <v>37</v>
      </c>
      <c r="G55" s="45" t="s">
        <v>38</v>
      </c>
      <c r="H55" s="45" t="s">
        <v>60</v>
      </c>
      <c r="I55" s="16"/>
      <c r="J55" s="46">
        <v>5</v>
      </c>
    </row>
    <row r="56" spans="1:10" ht="15.95" customHeight="1" x14ac:dyDescent="0.25">
      <c r="A56" s="16">
        <v>5</v>
      </c>
      <c r="B56" s="70" t="str">
        <f>'[1]SFO_FM Attributes '!C10</f>
        <v>SFO_ShaftSize</v>
      </c>
      <c r="C56" s="16" t="s">
        <v>41</v>
      </c>
      <c r="D56" s="78" t="str">
        <f>IF(OR(VLOOKUP(B56,'[1]SFO_FM Attributes '!$C$7:$E$36,3,FALSE)=1, VLOOKUP(B56,'[1]SFO_FM Attributes '!$C$7:$E$36,3,FALSE)=2),"TYPE","INSTANCE")</f>
        <v>TYPE</v>
      </c>
      <c r="E56" s="44" t="str">
        <f t="shared" si="1"/>
        <v>TYPE-SFO_ShaftSize</v>
      </c>
      <c r="F56" s="45" t="s">
        <v>37</v>
      </c>
      <c r="G56" s="45" t="s">
        <v>38</v>
      </c>
      <c r="H56" s="45" t="s">
        <v>60</v>
      </c>
      <c r="I56" s="16"/>
      <c r="J56" s="46">
        <v>5</v>
      </c>
    </row>
    <row r="57" spans="1:10" ht="15.95" customHeight="1" thickBot="1" x14ac:dyDescent="0.3">
      <c r="A57" s="13">
        <v>6</v>
      </c>
      <c r="B57" s="70" t="str">
        <f>'[1]SFO_FM Attributes '!C11</f>
        <v>SFO_Frame</v>
      </c>
      <c r="C57" s="13" t="s">
        <v>41</v>
      </c>
      <c r="D57" s="78" t="str">
        <f>IF(OR(VLOOKUP(B57,'[1]SFO_FM Attributes '!$C$7:$E$36,3,FALSE)=1, VLOOKUP(B57,'[1]SFO_FM Attributes '!$C$7:$E$36,3,FALSE)=2),"TYPE","INSTANCE")</f>
        <v>TYPE</v>
      </c>
      <c r="E57" s="47" t="str">
        <f t="shared" si="1"/>
        <v>TYPE-SFO_Frame</v>
      </c>
      <c r="F57" s="48" t="s">
        <v>37</v>
      </c>
      <c r="G57" s="48" t="s">
        <v>38</v>
      </c>
      <c r="H57" s="48" t="s">
        <v>60</v>
      </c>
      <c r="I57" s="13"/>
      <c r="J57" s="46">
        <v>5</v>
      </c>
    </row>
    <row r="58" spans="1:10" ht="15.95" customHeight="1" thickBot="1" x14ac:dyDescent="0.3">
      <c r="A58" s="14">
        <v>7</v>
      </c>
      <c r="B58" s="71" t="str">
        <f>'[1]SFO_FM Attributes '!C12</f>
        <v>SFO_FramePartNumber</v>
      </c>
      <c r="C58" s="14" t="s">
        <v>71</v>
      </c>
      <c r="D58" s="79" t="str">
        <f>IF(OR(VLOOKUP(B58,'[1]SFO_FM Attributes '!$C$7:$E$36,3,FALSE)=1, VLOOKUP(B58,'[1]SFO_FM Attributes '!$C$7:$E$36,3,FALSE)=2),"TYPE","INSTANCE")</f>
        <v>TYPE</v>
      </c>
      <c r="E58" s="49" t="str">
        <f t="shared" si="1"/>
        <v>TYPE-SFO_FramePartNumber</v>
      </c>
      <c r="F58" s="50" t="s">
        <v>37</v>
      </c>
      <c r="G58" s="50" t="s">
        <v>10</v>
      </c>
      <c r="H58" s="50" t="s">
        <v>60</v>
      </c>
      <c r="I58" s="14"/>
      <c r="J58" s="46">
        <v>5</v>
      </c>
    </row>
    <row r="59" spans="1:10" ht="15.95" customHeight="1" x14ac:dyDescent="0.25">
      <c r="A59" s="16">
        <v>8</v>
      </c>
      <c r="B59" s="72" t="str">
        <f>'[1]SFO_FM Attributes '!C13</f>
        <v>SFO_Size</v>
      </c>
      <c r="C59" s="16" t="s">
        <v>71</v>
      </c>
      <c r="D59" s="80" t="str">
        <f>IF(OR(VLOOKUP(B59,'[1]SFO_FM Attributes '!$C$7:$E$36,3,FALSE)=1, VLOOKUP(B59,'[1]SFO_FM Attributes '!$C$7:$E$36,3,FALSE)=2),"TYPE","INSTANCE")</f>
        <v>TYPE</v>
      </c>
      <c r="E59" s="44" t="str">
        <f t="shared" si="1"/>
        <v>TYPE-SFO_Size</v>
      </c>
      <c r="F59" s="45" t="s">
        <v>37</v>
      </c>
      <c r="G59" s="45" t="s">
        <v>38</v>
      </c>
      <c r="H59" s="45" t="s">
        <v>60</v>
      </c>
      <c r="I59" s="16"/>
      <c r="J59" s="46">
        <v>5</v>
      </c>
    </row>
    <row r="60" spans="1:10" ht="15.95" customHeight="1" x14ac:dyDescent="0.25">
      <c r="A60" s="16">
        <v>9</v>
      </c>
      <c r="B60" s="70" t="str">
        <f>'[1]SFO_FM Attributes '!C14</f>
        <v>SFO_Control</v>
      </c>
      <c r="C60" s="16" t="s">
        <v>71</v>
      </c>
      <c r="D60" s="78" t="str">
        <f>IF(OR(VLOOKUP(B60,'[1]SFO_FM Attributes '!$C$7:$E$36,3,FALSE)=1, VLOOKUP(B60,'[1]SFO_FM Attributes '!$C$7:$E$36,3,FALSE)=2),"TYPE","INSTANCE")</f>
        <v>TYPE</v>
      </c>
      <c r="E60" s="44" t="str">
        <f t="shared" si="1"/>
        <v>TYPE-SFO_Control</v>
      </c>
      <c r="F60" s="45" t="s">
        <v>37</v>
      </c>
      <c r="G60" s="45" t="s">
        <v>38</v>
      </c>
      <c r="H60" s="45" t="s">
        <v>60</v>
      </c>
      <c r="I60" s="16"/>
      <c r="J60" s="46">
        <v>5</v>
      </c>
    </row>
    <row r="61" spans="1:10" ht="15.95" customHeight="1" x14ac:dyDescent="0.25">
      <c r="A61" s="16">
        <v>10</v>
      </c>
      <c r="B61" s="70" t="str">
        <f>'[1]SFO_FM Attributes '!C15</f>
        <v>SFO_Power</v>
      </c>
      <c r="C61" s="16" t="s">
        <v>71</v>
      </c>
      <c r="D61" s="78" t="str">
        <f>IF(OR(VLOOKUP(B61,'[1]SFO_FM Attributes '!$C$7:$E$36,3,FALSE)=1, VLOOKUP(B61,'[1]SFO_FM Attributes '!$C$7:$E$36,3,FALSE)=2),"TYPE","INSTANCE")</f>
        <v>TYPE</v>
      </c>
      <c r="E61" s="44" t="str">
        <f t="shared" si="1"/>
        <v>TYPE-SFO_Power</v>
      </c>
      <c r="F61" s="45" t="s">
        <v>37</v>
      </c>
      <c r="G61" s="45" t="s">
        <v>38</v>
      </c>
      <c r="H61" s="45" t="s">
        <v>60</v>
      </c>
      <c r="I61" s="16"/>
      <c r="J61" s="46">
        <v>5</v>
      </c>
    </row>
    <row r="62" spans="1:10" ht="15.95" customHeight="1" x14ac:dyDescent="0.25">
      <c r="A62" s="16">
        <v>11</v>
      </c>
      <c r="B62" s="70" t="str">
        <f>'[1]SFO_FM Attributes '!C16</f>
        <v>SFO_Voltage</v>
      </c>
      <c r="C62" s="16" t="s">
        <v>71</v>
      </c>
      <c r="D62" s="78" t="str">
        <f>IF(OR(VLOOKUP(B62,'[1]SFO_FM Attributes '!$C$7:$E$36,3,FALSE)=1, VLOOKUP(B62,'[1]SFO_FM Attributes '!$C$7:$E$36,3,FALSE)=2),"TYPE","INSTANCE")</f>
        <v>TYPE</v>
      </c>
      <c r="E62" s="44" t="str">
        <f t="shared" si="1"/>
        <v>TYPE-SFO_Voltage</v>
      </c>
      <c r="F62" s="45" t="s">
        <v>37</v>
      </c>
      <c r="G62" s="45" t="s">
        <v>38</v>
      </c>
      <c r="H62" s="45" t="s">
        <v>60</v>
      </c>
      <c r="I62" s="16"/>
      <c r="J62" s="46">
        <v>5</v>
      </c>
    </row>
    <row r="63" spans="1:10" ht="15.95" customHeight="1" thickBot="1" x14ac:dyDescent="0.3">
      <c r="A63" s="13">
        <v>12</v>
      </c>
      <c r="B63" s="70" t="str">
        <f>'[1]SFO_FM Attributes '!C17</f>
        <v>SFO_Amps</v>
      </c>
      <c r="C63" s="13" t="s">
        <v>71</v>
      </c>
      <c r="D63" s="78" t="str">
        <f>IF(OR(VLOOKUP(B63,'[1]SFO_FM Attributes '!$C$7:$E$36,3,FALSE)=1, VLOOKUP(B63,'[1]SFO_FM Attributes '!$C$7:$E$36,3,FALSE)=2),"TYPE","INSTANCE")</f>
        <v>TYPE</v>
      </c>
      <c r="E63" s="47" t="str">
        <f t="shared" si="1"/>
        <v>TYPE-SFO_Amps</v>
      </c>
      <c r="F63" s="48" t="s">
        <v>37</v>
      </c>
      <c r="G63" s="48" t="s">
        <v>38</v>
      </c>
      <c r="H63" s="48" t="s">
        <v>60</v>
      </c>
      <c r="I63" s="13"/>
      <c r="J63" s="46">
        <v>6</v>
      </c>
    </row>
    <row r="64" spans="1:10" ht="15.95" customHeight="1" thickBot="1" x14ac:dyDescent="0.3">
      <c r="A64" s="14">
        <v>13</v>
      </c>
      <c r="B64" s="71" t="str">
        <f>'[1]SFO_FM Attributes '!C18</f>
        <v>SFO_Phase</v>
      </c>
      <c r="C64" s="14" t="s">
        <v>71</v>
      </c>
      <c r="D64" s="79" t="str">
        <f>IF(OR(VLOOKUP(B64,'[1]SFO_FM Attributes '!$C$7:$E$36,3,FALSE)=1, VLOOKUP(B64,'[1]SFO_FM Attributes '!$C$7:$E$36,3,FALSE)=2),"TYPE","INSTANCE")</f>
        <v>TYPE</v>
      </c>
      <c r="E64" s="49" t="str">
        <f t="shared" si="1"/>
        <v>TYPE-SFO_Phase</v>
      </c>
      <c r="F64" s="50" t="s">
        <v>37</v>
      </c>
      <c r="G64" s="50" t="s">
        <v>38</v>
      </c>
      <c r="H64" s="50" t="s">
        <v>60</v>
      </c>
      <c r="I64" s="14"/>
      <c r="J64" s="46">
        <v>6</v>
      </c>
    </row>
    <row r="65" spans="1:10" ht="15.95" customHeight="1" x14ac:dyDescent="0.25">
      <c r="A65" s="16">
        <v>14</v>
      </c>
      <c r="B65" s="72" t="str">
        <f>'[1]SFO_FM Attributes '!C19</f>
        <v>SFO_PanelFedBy</v>
      </c>
      <c r="C65" s="16" t="s">
        <v>71</v>
      </c>
      <c r="D65" s="80" t="str">
        <f>IF(OR(VLOOKUP(B65,'[1]SFO_FM Attributes '!$C$7:$E$36,3,FALSE)=1, VLOOKUP(B65,'[1]SFO_FM Attributes '!$C$7:$E$36,3,FALSE)=2),"TYPE","INSTANCE")</f>
        <v>INSTANCE</v>
      </c>
      <c r="E65" s="44" t="str">
        <f t="shared" si="1"/>
        <v>INSTANCE-SFO_PanelFedBy</v>
      </c>
      <c r="F65" s="45" t="s">
        <v>37</v>
      </c>
      <c r="G65" s="45" t="s">
        <v>38</v>
      </c>
      <c r="H65" s="45" t="s">
        <v>60</v>
      </c>
      <c r="I65" s="16"/>
      <c r="J65" s="46">
        <v>6</v>
      </c>
    </row>
    <row r="66" spans="1:10" ht="15.95" customHeight="1" thickBot="1" x14ac:dyDescent="0.3">
      <c r="A66" s="13">
        <v>15</v>
      </c>
      <c r="B66" s="70" t="str">
        <f>'[1]SFO_FM Attributes '!C20</f>
        <v>SFO_Circuit</v>
      </c>
      <c r="C66" s="13" t="s">
        <v>71</v>
      </c>
      <c r="D66" s="78" t="str">
        <f>IF(OR(VLOOKUP(B66,'[1]SFO_FM Attributes '!$C$7:$E$36,3,FALSE)=1, VLOOKUP(B66,'[1]SFO_FM Attributes '!$C$7:$E$36,3,FALSE)=2),"TYPE","INSTANCE")</f>
        <v>INSTANCE</v>
      </c>
      <c r="E66" s="47" t="str">
        <f t="shared" si="1"/>
        <v>INSTANCE-SFO_Circuit</v>
      </c>
      <c r="F66" s="48" t="s">
        <v>37</v>
      </c>
      <c r="G66" s="48" t="s">
        <v>38</v>
      </c>
      <c r="H66" s="48" t="s">
        <v>60</v>
      </c>
      <c r="I66" s="13"/>
      <c r="J66" s="46">
        <v>6</v>
      </c>
    </row>
    <row r="67" spans="1:10" ht="15.95" customHeight="1" thickBot="1" x14ac:dyDescent="0.3">
      <c r="A67" s="14">
        <v>16</v>
      </c>
      <c r="B67" s="71" t="str">
        <f>'[1]SFO_FM Attributes '!C21</f>
        <v>SFO_PanelLocation</v>
      </c>
      <c r="C67" s="14" t="s">
        <v>41</v>
      </c>
      <c r="D67" s="79" t="str">
        <f>IF(OR(VLOOKUP(B67,'[1]SFO_FM Attributes '!$C$7:$E$36,3,FALSE)=1, VLOOKUP(B67,'[1]SFO_FM Attributes '!$C$7:$E$36,3,FALSE)=2),"TYPE","INSTANCE")</f>
        <v>INSTANCE</v>
      </c>
      <c r="E67" s="49" t="str">
        <f t="shared" si="1"/>
        <v>INSTANCE-SFO_PanelLocation</v>
      </c>
      <c r="F67" s="50" t="s">
        <v>37</v>
      </c>
      <c r="G67" s="50" t="s">
        <v>38</v>
      </c>
      <c r="H67" s="50" t="s">
        <v>60</v>
      </c>
      <c r="I67" s="14"/>
      <c r="J67" s="46">
        <v>5</v>
      </c>
    </row>
    <row r="68" spans="1:10" ht="15.95" customHeight="1" thickBot="1" x14ac:dyDescent="0.3">
      <c r="A68" s="13">
        <v>17</v>
      </c>
      <c r="B68" s="72" t="str">
        <f>'[1]SFO_FM Attributes '!C22</f>
        <v>SFO_Starter</v>
      </c>
      <c r="C68" s="13" t="s">
        <v>41</v>
      </c>
      <c r="D68" s="80" t="str">
        <f>IF(OR(VLOOKUP(B68,'[1]SFO_FM Attributes '!$C$7:$E$36,3,FALSE)=1, VLOOKUP(B68,'[1]SFO_FM Attributes '!$C$7:$E$36,3,FALSE)=2),"TYPE","INSTANCE")</f>
        <v>TYPE</v>
      </c>
      <c r="E68" s="47" t="str">
        <f t="shared" si="1"/>
        <v>TYPE-SFO_Starter</v>
      </c>
      <c r="F68" s="48" t="s">
        <v>37</v>
      </c>
      <c r="G68" s="48" t="s">
        <v>38</v>
      </c>
      <c r="H68" s="48" t="s">
        <v>60</v>
      </c>
      <c r="I68" s="13"/>
      <c r="J68" s="46">
        <v>5</v>
      </c>
    </row>
    <row r="69" spans="1:10" ht="15.95" customHeight="1" thickBot="1" x14ac:dyDescent="0.3">
      <c r="A69" s="14">
        <v>18</v>
      </c>
      <c r="B69" s="71" t="str">
        <f>'[1]SFO_FM Attributes '!C23</f>
        <v>SFO_FuelType</v>
      </c>
      <c r="C69" s="14" t="s">
        <v>71</v>
      </c>
      <c r="D69" s="79" t="str">
        <f>IF(OR(VLOOKUP(B69,'[1]SFO_FM Attributes '!$C$7:$E$36,3,FALSE)=1, VLOOKUP(B69,'[1]SFO_FM Attributes '!$C$7:$E$36,3,FALSE)=2),"TYPE","INSTANCE")</f>
        <v>TYPE</v>
      </c>
      <c r="E69" s="49" t="str">
        <f t="shared" ref="E69:E81" si="2">CONCATENATE(D69, "-", B69)</f>
        <v>TYPE-SFO_FuelType</v>
      </c>
      <c r="F69" s="50" t="s">
        <v>37</v>
      </c>
      <c r="G69" s="50" t="s">
        <v>38</v>
      </c>
      <c r="H69" s="50" t="s">
        <v>60</v>
      </c>
      <c r="I69" s="14"/>
      <c r="J69" s="46">
        <v>5</v>
      </c>
    </row>
    <row r="70" spans="1:10" ht="15.95" customHeight="1" x14ac:dyDescent="0.25">
      <c r="A70" s="16">
        <v>19</v>
      </c>
      <c r="B70" s="72" t="str">
        <f>'[1]SFO_FM Attributes '!C24</f>
        <v>SFO_DriveType</v>
      </c>
      <c r="C70" s="16" t="s">
        <v>41</v>
      </c>
      <c r="D70" s="80" t="str">
        <f>IF(OR(VLOOKUP(B70,'[1]SFO_FM Attributes '!$C$7:$E$36,3,FALSE)=1, VLOOKUP(B70,'[1]SFO_FM Attributes '!$C$7:$E$36,3,FALSE)=2),"TYPE","INSTANCE")</f>
        <v>TYPE</v>
      </c>
      <c r="E70" s="44" t="str">
        <f t="shared" si="2"/>
        <v>TYPE-SFO_DriveType</v>
      </c>
      <c r="F70" s="45" t="s">
        <v>37</v>
      </c>
      <c r="G70" s="45" t="s">
        <v>38</v>
      </c>
      <c r="H70" s="45" t="s">
        <v>60</v>
      </c>
      <c r="I70" s="16"/>
      <c r="J70" s="46">
        <v>5</v>
      </c>
    </row>
    <row r="71" spans="1:10" ht="15.95" customHeight="1" x14ac:dyDescent="0.25">
      <c r="A71" s="16">
        <v>20</v>
      </c>
      <c r="B71" s="70" t="str">
        <f>'[1]SFO_FM Attributes '!C25</f>
        <v>SFO_DriveBeltSize</v>
      </c>
      <c r="C71" s="16" t="s">
        <v>41</v>
      </c>
      <c r="D71" s="78" t="str">
        <f>IF(OR(VLOOKUP(B71,'[1]SFO_FM Attributes '!$C$7:$E$36,3,FALSE)=1, VLOOKUP(B71,'[1]SFO_FM Attributes '!$C$7:$E$36,3,FALSE)=2),"TYPE","INSTANCE")</f>
        <v>TYPE</v>
      </c>
      <c r="E71" s="44" t="str">
        <f t="shared" si="2"/>
        <v>TYPE-SFO_DriveBeltSize</v>
      </c>
      <c r="F71" s="45" t="s">
        <v>37</v>
      </c>
      <c r="G71" s="45" t="s">
        <v>38</v>
      </c>
      <c r="H71" s="45" t="s">
        <v>60</v>
      </c>
      <c r="I71" s="16"/>
      <c r="J71" s="46">
        <v>5</v>
      </c>
    </row>
    <row r="72" spans="1:10" ht="15.95" customHeight="1" thickBot="1" x14ac:dyDescent="0.3">
      <c r="A72" s="13">
        <v>21</v>
      </c>
      <c r="B72" s="70" t="str">
        <f>'[1]SFO_FM Attributes '!C26</f>
        <v>SFO_DriveBeltQuantity</v>
      </c>
      <c r="C72" s="13" t="s">
        <v>41</v>
      </c>
      <c r="D72" s="78" t="str">
        <f>IF(OR(VLOOKUP(B72,'[1]SFO_FM Attributes '!$C$7:$E$36,3,FALSE)=1, VLOOKUP(B72,'[1]SFO_FM Attributes '!$C$7:$E$36,3,FALSE)=2),"TYPE","INSTANCE")</f>
        <v>TYPE</v>
      </c>
      <c r="E72" s="47" t="str">
        <f t="shared" si="2"/>
        <v>TYPE-SFO_DriveBeltQuantity</v>
      </c>
      <c r="F72" s="48" t="s">
        <v>37</v>
      </c>
      <c r="G72" s="48" t="s">
        <v>38</v>
      </c>
      <c r="H72" s="48" t="s">
        <v>60</v>
      </c>
      <c r="I72" s="13"/>
      <c r="J72" s="46">
        <v>5</v>
      </c>
    </row>
    <row r="73" spans="1:10" ht="15.95" customHeight="1" thickBot="1" x14ac:dyDescent="0.3">
      <c r="A73" s="14">
        <v>22</v>
      </c>
      <c r="B73" s="71" t="str">
        <f>'[1]SFO_FM Attributes '!C27</f>
        <v>SFO_DriveBeltPartNumber</v>
      </c>
      <c r="C73" s="14" t="s">
        <v>41</v>
      </c>
      <c r="D73" s="79" t="str">
        <f>IF(OR(VLOOKUP(B73,'[1]SFO_FM Attributes '!$C$7:$E$36,3,FALSE)=1, VLOOKUP(B73,'[1]SFO_FM Attributes '!$C$7:$E$36,3,FALSE)=2),"TYPE","INSTANCE")</f>
        <v>TYPE</v>
      </c>
      <c r="E73" s="49" t="str">
        <f t="shared" si="2"/>
        <v>TYPE-SFO_DriveBeltPartNumber</v>
      </c>
      <c r="F73" s="50" t="s">
        <v>37</v>
      </c>
      <c r="G73" s="50" t="s">
        <v>38</v>
      </c>
      <c r="H73" s="50" t="s">
        <v>60</v>
      </c>
      <c r="I73" s="14"/>
      <c r="J73" s="46">
        <v>5</v>
      </c>
    </row>
    <row r="74" spans="1:10" ht="15.95" customHeight="1" thickBot="1" x14ac:dyDescent="0.3">
      <c r="A74" s="13">
        <v>23</v>
      </c>
      <c r="B74" s="72" t="str">
        <f>'[1]SFO_FM Attributes '!C28</f>
        <v>SFO_PulleySize</v>
      </c>
      <c r="C74" s="13" t="s">
        <v>71</v>
      </c>
      <c r="D74" s="80" t="str">
        <f>IF(OR(VLOOKUP(B74,'[1]SFO_FM Attributes '!$C$7:$E$36,3,FALSE)=1, VLOOKUP(B74,'[1]SFO_FM Attributes '!$C$7:$E$36,3,FALSE)=2),"TYPE","INSTANCE")</f>
        <v>TYPE</v>
      </c>
      <c r="E74" s="47" t="str">
        <f t="shared" si="2"/>
        <v>TYPE-SFO_PulleySize</v>
      </c>
      <c r="F74" s="48" t="s">
        <v>37</v>
      </c>
      <c r="G74" s="48" t="s">
        <v>38</v>
      </c>
      <c r="H74" s="48" t="s">
        <v>60</v>
      </c>
      <c r="I74" s="13"/>
      <c r="J74" s="46">
        <v>5</v>
      </c>
    </row>
    <row r="75" spans="1:10" ht="15.95" customHeight="1" thickBot="1" x14ac:dyDescent="0.3">
      <c r="A75" s="14">
        <v>24</v>
      </c>
      <c r="B75" s="71" t="str">
        <f>'[1]SFO_FM Attributes '!C29</f>
        <v>SFO_FanRPM</v>
      </c>
      <c r="C75" s="14" t="s">
        <v>41</v>
      </c>
      <c r="D75" s="79" t="str">
        <f>IF(OR(VLOOKUP(B75,'[1]SFO_FM Attributes '!$C$7:$E$36,3,FALSE)=1, VLOOKUP(B75,'[1]SFO_FM Attributes '!$C$7:$E$36,3,FALSE)=2),"TYPE","INSTANCE")</f>
        <v>TYPE</v>
      </c>
      <c r="E75" s="49" t="str">
        <f t="shared" si="2"/>
        <v>TYPE-SFO_FanRPM</v>
      </c>
      <c r="F75" s="50" t="s">
        <v>37</v>
      </c>
      <c r="G75" s="50" t="s">
        <v>10</v>
      </c>
      <c r="H75" s="50" t="s">
        <v>60</v>
      </c>
      <c r="I75" s="14"/>
      <c r="J75" s="46">
        <v>5</v>
      </c>
    </row>
    <row r="76" spans="1:10" ht="15.95" customHeight="1" x14ac:dyDescent="0.25">
      <c r="A76" s="16">
        <v>25</v>
      </c>
      <c r="B76" s="72" t="str">
        <f>'[1]SFO_FM Attributes '!C30</f>
        <v>SFO_FilterSize</v>
      </c>
      <c r="C76" s="16" t="s">
        <v>41</v>
      </c>
      <c r="D76" s="80" t="str">
        <f>IF(OR(VLOOKUP(B76,'[1]SFO_FM Attributes '!$C$7:$E$36,3,FALSE)=1, VLOOKUP(B76,'[1]SFO_FM Attributes '!$C$7:$E$36,3,FALSE)=2),"TYPE","INSTANCE")</f>
        <v>TYPE</v>
      </c>
      <c r="E76" s="44" t="str">
        <f t="shared" si="2"/>
        <v>TYPE-SFO_FilterSize</v>
      </c>
      <c r="F76" s="45" t="s">
        <v>37</v>
      </c>
      <c r="G76" s="45" t="s">
        <v>38</v>
      </c>
      <c r="H76" s="45" t="s">
        <v>60</v>
      </c>
      <c r="I76" s="16"/>
      <c r="J76" s="46">
        <v>5</v>
      </c>
    </row>
    <row r="77" spans="1:10" ht="15.95" customHeight="1" thickBot="1" x14ac:dyDescent="0.3">
      <c r="A77" s="13">
        <v>26</v>
      </c>
      <c r="B77" s="70" t="str">
        <f>'[1]SFO_FM Attributes '!C31</f>
        <v>SFO_FilterQuantity</v>
      </c>
      <c r="C77" s="13" t="s">
        <v>41</v>
      </c>
      <c r="D77" s="78" t="str">
        <f>IF(OR(VLOOKUP(B77,'[1]SFO_FM Attributes '!$C$7:$E$36,3,FALSE)=1, VLOOKUP(B77,'[1]SFO_FM Attributes '!$C$7:$E$36,3,FALSE)=2),"TYPE","INSTANCE")</f>
        <v>TYPE</v>
      </c>
      <c r="E77" s="47" t="str">
        <f t="shared" si="2"/>
        <v>TYPE-SFO_FilterQuantity</v>
      </c>
      <c r="F77" s="48" t="s">
        <v>37</v>
      </c>
      <c r="G77" s="48" t="s">
        <v>10</v>
      </c>
      <c r="H77" s="48" t="s">
        <v>60</v>
      </c>
      <c r="I77" s="13"/>
      <c r="J77" s="46">
        <v>5</v>
      </c>
    </row>
    <row r="78" spans="1:10" ht="15.95" customHeight="1" thickBot="1" x14ac:dyDescent="0.3">
      <c r="A78" s="14">
        <v>27</v>
      </c>
      <c r="B78" s="71" t="str">
        <f>'[1]SFO_FM Attributes '!C32</f>
        <v>SFO_FilterPartNumber</v>
      </c>
      <c r="C78" s="14" t="s">
        <v>41</v>
      </c>
      <c r="D78" s="79" t="str">
        <f>IF(OR(VLOOKUP(B78,'[1]SFO_FM Attributes '!$C$7:$E$36,3,FALSE)=1, VLOOKUP(B78,'[1]SFO_FM Attributes '!$C$7:$E$36,3,FALSE)=2),"TYPE","INSTANCE")</f>
        <v>TYPE</v>
      </c>
      <c r="E78" s="49" t="str">
        <f t="shared" si="2"/>
        <v>TYPE-SFO_FilterPartNumber</v>
      </c>
      <c r="F78" s="50" t="s">
        <v>37</v>
      </c>
      <c r="G78" s="50" t="s">
        <v>38</v>
      </c>
      <c r="H78" s="50" t="s">
        <v>60</v>
      </c>
      <c r="I78" s="14"/>
      <c r="J78" s="46">
        <v>5</v>
      </c>
    </row>
    <row r="79" spans="1:10" ht="15.95" customHeight="1" x14ac:dyDescent="0.25">
      <c r="A79" s="16">
        <v>28</v>
      </c>
      <c r="B79" s="72" t="str">
        <f>'[1]SFO_FM Attributes '!C33</f>
        <v>SFO_Lubrication</v>
      </c>
      <c r="C79" s="16" t="s">
        <v>41</v>
      </c>
      <c r="D79" s="80" t="str">
        <f>IF(OR(VLOOKUP(B79,'[1]SFO_FM Attributes '!$C$7:$E$36,3,FALSE)=1, VLOOKUP(B79,'[1]SFO_FM Attributes '!$C$7:$E$36,3,FALSE)=2),"TYPE","INSTANCE")</f>
        <v>TYPE</v>
      </c>
      <c r="E79" s="44" t="str">
        <f t="shared" si="2"/>
        <v>TYPE-SFO_Lubrication</v>
      </c>
      <c r="F79" s="45" t="s">
        <v>37</v>
      </c>
      <c r="G79" s="45" t="s">
        <v>38</v>
      </c>
      <c r="H79" s="45" t="s">
        <v>60</v>
      </c>
      <c r="I79" s="16"/>
      <c r="J79" s="46">
        <v>5</v>
      </c>
    </row>
    <row r="80" spans="1:10" ht="15.95" customHeight="1" x14ac:dyDescent="0.25">
      <c r="A80" s="16">
        <v>29</v>
      </c>
      <c r="B80" s="70" t="str">
        <f>'[1]SFO_FM Attributes '!C34</f>
        <v>SFO_Refrigerant</v>
      </c>
      <c r="C80" s="16" t="s">
        <v>71</v>
      </c>
      <c r="D80" s="78" t="str">
        <f>IF(OR(VLOOKUP(B80,'[1]SFO_FM Attributes '!$C$7:$E$36,3,FALSE)=1, VLOOKUP(B80,'[1]SFO_FM Attributes '!$C$7:$E$36,3,FALSE)=2),"TYPE","INSTANCE")</f>
        <v>TYPE</v>
      </c>
      <c r="E80" s="44" t="str">
        <f t="shared" si="2"/>
        <v>TYPE-SFO_Refrigerant</v>
      </c>
      <c r="F80" s="45" t="s">
        <v>37</v>
      </c>
      <c r="G80" s="45" t="s">
        <v>38</v>
      </c>
      <c r="H80" s="45" t="s">
        <v>60</v>
      </c>
      <c r="I80" s="16"/>
      <c r="J80" s="46">
        <v>5</v>
      </c>
    </row>
    <row r="81" spans="1:10" ht="15.95" customHeight="1" x14ac:dyDescent="0.25">
      <c r="A81" s="16">
        <v>30</v>
      </c>
      <c r="B81" s="70" t="str">
        <f>'[1]SFO_FM Attributes '!C35</f>
        <v>SFO_Capacity</v>
      </c>
      <c r="C81" s="16" t="s">
        <v>71</v>
      </c>
      <c r="D81" s="78" t="str">
        <f>IF(OR(VLOOKUP(B81,'[1]SFO_FM Attributes '!$C$7:$E$36,3,FALSE)=1, VLOOKUP(B81,'[1]SFO_FM Attributes '!$C$7:$E$36,3,FALSE)=2),"TYPE","INSTANCE")</f>
        <v>TYPE</v>
      </c>
      <c r="E81" s="44" t="str">
        <f t="shared" si="2"/>
        <v>TYPE-SFO_Capacity</v>
      </c>
      <c r="F81" s="45" t="s">
        <v>37</v>
      </c>
      <c r="G81" s="45" t="s">
        <v>38</v>
      </c>
      <c r="H81" s="45"/>
      <c r="I81" s="16"/>
      <c r="J81" s="46">
        <v>5</v>
      </c>
    </row>
    <row r="82" spans="1:10" x14ac:dyDescent="0.25">
      <c r="B82" s="70" t="str">
        <f>'[1]SFO_FM Attributes '!C36</f>
        <v>SFO_ElectricalHookup</v>
      </c>
      <c r="D82" s="78" t="str">
        <f>IF(OR(VLOOKUP(B82,'[1]SFO_FM Attributes '!$C$7:$E$36,3,FALSE)=1, VLOOKUP(B82,'[1]SFO_FM Attributes '!$C$7:$E$36,3,FALSE)=2),"TYPE","INSTANCE")</f>
        <v>TYPE</v>
      </c>
    </row>
    <row r="84" spans="1:10" ht="15.95" customHeight="1" x14ac:dyDescent="0.25"/>
    <row r="85" spans="1:10" x14ac:dyDescent="0.25">
      <c r="B85" s="74" t="s">
        <v>72</v>
      </c>
    </row>
  </sheetData>
  <autoFilter ref="A1:J84"/>
  <mergeCells count="1">
    <mergeCell ref="F1:H1"/>
  </mergeCells>
  <conditionalFormatting sqref="G5:G81">
    <cfRule type="cellIs" dxfId="0" priority="2" operator="equal">
      <formula>"N/A"</formula>
    </cfRule>
  </conditionalFormatting>
  <printOptions horizontalCentered="1"/>
  <pageMargins left="0.25" right="0.25" top="0.75" bottom="0.75" header="0.51180555555555496" footer="0.51180555555555496"/>
  <pageSetup paperSize="3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topLeftCell="A32" zoomScale="85" zoomScaleNormal="85" workbookViewId="0">
      <selection activeCell="C16" sqref="C16"/>
    </sheetView>
  </sheetViews>
  <sheetFormatPr defaultRowHeight="15" x14ac:dyDescent="0.25"/>
  <cols>
    <col min="1" max="1" width="22" customWidth="1"/>
    <col min="2" max="2" width="37.5703125" customWidth="1"/>
    <col min="3" max="3" width="29.140625" customWidth="1"/>
    <col min="4" max="4" width="10" customWidth="1"/>
    <col min="5" max="5" width="7.28515625" customWidth="1"/>
    <col min="6" max="1025" width="8.7109375" customWidth="1"/>
  </cols>
  <sheetData>
    <row r="1" spans="1:5" x14ac:dyDescent="0.25">
      <c r="A1" t="s">
        <v>73</v>
      </c>
    </row>
    <row r="2" spans="1:5" x14ac:dyDescent="0.25">
      <c r="A2" t="s">
        <v>74</v>
      </c>
      <c r="B2" t="s">
        <v>75</v>
      </c>
      <c r="C2" t="s">
        <v>76</v>
      </c>
    </row>
    <row r="3" spans="1:5" x14ac:dyDescent="0.25">
      <c r="A3" t="s">
        <v>77</v>
      </c>
      <c r="B3">
        <v>1</v>
      </c>
      <c r="C3" s="51" t="s">
        <v>78</v>
      </c>
    </row>
    <row r="4" spans="1:5" x14ac:dyDescent="0.25">
      <c r="A4" t="s">
        <v>77</v>
      </c>
      <c r="B4">
        <v>2</v>
      </c>
      <c r="C4" s="51" t="s">
        <v>79</v>
      </c>
    </row>
    <row r="5" spans="1:5" x14ac:dyDescent="0.25">
      <c r="A5" t="s">
        <v>77</v>
      </c>
      <c r="B5">
        <v>3</v>
      </c>
      <c r="C5" s="52" t="s">
        <v>80</v>
      </c>
    </row>
    <row r="6" spans="1:5" x14ac:dyDescent="0.25">
      <c r="A6" t="s">
        <v>77</v>
      </c>
      <c r="B6">
        <v>4</v>
      </c>
      <c r="C6" s="53" t="s">
        <v>81</v>
      </c>
    </row>
    <row r="7" spans="1:5" x14ac:dyDescent="0.25">
      <c r="A7" t="s">
        <v>77</v>
      </c>
      <c r="B7">
        <v>5</v>
      </c>
      <c r="C7" s="54" t="s">
        <v>82</v>
      </c>
    </row>
    <row r="8" spans="1:5" x14ac:dyDescent="0.25">
      <c r="A8" t="s">
        <v>77</v>
      </c>
      <c r="B8">
        <v>6</v>
      </c>
      <c r="C8" s="54" t="s">
        <v>83</v>
      </c>
    </row>
    <row r="9" spans="1:5" x14ac:dyDescent="0.25">
      <c r="A9" t="s">
        <v>77</v>
      </c>
      <c r="B9">
        <v>7</v>
      </c>
      <c r="C9" s="55" t="s">
        <v>84</v>
      </c>
    </row>
    <row r="10" spans="1:5" x14ac:dyDescent="0.25">
      <c r="A10" t="s">
        <v>77</v>
      </c>
      <c r="B10">
        <v>8</v>
      </c>
      <c r="C10" s="55" t="s">
        <v>85</v>
      </c>
    </row>
    <row r="11" spans="1:5" x14ac:dyDescent="0.25">
      <c r="A11" t="s">
        <v>77</v>
      </c>
      <c r="B11">
        <v>9</v>
      </c>
      <c r="C11" s="56" t="s">
        <v>86</v>
      </c>
    </row>
    <row r="12" spans="1:5" x14ac:dyDescent="0.25">
      <c r="A12" t="s">
        <v>77</v>
      </c>
      <c r="B12">
        <v>10</v>
      </c>
      <c r="C12" s="56" t="s">
        <v>87</v>
      </c>
    </row>
    <row r="13" spans="1:5" x14ac:dyDescent="0.25">
      <c r="A13" t="s">
        <v>77</v>
      </c>
      <c r="B13">
        <v>11</v>
      </c>
      <c r="C13" s="57" t="s">
        <v>88</v>
      </c>
    </row>
    <row r="14" spans="1:5" x14ac:dyDescent="0.25">
      <c r="A14" t="s">
        <v>89</v>
      </c>
      <c r="B14" t="s">
        <v>47</v>
      </c>
      <c r="C14" t="s">
        <v>76</v>
      </c>
      <c r="D14" t="s">
        <v>90</v>
      </c>
      <c r="E14" t="s">
        <v>77</v>
      </c>
    </row>
    <row r="15" spans="1:5" x14ac:dyDescent="0.25">
      <c r="A15" t="s">
        <v>91</v>
      </c>
      <c r="B15" t="s">
        <v>92</v>
      </c>
      <c r="C15" s="51" t="s">
        <v>93</v>
      </c>
      <c r="D15" s="58" t="s">
        <v>94</v>
      </c>
      <c r="E15">
        <v>1</v>
      </c>
    </row>
    <row r="16" spans="1:5" x14ac:dyDescent="0.25">
      <c r="A16" t="s">
        <v>91</v>
      </c>
      <c r="B16" t="s">
        <v>95</v>
      </c>
      <c r="C16" s="51" t="s">
        <v>96</v>
      </c>
      <c r="D16" t="s">
        <v>94</v>
      </c>
      <c r="E16">
        <v>2</v>
      </c>
    </row>
    <row r="17" spans="1:5" x14ac:dyDescent="0.25">
      <c r="A17" t="s">
        <v>91</v>
      </c>
      <c r="B17" t="s">
        <v>97</v>
      </c>
      <c r="C17" s="51" t="s">
        <v>98</v>
      </c>
      <c r="D17" t="s">
        <v>94</v>
      </c>
      <c r="E17">
        <v>2</v>
      </c>
    </row>
    <row r="18" spans="1:5" x14ac:dyDescent="0.25">
      <c r="A18" t="s">
        <v>91</v>
      </c>
      <c r="B18" t="s">
        <v>99</v>
      </c>
      <c r="C18" s="51" t="s">
        <v>100</v>
      </c>
      <c r="D18" t="s">
        <v>94</v>
      </c>
      <c r="E18">
        <v>2</v>
      </c>
    </row>
    <row r="19" spans="1:5" x14ac:dyDescent="0.25">
      <c r="A19" t="s">
        <v>91</v>
      </c>
      <c r="B19" t="s">
        <v>101</v>
      </c>
      <c r="C19" s="51" t="s">
        <v>102</v>
      </c>
      <c r="D19" t="s">
        <v>94</v>
      </c>
      <c r="E19">
        <v>1</v>
      </c>
    </row>
    <row r="20" spans="1:5" x14ac:dyDescent="0.25">
      <c r="A20" t="s">
        <v>91</v>
      </c>
      <c r="B20" t="s">
        <v>103</v>
      </c>
      <c r="C20" s="51" t="s">
        <v>104</v>
      </c>
      <c r="D20" t="s">
        <v>94</v>
      </c>
      <c r="E20">
        <v>2</v>
      </c>
    </row>
    <row r="21" spans="1:5" x14ac:dyDescent="0.25">
      <c r="A21" t="s">
        <v>91</v>
      </c>
      <c r="B21" t="s">
        <v>105</v>
      </c>
      <c r="C21" s="51" t="s">
        <v>106</v>
      </c>
      <c r="D21" t="s">
        <v>94</v>
      </c>
      <c r="E21">
        <v>2</v>
      </c>
    </row>
    <row r="22" spans="1:5" x14ac:dyDescent="0.25">
      <c r="A22" t="s">
        <v>91</v>
      </c>
      <c r="B22" t="s">
        <v>107</v>
      </c>
      <c r="C22" s="59" t="s">
        <v>108</v>
      </c>
      <c r="D22" t="s">
        <v>94</v>
      </c>
      <c r="E22">
        <v>2</v>
      </c>
    </row>
    <row r="23" spans="1:5" x14ac:dyDescent="0.25">
      <c r="A23" t="s">
        <v>91</v>
      </c>
      <c r="B23" t="s">
        <v>109</v>
      </c>
      <c r="C23" s="52" t="s">
        <v>110</v>
      </c>
      <c r="D23" t="s">
        <v>94</v>
      </c>
      <c r="E23">
        <v>3</v>
      </c>
    </row>
    <row r="24" spans="1:5" x14ac:dyDescent="0.25">
      <c r="A24" t="s">
        <v>91</v>
      </c>
      <c r="B24" t="s">
        <v>111</v>
      </c>
      <c r="C24" s="52" t="s">
        <v>112</v>
      </c>
      <c r="D24" t="s">
        <v>94</v>
      </c>
      <c r="E24">
        <v>3</v>
      </c>
    </row>
    <row r="25" spans="1:5" x14ac:dyDescent="0.25">
      <c r="A25" t="s">
        <v>91</v>
      </c>
      <c r="B25" t="s">
        <v>113</v>
      </c>
      <c r="C25" s="52" t="s">
        <v>114</v>
      </c>
      <c r="D25" t="s">
        <v>94</v>
      </c>
      <c r="E25">
        <v>3</v>
      </c>
    </row>
    <row r="26" spans="1:5" x14ac:dyDescent="0.25">
      <c r="A26" t="s">
        <v>91</v>
      </c>
      <c r="B26" t="s">
        <v>115</v>
      </c>
      <c r="C26" s="60" t="s">
        <v>116</v>
      </c>
      <c r="D26" t="s">
        <v>94</v>
      </c>
      <c r="E26">
        <v>3</v>
      </c>
    </row>
    <row r="27" spans="1:5" x14ac:dyDescent="0.25">
      <c r="A27" t="s">
        <v>91</v>
      </c>
      <c r="B27" t="s">
        <v>117</v>
      </c>
      <c r="C27" s="53" t="s">
        <v>118</v>
      </c>
      <c r="D27" t="s">
        <v>94</v>
      </c>
      <c r="E27">
        <v>4</v>
      </c>
    </row>
    <row r="28" spans="1:5" x14ac:dyDescent="0.25">
      <c r="A28" t="s">
        <v>91</v>
      </c>
      <c r="B28" t="s">
        <v>119</v>
      </c>
      <c r="C28" s="53" t="s">
        <v>120</v>
      </c>
      <c r="D28" t="s">
        <v>94</v>
      </c>
      <c r="E28">
        <v>4</v>
      </c>
    </row>
    <row r="29" spans="1:5" x14ac:dyDescent="0.25">
      <c r="A29" t="s">
        <v>91</v>
      </c>
      <c r="B29" t="s">
        <v>121</v>
      </c>
      <c r="C29" s="53" t="s">
        <v>122</v>
      </c>
      <c r="D29" t="s">
        <v>94</v>
      </c>
      <c r="E29">
        <v>4</v>
      </c>
    </row>
    <row r="30" spans="1:5" x14ac:dyDescent="0.25">
      <c r="A30" t="s">
        <v>91</v>
      </c>
      <c r="B30" t="s">
        <v>123</v>
      </c>
      <c r="C30" s="53" t="s">
        <v>124</v>
      </c>
      <c r="D30" t="s">
        <v>94</v>
      </c>
      <c r="E30">
        <v>4</v>
      </c>
    </row>
    <row r="31" spans="1:5" x14ac:dyDescent="0.25">
      <c r="A31" t="s">
        <v>91</v>
      </c>
      <c r="B31" t="s">
        <v>125</v>
      </c>
      <c r="C31" s="53" t="s">
        <v>126</v>
      </c>
      <c r="D31" t="s">
        <v>94</v>
      </c>
      <c r="E31">
        <v>4</v>
      </c>
    </row>
    <row r="32" spans="1:5" x14ac:dyDescent="0.25">
      <c r="A32" t="s">
        <v>91</v>
      </c>
      <c r="B32" t="s">
        <v>127</v>
      </c>
      <c r="C32" s="53" t="s">
        <v>128</v>
      </c>
      <c r="D32" t="s">
        <v>94</v>
      </c>
      <c r="E32">
        <v>4</v>
      </c>
    </row>
    <row r="33" spans="1:5" x14ac:dyDescent="0.25">
      <c r="A33" t="s">
        <v>91</v>
      </c>
      <c r="B33" t="s">
        <v>129</v>
      </c>
      <c r="C33" s="61" t="s">
        <v>130</v>
      </c>
      <c r="D33" t="s">
        <v>94</v>
      </c>
      <c r="E33">
        <v>4</v>
      </c>
    </row>
    <row r="34" spans="1:5" x14ac:dyDescent="0.25">
      <c r="A34" t="s">
        <v>91</v>
      </c>
      <c r="B34" t="s">
        <v>131</v>
      </c>
      <c r="C34" s="54" t="s">
        <v>132</v>
      </c>
      <c r="D34" t="s">
        <v>94</v>
      </c>
      <c r="E34">
        <v>5</v>
      </c>
    </row>
    <row r="35" spans="1:5" x14ac:dyDescent="0.25">
      <c r="A35" t="s">
        <v>91</v>
      </c>
      <c r="B35" t="s">
        <v>133</v>
      </c>
      <c r="C35" s="54" t="s">
        <v>134</v>
      </c>
      <c r="D35" t="s">
        <v>94</v>
      </c>
      <c r="E35">
        <v>5</v>
      </c>
    </row>
    <row r="36" spans="1:5" x14ac:dyDescent="0.25">
      <c r="A36" t="s">
        <v>91</v>
      </c>
      <c r="B36" t="s">
        <v>135</v>
      </c>
      <c r="C36" s="54" t="s">
        <v>136</v>
      </c>
      <c r="D36" t="s">
        <v>94</v>
      </c>
      <c r="E36">
        <v>5</v>
      </c>
    </row>
    <row r="37" spans="1:5" x14ac:dyDescent="0.25">
      <c r="A37" t="s">
        <v>91</v>
      </c>
      <c r="B37" t="s">
        <v>137</v>
      </c>
      <c r="C37" s="54" t="s">
        <v>138</v>
      </c>
      <c r="D37" t="s">
        <v>94</v>
      </c>
      <c r="E37">
        <v>6</v>
      </c>
    </row>
    <row r="38" spans="1:5" x14ac:dyDescent="0.25">
      <c r="A38" t="s">
        <v>91</v>
      </c>
      <c r="B38" t="s">
        <v>139</v>
      </c>
      <c r="C38" s="54" t="s">
        <v>140</v>
      </c>
      <c r="D38" t="s">
        <v>94</v>
      </c>
      <c r="E38">
        <v>5</v>
      </c>
    </row>
    <row r="39" spans="1:5" x14ac:dyDescent="0.25">
      <c r="A39" t="s">
        <v>91</v>
      </c>
      <c r="B39" t="s">
        <v>141</v>
      </c>
      <c r="C39" s="54" t="s">
        <v>142</v>
      </c>
      <c r="D39" t="s">
        <v>94</v>
      </c>
      <c r="E39">
        <v>6</v>
      </c>
    </row>
    <row r="40" spans="1:5" x14ac:dyDescent="0.25">
      <c r="A40" t="s">
        <v>91</v>
      </c>
      <c r="B40" t="s">
        <v>143</v>
      </c>
      <c r="C40" s="54" t="s">
        <v>144</v>
      </c>
      <c r="D40" t="s">
        <v>94</v>
      </c>
      <c r="E40">
        <v>6</v>
      </c>
    </row>
    <row r="41" spans="1:5" x14ac:dyDescent="0.25">
      <c r="A41" t="s">
        <v>91</v>
      </c>
      <c r="B41" t="s">
        <v>145</v>
      </c>
      <c r="C41" s="54" t="s">
        <v>146</v>
      </c>
      <c r="D41" t="s">
        <v>94</v>
      </c>
      <c r="E41">
        <v>5</v>
      </c>
    </row>
    <row r="42" spans="1:5" x14ac:dyDescent="0.25">
      <c r="A42" t="s">
        <v>91</v>
      </c>
      <c r="B42" t="s">
        <v>147</v>
      </c>
      <c r="C42" s="54" t="s">
        <v>148</v>
      </c>
      <c r="D42" t="s">
        <v>94</v>
      </c>
      <c r="E42">
        <v>5</v>
      </c>
    </row>
    <row r="43" spans="1:5" x14ac:dyDescent="0.25">
      <c r="A43" t="s">
        <v>91</v>
      </c>
      <c r="B43" t="s">
        <v>149</v>
      </c>
      <c r="C43" s="54" t="s">
        <v>150</v>
      </c>
      <c r="D43" t="s">
        <v>94</v>
      </c>
      <c r="E43">
        <v>6</v>
      </c>
    </row>
    <row r="44" spans="1:5" x14ac:dyDescent="0.25">
      <c r="A44" t="s">
        <v>91</v>
      </c>
      <c r="B44" t="s">
        <v>151</v>
      </c>
      <c r="C44" s="62" t="s">
        <v>152</v>
      </c>
      <c r="D44" t="s">
        <v>94</v>
      </c>
      <c r="E44">
        <v>6</v>
      </c>
    </row>
    <row r="45" spans="1:5" x14ac:dyDescent="0.25">
      <c r="A45" t="s">
        <v>91</v>
      </c>
      <c r="B45" t="s">
        <v>153</v>
      </c>
      <c r="C45" s="55" t="s">
        <v>154</v>
      </c>
      <c r="D45" t="s">
        <v>94</v>
      </c>
      <c r="E45">
        <v>8</v>
      </c>
    </row>
    <row r="46" spans="1:5" x14ac:dyDescent="0.25">
      <c r="A46" t="s">
        <v>91</v>
      </c>
      <c r="B46" t="s">
        <v>155</v>
      </c>
      <c r="C46" s="55" t="s">
        <v>156</v>
      </c>
      <c r="D46" t="s">
        <v>94</v>
      </c>
      <c r="E46">
        <v>7</v>
      </c>
    </row>
    <row r="47" spans="1:5" x14ac:dyDescent="0.25">
      <c r="A47" t="s">
        <v>91</v>
      </c>
      <c r="B47" t="s">
        <v>157</v>
      </c>
      <c r="C47" s="55" t="s">
        <v>158</v>
      </c>
      <c r="D47" t="s">
        <v>94</v>
      </c>
      <c r="E47">
        <v>8</v>
      </c>
    </row>
    <row r="48" spans="1:5" x14ac:dyDescent="0.25">
      <c r="A48" t="s">
        <v>91</v>
      </c>
      <c r="B48" t="s">
        <v>159</v>
      </c>
      <c r="C48" s="55" t="s">
        <v>160</v>
      </c>
      <c r="D48" t="s">
        <v>94</v>
      </c>
      <c r="E48">
        <v>7</v>
      </c>
    </row>
    <row r="49" spans="1:5" x14ac:dyDescent="0.25">
      <c r="A49" t="s">
        <v>91</v>
      </c>
      <c r="B49" t="s">
        <v>161</v>
      </c>
      <c r="C49" s="55" t="s">
        <v>162</v>
      </c>
      <c r="D49" t="s">
        <v>94</v>
      </c>
      <c r="E49">
        <v>7</v>
      </c>
    </row>
    <row r="50" spans="1:5" x14ac:dyDescent="0.25">
      <c r="A50" t="s">
        <v>91</v>
      </c>
      <c r="B50" t="s">
        <v>163</v>
      </c>
      <c r="C50" s="63" t="s">
        <v>164</v>
      </c>
      <c r="D50" t="s">
        <v>94</v>
      </c>
      <c r="E50">
        <v>8</v>
      </c>
    </row>
    <row r="51" spans="1:5" x14ac:dyDescent="0.25">
      <c r="A51" t="s">
        <v>91</v>
      </c>
      <c r="B51" t="s">
        <v>165</v>
      </c>
      <c r="C51" s="56" t="s">
        <v>166</v>
      </c>
      <c r="D51" t="s">
        <v>94</v>
      </c>
      <c r="E51">
        <v>9</v>
      </c>
    </row>
    <row r="52" spans="1:5" x14ac:dyDescent="0.25">
      <c r="A52" t="s">
        <v>91</v>
      </c>
      <c r="B52" t="s">
        <v>167</v>
      </c>
      <c r="C52" s="56" t="s">
        <v>168</v>
      </c>
      <c r="D52" t="s">
        <v>94</v>
      </c>
      <c r="E52">
        <v>9</v>
      </c>
    </row>
    <row r="53" spans="1:5" x14ac:dyDescent="0.25">
      <c r="A53" t="s">
        <v>91</v>
      </c>
      <c r="B53" t="s">
        <v>169</v>
      </c>
      <c r="C53" s="56" t="s">
        <v>170</v>
      </c>
      <c r="D53" t="s">
        <v>94</v>
      </c>
      <c r="E53">
        <v>9</v>
      </c>
    </row>
    <row r="54" spans="1:5" x14ac:dyDescent="0.25">
      <c r="A54" t="s">
        <v>91</v>
      </c>
      <c r="B54" t="s">
        <v>171</v>
      </c>
      <c r="C54" s="56" t="s">
        <v>172</v>
      </c>
      <c r="D54" t="s">
        <v>94</v>
      </c>
      <c r="E54">
        <v>9</v>
      </c>
    </row>
    <row r="55" spans="1:5" x14ac:dyDescent="0.25">
      <c r="A55" t="s">
        <v>91</v>
      </c>
      <c r="B55" t="s">
        <v>173</v>
      </c>
      <c r="C55" s="56" t="s">
        <v>174</v>
      </c>
      <c r="D55" t="s">
        <v>94</v>
      </c>
      <c r="E55">
        <v>9</v>
      </c>
    </row>
    <row r="56" spans="1:5" x14ac:dyDescent="0.25">
      <c r="A56" t="s">
        <v>91</v>
      </c>
      <c r="B56" t="s">
        <v>175</v>
      </c>
      <c r="C56" s="56" t="s">
        <v>176</v>
      </c>
      <c r="D56" t="s">
        <v>94</v>
      </c>
      <c r="E56">
        <v>10</v>
      </c>
    </row>
    <row r="57" spans="1:5" x14ac:dyDescent="0.25">
      <c r="A57" t="s">
        <v>91</v>
      </c>
      <c r="B57" t="s">
        <v>177</v>
      </c>
      <c r="C57" s="56" t="s">
        <v>178</v>
      </c>
      <c r="D57" t="s">
        <v>94</v>
      </c>
      <c r="E57">
        <v>10</v>
      </c>
    </row>
    <row r="58" spans="1:5" x14ac:dyDescent="0.25">
      <c r="A58" t="s">
        <v>91</v>
      </c>
      <c r="B58" t="s">
        <v>179</v>
      </c>
      <c r="C58" s="64" t="s">
        <v>180</v>
      </c>
      <c r="D58" t="s">
        <v>94</v>
      </c>
      <c r="E58">
        <v>9</v>
      </c>
    </row>
    <row r="59" spans="1:5" x14ac:dyDescent="0.25">
      <c r="A59" t="s">
        <v>91</v>
      </c>
      <c r="B59" t="s">
        <v>181</v>
      </c>
      <c r="C59" s="57" t="s">
        <v>182</v>
      </c>
      <c r="D59" t="s">
        <v>94</v>
      </c>
      <c r="E59">
        <v>11</v>
      </c>
    </row>
    <row r="60" spans="1:5" x14ac:dyDescent="0.25">
      <c r="A60" t="s">
        <v>91</v>
      </c>
      <c r="B60" t="s">
        <v>183</v>
      </c>
      <c r="C60" s="57" t="s">
        <v>184</v>
      </c>
      <c r="D60" t="s">
        <v>94</v>
      </c>
      <c r="E60">
        <v>11</v>
      </c>
    </row>
    <row r="61" spans="1:5" x14ac:dyDescent="0.25">
      <c r="A61" t="s">
        <v>91</v>
      </c>
      <c r="B61" t="s">
        <v>185</v>
      </c>
      <c r="C61" s="57" t="s">
        <v>186</v>
      </c>
      <c r="D61" t="s">
        <v>94</v>
      </c>
      <c r="E61">
        <v>11</v>
      </c>
    </row>
  </sheetData>
  <printOptions gridLines="1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85" zoomScaleNormal="85" workbookViewId="0">
      <selection activeCell="N10" sqref="N10"/>
    </sheetView>
  </sheetViews>
  <sheetFormatPr defaultRowHeight="15" x14ac:dyDescent="0.25"/>
  <cols>
    <col min="1" max="1" width="22" customWidth="1"/>
    <col min="2" max="2" width="37.5703125" customWidth="1"/>
    <col min="3" max="3" width="29.140625" customWidth="1"/>
    <col min="4" max="4" width="10" customWidth="1"/>
    <col min="5" max="5" width="7.28515625" customWidth="1"/>
    <col min="6" max="1025" width="8.7109375" customWidth="1"/>
  </cols>
  <sheetData>
    <row r="1" spans="1:5" x14ac:dyDescent="0.25">
      <c r="A1" t="s">
        <v>73</v>
      </c>
    </row>
    <row r="2" spans="1:5" x14ac:dyDescent="0.25">
      <c r="A2" t="s">
        <v>74</v>
      </c>
      <c r="B2" t="s">
        <v>75</v>
      </c>
      <c r="C2" t="s">
        <v>76</v>
      </c>
    </row>
    <row r="3" spans="1:5" x14ac:dyDescent="0.25">
      <c r="A3" t="s">
        <v>77</v>
      </c>
      <c r="B3">
        <v>1</v>
      </c>
      <c r="C3" s="51" t="s">
        <v>187</v>
      </c>
    </row>
    <row r="4" spans="1:5" x14ac:dyDescent="0.25">
      <c r="A4" t="s">
        <v>77</v>
      </c>
      <c r="B4">
        <v>2</v>
      </c>
      <c r="C4" s="52" t="s">
        <v>188</v>
      </c>
    </row>
    <row r="5" spans="1:5" x14ac:dyDescent="0.25">
      <c r="A5" t="s">
        <v>77</v>
      </c>
      <c r="B5">
        <v>3</v>
      </c>
      <c r="C5" s="52" t="s">
        <v>189</v>
      </c>
    </row>
    <row r="6" spans="1:5" x14ac:dyDescent="0.25">
      <c r="A6" t="s">
        <v>89</v>
      </c>
      <c r="B6" t="s">
        <v>47</v>
      </c>
      <c r="C6" t="s">
        <v>76</v>
      </c>
      <c r="D6" t="s">
        <v>90</v>
      </c>
      <c r="E6" t="s">
        <v>77</v>
      </c>
    </row>
    <row r="7" spans="1:5" x14ac:dyDescent="0.25">
      <c r="A7" t="s">
        <v>91</v>
      </c>
      <c r="B7" t="s">
        <v>190</v>
      </c>
      <c r="C7" s="51" t="s">
        <v>191</v>
      </c>
      <c r="D7" s="58" t="s">
        <v>94</v>
      </c>
      <c r="E7">
        <v>1</v>
      </c>
    </row>
    <row r="8" spans="1:5" x14ac:dyDescent="0.25">
      <c r="A8" t="s">
        <v>91</v>
      </c>
      <c r="B8" t="s">
        <v>192</v>
      </c>
      <c r="C8" s="51" t="s">
        <v>193</v>
      </c>
      <c r="D8" s="58" t="s">
        <v>94</v>
      </c>
      <c r="E8">
        <v>1</v>
      </c>
    </row>
    <row r="9" spans="1:5" x14ac:dyDescent="0.25">
      <c r="A9" t="s">
        <v>91</v>
      </c>
      <c r="B9" t="s">
        <v>194</v>
      </c>
      <c r="C9" s="51" t="s">
        <v>195</v>
      </c>
      <c r="D9" s="58" t="s">
        <v>94</v>
      </c>
      <c r="E9">
        <v>1</v>
      </c>
    </row>
    <row r="10" spans="1:5" x14ac:dyDescent="0.25">
      <c r="A10" t="s">
        <v>91</v>
      </c>
      <c r="B10" t="s">
        <v>196</v>
      </c>
      <c r="C10" s="51" t="s">
        <v>197</v>
      </c>
      <c r="D10" s="58" t="s">
        <v>94</v>
      </c>
      <c r="E10">
        <v>1</v>
      </c>
    </row>
    <row r="11" spans="1:5" x14ac:dyDescent="0.25">
      <c r="A11" t="s">
        <v>91</v>
      </c>
      <c r="B11" t="s">
        <v>198</v>
      </c>
      <c r="C11" s="51" t="s">
        <v>199</v>
      </c>
      <c r="D11" s="58" t="s">
        <v>94</v>
      </c>
      <c r="E11">
        <v>1</v>
      </c>
    </row>
    <row r="12" spans="1:5" x14ac:dyDescent="0.25">
      <c r="A12" t="s">
        <v>91</v>
      </c>
      <c r="B12" t="s">
        <v>200</v>
      </c>
      <c r="C12" s="59" t="s">
        <v>201</v>
      </c>
      <c r="D12" s="58" t="s">
        <v>94</v>
      </c>
      <c r="E12">
        <v>1</v>
      </c>
    </row>
    <row r="13" spans="1:5" x14ac:dyDescent="0.25">
      <c r="A13" t="s">
        <v>91</v>
      </c>
      <c r="B13" t="s">
        <v>202</v>
      </c>
      <c r="C13" s="52" t="s">
        <v>203</v>
      </c>
      <c r="D13" s="58" t="s">
        <v>94</v>
      </c>
      <c r="E13">
        <v>2</v>
      </c>
    </row>
    <row r="14" spans="1:5" x14ac:dyDescent="0.25">
      <c r="A14" t="s">
        <v>91</v>
      </c>
      <c r="B14" t="s">
        <v>204</v>
      </c>
      <c r="C14" s="52" t="s">
        <v>205</v>
      </c>
      <c r="D14" s="58" t="s">
        <v>94</v>
      </c>
      <c r="E14">
        <v>2</v>
      </c>
    </row>
    <row r="15" spans="1:5" x14ac:dyDescent="0.25">
      <c r="A15" t="s">
        <v>91</v>
      </c>
      <c r="B15" t="s">
        <v>206</v>
      </c>
      <c r="C15" s="60" t="s">
        <v>207</v>
      </c>
      <c r="D15" s="58" t="s">
        <v>94</v>
      </c>
      <c r="E15">
        <v>2</v>
      </c>
    </row>
    <row r="16" spans="1:5" x14ac:dyDescent="0.25">
      <c r="A16" t="s">
        <v>91</v>
      </c>
      <c r="B16" t="s">
        <v>208</v>
      </c>
      <c r="C16" s="52" t="s">
        <v>209</v>
      </c>
      <c r="D16" s="58" t="s">
        <v>94</v>
      </c>
      <c r="E16">
        <v>2</v>
      </c>
    </row>
    <row r="17" spans="1:5" x14ac:dyDescent="0.25">
      <c r="A17" t="s">
        <v>91</v>
      </c>
      <c r="B17" t="s">
        <v>210</v>
      </c>
      <c r="C17" s="52" t="s">
        <v>211</v>
      </c>
      <c r="D17" s="58" t="s">
        <v>94</v>
      </c>
      <c r="E17">
        <v>2</v>
      </c>
    </row>
    <row r="18" spans="1:5" x14ac:dyDescent="0.25">
      <c r="A18" t="s">
        <v>91</v>
      </c>
      <c r="B18" t="s">
        <v>212</v>
      </c>
      <c r="C18" s="60" t="s">
        <v>213</v>
      </c>
      <c r="D18" s="58" t="s">
        <v>94</v>
      </c>
      <c r="E18">
        <v>2</v>
      </c>
    </row>
    <row r="19" spans="1:5" x14ac:dyDescent="0.25">
      <c r="A19" t="s">
        <v>91</v>
      </c>
      <c r="B19" t="s">
        <v>214</v>
      </c>
      <c r="C19" s="52" t="s">
        <v>215</v>
      </c>
      <c r="D19" s="58" t="s">
        <v>94</v>
      </c>
      <c r="E19">
        <v>3</v>
      </c>
    </row>
    <row r="20" spans="1:5" x14ac:dyDescent="0.25">
      <c r="A20" t="s">
        <v>91</v>
      </c>
      <c r="B20" t="s">
        <v>216</v>
      </c>
      <c r="C20" s="52" t="s">
        <v>217</v>
      </c>
      <c r="D20" s="58" t="s">
        <v>94</v>
      </c>
      <c r="E20">
        <v>3</v>
      </c>
    </row>
    <row r="21" spans="1:5" x14ac:dyDescent="0.25">
      <c r="A21" t="s">
        <v>91</v>
      </c>
      <c r="B21" t="s">
        <v>218</v>
      </c>
      <c r="C21" s="60" t="s">
        <v>219</v>
      </c>
      <c r="D21" s="58" t="s">
        <v>94</v>
      </c>
      <c r="E21">
        <v>3</v>
      </c>
    </row>
    <row r="22" spans="1:5" x14ac:dyDescent="0.25">
      <c r="A22" t="s">
        <v>91</v>
      </c>
      <c r="B22" t="s">
        <v>220</v>
      </c>
      <c r="C22" s="51" t="s">
        <v>221</v>
      </c>
      <c r="D22" s="58" t="s">
        <v>94</v>
      </c>
      <c r="E22">
        <v>1</v>
      </c>
    </row>
    <row r="23" spans="1:5" x14ac:dyDescent="0.25">
      <c r="A23" t="s">
        <v>91</v>
      </c>
      <c r="B23" t="s">
        <v>222</v>
      </c>
      <c r="C23" s="59" t="s">
        <v>223</v>
      </c>
      <c r="D23" s="58" t="s">
        <v>94</v>
      </c>
      <c r="E23">
        <v>1</v>
      </c>
    </row>
    <row r="24" spans="1:5" x14ac:dyDescent="0.25">
      <c r="A24" t="s">
        <v>91</v>
      </c>
      <c r="B24" t="s">
        <v>224</v>
      </c>
      <c r="C24" s="51" t="s">
        <v>225</v>
      </c>
      <c r="D24" s="58" t="s">
        <v>94</v>
      </c>
      <c r="E24">
        <v>1</v>
      </c>
    </row>
    <row r="25" spans="1:5" x14ac:dyDescent="0.25">
      <c r="A25" t="s">
        <v>91</v>
      </c>
      <c r="B25" t="s">
        <v>226</v>
      </c>
      <c r="C25" s="51" t="s">
        <v>227</v>
      </c>
      <c r="D25" s="58" t="s">
        <v>94</v>
      </c>
      <c r="E25">
        <v>1</v>
      </c>
    </row>
    <row r="26" spans="1:5" x14ac:dyDescent="0.25">
      <c r="A26" t="s">
        <v>91</v>
      </c>
      <c r="B26" t="s">
        <v>228</v>
      </c>
      <c r="C26" s="51" t="s">
        <v>229</v>
      </c>
      <c r="D26" s="58" t="s">
        <v>94</v>
      </c>
      <c r="E26">
        <v>1</v>
      </c>
    </row>
    <row r="27" spans="1:5" x14ac:dyDescent="0.25">
      <c r="A27" t="s">
        <v>91</v>
      </c>
      <c r="B27" t="s">
        <v>230</v>
      </c>
      <c r="C27" s="59" t="s">
        <v>231</v>
      </c>
      <c r="D27" s="58" t="s">
        <v>94</v>
      </c>
      <c r="E27">
        <v>1</v>
      </c>
    </row>
    <row r="28" spans="1:5" x14ac:dyDescent="0.25">
      <c r="A28" t="s">
        <v>91</v>
      </c>
      <c r="B28" t="s">
        <v>232</v>
      </c>
      <c r="C28" s="51" t="s">
        <v>233</v>
      </c>
      <c r="D28" s="58" t="s">
        <v>94</v>
      </c>
      <c r="E28">
        <v>1</v>
      </c>
    </row>
    <row r="29" spans="1:5" x14ac:dyDescent="0.25">
      <c r="A29" t="s">
        <v>91</v>
      </c>
      <c r="B29" t="s">
        <v>234</v>
      </c>
      <c r="C29" s="59" t="s">
        <v>235</v>
      </c>
      <c r="D29" s="58" t="s">
        <v>94</v>
      </c>
      <c r="E29">
        <v>1</v>
      </c>
    </row>
    <row r="30" spans="1:5" x14ac:dyDescent="0.25">
      <c r="A30" t="s">
        <v>91</v>
      </c>
      <c r="B30" t="s">
        <v>236</v>
      </c>
      <c r="C30" s="51" t="s">
        <v>237</v>
      </c>
      <c r="D30" s="58" t="s">
        <v>94</v>
      </c>
      <c r="E30">
        <v>1</v>
      </c>
    </row>
    <row r="31" spans="1:5" x14ac:dyDescent="0.25">
      <c r="A31" t="s">
        <v>91</v>
      </c>
      <c r="B31" t="s">
        <v>238</v>
      </c>
      <c r="C31" s="51" t="s">
        <v>239</v>
      </c>
      <c r="D31" s="58" t="s">
        <v>94</v>
      </c>
      <c r="E31">
        <v>1</v>
      </c>
    </row>
    <row r="32" spans="1:5" x14ac:dyDescent="0.25">
      <c r="A32" t="s">
        <v>91</v>
      </c>
      <c r="B32" t="s">
        <v>240</v>
      </c>
      <c r="C32" s="59" t="s">
        <v>241</v>
      </c>
      <c r="D32" s="58" t="s">
        <v>94</v>
      </c>
      <c r="E32">
        <v>1</v>
      </c>
    </row>
    <row r="33" spans="1:5" x14ac:dyDescent="0.25">
      <c r="A33" t="s">
        <v>91</v>
      </c>
      <c r="B33" t="s">
        <v>242</v>
      </c>
      <c r="C33" s="65" t="s">
        <v>243</v>
      </c>
      <c r="D33" s="58" t="s">
        <v>94</v>
      </c>
      <c r="E33">
        <v>1</v>
      </c>
    </row>
    <row r="34" spans="1:5" x14ac:dyDescent="0.25">
      <c r="A34" t="s">
        <v>91</v>
      </c>
      <c r="B34" t="s">
        <v>244</v>
      </c>
      <c r="C34" s="66" t="s">
        <v>245</v>
      </c>
      <c r="D34" s="58" t="s">
        <v>94</v>
      </c>
      <c r="E34">
        <v>1</v>
      </c>
    </row>
    <row r="35" spans="1:5" x14ac:dyDescent="0.25">
      <c r="A35" t="s">
        <v>91</v>
      </c>
      <c r="B35" t="s">
        <v>246</v>
      </c>
      <c r="C35" s="66" t="s">
        <v>247</v>
      </c>
      <c r="D35" s="58" t="s">
        <v>94</v>
      </c>
      <c r="E35">
        <v>1</v>
      </c>
    </row>
    <row r="36" spans="1:5" x14ac:dyDescent="0.25">
      <c r="A36" t="s">
        <v>91</v>
      </c>
      <c r="B36" t="s">
        <v>248</v>
      </c>
      <c r="C36" s="59" t="s">
        <v>249</v>
      </c>
      <c r="D36" s="58" t="s">
        <v>250</v>
      </c>
      <c r="E36">
        <v>1</v>
      </c>
    </row>
  </sheetData>
  <printOptions gridLine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EqMatrix</vt:lpstr>
      <vt:lpstr>Attributes</vt:lpstr>
      <vt:lpstr>SFO_Common Attributes</vt:lpstr>
      <vt:lpstr>SFO_FM Attributes </vt:lpstr>
      <vt:lpstr>Attributes!_FilterDatabase</vt:lpstr>
      <vt:lpstr>EqMatrix!_FilterDatabase</vt:lpstr>
      <vt:lpstr>'SFO_Common Attributes'!_FilterDatabase</vt:lpstr>
      <vt:lpstr>Attributes!_FilterDatabase_0</vt:lpstr>
      <vt:lpstr>Attributes!_FilterDatabase_1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dc:description/>
  <cp:lastModifiedBy>Prashant Gholap</cp:lastModifiedBy>
  <cp:revision>4</cp:revision>
  <cp:lastPrinted>2016-09-26T16:25:21Z</cp:lastPrinted>
  <dcterms:created xsi:type="dcterms:W3CDTF">2016-05-17T09:22:29Z</dcterms:created>
  <dcterms:modified xsi:type="dcterms:W3CDTF">2017-05-10T06:03:14Z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